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saveExternalLinkValues="0" codeName="ThisWorkbook"/>
  <mc:AlternateContent xmlns:mc="http://schemas.openxmlformats.org/markup-compatibility/2006">
    <mc:Choice Requires="x15">
      <x15ac:absPath xmlns:x15ac="http://schemas.microsoft.com/office/spreadsheetml/2010/11/ac" url="C:\Users\SOBIH\Desktop\"/>
    </mc:Choice>
  </mc:AlternateContent>
  <xr:revisionPtr revIDLastSave="0" documentId="13_ncr:1_{0EB90390-4A31-4554-A338-389510FFDF3A}" xr6:coauthVersionLast="47" xr6:coauthVersionMax="47" xr10:uidLastSave="{00000000-0000-0000-0000-000000000000}"/>
  <bookViews>
    <workbookView xWindow="-110" yWindow="-110" windowWidth="19420" windowHeight="10300" tabRatio="1000" xr2:uid="{00000000-000D-0000-FFFF-FFFF00000000}"/>
  </bookViews>
  <sheets>
    <sheet name="CR T2" sheetId="52" r:id="rId1"/>
    <sheet name="TOT2" sheetId="98" r:id="rId2"/>
  </sheets>
  <definedNames>
    <definedName name="BorneInf">MATCH(#REF!,OFFSET(#REF!,MATCH(#REF!,#REF!,0),0))</definedName>
    <definedName name="BorneInf1">MATCH(#REF!,OFFSET(#REF!,MATCH(#REF!,#REF!,0),0))</definedName>
    <definedName name="BorneInf1a">MATCH(#REF!,OFFSET(#REF!,MATCH(#REF!,#REF!,0),0))</definedName>
    <definedName name="BorneInf2">MATCH(#REF!,OFFSET(#REF!,MATCH(#REF!,#REF!,0),0))</definedName>
    <definedName name="BorneInf2a">MATCH(#REF!,OFFSET(#REF!,MATCH(#REF!,#REF!,0),0))</definedName>
    <definedName name="BorneInf3">MATCH(#REF!,OFFSET(#REF!,MATCH(#REF!,#REF!,0),0))</definedName>
    <definedName name="BorneInf3a">MATCH(#REF!,OFFSET(#REF!,MATCH(#REF!,#REF!,0),0))</definedName>
    <definedName name="BorneInf4">MATCH(#REF!,OFFSET(#REF!,MATCH(#REF!,#REF!,0),0))</definedName>
    <definedName name="BorneInf4a">MATCH(#REF!,OFFSET(#REF!,MATCH(#REF!,#REF!,0),0))</definedName>
    <definedName name="BorneInf5">MATCH(#REF!,OFFSET(#REF!,MATCH(#REF!,#REF!,0),0))</definedName>
    <definedName name="BorneInf5a">MATCH(#REF!,OFFSET(#REF!,MATCH(#REF!,#REF!,0),0))</definedName>
    <definedName name="BorneInf6">MATCH(#REF!,OFFSET(#REF!,MATCH(#REF!,#REF!,0),0))</definedName>
    <definedName name="BorneInf6a">MATCH(#REF!,OFFSET(#REF!,MATCH(#REF!,#REF!,0),0))</definedName>
    <definedName name="BorneInf7">MATCH(#REF!,OFFSET(#REF!,MATCH(#REF!,#REF!,0),0))</definedName>
    <definedName name="BorneInf7a">MATCH(#REF!,OFFSET(#REF!,MATCH(#REF!,#REF!,0),0))</definedName>
    <definedName name="BorneInfa">MATCH(#REF!,OFFSET(#REF!,MATCH(#REF!,#REF!,0),0))</definedName>
    <definedName name="BorneInfb">MATCH(#REF!,OFFSET(#REF!,MATCH(#REF!,#REF!,0),0))</definedName>
    <definedName name="BorneInfb1">MATCH(#REF!,OFFSET(#REF!,MATCH(#REF!,#REF!,0),0))</definedName>
    <definedName name="BorneInfc">MATCH(#REF!,OFFSET(#REF!,MATCH(#REF!,#REF!,0),0))</definedName>
    <definedName name="BorneInfc1">MATCH(#REF!,OFFSET(#REF!,MATCH(#REF!,#REF!,0),0))</definedName>
    <definedName name="perc">#REF!</definedName>
    <definedName name="perc1">#REF!</definedName>
    <definedName name="Perc2">#REF!</definedName>
    <definedName name="Perc3">#REF!</definedName>
    <definedName name="Perc4">#REF!</definedName>
    <definedName name="Perc5">#REF!</definedName>
    <definedName name="Perc6">#REF!</definedName>
    <definedName name="Perc7">#REF!</definedName>
    <definedName name="Percb">#REF!</definedName>
    <definedName name="Percc">#REF!</definedName>
    <definedName name="PlgSem">OFFSET(#REF!,MATCH(#REF!,#REF!,0),0)</definedName>
    <definedName name="PlgSem1">OFFSET(#REF!,MATCH(#REF!,#REF!,0),0)</definedName>
    <definedName name="PlgSem1a">OFFSET(#REF!,MATCH(#REF!,#REF!,0),0)</definedName>
    <definedName name="PlgSem2">OFFSET(#REF!,MATCH(#REF!,#REF!,0),0)</definedName>
    <definedName name="PlgSem2a">OFFSET(#REF!,MATCH(#REF!,#REF!,0),0)</definedName>
    <definedName name="PlgSem3">OFFSET(#REF!,MATCH(#REF!,#REF!,0),0)</definedName>
    <definedName name="PlgSem3a">OFFSET(#REF!,MATCH(#REF!,#REF!,0),0)</definedName>
    <definedName name="PlgSem4">OFFSET(#REF!,MATCH(#REF!,#REF!,0),0)</definedName>
    <definedName name="PlgSem4a">OFFSET(#REF!,MATCH(#REF!,#REF!,0),0)</definedName>
    <definedName name="PlgSem5">OFFSET(#REF!,MATCH(#REF!,#REF!,0),0)</definedName>
    <definedName name="PlgSem5a">OFFSET(#REF!,MATCH(#REF!,#REF!,0),0)</definedName>
    <definedName name="PlgSem6">OFFSET(#REF!,MATCH(#REF!,#REF!,0),0)</definedName>
    <definedName name="PlgSem6a">OFFSET(#REF!,MATCH(#REF!,#REF!,0),0)</definedName>
    <definedName name="PlgSem7">OFFSET(#REF!,MATCH(#REF!,#REF!,0),0)</definedName>
    <definedName name="PlgSem7a">OFFSET(#REF!,MATCH(#REF!,#REF!,0),0)</definedName>
    <definedName name="PlgSema">OFFSET(#REF!,MATCH(#REF!,#REF!,0),0)</definedName>
    <definedName name="PlgSemb">OFFSET(#REF!,MATCH(#REF!,#REF!,0),0)</definedName>
    <definedName name="PlgSemb1">OFFSET(#REF!,MATCH(#REF!,#REF!,0),0)</definedName>
    <definedName name="PlgSemc">OFFSET(#REF!,MATCH(#REF!,#REF!,0),0)</definedName>
    <definedName name="PlgSemc1">OFFSET(#REF!,MATCH(#REF!,#REF!,0),0)</definedName>
    <definedName name="_xlnm.Print_Area" localSheetId="0">'CR T2'!$B$1:$S$46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1" i="52" l="1"/>
  <c r="AD2" i="52" s="1"/>
  <c r="AD3" i="52" s="1"/>
  <c r="AD4" i="52" s="1"/>
  <c r="AD5" i="52" s="1"/>
  <c r="AD6" i="52" s="1"/>
  <c r="AD7" i="52" s="1"/>
  <c r="AD8" i="52" s="1"/>
  <c r="AD9" i="52" s="1"/>
  <c r="AD10" i="52" s="1"/>
  <c r="AD11" i="52" s="1"/>
  <c r="AD12" i="52" s="1"/>
  <c r="AD13" i="52" s="1"/>
  <c r="AD14" i="52" s="1"/>
  <c r="AD15" i="52" s="1"/>
  <c r="AD16" i="52" s="1"/>
  <c r="AD17" i="52" s="1"/>
  <c r="AD18" i="52" s="1"/>
  <c r="AD19" i="52" s="1"/>
  <c r="AD20" i="52" s="1"/>
  <c r="AD21" i="52" s="1"/>
  <c r="AD22" i="52" s="1"/>
  <c r="AD23" i="52" s="1"/>
  <c r="AD24" i="52" s="1"/>
  <c r="AD25" i="52" s="1"/>
  <c r="AD26" i="52" s="1"/>
  <c r="AD27" i="52" s="1"/>
  <c r="AD28" i="52" s="1"/>
  <c r="AC2" i="52"/>
  <c r="AC3" i="52" s="1"/>
  <c r="AC4" i="52" s="1"/>
  <c r="AC5" i="52" s="1"/>
  <c r="AC6" i="52" s="1"/>
  <c r="AC7" i="52" s="1"/>
  <c r="AC8" i="52" s="1"/>
  <c r="AC9" i="52" s="1"/>
  <c r="AC10" i="52" s="1"/>
  <c r="AC11" i="52" s="1"/>
  <c r="AC12" i="52" s="1"/>
  <c r="AC13" i="52" s="1"/>
  <c r="AC14" i="52" s="1"/>
  <c r="AC15" i="52" s="1"/>
  <c r="AC16" i="52" s="1"/>
  <c r="AC17" i="52" s="1"/>
  <c r="AC18" i="52" s="1"/>
  <c r="AC19" i="52" s="1"/>
  <c r="AC20" i="52" s="1"/>
  <c r="AC21" i="52" s="1"/>
  <c r="AC22" i="52" s="1"/>
  <c r="AC23" i="52" s="1"/>
  <c r="AC24" i="52" s="1"/>
  <c r="AC25" i="52" s="1"/>
  <c r="AC26" i="52" s="1"/>
  <c r="AC27" i="52" s="1"/>
  <c r="AC28" i="52" s="1"/>
  <c r="AC1" i="52"/>
  <c r="AB1" i="52"/>
  <c r="AB2" i="52" s="1"/>
  <c r="AB3" i="52" s="1"/>
  <c r="AB4" i="52" s="1"/>
  <c r="AB5" i="52" s="1"/>
  <c r="AB6" i="52" s="1"/>
  <c r="AB7" i="52" s="1"/>
  <c r="AB8" i="52" s="1"/>
  <c r="AB9" i="52" s="1"/>
  <c r="AB10" i="52" s="1"/>
  <c r="AB11" i="52" s="1"/>
  <c r="AB12" i="52" s="1"/>
  <c r="AB13" i="52" s="1"/>
  <c r="AB14" i="52" s="1"/>
  <c r="AB15" i="52" s="1"/>
  <c r="AB16" i="52" s="1"/>
  <c r="AB17" i="52" s="1"/>
  <c r="AB18" i="52" s="1"/>
  <c r="AB19" i="52" s="1"/>
  <c r="AB20" i="52" s="1"/>
  <c r="AB21" i="52" s="1"/>
  <c r="AB22" i="52" s="1"/>
  <c r="AB23" i="52" s="1"/>
  <c r="AB24" i="52" s="1"/>
  <c r="AB25" i="52" s="1"/>
  <c r="AB26" i="52" s="1"/>
  <c r="AB27" i="52" s="1"/>
  <c r="AB28" i="52" s="1"/>
  <c r="AA1" i="52"/>
  <c r="AA2" i="52"/>
  <c r="AA3" i="52" s="1"/>
  <c r="AA4" i="52" s="1"/>
  <c r="AA5" i="52" s="1"/>
  <c r="AA6" i="52" s="1"/>
  <c r="AA7" i="52" s="1"/>
  <c r="AA8" i="52" s="1"/>
  <c r="AA9" i="52" s="1"/>
  <c r="AA10" i="52" s="1"/>
  <c r="AA11" i="52" s="1"/>
  <c r="AA12" i="52" s="1"/>
  <c r="AA13" i="52" s="1"/>
  <c r="AA14" i="52" s="1"/>
  <c r="AA15" i="52" s="1"/>
  <c r="AA16" i="52" s="1"/>
  <c r="AA17" i="52" s="1"/>
  <c r="AA18" i="52" s="1"/>
  <c r="AA19" i="52" s="1"/>
  <c r="AA20" i="52" s="1"/>
  <c r="AA21" i="52" s="1"/>
  <c r="AA22" i="52" s="1"/>
  <c r="AA23" i="52" s="1"/>
  <c r="AA24" i="52" s="1"/>
  <c r="AA25" i="52" s="1"/>
  <c r="AA26" i="52" s="1"/>
  <c r="AA27" i="52" s="1"/>
  <c r="AA28" i="52" s="1"/>
  <c r="C9" i="52" l="1"/>
  <c r="C8" i="52"/>
  <c r="C6" i="52"/>
  <c r="C11" i="52" l="1"/>
  <c r="F9" i="52" s="1"/>
  <c r="V6" i="52" l="1"/>
  <c r="V7" i="52" l="1"/>
  <c r="E54" i="52"/>
  <c r="E63" i="52"/>
  <c r="Z1" i="52" l="1"/>
  <c r="X28" i="98"/>
  <c r="Y28" i="98" s="1" a="1"/>
  <c r="Y28" i="98" s="1"/>
  <c r="Z28" i="98" s="1" a="1"/>
  <c r="Z28" i="98" s="1"/>
  <c r="X29" i="98"/>
  <c r="Y29" i="98" s="1" a="1"/>
  <c r="Y29" i="98" s="1"/>
  <c r="Z29" i="98" s="1" a="1"/>
  <c r="Z29" i="98" s="1"/>
  <c r="X26" i="98"/>
  <c r="Y26" i="98" s="1" a="1"/>
  <c r="Y26" i="98" s="1"/>
  <c r="Z26" i="98" s="1" a="1"/>
  <c r="Z26" i="98" s="1"/>
  <c r="X27" i="98"/>
  <c r="Y27" i="98" s="1" a="1"/>
  <c r="Y27" i="98" s="1"/>
  <c r="Z27" i="98" s="1" a="1"/>
  <c r="Z27" i="98" s="1"/>
  <c r="X24" i="98"/>
  <c r="Y24" i="98" s="1" a="1"/>
  <c r="Y24" i="98" s="1"/>
  <c r="Z24" i="98" s="1" a="1"/>
  <c r="Z24" i="98" s="1"/>
  <c r="X25" i="98"/>
  <c r="Y25" i="98" s="1" a="1"/>
  <c r="Y25" i="98" s="1"/>
  <c r="Z25" i="98" s="1" a="1"/>
  <c r="Z25" i="98" s="1"/>
  <c r="X22" i="98"/>
  <c r="Y22" i="98" s="1" a="1"/>
  <c r="Y22" i="98" s="1"/>
  <c r="Z22" i="98" s="1" a="1"/>
  <c r="Z22" i="98" s="1"/>
  <c r="X23" i="98"/>
  <c r="Y23" i="98" s="1" a="1"/>
  <c r="Y23" i="98" s="1"/>
  <c r="Z23" i="98" s="1" a="1"/>
  <c r="Z23" i="98" s="1"/>
  <c r="X20" i="98"/>
  <c r="Y20" i="98" s="1" a="1"/>
  <c r="Y20" i="98" s="1"/>
  <c r="Z20" i="98" s="1" a="1"/>
  <c r="Z20" i="98" s="1"/>
  <c r="X21" i="98"/>
  <c r="Y21" i="98" s="1" a="1"/>
  <c r="Y21" i="98" s="1"/>
  <c r="Z21" i="98" s="1" a="1"/>
  <c r="Z21" i="98" s="1"/>
  <c r="X18" i="98"/>
  <c r="Y18" i="98" s="1" a="1"/>
  <c r="Y18" i="98" s="1"/>
  <c r="Z18" i="98" s="1" a="1"/>
  <c r="Z18" i="98" s="1"/>
  <c r="X19" i="98"/>
  <c r="Y19" i="98" s="1" a="1"/>
  <c r="Y19" i="98" s="1"/>
  <c r="Z19" i="98" s="1" a="1"/>
  <c r="Z19" i="98" s="1"/>
  <c r="X16" i="98"/>
  <c r="Y16" i="98" s="1" a="1"/>
  <c r="Y16" i="98" s="1"/>
  <c r="Z16" i="98" s="1" a="1"/>
  <c r="Z16" i="98" s="1"/>
  <c r="X17" i="98"/>
  <c r="Y17" i="98" s="1" a="1"/>
  <c r="Y17" i="98" s="1"/>
  <c r="Z17" i="98" s="1" a="1"/>
  <c r="Z17" i="98" s="1"/>
  <c r="X14" i="98"/>
  <c r="Y14" i="98" s="1" a="1"/>
  <c r="Y14" i="98" s="1"/>
  <c r="Z14" i="98" s="1" a="1"/>
  <c r="Z14" i="98" s="1"/>
  <c r="X15" i="98"/>
  <c r="Y15" i="98" s="1" a="1"/>
  <c r="Y15" i="98" s="1"/>
  <c r="Z15" i="98" s="1" a="1"/>
  <c r="Z15" i="98" s="1"/>
  <c r="X12" i="98"/>
  <c r="Y12" i="98" s="1" a="1"/>
  <c r="Y12" i="98" s="1"/>
  <c r="Z12" i="98" s="1" a="1"/>
  <c r="Z12" i="98" s="1"/>
  <c r="X13" i="98"/>
  <c r="Y13" i="98" s="1" a="1"/>
  <c r="Y13" i="98" s="1"/>
  <c r="Z13" i="98" s="1" a="1"/>
  <c r="Z13" i="98" s="1"/>
  <c r="X10" i="98"/>
  <c r="Y10" i="98" s="1" a="1"/>
  <c r="Y10" i="98" s="1"/>
  <c r="Z10" i="98" s="1" a="1"/>
  <c r="Z10" i="98" s="1"/>
  <c r="X11" i="98"/>
  <c r="Y11" i="98" s="1" a="1"/>
  <c r="Y11" i="98" s="1"/>
  <c r="Z11" i="98" s="1" a="1"/>
  <c r="Z11" i="98" s="1"/>
  <c r="X8" i="98"/>
  <c r="Y8" i="98" s="1" a="1"/>
  <c r="Y8" i="98" s="1"/>
  <c r="Z8" i="98" s="1" a="1"/>
  <c r="Z8" i="98" s="1"/>
  <c r="X9" i="98"/>
  <c r="Y9" i="98" s="1" a="1"/>
  <c r="Y9" i="98" s="1"/>
  <c r="Z9" i="98" s="1" a="1"/>
  <c r="Z9" i="98" s="1"/>
  <c r="X6" i="98"/>
  <c r="Y6" i="98" s="1" a="1"/>
  <c r="Y6" i="98" s="1"/>
  <c r="Z6" i="98" s="1" a="1"/>
  <c r="Z6" i="98" s="1"/>
  <c r="X7" i="98"/>
  <c r="Y7" i="98" s="1" a="1"/>
  <c r="Y7" i="98" s="1"/>
  <c r="Z7" i="98" s="1" a="1"/>
  <c r="Z7" i="98" s="1"/>
  <c r="X4" i="98"/>
  <c r="Y4" i="98" s="1" a="1"/>
  <c r="Y4" i="98" s="1"/>
  <c r="Z4" i="98" s="1" a="1"/>
  <c r="Z4" i="98" s="1"/>
  <c r="X5" i="98"/>
  <c r="Y5" i="98" s="1" a="1"/>
  <c r="Y5" i="98" s="1"/>
  <c r="Z5" i="98" s="1" a="1"/>
  <c r="Z5" i="98" s="1"/>
  <c r="K3" i="98"/>
  <c r="L3" i="98" s="1" a="1"/>
  <c r="L3" i="98" s="1"/>
  <c r="X3" i="98"/>
  <c r="Y3" i="98" s="1" a="1"/>
  <c r="Y3" i="98" s="1"/>
  <c r="Z3" i="98" s="1" a="1"/>
  <c r="Z3" i="98" s="1"/>
  <c r="K29" i="98"/>
  <c r="L29" i="98" s="1" a="1"/>
  <c r="L29" i="98" s="1"/>
  <c r="M29" i="98" s="1" a="1"/>
  <c r="M29" i="98" s="1"/>
  <c r="K27" i="98"/>
  <c r="L27" i="98" s="1" a="1"/>
  <c r="L27" i="98" s="1"/>
  <c r="K28" i="98"/>
  <c r="L28" i="98" s="1" a="1"/>
  <c r="L28" i="98" s="1"/>
  <c r="K25" i="98"/>
  <c r="L25" i="98" s="1" a="1"/>
  <c r="L25" i="98" s="1"/>
  <c r="K26" i="98"/>
  <c r="L26" i="98" s="1" a="1"/>
  <c r="L26" i="98" s="1"/>
  <c r="K23" i="98"/>
  <c r="L23" i="98" s="1" a="1"/>
  <c r="L23" i="98" s="1"/>
  <c r="K24" i="98"/>
  <c r="L24" i="98" s="1" a="1"/>
  <c r="L24" i="98" s="1"/>
  <c r="K21" i="98"/>
  <c r="L21" i="98" s="1" a="1"/>
  <c r="L21" i="98" s="1"/>
  <c r="K22" i="98"/>
  <c r="L22" i="98" s="1" a="1"/>
  <c r="L22" i="98" s="1"/>
  <c r="K19" i="98"/>
  <c r="L19" i="98" s="1" a="1"/>
  <c r="L19" i="98" s="1"/>
  <c r="K20" i="98"/>
  <c r="L20" i="98" s="1" a="1"/>
  <c r="L20" i="98" s="1"/>
  <c r="K17" i="98"/>
  <c r="L17" i="98" s="1" a="1"/>
  <c r="L17" i="98" s="1"/>
  <c r="K18" i="98"/>
  <c r="L18" i="98" s="1" a="1"/>
  <c r="L18" i="98" s="1"/>
  <c r="K15" i="98"/>
  <c r="L15" i="98" s="1" a="1"/>
  <c r="L15" i="98" s="1"/>
  <c r="K16" i="98"/>
  <c r="L16" i="98" s="1" a="1"/>
  <c r="L16" i="98" s="1"/>
  <c r="K13" i="98"/>
  <c r="L13" i="98" s="1" a="1"/>
  <c r="L13" i="98" s="1"/>
  <c r="K14" i="98"/>
  <c r="L14" i="98" s="1" a="1"/>
  <c r="L14" i="98" s="1"/>
  <c r="K11" i="98"/>
  <c r="L11" i="98" s="1" a="1"/>
  <c r="L11" i="98" s="1"/>
  <c r="K12" i="98"/>
  <c r="L12" i="98" s="1" a="1"/>
  <c r="L12" i="98" s="1"/>
  <c r="K9" i="98"/>
  <c r="L9" i="98" s="1" a="1"/>
  <c r="L9" i="98" s="1"/>
  <c r="K10" i="98"/>
  <c r="L10" i="98" s="1" a="1"/>
  <c r="L10" i="98" s="1"/>
  <c r="K7" i="98"/>
  <c r="L7" i="98" s="1" a="1"/>
  <c r="L7" i="98" s="1"/>
  <c r="K8" i="98"/>
  <c r="L8" i="98" s="1" a="1"/>
  <c r="L8" i="98" s="1"/>
  <c r="K5" i="98"/>
  <c r="L5" i="98" s="1" a="1"/>
  <c r="L5" i="98" s="1"/>
  <c r="K6" i="98"/>
  <c r="L6" i="98" s="1" a="1"/>
  <c r="L6" i="98" s="1"/>
  <c r="K4" i="98"/>
  <c r="L4" i="98" s="1" a="1"/>
  <c r="L4" i="98" s="1"/>
  <c r="V8" i="52"/>
  <c r="C12" i="52"/>
  <c r="K63" i="98" l="1"/>
  <c r="X63" i="98"/>
  <c r="Y63" i="98" s="1" a="1"/>
  <c r="Y63" i="98" s="1"/>
  <c r="Z63" i="98" s="1" a="1"/>
  <c r="Z63" i="98" s="1"/>
  <c r="K33" i="98"/>
  <c r="X33" i="98"/>
  <c r="Y33" i="98" s="1" a="1"/>
  <c r="Y33" i="98" s="1"/>
  <c r="Z33" i="98" s="1" a="1"/>
  <c r="Z33" i="98" s="1"/>
  <c r="Z2" i="52"/>
  <c r="M3" i="98" a="1"/>
  <c r="M3" i="98" s="1"/>
  <c r="M4" i="98" a="1"/>
  <c r="M4" i="98" s="1"/>
  <c r="M11" i="98" a="1"/>
  <c r="M11" i="98" s="1"/>
  <c r="M19" i="98" a="1"/>
  <c r="M19" i="98" s="1"/>
  <c r="M27" i="98" a="1"/>
  <c r="M27" i="98" s="1"/>
  <c r="M10" i="98" a="1"/>
  <c r="M10" i="98" s="1"/>
  <c r="M18" i="98" a="1"/>
  <c r="M18" i="98" s="1"/>
  <c r="M26" i="98" a="1"/>
  <c r="M26" i="98" s="1"/>
  <c r="M16" i="98" a="1"/>
  <c r="M16" i="98" s="1"/>
  <c r="M21" i="98" a="1"/>
  <c r="M21" i="98" s="1"/>
  <c r="M5" i="98" a="1"/>
  <c r="M5" i="98" s="1"/>
  <c r="M12" i="98" a="1"/>
  <c r="M12" i="98" s="1"/>
  <c r="M20" i="98" a="1"/>
  <c r="M20" i="98" s="1"/>
  <c r="M28" i="98" a="1"/>
  <c r="M28" i="98" s="1"/>
  <c r="M6" i="98" a="1"/>
  <c r="M6" i="98" s="1"/>
  <c r="M22" i="98" a="1"/>
  <c r="M22" i="98" s="1"/>
  <c r="M8" i="98" a="1"/>
  <c r="M8" i="98" s="1"/>
  <c r="M24" i="98" a="1"/>
  <c r="M24" i="98" s="1"/>
  <c r="M13" i="98" a="1"/>
  <c r="M13" i="98" s="1"/>
  <c r="M7" i="98" a="1"/>
  <c r="M7" i="98" s="1"/>
  <c r="M15" i="98" a="1"/>
  <c r="M15" i="98" s="1"/>
  <c r="M23" i="98" a="1"/>
  <c r="M23" i="98" s="1"/>
  <c r="M14" i="98" a="1"/>
  <c r="M14" i="98" s="1"/>
  <c r="M9" i="98" a="1"/>
  <c r="M9" i="98" s="1"/>
  <c r="M17" i="98" a="1"/>
  <c r="M17" i="98" s="1"/>
  <c r="M25" i="98" a="1"/>
  <c r="M25" i="98" s="1"/>
  <c r="X64" i="98" l="1"/>
  <c r="Y64" i="98" s="1" a="1"/>
  <c r="Y64" i="98" s="1"/>
  <c r="Z64" i="98" s="1" a="1"/>
  <c r="Z64" i="98" s="1"/>
  <c r="L63" i="98" a="1"/>
  <c r="L63" i="98" s="1"/>
  <c r="M63" i="98" s="1" a="1"/>
  <c r="M63" i="98" s="1"/>
  <c r="X34" i="98"/>
  <c r="Y34" i="98" s="1" a="1"/>
  <c r="Y34" i="98" s="1"/>
  <c r="Z34" i="98" s="1" a="1"/>
  <c r="Z34" i="98" s="1"/>
  <c r="K64" i="98"/>
  <c r="L64" i="98" s="1" a="1"/>
  <c r="L64" i="98" s="1"/>
  <c r="M64" i="98" s="1" a="1"/>
  <c r="M64" i="98" s="1"/>
  <c r="L33" i="98" a="1"/>
  <c r="L33" i="98" s="1"/>
  <c r="M33" i="98" s="1" a="1"/>
  <c r="M33" i="98" s="1"/>
  <c r="Z3" i="52"/>
  <c r="K34" i="98"/>
  <c r="L34" i="98" s="1" a="1"/>
  <c r="L34" i="98" s="1"/>
  <c r="M34" i="98" s="1" a="1"/>
  <c r="M34" i="98" s="1"/>
  <c r="X65" i="98" l="1"/>
  <c r="Y65" i="98" s="1" a="1"/>
  <c r="Y65" i="98" s="1"/>
  <c r="Z65" i="98" s="1" a="1"/>
  <c r="Z65" i="98" s="1"/>
  <c r="X35" i="98"/>
  <c r="Y35" i="98" s="1" a="1"/>
  <c r="Y35" i="98" s="1"/>
  <c r="Z35" i="98" s="1" a="1"/>
  <c r="Z35" i="98" s="1"/>
  <c r="K65" i="98"/>
  <c r="L65" i="98" s="1" a="1"/>
  <c r="L65" i="98" s="1"/>
  <c r="M65" i="98" s="1" a="1"/>
  <c r="M65" i="98" s="1"/>
  <c r="Z4" i="52"/>
  <c r="K35" i="98"/>
  <c r="L35" i="98" s="1" a="1"/>
  <c r="L35" i="98" s="1"/>
  <c r="M35" i="98" s="1" a="1"/>
  <c r="M35" i="98" s="1"/>
  <c r="X66" i="98" l="1"/>
  <c r="Y66" i="98" s="1" a="1"/>
  <c r="Y66" i="98" s="1"/>
  <c r="Z66" i="98" s="1" a="1"/>
  <c r="Z66" i="98" s="1"/>
  <c r="X36" i="98"/>
  <c r="Y36" i="98" s="1" a="1"/>
  <c r="Y36" i="98" s="1"/>
  <c r="Z36" i="98" s="1" a="1"/>
  <c r="Z36" i="98" s="1"/>
  <c r="K66" i="98"/>
  <c r="L66" i="98" s="1" a="1"/>
  <c r="L66" i="98" s="1"/>
  <c r="M66" i="98" s="1" a="1"/>
  <c r="M66" i="98" s="1"/>
  <c r="Z5" i="52"/>
  <c r="K36" i="98"/>
  <c r="L36" i="98" s="1" a="1"/>
  <c r="L36" i="98" s="1"/>
  <c r="M36" i="98" s="1" a="1"/>
  <c r="M36" i="98" s="1"/>
  <c r="X67" i="98" l="1"/>
  <c r="Y67" i="98" s="1" a="1"/>
  <c r="Y67" i="98" s="1"/>
  <c r="Z67" i="98" s="1" a="1"/>
  <c r="Z67" i="98" s="1"/>
  <c r="X37" i="98"/>
  <c r="Y37" i="98" s="1" a="1"/>
  <c r="Y37" i="98" s="1"/>
  <c r="Z37" i="98" s="1" a="1"/>
  <c r="Z37" i="98" s="1"/>
  <c r="K67" i="98"/>
  <c r="L67" i="98" s="1" a="1"/>
  <c r="L67" i="98" s="1"/>
  <c r="M67" i="98" s="1" a="1"/>
  <c r="M67" i="98" s="1"/>
  <c r="Z6" i="52"/>
  <c r="K37" i="98"/>
  <c r="L37" i="98" s="1" a="1"/>
  <c r="L37" i="98" s="1"/>
  <c r="M37" i="98" s="1" a="1"/>
  <c r="M37" i="98" s="1"/>
  <c r="X68" i="98" l="1"/>
  <c r="Y68" i="98" s="1" a="1"/>
  <c r="Y68" i="98" s="1"/>
  <c r="Z68" i="98" s="1" a="1"/>
  <c r="Z68" i="98" s="1"/>
  <c r="X38" i="98"/>
  <c r="Y38" i="98" s="1" a="1"/>
  <c r="Y38" i="98" s="1"/>
  <c r="Z38" i="98" s="1" a="1"/>
  <c r="Z38" i="98" s="1"/>
  <c r="K68" i="98"/>
  <c r="L68" i="98" s="1" a="1"/>
  <c r="L68" i="98" s="1"/>
  <c r="M68" i="98" s="1" a="1"/>
  <c r="M68" i="98" s="1"/>
  <c r="Z7" i="52"/>
  <c r="K38" i="98"/>
  <c r="L38" i="98" s="1" a="1"/>
  <c r="L38" i="98" s="1"/>
  <c r="M38" i="98" s="1" a="1"/>
  <c r="M38" i="98" s="1"/>
  <c r="X69" i="98" l="1"/>
  <c r="Y69" i="98" s="1" a="1"/>
  <c r="Y69" i="98" s="1"/>
  <c r="Z69" i="98" s="1" a="1"/>
  <c r="Z69" i="98" s="1"/>
  <c r="X39" i="98"/>
  <c r="Y39" i="98" s="1" a="1"/>
  <c r="Y39" i="98" s="1"/>
  <c r="Z39" i="98" s="1" a="1"/>
  <c r="Z39" i="98" s="1"/>
  <c r="K69" i="98"/>
  <c r="L69" i="98" s="1" a="1"/>
  <c r="L69" i="98" s="1"/>
  <c r="M69" i="98" s="1" a="1"/>
  <c r="M69" i="98" s="1"/>
  <c r="Z8" i="52"/>
  <c r="K39" i="98"/>
  <c r="L39" i="98" s="1" a="1"/>
  <c r="L39" i="98" s="1"/>
  <c r="M39" i="98" s="1" a="1"/>
  <c r="M39" i="98" s="1"/>
  <c r="X70" i="98" l="1"/>
  <c r="Y70" i="98" s="1" a="1"/>
  <c r="Y70" i="98" s="1"/>
  <c r="Z70" i="98" s="1" a="1"/>
  <c r="Z70" i="98" s="1"/>
  <c r="X40" i="98"/>
  <c r="Y40" i="98" s="1" a="1"/>
  <c r="Y40" i="98" s="1"/>
  <c r="Z40" i="98" s="1" a="1"/>
  <c r="Z40" i="98" s="1"/>
  <c r="K70" i="98"/>
  <c r="L70" i="98" s="1" a="1"/>
  <c r="L70" i="98" s="1"/>
  <c r="M70" i="98" s="1" a="1"/>
  <c r="M70" i="98" s="1"/>
  <c r="Z9" i="52"/>
  <c r="K40" i="98"/>
  <c r="L40" i="98" s="1" a="1"/>
  <c r="L40" i="98" s="1"/>
  <c r="M40" i="98" s="1" a="1"/>
  <c r="M40" i="98" s="1"/>
  <c r="X71" i="98" l="1"/>
  <c r="Y71" i="98" s="1" a="1"/>
  <c r="Y71" i="98" s="1"/>
  <c r="Z71" i="98" s="1" a="1"/>
  <c r="Z71" i="98" s="1"/>
  <c r="X41" i="98"/>
  <c r="Y41" i="98" s="1" a="1"/>
  <c r="Y41" i="98" s="1"/>
  <c r="Z41" i="98" s="1" a="1"/>
  <c r="Z41" i="98" s="1"/>
  <c r="K71" i="98"/>
  <c r="L71" i="98" s="1" a="1"/>
  <c r="L71" i="98" s="1"/>
  <c r="M71" i="98" s="1" a="1"/>
  <c r="M71" i="98" s="1"/>
  <c r="Z10" i="52"/>
  <c r="K41" i="98"/>
  <c r="L41" i="98" s="1" a="1"/>
  <c r="L41" i="98" s="1"/>
  <c r="M41" i="98" s="1" a="1"/>
  <c r="M41" i="98" s="1"/>
  <c r="X72" i="98" l="1"/>
  <c r="Y72" i="98" s="1" a="1"/>
  <c r="Y72" i="98" s="1"/>
  <c r="Z72" i="98" s="1" a="1"/>
  <c r="Z72" i="98" s="1"/>
  <c r="X42" i="98"/>
  <c r="Y42" i="98" s="1" a="1"/>
  <c r="Y42" i="98" s="1"/>
  <c r="Z42" i="98" s="1" a="1"/>
  <c r="Z42" i="98" s="1"/>
  <c r="K72" i="98"/>
  <c r="L72" i="98" s="1" a="1"/>
  <c r="L72" i="98" s="1"/>
  <c r="M72" i="98" s="1" a="1"/>
  <c r="M72" i="98" s="1"/>
  <c r="Z11" i="52"/>
  <c r="K42" i="98"/>
  <c r="L42" i="98" s="1" a="1"/>
  <c r="L42" i="98" s="1"/>
  <c r="M42" i="98" s="1" a="1"/>
  <c r="M42" i="98" s="1"/>
  <c r="X73" i="98" l="1"/>
  <c r="Y73" i="98" s="1" a="1"/>
  <c r="Y73" i="98" s="1"/>
  <c r="Z73" i="98" s="1" a="1"/>
  <c r="Z73" i="98" s="1"/>
  <c r="X43" i="98"/>
  <c r="Y43" i="98" s="1" a="1"/>
  <c r="Y43" i="98" s="1"/>
  <c r="Z43" i="98" s="1" a="1"/>
  <c r="Z43" i="98" s="1"/>
  <c r="K73" i="98"/>
  <c r="L73" i="98" s="1" a="1"/>
  <c r="L73" i="98" s="1"/>
  <c r="M73" i="98" s="1" a="1"/>
  <c r="M73" i="98" s="1"/>
  <c r="Z12" i="52"/>
  <c r="K43" i="98"/>
  <c r="L43" i="98" s="1" a="1"/>
  <c r="L43" i="98" s="1"/>
  <c r="M43" i="98" s="1" a="1"/>
  <c r="M43" i="98" s="1"/>
  <c r="X74" i="98" l="1"/>
  <c r="Y74" i="98" s="1" a="1"/>
  <c r="Y74" i="98" s="1"/>
  <c r="Z74" i="98" s="1" a="1"/>
  <c r="Z74" i="98" s="1"/>
  <c r="X44" i="98"/>
  <c r="Y44" i="98" s="1" a="1"/>
  <c r="Y44" i="98" s="1"/>
  <c r="Z44" i="98" s="1" a="1"/>
  <c r="Z44" i="98" s="1"/>
  <c r="K74" i="98"/>
  <c r="L74" i="98" s="1" a="1"/>
  <c r="L74" i="98" s="1"/>
  <c r="M74" i="98" s="1" a="1"/>
  <c r="M74" i="98" s="1"/>
  <c r="Z13" i="52"/>
  <c r="K44" i="98"/>
  <c r="L44" i="98" s="1" a="1"/>
  <c r="L44" i="98" s="1"/>
  <c r="M44" i="98" s="1" a="1"/>
  <c r="M44" i="98" s="1"/>
  <c r="X75" i="98" l="1"/>
  <c r="Y75" i="98" s="1" a="1"/>
  <c r="Y75" i="98" s="1"/>
  <c r="Z75" i="98" s="1" a="1"/>
  <c r="Z75" i="98" s="1"/>
  <c r="X45" i="98"/>
  <c r="Y45" i="98" s="1" a="1"/>
  <c r="Y45" i="98" s="1"/>
  <c r="Z45" i="98" s="1" a="1"/>
  <c r="Z45" i="98" s="1"/>
  <c r="K75" i="98"/>
  <c r="L75" i="98" s="1" a="1"/>
  <c r="L75" i="98" s="1"/>
  <c r="M75" i="98" s="1" a="1"/>
  <c r="M75" i="98" s="1"/>
  <c r="Z14" i="52"/>
  <c r="K45" i="98"/>
  <c r="L45" i="98" s="1" a="1"/>
  <c r="L45" i="98" s="1"/>
  <c r="M45" i="98" s="1" a="1"/>
  <c r="M45" i="98" s="1"/>
  <c r="X76" i="98" l="1"/>
  <c r="Y76" i="98" s="1" a="1"/>
  <c r="Y76" i="98" s="1"/>
  <c r="Z76" i="98" s="1" a="1"/>
  <c r="Z76" i="98" s="1"/>
  <c r="X46" i="98"/>
  <c r="Y46" i="98" s="1" a="1"/>
  <c r="Y46" i="98" s="1"/>
  <c r="Z46" i="98" s="1" a="1"/>
  <c r="Z46" i="98" s="1"/>
  <c r="K76" i="98"/>
  <c r="L76" i="98" s="1" a="1"/>
  <c r="L76" i="98" s="1"/>
  <c r="M76" i="98" s="1" a="1"/>
  <c r="M76" i="98" s="1"/>
  <c r="Z15" i="52"/>
  <c r="K46" i="98"/>
  <c r="L46" i="98" s="1" a="1"/>
  <c r="L46" i="98" s="1"/>
  <c r="M46" i="98" s="1" a="1"/>
  <c r="M46" i="98" s="1"/>
  <c r="X77" i="98" l="1"/>
  <c r="Y77" i="98" s="1" a="1"/>
  <c r="Y77" i="98" s="1"/>
  <c r="Z77" i="98" s="1" a="1"/>
  <c r="Z77" i="98" s="1"/>
  <c r="X47" i="98"/>
  <c r="Y47" i="98" s="1" a="1"/>
  <c r="Y47" i="98" s="1"/>
  <c r="Z47" i="98" s="1" a="1"/>
  <c r="Z47" i="98" s="1"/>
  <c r="K77" i="98"/>
  <c r="L77" i="98" s="1" a="1"/>
  <c r="L77" i="98" s="1"/>
  <c r="M77" i="98" s="1" a="1"/>
  <c r="M77" i="98" s="1"/>
  <c r="Z16" i="52"/>
  <c r="K47" i="98"/>
  <c r="L47" i="98" s="1" a="1"/>
  <c r="L47" i="98" s="1"/>
  <c r="M47" i="98" s="1" a="1"/>
  <c r="M47" i="98" s="1"/>
  <c r="X78" i="98" l="1"/>
  <c r="Y78" i="98" s="1" a="1"/>
  <c r="Y78" i="98" s="1"/>
  <c r="Z78" i="98" s="1" a="1"/>
  <c r="Z78" i="98" s="1"/>
  <c r="X48" i="98"/>
  <c r="Y48" i="98" s="1" a="1"/>
  <c r="Y48" i="98" s="1"/>
  <c r="Z48" i="98" s="1" a="1"/>
  <c r="Z48" i="98" s="1"/>
  <c r="K78" i="98"/>
  <c r="L78" i="98" s="1" a="1"/>
  <c r="L78" i="98" s="1"/>
  <c r="M78" i="98" s="1" a="1"/>
  <c r="M78" i="98" s="1"/>
  <c r="Z17" i="52"/>
  <c r="K48" i="98"/>
  <c r="L48" i="98" s="1" a="1"/>
  <c r="L48" i="98" s="1"/>
  <c r="M48" i="98" s="1" a="1"/>
  <c r="M48" i="98" s="1"/>
  <c r="X79" i="98" l="1"/>
  <c r="Y79" i="98" s="1" a="1"/>
  <c r="Y79" i="98" s="1"/>
  <c r="Z79" i="98" s="1" a="1"/>
  <c r="Z79" i="98" s="1"/>
  <c r="X49" i="98"/>
  <c r="Y49" i="98" s="1" a="1"/>
  <c r="Y49" i="98" s="1"/>
  <c r="Z49" i="98" s="1" a="1"/>
  <c r="Z49" i="98" s="1"/>
  <c r="K79" i="98"/>
  <c r="L79" i="98" s="1" a="1"/>
  <c r="L79" i="98" s="1"/>
  <c r="M79" i="98" s="1" a="1"/>
  <c r="M79" i="98" s="1"/>
  <c r="Z18" i="52"/>
  <c r="K49" i="98"/>
  <c r="L49" i="98" s="1" a="1"/>
  <c r="L49" i="98" s="1"/>
  <c r="M49" i="98" s="1" a="1"/>
  <c r="M49" i="98" s="1"/>
  <c r="X80" i="98" l="1"/>
  <c r="Y80" i="98" s="1" a="1"/>
  <c r="Y80" i="98" s="1"/>
  <c r="Z80" i="98" s="1" a="1"/>
  <c r="Z80" i="98" s="1"/>
  <c r="X50" i="98"/>
  <c r="Y50" i="98" s="1" a="1"/>
  <c r="Y50" i="98" s="1"/>
  <c r="Z50" i="98" s="1" a="1"/>
  <c r="Z50" i="98" s="1"/>
  <c r="K80" i="98"/>
  <c r="L80" i="98" s="1" a="1"/>
  <c r="L80" i="98" s="1"/>
  <c r="M80" i="98" s="1" a="1"/>
  <c r="M80" i="98" s="1"/>
  <c r="Z19" i="52"/>
  <c r="K50" i="98"/>
  <c r="L50" i="98" s="1" a="1"/>
  <c r="L50" i="98" s="1"/>
  <c r="M50" i="98" s="1" a="1"/>
  <c r="M50" i="98" s="1"/>
  <c r="X81" i="98" l="1"/>
  <c r="Y81" i="98" s="1" a="1"/>
  <c r="Y81" i="98" s="1"/>
  <c r="Z81" i="98" s="1" a="1"/>
  <c r="Z81" i="98" s="1"/>
  <c r="X51" i="98"/>
  <c r="Y51" i="98" s="1" a="1"/>
  <c r="Y51" i="98" s="1"/>
  <c r="Z51" i="98" s="1" a="1"/>
  <c r="Z51" i="98" s="1"/>
  <c r="K81" i="98"/>
  <c r="L81" i="98" s="1" a="1"/>
  <c r="L81" i="98" s="1"/>
  <c r="M81" i="98" s="1" a="1"/>
  <c r="M81" i="98" s="1"/>
  <c r="Z20" i="52"/>
  <c r="K51" i="98"/>
  <c r="L51" i="98" s="1" a="1"/>
  <c r="L51" i="98" s="1"/>
  <c r="M51" i="98" s="1" a="1"/>
  <c r="M51" i="98" s="1"/>
  <c r="X82" i="98" l="1"/>
  <c r="Y82" i="98" s="1" a="1"/>
  <c r="Y82" i="98" s="1"/>
  <c r="Z82" i="98" s="1" a="1"/>
  <c r="Z82" i="98" s="1"/>
  <c r="X52" i="98"/>
  <c r="Y52" i="98" s="1" a="1"/>
  <c r="Y52" i="98" s="1"/>
  <c r="Z52" i="98" s="1" a="1"/>
  <c r="Z52" i="98" s="1"/>
  <c r="K82" i="98"/>
  <c r="L82" i="98" s="1" a="1"/>
  <c r="L82" i="98" s="1"/>
  <c r="M82" i="98" s="1" a="1"/>
  <c r="M82" i="98" s="1"/>
  <c r="Z21" i="52"/>
  <c r="K52" i="98"/>
  <c r="L52" i="98" s="1" a="1"/>
  <c r="L52" i="98" s="1"/>
  <c r="M52" i="98" s="1" a="1"/>
  <c r="M52" i="98" s="1"/>
  <c r="X83" i="98" l="1"/>
  <c r="Y83" i="98" s="1" a="1"/>
  <c r="Y83" i="98" s="1"/>
  <c r="Z83" i="98" s="1" a="1"/>
  <c r="Z83" i="98" s="1"/>
  <c r="X53" i="98"/>
  <c r="Y53" i="98" s="1" a="1"/>
  <c r="Y53" i="98" s="1"/>
  <c r="Z53" i="98" s="1" a="1"/>
  <c r="Z53" i="98" s="1"/>
  <c r="K83" i="98"/>
  <c r="L83" i="98" s="1" a="1"/>
  <c r="L83" i="98" s="1"/>
  <c r="M83" i="98" s="1" a="1"/>
  <c r="M83" i="98" s="1"/>
  <c r="Z22" i="52"/>
  <c r="K53" i="98"/>
  <c r="L53" i="98" s="1" a="1"/>
  <c r="L53" i="98" s="1"/>
  <c r="M53" i="98" s="1" a="1"/>
  <c r="M53" i="98" s="1"/>
  <c r="X84" i="98" l="1"/>
  <c r="Y84" i="98" s="1" a="1"/>
  <c r="Y84" i="98" s="1"/>
  <c r="Z84" i="98" s="1" a="1"/>
  <c r="Z84" i="98" s="1"/>
  <c r="X54" i="98"/>
  <c r="Y54" i="98" s="1" a="1"/>
  <c r="Y54" i="98" s="1"/>
  <c r="Z54" i="98" s="1" a="1"/>
  <c r="Z54" i="98" s="1"/>
  <c r="K84" i="98"/>
  <c r="L84" i="98" s="1" a="1"/>
  <c r="L84" i="98" s="1"/>
  <c r="M84" i="98" s="1" a="1"/>
  <c r="M84" i="98" s="1"/>
  <c r="Z23" i="52"/>
  <c r="K54" i="98"/>
  <c r="L54" i="98" s="1" a="1"/>
  <c r="L54" i="98" s="1"/>
  <c r="M54" i="98" s="1" a="1"/>
  <c r="M54" i="98" s="1"/>
  <c r="X85" i="98" l="1"/>
  <c r="Y85" i="98" s="1" a="1"/>
  <c r="Y85" i="98" s="1"/>
  <c r="Z85" i="98" s="1" a="1"/>
  <c r="Z85" i="98" s="1"/>
  <c r="X55" i="98"/>
  <c r="Y55" i="98" s="1" a="1"/>
  <c r="Y55" i="98" s="1"/>
  <c r="Z55" i="98" s="1" a="1"/>
  <c r="Z55" i="98" s="1"/>
  <c r="K85" i="98"/>
  <c r="L85" i="98" s="1" a="1"/>
  <c r="L85" i="98" s="1"/>
  <c r="M85" i="98" s="1" a="1"/>
  <c r="M85" i="98" s="1"/>
  <c r="K55" i="98"/>
  <c r="L55" i="98" s="1" a="1"/>
  <c r="L55" i="98" s="1"/>
  <c r="M55" i="98" s="1" a="1"/>
  <c r="M55" i="98" s="1"/>
  <c r="Z24" i="52"/>
  <c r="X86" i="98" l="1"/>
  <c r="Y86" i="98" s="1" a="1"/>
  <c r="Y86" i="98" s="1"/>
  <c r="Z86" i="98" s="1" a="1"/>
  <c r="Z86" i="98" s="1"/>
  <c r="X56" i="98"/>
  <c r="Y56" i="98" s="1" a="1"/>
  <c r="Y56" i="98" s="1"/>
  <c r="Z56" i="98" s="1" a="1"/>
  <c r="Z56" i="98" s="1"/>
  <c r="K86" i="98"/>
  <c r="L86" i="98" s="1" a="1"/>
  <c r="L86" i="98" s="1"/>
  <c r="M86" i="98" s="1" a="1"/>
  <c r="M86" i="98" s="1"/>
  <c r="Z25" i="52"/>
  <c r="K56" i="98"/>
  <c r="L56" i="98" s="1" a="1"/>
  <c r="L56" i="98" s="1"/>
  <c r="M56" i="98" s="1" a="1"/>
  <c r="M56" i="98" s="1"/>
  <c r="X87" i="98" l="1"/>
  <c r="Y87" i="98" s="1" a="1"/>
  <c r="Y87" i="98" s="1"/>
  <c r="Z87" i="98" s="1" a="1"/>
  <c r="Z87" i="98" s="1"/>
  <c r="X57" i="98"/>
  <c r="Y57" i="98" s="1" a="1"/>
  <c r="Y57" i="98" s="1"/>
  <c r="Z57" i="98" s="1" a="1"/>
  <c r="Z57" i="98" s="1"/>
  <c r="K87" i="98"/>
  <c r="L87" i="98" s="1" a="1"/>
  <c r="L87" i="98" s="1"/>
  <c r="M87" i="98" s="1" a="1"/>
  <c r="M87" i="98" s="1"/>
  <c r="Z26" i="52"/>
  <c r="K57" i="98"/>
  <c r="L57" i="98" s="1" a="1"/>
  <c r="L57" i="98" s="1"/>
  <c r="M57" i="98" s="1" a="1"/>
  <c r="M57" i="98" s="1"/>
  <c r="X88" i="98" l="1"/>
  <c r="Y88" i="98" s="1" a="1"/>
  <c r="Y88" i="98" s="1"/>
  <c r="Z88" i="98" s="1" a="1"/>
  <c r="Z88" i="98" s="1"/>
  <c r="X58" i="98"/>
  <c r="Y58" i="98" s="1" a="1"/>
  <c r="Y58" i="98" s="1"/>
  <c r="Z58" i="98" s="1" a="1"/>
  <c r="Z58" i="98" s="1"/>
  <c r="K88" i="98"/>
  <c r="L88" i="98" s="1" a="1"/>
  <c r="L88" i="98" s="1"/>
  <c r="M88" i="98" s="1" a="1"/>
  <c r="M88" i="98" s="1"/>
  <c r="Z27" i="52"/>
  <c r="K58" i="98"/>
  <c r="L58" i="98" s="1" a="1"/>
  <c r="L58" i="98" s="1"/>
  <c r="M58" i="98" s="1" a="1"/>
  <c r="M58" i="98" s="1"/>
  <c r="X89" i="98" l="1"/>
  <c r="Y89" i="98" s="1" a="1"/>
  <c r="Y89" i="98" s="1"/>
  <c r="Z89" i="98" s="1" a="1"/>
  <c r="Z89" i="98" s="1"/>
  <c r="X59" i="98"/>
  <c r="Y59" i="98" s="1" a="1"/>
  <c r="Y59" i="98" s="1"/>
  <c r="Z59" i="98" s="1" a="1"/>
  <c r="Z59" i="98" s="1"/>
  <c r="K89" i="98"/>
  <c r="L89" i="98" s="1" a="1"/>
  <c r="L89" i="98" s="1"/>
  <c r="M89" i="98" s="1" a="1"/>
  <c r="M89" i="98" s="1"/>
  <c r="Z28" i="52"/>
  <c r="K59" i="98"/>
  <c r="L59" i="98" l="1" a="1"/>
  <c r="L59" i="98" s="1"/>
  <c r="M59" i="98" s="1" a="1"/>
  <c r="M59" i="9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<sst xmlns="http://schemas.openxmlformats.org/spreadsheetml/2006/main" count="97" uniqueCount="35">
  <si>
    <t>Prénom</t>
  </si>
  <si>
    <t>Nom d'épouse</t>
  </si>
  <si>
    <t>DDG / Datation T1</t>
  </si>
  <si>
    <t>Date de l'examen</t>
  </si>
  <si>
    <t>Terme ce jour</t>
  </si>
  <si>
    <t>50e p</t>
  </si>
  <si>
    <t xml:space="preserve"> </t>
  </si>
  <si>
    <t>Pyélectasie Coupe T</t>
  </si>
  <si>
    <t>Grande vessie Coupe S ou C</t>
  </si>
  <si>
    <t>Madame</t>
  </si>
  <si>
    <t xml:space="preserve">Née le </t>
  </si>
  <si>
    <t>ans</t>
  </si>
  <si>
    <t>-</t>
  </si>
  <si>
    <t xml:space="preserve">Poids fœtal estimé (g) </t>
  </si>
  <si>
    <t>2.5e p</t>
  </si>
  <si>
    <t>5e p</t>
  </si>
  <si>
    <t>10e p</t>
  </si>
  <si>
    <t>25e p</t>
  </si>
  <si>
    <t xml:space="preserve">75e p </t>
  </si>
  <si>
    <t xml:space="preserve">90e p </t>
  </si>
  <si>
    <t xml:space="preserve">95e p </t>
  </si>
  <si>
    <t xml:space="preserve">97.5e p </t>
  </si>
  <si>
    <t>doi:10.1371/journaI.pmed.1002220.t011</t>
  </si>
  <si>
    <t>BIP mm</t>
  </si>
  <si>
    <t>PC mm</t>
  </si>
  <si>
    <t>doi:10.1371/journaI.pmed.1002220.t006</t>
  </si>
  <si>
    <t>doi:10.1371/journaI.pmed.1002220.t007</t>
  </si>
  <si>
    <t>PA mm</t>
  </si>
  <si>
    <t>doi:10.1371/journaI.pmed.1002220.t008</t>
  </si>
  <si>
    <t>LF mm</t>
  </si>
  <si>
    <t>LH mm</t>
  </si>
  <si>
    <t>doi:10.1371/journaI.pmed.1002220.t009</t>
  </si>
  <si>
    <t>doi:10.1371/journaI.pmed.1002220.t010</t>
  </si>
  <si>
    <t>T2</t>
  </si>
  <si>
    <t>Age Gesta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</si>
</sst>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0">
    <numFmt numFmtId="164" formatCode="&quot;perc. &quot;\ #&quot; ème&quot;"/>
    <numFmt numFmtId="165" formatCode="#,###&quot;  gr&quot;"/>
    <numFmt numFmtId="166" formatCode="#.0&quot; mm&quot;"/>
    <numFmt numFmtId="167" formatCode="0.0"/>
    <numFmt numFmtId="168" formatCode="#&quot; SA+&quot;\ ?/?&quot;SA&quot;"/>
    <numFmt numFmtId="169" formatCode="&quot;DIO/BIP = &quot;0.00"/>
    <numFmt numFmtId="170" formatCode="0.0&quot; mm&quot;"/>
    <numFmt numFmtId="171" formatCode="#&quot;+&quot;\ ?/?&quot;SA&quot;"/>
    <numFmt numFmtId="172" formatCode="&quot;LP/Fém=&quot;0.00"/>
    <numFmt numFmtId="173" formatCode="&quot;LP/F=&quot;0.00"/>
    <numFmt numFmtId="174" formatCode="0.0%"/>
    <numFmt numFmtId="175" formatCode="#,###&quot; g&quot;"/>
    <numFmt numFmtId="176" formatCode="&quot;entre&quot;\ #&quot; g&quot;"/>
    <numFmt numFmtId="177" formatCode="&quot;et&quot;\ #&quot; g&quot;"/>
    <numFmt numFmtId="178" formatCode="[$-F800]dddd\,\ mmmm\ dd\,\ yyyy"/>
    <numFmt numFmtId="179" formatCode="[$-40C]d\ mmmm\ yyyy;@"/>
    <numFmt numFmtId="180" formatCode="yy"/>
    <numFmt numFmtId="181" formatCode="0.00&quot; /&quot;"/>
    <numFmt numFmtId="182" formatCode="0&quot; kg&quot;"/>
    <numFmt numFmtId="183" formatCode="#0.0&quot; %&quot;"/>
  </numFmts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indexed="22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9"/>
      <name val="Arial"/>
      <family val="2"/>
    </font>
    <font>
      <b/>
      <u/>
      <sz val="10"/>
      <name val="Arial"/>
      <family val="2"/>
    </font>
    <font>
      <b/>
      <sz val="16"/>
      <name val="Arial"/>
      <family val="2"/>
    </font>
    <font>
      <sz val="9"/>
      <name val="Calibri"/>
      <family val="2"/>
      <scheme val="minor"/>
    </font>
    <font>
      <sz val="12"/>
      <name val="Arial"/>
      <family val="2"/>
    </font>
    <font>
      <b/>
      <sz val="9.5"/>
      <name val="Arial"/>
      <family val="2"/>
    </font>
    <font>
      <sz val="9.5"/>
      <name val="Arial"/>
      <family val="2"/>
    </font>
    <font>
      <b/>
      <sz val="11"/>
      <color theme="1"/>
      <name val="Calibri"/>
      <family val="2"/>
      <scheme val="minor"/>
    </font>
    <font>
      <b/>
      <u/>
      <sz val="10"/>
      <color theme="3"/>
      <name val="Arial"/>
      <family val="2"/>
    </font>
    <font>
      <u/>
      <sz val="10"/>
      <color theme="3"/>
      <name val="Arial"/>
      <family val="2"/>
    </font>
    <font>
      <sz val="8.5"/>
      <name val="Arial"/>
      <family val="2"/>
    </font>
    <font>
      <b/>
      <u/>
      <sz val="9"/>
      <name val="Arial"/>
      <family val="2"/>
    </font>
    <font>
      <sz val="10"/>
      <color theme="0" tint="-4.9989318521683403E-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theme="0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medium">
        <color theme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theme="0"/>
      </bottom>
      <diagonal/>
    </border>
    <border>
      <left/>
      <right style="medium">
        <color indexed="64"/>
      </right>
      <top style="medium">
        <color theme="0"/>
      </top>
      <bottom style="medium">
        <color theme="0"/>
      </bottom>
      <diagonal/>
    </border>
    <border>
      <left/>
      <right style="medium">
        <color indexed="64"/>
      </right>
      <top style="medium">
        <color theme="0"/>
      </top>
      <bottom/>
      <diagonal/>
    </border>
    <border>
      <left style="medium">
        <color indexed="64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 style="medium">
        <color theme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1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1"/>
      </left>
      <right style="medium">
        <color theme="0"/>
      </right>
      <top style="medium">
        <color theme="0"/>
      </top>
      <bottom/>
      <diagonal/>
    </border>
    <border>
      <left style="medium">
        <color theme="1"/>
      </left>
      <right/>
      <top style="medium">
        <color theme="0"/>
      </top>
      <bottom style="medium">
        <color theme="0"/>
      </bottom>
      <diagonal/>
    </border>
    <border>
      <left/>
      <right/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theme="1"/>
      </right>
      <top/>
      <bottom style="thin">
        <color theme="0"/>
      </bottom>
      <diagonal/>
    </border>
    <border>
      <left/>
      <right style="medium">
        <color theme="1"/>
      </right>
      <top style="medium">
        <color theme="0"/>
      </top>
      <bottom style="medium">
        <color theme="0"/>
      </bottom>
      <diagonal/>
    </border>
    <border>
      <left/>
      <right style="medium">
        <color theme="1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 diagonalDown="1">
      <left style="thin">
        <color theme="0"/>
      </left>
      <right/>
      <top style="thin">
        <color theme="0"/>
      </top>
      <bottom/>
      <diagonal style="thin">
        <color theme="0"/>
      </diagonal>
    </border>
    <border diagonalDown="1">
      <left/>
      <right/>
      <top style="thin">
        <color theme="0"/>
      </top>
      <bottom/>
      <diagonal style="thin">
        <color theme="0"/>
      </diagonal>
    </border>
    <border diagonalDown="1">
      <left/>
      <right style="medium">
        <color indexed="64"/>
      </right>
      <top style="thin">
        <color theme="0"/>
      </top>
      <bottom/>
      <diagonal style="thin">
        <color theme="0"/>
      </diagonal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theme="0"/>
      </top>
      <bottom/>
      <diagonal/>
    </border>
    <border diagonalUp="1">
      <left style="medium">
        <color theme="0"/>
      </left>
      <right style="thin">
        <color indexed="64"/>
      </right>
      <top/>
      <bottom style="medium">
        <color indexed="64"/>
      </bottom>
      <diagonal style="medium">
        <color theme="0"/>
      </diagonal>
    </border>
    <border diagonalUp="1">
      <left style="medium">
        <color theme="0"/>
      </left>
      <right style="thin">
        <color indexed="64"/>
      </right>
      <top/>
      <bottom/>
      <diagonal style="medium">
        <color theme="0"/>
      </diagonal>
    </border>
    <border>
      <left/>
      <right style="hair">
        <color theme="0"/>
      </right>
      <top/>
      <bottom style="hair">
        <color theme="0"/>
      </bottom>
      <diagonal/>
    </border>
    <border>
      <left style="hair">
        <color theme="0"/>
      </left>
      <right style="hair">
        <color indexed="64"/>
      </right>
      <top/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indexed="64"/>
      </right>
      <top style="hair">
        <color theme="0"/>
      </top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hair">
        <color indexed="64"/>
      </bottom>
      <diagonal/>
    </border>
    <border>
      <left style="hair">
        <color theme="0"/>
      </left>
      <right style="hair">
        <color indexed="64"/>
      </right>
      <top style="hair">
        <color theme="0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8">
    <xf numFmtId="0" fontId="0" fillId="0" borderId="0"/>
    <xf numFmtId="0" fontId="10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375">
    <xf numFmtId="0" fontId="0" fillId="0" borderId="0" xfId="0"/>
    <xf numFmtId="0" fontId="10" fillId="0" borderId="0" xfId="0" applyFont="1" applyProtection="1">
      <protection hidden="1"/>
    </xf>
    <xf numFmtId="0" fontId="13" fillId="0" borderId="0" xfId="0" applyFont="1" applyProtection="1">
      <protection hidden="1"/>
    </xf>
    <xf numFmtId="0" fontId="10" fillId="0" borderId="0" xfId="0" applyFont="1"/>
    <xf numFmtId="0" fontId="14" fillId="0" borderId="0" xfId="0" applyFont="1"/>
    <xf numFmtId="0" fontId="19" fillId="0" borderId="0" xfId="0" applyFont="1" applyProtection="1">
      <protection locked="0"/>
    </xf>
    <xf numFmtId="0" fontId="10" fillId="2" borderId="0" xfId="0" applyFont="1" applyFill="1"/>
    <xf numFmtId="0" fontId="0" fillId="2" borderId="0" xfId="0" applyFill="1"/>
    <xf numFmtId="0" fontId="19" fillId="2" borderId="0" xfId="0" applyFont="1" applyFill="1" applyProtection="1">
      <protection locked="0"/>
    </xf>
    <xf numFmtId="0" fontId="19" fillId="2" borderId="0" xfId="0" applyFont="1" applyFill="1"/>
    <xf numFmtId="0" fontId="16" fillId="2" borderId="0" xfId="0" applyFont="1" applyFill="1"/>
    <xf numFmtId="12" fontId="17" fillId="2" borderId="0" xfId="0" applyNumberFormat="1" applyFont="1" applyFill="1" applyAlignment="1">
      <alignment horizontal="left"/>
    </xf>
    <xf numFmtId="0" fontId="9" fillId="2" borderId="0" xfId="0" applyFont="1" applyFill="1"/>
    <xf numFmtId="0" fontId="14" fillId="2" borderId="0" xfId="0" applyFont="1" applyFill="1"/>
    <xf numFmtId="0" fontId="18" fillId="2" borderId="0" xfId="0" applyFont="1" applyFill="1"/>
    <xf numFmtId="0" fontId="10" fillId="2" borderId="0" xfId="0" applyFont="1" applyFill="1" applyAlignment="1">
      <alignment horizontal="left"/>
    </xf>
    <xf numFmtId="0" fontId="9" fillId="0" borderId="0" xfId="0" applyFont="1"/>
    <xf numFmtId="0" fontId="20" fillId="2" borderId="0" xfId="0" applyFont="1" applyFill="1"/>
    <xf numFmtId="2" fontId="10" fillId="0" borderId="0" xfId="0" applyNumberFormat="1" applyFont="1" applyProtection="1">
      <protection hidden="1"/>
    </xf>
    <xf numFmtId="1" fontId="10" fillId="0" borderId="0" xfId="0" applyNumberFormat="1" applyFont="1" applyAlignment="1" applyProtection="1">
      <alignment wrapText="1"/>
      <protection hidden="1"/>
    </xf>
    <xf numFmtId="0" fontId="14" fillId="0" borderId="0" xfId="0" applyFont="1" applyAlignment="1">
      <alignment horizontal="left" vertical="top"/>
    </xf>
    <xf numFmtId="0" fontId="10" fillId="0" borderId="0" xfId="0" applyFont="1" applyAlignment="1">
      <alignment horizontal="left" vertical="top"/>
    </xf>
    <xf numFmtId="0" fontId="10" fillId="3" borderId="16" xfId="0" applyFont="1" applyFill="1" applyBorder="1" applyProtection="1">
      <protection locked="0"/>
    </xf>
    <xf numFmtId="0" fontId="10" fillId="3" borderId="17" xfId="0" applyFont="1" applyFill="1" applyBorder="1" applyProtection="1">
      <protection locked="0"/>
    </xf>
    <xf numFmtId="0" fontId="9" fillId="3" borderId="13" xfId="0" applyFont="1" applyFill="1" applyBorder="1" applyProtection="1">
      <protection hidden="1"/>
    </xf>
    <xf numFmtId="0" fontId="9" fillId="3" borderId="14" xfId="0" applyFont="1" applyFill="1" applyBorder="1" applyProtection="1">
      <protection hidden="1"/>
    </xf>
    <xf numFmtId="0" fontId="9" fillId="3" borderId="15" xfId="0" applyFont="1" applyFill="1" applyBorder="1" applyProtection="1">
      <protection hidden="1"/>
    </xf>
    <xf numFmtId="0" fontId="10" fillId="5" borderId="14" xfId="0" applyFont="1" applyFill="1" applyBorder="1" applyProtection="1">
      <protection hidden="1"/>
    </xf>
    <xf numFmtId="0" fontId="10" fillId="5" borderId="17" xfId="0" applyFont="1" applyFill="1" applyBorder="1" applyProtection="1">
      <protection hidden="1"/>
    </xf>
    <xf numFmtId="0" fontId="9" fillId="5" borderId="13" xfId="0" applyFont="1" applyFill="1" applyBorder="1" applyAlignment="1" applyProtection="1">
      <alignment horizontal="center"/>
      <protection hidden="1"/>
    </xf>
    <xf numFmtId="0" fontId="9" fillId="5" borderId="16" xfId="0" applyFont="1" applyFill="1" applyBorder="1" applyAlignment="1" applyProtection="1">
      <alignment horizontal="center"/>
      <protection hidden="1"/>
    </xf>
    <xf numFmtId="0" fontId="9" fillId="4" borderId="4" xfId="0" applyFont="1" applyFill="1" applyBorder="1" applyProtection="1">
      <protection hidden="1"/>
    </xf>
    <xf numFmtId="2" fontId="16" fillId="0" borderId="0" xfId="0" applyNumberFormat="1" applyFont="1" applyAlignment="1" applyProtection="1">
      <alignment horizontal="center"/>
      <protection hidden="1"/>
    </xf>
    <xf numFmtId="0" fontId="9" fillId="3" borderId="18" xfId="0" applyFont="1" applyFill="1" applyBorder="1" applyProtection="1">
      <protection hidden="1"/>
    </xf>
    <xf numFmtId="0" fontId="9" fillId="5" borderId="14" xfId="0" applyFont="1" applyFill="1" applyBorder="1" applyProtection="1">
      <protection hidden="1"/>
    </xf>
    <xf numFmtId="0" fontId="9" fillId="5" borderId="17" xfId="0" applyFont="1" applyFill="1" applyBorder="1" applyProtection="1">
      <protection hidden="1"/>
    </xf>
    <xf numFmtId="166" fontId="9" fillId="6" borderId="17" xfId="0" applyNumberFormat="1" applyFont="1" applyFill="1" applyBorder="1" applyProtection="1">
      <protection hidden="1"/>
    </xf>
    <xf numFmtId="2" fontId="15" fillId="6" borderId="14" xfId="0" applyNumberFormat="1" applyFont="1" applyFill="1" applyBorder="1" applyAlignment="1" applyProtection="1">
      <alignment horizontal="center"/>
      <protection hidden="1"/>
    </xf>
    <xf numFmtId="0" fontId="15" fillId="6" borderId="15" xfId="0" applyFont="1" applyFill="1" applyBorder="1" applyAlignment="1" applyProtection="1">
      <alignment horizontal="left"/>
      <protection hidden="1"/>
    </xf>
    <xf numFmtId="166" fontId="9" fillId="6" borderId="18" xfId="0" applyNumberFormat="1" applyFont="1" applyFill="1" applyBorder="1" applyProtection="1">
      <protection hidden="1"/>
    </xf>
    <xf numFmtId="0" fontId="15" fillId="2" borderId="48" xfId="0" applyFont="1" applyFill="1" applyBorder="1"/>
    <xf numFmtId="0" fontId="13" fillId="2" borderId="0" xfId="0" applyFont="1" applyFill="1"/>
    <xf numFmtId="0" fontId="15" fillId="2" borderId="3" xfId="0" applyFont="1" applyFill="1" applyBorder="1" applyAlignment="1">
      <alignment vertical="center"/>
    </xf>
    <xf numFmtId="166" fontId="15" fillId="2" borderId="0" xfId="0" applyNumberFormat="1" applyFont="1" applyFill="1" applyAlignment="1" applyProtection="1">
      <alignment vertical="center"/>
      <protection locked="0"/>
    </xf>
    <xf numFmtId="170" fontId="15" fillId="2" borderId="0" xfId="0" applyNumberFormat="1" applyFont="1" applyFill="1" applyAlignment="1" applyProtection="1">
      <alignment vertical="center"/>
      <protection locked="0"/>
    </xf>
    <xf numFmtId="166" fontId="15" fillId="2" borderId="0" xfId="0" applyNumberFormat="1" applyFont="1" applyFill="1" applyAlignment="1" applyProtection="1">
      <alignment vertical="center" wrapText="1"/>
      <protection locked="0"/>
    </xf>
    <xf numFmtId="174" fontId="9" fillId="2" borderId="50" xfId="0" applyNumberFormat="1" applyFont="1" applyFill="1" applyBorder="1"/>
    <xf numFmtId="0" fontId="17" fillId="2" borderId="1" xfId="0" applyFont="1" applyFill="1" applyBorder="1" applyAlignment="1">
      <alignment horizontal="center" vertical="top"/>
    </xf>
    <xf numFmtId="0" fontId="10" fillId="2" borderId="3" xfId="0" applyFont="1" applyFill="1" applyBorder="1" applyAlignment="1">
      <alignment horizontal="center" vertical="top"/>
    </xf>
    <xf numFmtId="0" fontId="15" fillId="0" borderId="3" xfId="0" applyFont="1" applyBorder="1" applyAlignment="1">
      <alignment horizontal="center" vertical="center"/>
    </xf>
    <xf numFmtId="0" fontId="15" fillId="2" borderId="3" xfId="0" applyFont="1" applyFill="1" applyBorder="1" applyAlignment="1">
      <alignment horizontal="right" vertical="center"/>
    </xf>
    <xf numFmtId="0" fontId="15" fillId="0" borderId="64" xfId="0" applyFont="1" applyBorder="1" applyAlignment="1">
      <alignment horizontal="right" vertical="center"/>
    </xf>
    <xf numFmtId="0" fontId="15" fillId="2" borderId="3" xfId="0" applyFont="1" applyFill="1" applyBorder="1" applyAlignment="1">
      <alignment horizontal="right" vertical="center" wrapText="1"/>
    </xf>
    <xf numFmtId="0" fontId="15" fillId="2" borderId="3" xfId="0" applyFont="1" applyFill="1" applyBorder="1" applyAlignment="1">
      <alignment horizontal="center" vertical="center"/>
    </xf>
    <xf numFmtId="0" fontId="29" fillId="0" borderId="63" xfId="0" applyFont="1" applyBorder="1" applyAlignment="1">
      <alignment horizontal="left" vertical="center"/>
    </xf>
    <xf numFmtId="0" fontId="29" fillId="0" borderId="3" xfId="0" applyFont="1" applyBorder="1" applyAlignment="1">
      <alignment horizontal="left" vertical="center"/>
    </xf>
    <xf numFmtId="0" fontId="29" fillId="2" borderId="3" xfId="0" applyFont="1" applyFill="1" applyBorder="1" applyAlignment="1">
      <alignment horizontal="left" vertical="center"/>
    </xf>
    <xf numFmtId="0" fontId="26" fillId="2" borderId="54" xfId="0" applyFont="1" applyFill="1" applyBorder="1" applyAlignment="1">
      <alignment horizontal="center"/>
    </xf>
    <xf numFmtId="0" fontId="26" fillId="2" borderId="55" xfId="0" applyFont="1" applyFill="1" applyBorder="1" applyAlignment="1">
      <alignment horizontal="center"/>
    </xf>
    <xf numFmtId="0" fontId="26" fillId="2" borderId="13" xfId="0" applyFont="1" applyFill="1" applyBorder="1" applyAlignment="1">
      <alignment horizontal="center"/>
    </xf>
    <xf numFmtId="0" fontId="26" fillId="2" borderId="14" xfId="0" applyFont="1" applyFill="1" applyBorder="1" applyAlignment="1">
      <alignment horizontal="center"/>
    </xf>
    <xf numFmtId="0" fontId="26" fillId="2" borderId="14" xfId="0" applyFont="1" applyFill="1" applyBorder="1" applyAlignment="1">
      <alignment horizontal="center" vertical="center"/>
    </xf>
    <xf numFmtId="0" fontId="26" fillId="2" borderId="15" xfId="0" applyFont="1" applyFill="1" applyBorder="1" applyAlignment="1">
      <alignment horizontal="center" vertical="center"/>
    </xf>
    <xf numFmtId="0" fontId="10" fillId="2" borderId="35" xfId="0" applyFont="1" applyFill="1" applyBorder="1" applyAlignment="1">
      <alignment horizontal="left" vertical="center"/>
    </xf>
    <xf numFmtId="166" fontId="11" fillId="2" borderId="43" xfId="0" applyNumberFormat="1" applyFont="1" applyFill="1" applyBorder="1" applyProtection="1">
      <protection locked="0"/>
    </xf>
    <xf numFmtId="0" fontId="21" fillId="2" borderId="6" xfId="0" applyFont="1" applyFill="1" applyBorder="1" applyAlignment="1" applyProtection="1">
      <alignment horizontal="center"/>
      <protection locked="0"/>
    </xf>
    <xf numFmtId="0" fontId="21" fillId="2" borderId="6" xfId="0" applyFont="1" applyFill="1" applyBorder="1" applyAlignment="1">
      <alignment horizontal="center"/>
    </xf>
    <xf numFmtId="0" fontId="21" fillId="2" borderId="37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27" fillId="2" borderId="9" xfId="0" applyFont="1" applyFill="1" applyBorder="1" applyProtection="1">
      <protection locked="0"/>
    </xf>
    <xf numFmtId="0" fontId="21" fillId="0" borderId="86" xfId="0" applyFont="1" applyBorder="1" applyAlignment="1">
      <alignment horizontal="left" vertical="top" wrapText="1"/>
    </xf>
    <xf numFmtId="0" fontId="9" fillId="0" borderId="86" xfId="0" applyFont="1" applyBorder="1" applyAlignment="1">
      <alignment horizontal="left" vertical="top"/>
    </xf>
    <xf numFmtId="0" fontId="9" fillId="0" borderId="85" xfId="0" applyFont="1" applyBorder="1" applyAlignment="1">
      <alignment horizontal="left" vertical="top"/>
    </xf>
    <xf numFmtId="0" fontId="27" fillId="2" borderId="0" xfId="0" applyFont="1" applyFill="1" applyProtection="1">
      <protection locked="0"/>
    </xf>
    <xf numFmtId="0" fontId="0" fillId="2" borderId="10" xfId="0" applyFill="1" applyBorder="1" applyAlignment="1" applyProtection="1">
      <alignment horizontal="left" vertical="center"/>
      <protection locked="0"/>
    </xf>
    <xf numFmtId="0" fontId="19" fillId="0" borderId="0" xfId="0" applyFont="1"/>
    <xf numFmtId="0" fontId="26" fillId="2" borderId="55" xfId="0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vertical="center"/>
    </xf>
    <xf numFmtId="0" fontId="26" fillId="2" borderId="2" xfId="0" applyFont="1" applyFill="1" applyBorder="1" applyAlignment="1">
      <alignment vertical="center"/>
    </xf>
    <xf numFmtId="181" fontId="10" fillId="2" borderId="10" xfId="0" applyNumberFormat="1" applyFont="1" applyFill="1" applyBorder="1" applyProtection="1">
      <protection locked="0"/>
    </xf>
    <xf numFmtId="168" fontId="10" fillId="0" borderId="0" xfId="0" applyNumberFormat="1" applyFont="1" applyProtection="1">
      <protection hidden="1"/>
    </xf>
    <xf numFmtId="0" fontId="28" fillId="0" borderId="0" xfId="6" applyFont="1" applyAlignment="1">
      <alignment horizontal="center" vertical="center" wrapText="1"/>
    </xf>
    <xf numFmtId="0" fontId="28" fillId="0" borderId="0" xfId="6" applyFont="1" applyAlignment="1">
      <alignment horizontal="center" vertical="center"/>
    </xf>
    <xf numFmtId="0" fontId="4" fillId="0" borderId="0" xfId="6"/>
    <xf numFmtId="0" fontId="28" fillId="0" borderId="0" xfId="6" applyFont="1"/>
    <xf numFmtId="174" fontId="9" fillId="2" borderId="0" xfId="0" applyNumberFormat="1" applyFont="1" applyFill="1" applyAlignment="1">
      <alignment horizontal="center"/>
    </xf>
    <xf numFmtId="174" fontId="9" fillId="2" borderId="41" xfId="0" applyNumberFormat="1" applyFont="1" applyFill="1" applyBorder="1" applyAlignment="1">
      <alignment horizontal="center"/>
    </xf>
    <xf numFmtId="0" fontId="0" fillId="0" borderId="87" xfId="0" applyBorder="1" applyAlignment="1">
      <alignment horizontal="center"/>
    </xf>
    <xf numFmtId="0" fontId="0" fillId="0" borderId="88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0" borderId="90" xfId="0" applyBorder="1" applyAlignment="1">
      <alignment horizontal="center"/>
    </xf>
    <xf numFmtId="0" fontId="0" fillId="0" borderId="91" xfId="0" applyBorder="1" applyAlignment="1">
      <alignment horizontal="center"/>
    </xf>
    <xf numFmtId="0" fontId="0" fillId="0" borderId="92" xfId="0" applyBorder="1" applyAlignment="1">
      <alignment horizontal="center"/>
    </xf>
    <xf numFmtId="174" fontId="33" fillId="0" borderId="79" xfId="0" applyNumberFormat="1" applyFont="1" applyBorder="1"/>
    <xf numFmtId="0" fontId="11" fillId="2" borderId="49" xfId="0" applyFont="1" applyFill="1" applyBorder="1"/>
    <xf numFmtId="0" fontId="12" fillId="2" borderId="93" xfId="0" applyFont="1" applyFill="1" applyBorder="1"/>
    <xf numFmtId="183" fontId="9" fillId="2" borderId="37" xfId="0" applyNumberFormat="1" applyFont="1" applyFill="1" applyBorder="1"/>
    <xf numFmtId="183" fontId="21" fillId="2" borderId="12" xfId="0" applyNumberFormat="1" applyFont="1" applyFill="1" applyBorder="1"/>
    <xf numFmtId="0" fontId="2" fillId="0" borderId="0" xfId="6" applyFont="1"/>
    <xf numFmtId="0" fontId="1" fillId="0" borderId="0" xfId="6" applyFont="1"/>
    <xf numFmtId="0" fontId="33" fillId="0" borderId="0" xfId="0" applyFont="1" applyProtection="1">
      <protection hidden="1"/>
    </xf>
    <xf numFmtId="167" fontId="33" fillId="0" borderId="0" xfId="0" applyNumberFormat="1" applyFont="1" applyProtection="1">
      <protection hidden="1"/>
    </xf>
    <xf numFmtId="0" fontId="0" fillId="0" borderId="49" xfId="0" applyBorder="1"/>
    <xf numFmtId="0" fontId="11" fillId="2" borderId="49" xfId="0" applyFont="1" applyFill="1" applyBorder="1"/>
    <xf numFmtId="182" fontId="0" fillId="2" borderId="10" xfId="0" applyNumberFormat="1" applyFill="1" applyBorder="1" applyAlignment="1" applyProtection="1">
      <alignment horizontal="left"/>
      <protection locked="0"/>
    </xf>
    <xf numFmtId="182" fontId="0" fillId="0" borderId="10" xfId="0" applyNumberFormat="1" applyBorder="1" applyAlignment="1">
      <alignment horizontal="left"/>
    </xf>
    <xf numFmtId="0" fontId="9" fillId="2" borderId="10" xfId="0" applyFont="1" applyFill="1" applyBorder="1" applyProtection="1">
      <protection locked="0"/>
    </xf>
    <xf numFmtId="0" fontId="9" fillId="0" borderId="10" xfId="0" applyFont="1" applyBorder="1"/>
    <xf numFmtId="0" fontId="0" fillId="2" borderId="10" xfId="0" applyFill="1" applyBorder="1" applyAlignment="1" applyProtection="1">
      <alignment horizontal="left" vertical="center"/>
      <protection locked="0"/>
    </xf>
    <xf numFmtId="0" fontId="0" fillId="0" borderId="1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83" fontId="10" fillId="2" borderId="0" xfId="0" applyNumberFormat="1" applyFont="1" applyFill="1" applyAlignment="1">
      <alignment horizontal="center"/>
    </xf>
    <xf numFmtId="0" fontId="21" fillId="2" borderId="77" xfId="0" applyFont="1" applyFill="1" applyBorder="1" applyAlignment="1" applyProtection="1">
      <alignment horizontal="left" vertical="top" wrapText="1"/>
      <protection locked="0"/>
    </xf>
    <xf numFmtId="0" fontId="0" fillId="2" borderId="74" xfId="0" applyFill="1" applyBorder="1" applyAlignment="1" applyProtection="1">
      <alignment horizontal="left" vertical="top" wrapText="1"/>
      <protection locked="0"/>
    </xf>
    <xf numFmtId="0" fontId="0" fillId="2" borderId="78" xfId="0" applyFill="1" applyBorder="1" applyAlignment="1" applyProtection="1">
      <alignment horizontal="left" vertical="top" wrapText="1"/>
      <protection locked="0"/>
    </xf>
    <xf numFmtId="0" fontId="0" fillId="2" borderId="47" xfId="0" applyFill="1" applyBorder="1" applyAlignment="1" applyProtection="1">
      <alignment horizontal="left" vertical="top" wrapText="1"/>
      <protection locked="0"/>
    </xf>
    <xf numFmtId="0" fontId="0" fillId="2" borderId="0" xfId="0" applyFill="1" applyAlignment="1" applyProtection="1">
      <alignment horizontal="left" vertical="top" wrapText="1"/>
      <protection locked="0"/>
    </xf>
    <xf numFmtId="0" fontId="0" fillId="2" borderId="37" xfId="0" applyFill="1" applyBorder="1" applyAlignment="1" applyProtection="1">
      <alignment horizontal="left" vertical="top" wrapText="1"/>
      <protection locked="0"/>
    </xf>
    <xf numFmtId="170" fontId="10" fillId="2" borderId="0" xfId="0" applyNumberFormat="1" applyFont="1" applyFill="1" applyAlignment="1" applyProtection="1">
      <alignment horizontal="right"/>
      <protection locked="0"/>
    </xf>
    <xf numFmtId="0" fontId="0" fillId="2" borderId="0" xfId="0" applyFill="1" applyAlignment="1" applyProtection="1">
      <alignment horizontal="right"/>
      <protection locked="0"/>
    </xf>
    <xf numFmtId="166" fontId="11" fillId="2" borderId="0" xfId="0" applyNumberFormat="1" applyFont="1" applyFill="1" applyProtection="1">
      <protection locked="0"/>
    </xf>
    <xf numFmtId="0" fontId="10" fillId="2" borderId="0" xfId="0" applyFont="1" applyFill="1"/>
    <xf numFmtId="0" fontId="18" fillId="2" borderId="27" xfId="0" applyFont="1" applyFill="1" applyBorder="1" applyAlignment="1">
      <alignment vertical="top" wrapText="1"/>
    </xf>
    <xf numFmtId="0" fontId="18" fillId="2" borderId="28" xfId="0" applyFont="1" applyFill="1" applyBorder="1" applyAlignment="1">
      <alignment vertical="top" wrapText="1"/>
    </xf>
    <xf numFmtId="0" fontId="18" fillId="2" borderId="29" xfId="0" applyFont="1" applyFill="1" applyBorder="1" applyAlignment="1">
      <alignment vertical="top" wrapText="1"/>
    </xf>
    <xf numFmtId="0" fontId="18" fillId="2" borderId="30" xfId="0" applyFont="1" applyFill="1" applyBorder="1" applyAlignment="1">
      <alignment vertical="top" wrapText="1"/>
    </xf>
    <xf numFmtId="0" fontId="18" fillId="2" borderId="0" xfId="0" applyFont="1" applyFill="1" applyAlignment="1">
      <alignment vertical="top" wrapText="1"/>
    </xf>
    <xf numFmtId="0" fontId="18" fillId="2" borderId="31" xfId="0" applyFont="1" applyFill="1" applyBorder="1" applyAlignment="1">
      <alignment vertical="top" wrapText="1"/>
    </xf>
    <xf numFmtId="0" fontId="26" fillId="2" borderId="3" xfId="0" applyFont="1" applyFill="1" applyBorder="1" applyAlignment="1">
      <alignment horizontal="center"/>
    </xf>
    <xf numFmtId="0" fontId="26" fillId="2" borderId="0" xfId="0" applyFont="1" applyFill="1" applyAlignment="1">
      <alignment horizontal="center"/>
    </xf>
    <xf numFmtId="0" fontId="26" fillId="2" borderId="12" xfId="0" applyFont="1" applyFill="1" applyBorder="1" applyAlignment="1">
      <alignment horizontal="center"/>
    </xf>
    <xf numFmtId="0" fontId="27" fillId="2" borderId="0" xfId="0" applyFont="1" applyFill="1" applyProtection="1">
      <protection locked="0"/>
    </xf>
    <xf numFmtId="0" fontId="27" fillId="2" borderId="12" xfId="0" applyFont="1" applyFill="1" applyBorder="1" applyProtection="1">
      <protection locked="0"/>
    </xf>
    <xf numFmtId="12" fontId="17" fillId="2" borderId="1" xfId="0" applyNumberFormat="1" applyFont="1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0" xfId="0" applyFill="1" applyProtection="1">
      <protection locked="0"/>
    </xf>
    <xf numFmtId="0" fontId="0" fillId="2" borderId="12" xfId="0" applyFill="1" applyBorder="1" applyProtection="1">
      <protection locked="0"/>
    </xf>
    <xf numFmtId="0" fontId="10" fillId="2" borderId="9" xfId="0" applyFon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horizontal="left" vertical="center"/>
      <protection locked="0"/>
    </xf>
    <xf numFmtId="0" fontId="0" fillId="2" borderId="11" xfId="0" applyFill="1" applyBorder="1" applyAlignment="1" applyProtection="1">
      <alignment horizontal="left" vertical="center"/>
      <protection locked="0"/>
    </xf>
    <xf numFmtId="168" fontId="25" fillId="2" borderId="0" xfId="0" applyNumberFormat="1" applyFont="1" applyFill="1" applyAlignment="1">
      <alignment horizontal="center"/>
    </xf>
    <xf numFmtId="168" fontId="25" fillId="2" borderId="12" xfId="0" applyNumberFormat="1" applyFont="1" applyFill="1" applyBorder="1" applyAlignment="1">
      <alignment horizontal="center"/>
    </xf>
    <xf numFmtId="0" fontId="26" fillId="2" borderId="3" xfId="0" applyFont="1" applyFill="1" applyBorder="1" applyAlignment="1">
      <alignment horizontal="center" vertical="center"/>
    </xf>
    <xf numFmtId="0" fontId="27" fillId="2" borderId="0" xfId="0" applyFont="1" applyFill="1" applyAlignment="1">
      <alignment horizontal="center"/>
    </xf>
    <xf numFmtId="0" fontId="27" fillId="2" borderId="12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right" vertical="top" wrapText="1"/>
    </xf>
    <xf numFmtId="0" fontId="10" fillId="2" borderId="28" xfId="0" applyFont="1" applyFill="1" applyBorder="1" applyAlignment="1">
      <alignment horizontal="right" vertical="top" wrapText="1"/>
    </xf>
    <xf numFmtId="0" fontId="10" fillId="2" borderId="29" xfId="0" applyFont="1" applyFill="1" applyBorder="1" applyAlignment="1">
      <alignment horizontal="right" vertical="top" wrapText="1"/>
    </xf>
    <xf numFmtId="0" fontId="10" fillId="2" borderId="30" xfId="0" applyFont="1" applyFill="1" applyBorder="1" applyAlignment="1">
      <alignment horizontal="right" vertical="top" wrapText="1"/>
    </xf>
    <xf numFmtId="0" fontId="10" fillId="2" borderId="0" xfId="0" applyFont="1" applyFill="1" applyAlignment="1">
      <alignment horizontal="right" vertical="top" wrapText="1"/>
    </xf>
    <xf numFmtId="0" fontId="10" fillId="2" borderId="31" xfId="0" applyFont="1" applyFill="1" applyBorder="1" applyAlignment="1">
      <alignment horizontal="right" vertical="top" wrapText="1"/>
    </xf>
    <xf numFmtId="0" fontId="23" fillId="2" borderId="32" xfId="0" applyFont="1" applyFill="1" applyBorder="1" applyAlignment="1">
      <alignment vertical="center"/>
    </xf>
    <xf numFmtId="0" fontId="23" fillId="2" borderId="33" xfId="0" applyFont="1" applyFill="1" applyBorder="1" applyAlignment="1">
      <alignment vertical="center"/>
    </xf>
    <xf numFmtId="0" fontId="23" fillId="2" borderId="34" xfId="0" applyFont="1" applyFill="1" applyBorder="1" applyAlignment="1">
      <alignment vertical="center"/>
    </xf>
    <xf numFmtId="0" fontId="26" fillId="2" borderId="21" xfId="0" applyFont="1" applyFill="1" applyBorder="1" applyAlignment="1">
      <alignment horizontal="center"/>
    </xf>
    <xf numFmtId="0" fontId="27" fillId="2" borderId="22" xfId="0" applyFont="1" applyFill="1" applyBorder="1" applyAlignment="1">
      <alignment horizontal="center"/>
    </xf>
    <xf numFmtId="0" fontId="27" fillId="2" borderId="51" xfId="0" applyFont="1" applyFill="1" applyBorder="1" applyAlignment="1">
      <alignment horizontal="center"/>
    </xf>
    <xf numFmtId="0" fontId="27" fillId="2" borderId="9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9" fillId="2" borderId="23" xfId="0" applyFont="1" applyFill="1" applyBorder="1" applyAlignment="1" applyProtection="1">
      <alignment horizontal="left"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0" fontId="26" fillId="2" borderId="19" xfId="0" applyFont="1" applyFill="1" applyBorder="1" applyAlignment="1">
      <alignment horizontal="center"/>
    </xf>
    <xf numFmtId="0" fontId="27" fillId="2" borderId="20" xfId="0" applyFont="1" applyFill="1" applyBorder="1" applyAlignment="1">
      <alignment horizontal="center"/>
    </xf>
    <xf numFmtId="0" fontId="27" fillId="2" borderId="52" xfId="0" applyFont="1" applyFill="1" applyBorder="1" applyAlignment="1">
      <alignment horizontal="center"/>
    </xf>
    <xf numFmtId="0" fontId="26" fillId="2" borderId="25" xfId="0" applyFont="1" applyFill="1" applyBorder="1" applyAlignment="1">
      <alignment horizontal="center"/>
    </xf>
    <xf numFmtId="0" fontId="26" fillId="2" borderId="26" xfId="0" applyFont="1" applyFill="1" applyBorder="1" applyAlignment="1">
      <alignment horizontal="center"/>
    </xf>
    <xf numFmtId="0" fontId="26" fillId="2" borderId="53" xfId="0" applyFont="1" applyFill="1" applyBorder="1" applyAlignment="1">
      <alignment horizontal="center"/>
    </xf>
    <xf numFmtId="178" fontId="18" fillId="2" borderId="0" xfId="0" applyNumberFormat="1" applyFont="1" applyFill="1" applyAlignment="1">
      <alignment horizontal="left" indent="1"/>
    </xf>
    <xf numFmtId="178" fontId="18" fillId="2" borderId="12" xfId="0" applyNumberFormat="1" applyFont="1" applyFill="1" applyBorder="1" applyAlignment="1">
      <alignment horizontal="left" indent="1"/>
    </xf>
    <xf numFmtId="14" fontId="0" fillId="2" borderId="35" xfId="0" applyNumberFormat="1" applyFill="1" applyBorder="1" applyAlignment="1" applyProtection="1">
      <alignment horizontal="left" vertical="center"/>
      <protection locked="0"/>
    </xf>
    <xf numFmtId="0" fontId="0" fillId="0" borderId="35" xfId="0" applyBorder="1" applyAlignment="1" applyProtection="1">
      <alignment horizontal="left" vertical="center"/>
      <protection locked="0"/>
    </xf>
    <xf numFmtId="0" fontId="21" fillId="2" borderId="0" xfId="0" applyFont="1" applyFill="1" applyAlignment="1">
      <alignment horizontal="left" vertical="top" wrapText="1"/>
    </xf>
    <xf numFmtId="0" fontId="26" fillId="2" borderId="20" xfId="0" applyFont="1" applyFill="1" applyBorder="1" applyAlignment="1">
      <alignment horizontal="center"/>
    </xf>
    <xf numFmtId="0" fontId="26" fillId="2" borderId="52" xfId="0" applyFont="1" applyFill="1" applyBorder="1" applyAlignment="1">
      <alignment horizontal="center"/>
    </xf>
    <xf numFmtId="0" fontId="10" fillId="2" borderId="0" xfId="0" applyFont="1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9" fillId="2" borderId="0" xfId="0" applyFont="1" applyFill="1"/>
    <xf numFmtId="0" fontId="0" fillId="2" borderId="12" xfId="0" applyFill="1" applyBorder="1"/>
    <xf numFmtId="0" fontId="0" fillId="2" borderId="0" xfId="0" applyFill="1"/>
    <xf numFmtId="0" fontId="27" fillId="2" borderId="0" xfId="0" applyFont="1" applyFill="1" applyAlignment="1" applyProtection="1">
      <alignment wrapText="1"/>
      <protection locked="0"/>
    </xf>
    <xf numFmtId="0" fontId="27" fillId="2" borderId="12" xfId="0" applyFont="1" applyFill="1" applyBorder="1" applyAlignment="1" applyProtection="1">
      <alignment wrapText="1"/>
      <protection locked="0"/>
    </xf>
    <xf numFmtId="179" fontId="18" fillId="2" borderId="13" xfId="0" applyNumberFormat="1" applyFont="1" applyFill="1" applyBorder="1" applyAlignment="1" applyProtection="1">
      <alignment horizontal="left" indent="1"/>
      <protection locked="0"/>
    </xf>
    <xf numFmtId="0" fontId="0" fillId="0" borderId="23" xfId="0" applyBorder="1" applyAlignment="1" applyProtection="1">
      <alignment horizontal="left" indent="1"/>
      <protection locked="0"/>
    </xf>
    <xf numFmtId="0" fontId="0" fillId="0" borderId="24" xfId="0" applyBorder="1" applyAlignment="1" applyProtection="1">
      <alignment horizontal="left" indent="1"/>
      <protection locked="0"/>
    </xf>
    <xf numFmtId="0" fontId="19" fillId="0" borderId="0" xfId="0" applyFont="1"/>
    <xf numFmtId="166" fontId="11" fillId="2" borderId="41" xfId="0" applyNumberFormat="1" applyFont="1" applyFill="1" applyBorder="1" applyProtection="1">
      <protection locked="0"/>
    </xf>
    <xf numFmtId="166" fontId="11" fillId="2" borderId="42" xfId="0" applyNumberFormat="1" applyFont="1" applyFill="1" applyBorder="1" applyProtection="1">
      <protection locked="0"/>
    </xf>
    <xf numFmtId="175" fontId="9" fillId="2" borderId="0" xfId="0" applyNumberFormat="1" applyFont="1" applyFill="1"/>
    <xf numFmtId="0" fontId="15" fillId="2" borderId="46" xfId="0" applyFont="1" applyFill="1" applyBorder="1" applyAlignment="1">
      <alignment horizontal="center" vertical="center"/>
    </xf>
    <xf numFmtId="0" fontId="21" fillId="2" borderId="9" xfId="0" applyFont="1" applyFill="1" applyBorder="1" applyAlignment="1">
      <alignment horizontal="center" vertical="center"/>
    </xf>
    <xf numFmtId="0" fontId="21" fillId="2" borderId="36" xfId="0" applyFont="1" applyFill="1" applyBorder="1" applyAlignment="1">
      <alignment horizontal="center" vertical="center"/>
    </xf>
    <xf numFmtId="0" fontId="15" fillId="2" borderId="47" xfId="0" applyFont="1" applyFill="1" applyBorder="1"/>
    <xf numFmtId="0" fontId="21" fillId="2" borderId="0" xfId="0" applyFont="1" applyFill="1"/>
    <xf numFmtId="49" fontId="9" fillId="2" borderId="0" xfId="0" applyNumberFormat="1" applyFont="1" applyFill="1" applyAlignment="1" applyProtection="1">
      <alignment horizontal="left" vertical="center"/>
      <protection locked="0"/>
    </xf>
    <xf numFmtId="49" fontId="0" fillId="0" borderId="0" xfId="0" applyNumberFormat="1" applyAlignment="1" applyProtection="1">
      <alignment vertical="center"/>
      <protection locked="0"/>
    </xf>
    <xf numFmtId="166" fontId="9" fillId="2" borderId="9" xfId="0" applyNumberFormat="1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" fontId="12" fillId="2" borderId="9" xfId="0" applyNumberFormat="1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1" fontId="11" fillId="2" borderId="9" xfId="0" applyNumberFormat="1" applyFont="1" applyFill="1" applyBorder="1" applyAlignment="1">
      <alignment horizontal="right" vertical="center"/>
    </xf>
    <xf numFmtId="0" fontId="11" fillId="2" borderId="9" xfId="0" applyFont="1" applyFill="1" applyBorder="1" applyAlignment="1">
      <alignment horizontal="right" vertical="center"/>
    </xf>
    <xf numFmtId="0" fontId="10" fillId="2" borderId="10" xfId="0" applyFont="1" applyFill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21" fillId="2" borderId="0" xfId="0" applyFont="1" applyFill="1" applyAlignment="1" applyProtection="1">
      <alignment horizontal="left" vertical="center"/>
      <protection locked="0"/>
    </xf>
    <xf numFmtId="180" fontId="0" fillId="2" borderId="35" xfId="0" applyNumberFormat="1" applyFill="1" applyBorder="1" applyAlignment="1">
      <alignment horizontal="right" vertical="center"/>
    </xf>
    <xf numFmtId="180" fontId="0" fillId="0" borderId="35" xfId="0" applyNumberFormat="1" applyBorder="1" applyAlignment="1">
      <alignment horizontal="right" vertical="center"/>
    </xf>
    <xf numFmtId="0" fontId="1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21" fillId="0" borderId="31" xfId="0" applyFont="1" applyBorder="1" applyAlignment="1">
      <alignment horizontal="right" vertical="center"/>
    </xf>
    <xf numFmtId="0" fontId="22" fillId="2" borderId="56" xfId="0" applyFont="1" applyFill="1" applyBorder="1" applyAlignment="1">
      <alignment horizontal="center"/>
    </xf>
    <xf numFmtId="0" fontId="22" fillId="2" borderId="39" xfId="0" applyFont="1" applyFill="1" applyBorder="1" applyAlignment="1">
      <alignment horizontal="center"/>
    </xf>
    <xf numFmtId="0" fontId="22" fillId="2" borderId="57" xfId="0" applyFont="1" applyFill="1" applyBorder="1" applyAlignment="1">
      <alignment horizontal="center"/>
    </xf>
    <xf numFmtId="0" fontId="15" fillId="0" borderId="65" xfId="0" applyFont="1" applyBorder="1" applyAlignment="1">
      <alignment horizontal="right" vertical="center"/>
    </xf>
    <xf numFmtId="0" fontId="0" fillId="0" borderId="62" xfId="0" applyBorder="1" applyAlignment="1">
      <alignment horizontal="right" vertical="center"/>
    </xf>
    <xf numFmtId="170" fontId="10" fillId="2" borderId="0" xfId="0" applyNumberFormat="1" applyFont="1" applyFill="1" applyAlignment="1" applyProtection="1">
      <alignment horizontal="left"/>
      <protection locked="0"/>
    </xf>
    <xf numFmtId="0" fontId="21" fillId="0" borderId="58" xfId="0" applyFont="1" applyBorder="1" applyAlignment="1" applyProtection="1">
      <alignment horizontal="left" vertical="center"/>
      <protection locked="0"/>
    </xf>
    <xf numFmtId="0" fontId="21" fillId="0" borderId="60" xfId="0" applyFont="1" applyBorder="1" applyAlignment="1" applyProtection="1">
      <alignment horizontal="left" vertical="center"/>
      <protection locked="0"/>
    </xf>
    <xf numFmtId="0" fontId="21" fillId="0" borderId="71" xfId="0" applyFont="1" applyBorder="1" applyAlignment="1" applyProtection="1">
      <alignment horizontal="left" vertical="center"/>
      <protection locked="0"/>
    </xf>
    <xf numFmtId="0" fontId="15" fillId="2" borderId="45" xfId="0" applyFont="1" applyFill="1" applyBorder="1" applyAlignment="1">
      <alignment horizontal="center" vertical="top"/>
    </xf>
    <xf numFmtId="0" fontId="21" fillId="0" borderId="3" xfId="0" applyFont="1" applyBorder="1" applyAlignment="1">
      <alignment horizontal="center" vertical="top"/>
    </xf>
    <xf numFmtId="0" fontId="15" fillId="2" borderId="73" xfId="0" applyFont="1" applyFill="1" applyBorder="1" applyAlignment="1">
      <alignment horizontal="left" vertical="center" indent="1"/>
    </xf>
    <xf numFmtId="0" fontId="21" fillId="2" borderId="2" xfId="0" applyFont="1" applyFill="1" applyBorder="1" applyAlignment="1">
      <alignment horizontal="left" vertical="center"/>
    </xf>
    <xf numFmtId="0" fontId="21" fillId="2" borderId="33" xfId="0" applyFont="1" applyFill="1" applyBorder="1" applyAlignment="1" applyProtection="1">
      <alignment horizontal="left" vertical="center"/>
      <protection locked="0"/>
    </xf>
    <xf numFmtId="0" fontId="21" fillId="0" borderId="33" xfId="0" applyFont="1" applyBorder="1" applyAlignment="1" applyProtection="1">
      <alignment horizontal="left" vertical="center"/>
      <protection locked="0"/>
    </xf>
    <xf numFmtId="0" fontId="15" fillId="0" borderId="58" xfId="0" applyFont="1" applyBorder="1" applyAlignment="1" applyProtection="1">
      <alignment horizontal="right" vertical="center"/>
      <protection hidden="1"/>
    </xf>
    <xf numFmtId="0" fontId="21" fillId="0" borderId="60" xfId="0" applyFont="1" applyBorder="1" applyAlignment="1">
      <alignment horizontal="right" vertical="center"/>
    </xf>
    <xf numFmtId="0" fontId="21" fillId="0" borderId="59" xfId="0" applyFont="1" applyBorder="1" applyAlignment="1">
      <alignment horizontal="right" vertical="center"/>
    </xf>
    <xf numFmtId="0" fontId="14" fillId="0" borderId="0" xfId="0" applyFont="1"/>
    <xf numFmtId="164" fontId="10" fillId="2" borderId="0" xfId="0" applyNumberFormat="1" applyFont="1" applyFill="1"/>
    <xf numFmtId="166" fontId="10" fillId="2" borderId="0" xfId="0" applyNumberFormat="1" applyFont="1" applyFill="1" applyAlignment="1" applyProtection="1">
      <alignment horizontal="left"/>
      <protection locked="0"/>
    </xf>
    <xf numFmtId="0" fontId="0" fillId="0" borderId="0" xfId="0"/>
    <xf numFmtId="0" fontId="10" fillId="2" borderId="0" xfId="0" applyFont="1" applyFill="1" applyAlignment="1" applyProtection="1">
      <alignment horizontal="left"/>
      <protection locked="0"/>
    </xf>
    <xf numFmtId="172" fontId="10" fillId="2" borderId="0" xfId="0" applyNumberFormat="1" applyFont="1" applyFill="1"/>
    <xf numFmtId="173" fontId="10" fillId="2" borderId="0" xfId="0" applyNumberFormat="1" applyFont="1" applyFill="1"/>
    <xf numFmtId="0" fontId="21" fillId="0" borderId="27" xfId="0" applyFont="1" applyBorder="1" applyAlignment="1" applyProtection="1">
      <alignment horizontal="left" vertical="center"/>
      <protection locked="0"/>
    </xf>
    <xf numFmtId="0" fontId="21" fillId="0" borderId="28" xfId="0" applyFont="1" applyBorder="1" applyAlignment="1" applyProtection="1">
      <alignment horizontal="left" vertical="center"/>
      <protection locked="0"/>
    </xf>
    <xf numFmtId="0" fontId="0" fillId="0" borderId="28" xfId="0" applyBorder="1" applyAlignment="1" applyProtection="1">
      <alignment vertical="center"/>
      <protection locked="0"/>
    </xf>
    <xf numFmtId="0" fontId="0" fillId="0" borderId="84" xfId="0" applyBorder="1" applyAlignment="1" applyProtection="1">
      <alignment vertical="center"/>
      <protection locked="0"/>
    </xf>
    <xf numFmtId="0" fontId="15" fillId="0" borderId="61" xfId="0" applyFont="1" applyBorder="1" applyAlignment="1">
      <alignment horizontal="right" vertical="center"/>
    </xf>
    <xf numFmtId="0" fontId="21" fillId="0" borderId="62" xfId="0" applyFont="1" applyBorder="1" applyAlignment="1">
      <alignment horizontal="right" vertical="center"/>
    </xf>
    <xf numFmtId="0" fontId="15" fillId="0" borderId="32" xfId="0" applyFont="1" applyBorder="1" applyAlignment="1">
      <alignment horizontal="right" vertical="center"/>
    </xf>
    <xf numFmtId="0" fontId="21" fillId="0" borderId="34" xfId="0" applyFont="1" applyBorder="1" applyAlignment="1">
      <alignment horizontal="right" vertical="center"/>
    </xf>
    <xf numFmtId="0" fontId="21" fillId="0" borderId="0" xfId="0" applyFont="1" applyAlignment="1" applyProtection="1">
      <alignment horizontal="left" vertical="center"/>
      <protection locked="0"/>
    </xf>
    <xf numFmtId="0" fontId="21" fillId="0" borderId="0" xfId="0" applyFont="1" applyProtection="1">
      <protection locked="0"/>
    </xf>
    <xf numFmtId="0" fontId="21" fillId="0" borderId="12" xfId="0" applyFont="1" applyBorder="1" applyProtection="1">
      <protection locked="0"/>
    </xf>
    <xf numFmtId="0" fontId="15" fillId="2" borderId="3" xfId="0" applyFont="1" applyFill="1" applyBorder="1" applyAlignment="1">
      <alignment horizontal="right" vertical="center"/>
    </xf>
    <xf numFmtId="0" fontId="21" fillId="0" borderId="72" xfId="0" applyFont="1" applyBorder="1" applyAlignment="1" applyProtection="1">
      <alignment horizontal="left" vertical="center"/>
      <protection locked="0"/>
    </xf>
    <xf numFmtId="0" fontId="21" fillId="0" borderId="60" xfId="0" applyFont="1" applyBorder="1" applyProtection="1">
      <protection locked="0"/>
    </xf>
    <xf numFmtId="0" fontId="15" fillId="0" borderId="58" xfId="0" applyFont="1" applyBorder="1" applyAlignment="1">
      <alignment horizontal="right"/>
    </xf>
    <xf numFmtId="0" fontId="15" fillId="0" borderId="60" xfId="0" applyFont="1" applyBorder="1" applyAlignment="1">
      <alignment horizontal="right"/>
    </xf>
    <xf numFmtId="0" fontId="15" fillId="0" borderId="59" xfId="0" applyFont="1" applyBorder="1" applyAlignment="1">
      <alignment horizontal="right"/>
    </xf>
    <xf numFmtId="0" fontId="21" fillId="0" borderId="58" xfId="0" applyFont="1" applyBorder="1" applyAlignment="1" applyProtection="1">
      <alignment horizontal="left"/>
      <protection locked="0"/>
    </xf>
    <xf numFmtId="0" fontId="21" fillId="0" borderId="60" xfId="0" applyFont="1" applyBorder="1" applyAlignment="1" applyProtection="1">
      <alignment horizontal="left"/>
      <protection locked="0"/>
    </xf>
    <xf numFmtId="0" fontId="21" fillId="0" borderId="70" xfId="0" applyFont="1" applyBorder="1" applyAlignment="1" applyProtection="1">
      <alignment horizontal="left"/>
      <protection locked="0"/>
    </xf>
    <xf numFmtId="0" fontId="15" fillId="0" borderId="58" xfId="0" applyFont="1" applyBorder="1" applyAlignment="1">
      <alignment horizontal="right" vertical="center"/>
    </xf>
    <xf numFmtId="0" fontId="15" fillId="0" borderId="60" xfId="0" applyFont="1" applyBorder="1" applyAlignment="1">
      <alignment horizontal="right" vertical="center"/>
    </xf>
    <xf numFmtId="0" fontId="15" fillId="0" borderId="59" xfId="0" applyFont="1" applyBorder="1" applyAlignment="1">
      <alignment horizontal="right" vertical="center"/>
    </xf>
    <xf numFmtId="0" fontId="21" fillId="0" borderId="34" xfId="0" applyFont="1" applyBorder="1" applyAlignment="1" applyProtection="1">
      <alignment horizontal="left" vertical="center"/>
      <protection locked="0"/>
    </xf>
    <xf numFmtId="0" fontId="21" fillId="0" borderId="38" xfId="0" applyFont="1" applyBorder="1" applyAlignment="1" applyProtection="1">
      <alignment horizontal="left" vertical="center"/>
      <protection locked="0"/>
    </xf>
    <xf numFmtId="0" fontId="21" fillId="0" borderId="7" xfId="0" applyFont="1" applyBorder="1" applyAlignment="1" applyProtection="1">
      <alignment horizontal="left" vertical="center"/>
      <protection locked="0"/>
    </xf>
    <xf numFmtId="0" fontId="21" fillId="0" borderId="59" xfId="0" applyFont="1" applyBorder="1" applyAlignment="1" applyProtection="1">
      <alignment vertical="center"/>
      <protection locked="0"/>
    </xf>
    <xf numFmtId="1" fontId="9" fillId="2" borderId="0" xfId="0" applyNumberFormat="1" applyFont="1" applyFill="1" applyAlignment="1">
      <alignment horizontal="center"/>
    </xf>
    <xf numFmtId="0" fontId="15" fillId="0" borderId="31" xfId="0" applyFont="1" applyBorder="1" applyAlignment="1">
      <alignment horizontal="right" vertical="center"/>
    </xf>
    <xf numFmtId="0" fontId="16" fillId="2" borderId="0" xfId="0" applyFont="1" applyFill="1" applyAlignment="1">
      <alignment horizontal="left"/>
    </xf>
    <xf numFmtId="171" fontId="17" fillId="2" borderId="0" xfId="0" applyNumberFormat="1" applyFont="1" applyFill="1" applyAlignment="1">
      <alignment horizontal="center"/>
    </xf>
    <xf numFmtId="0" fontId="18" fillId="2" borderId="0" xfId="0" applyFont="1" applyFill="1" applyAlignment="1">
      <alignment horizontal="center"/>
    </xf>
    <xf numFmtId="165" fontId="10" fillId="2" borderId="0" xfId="0" applyNumberFormat="1" applyFont="1" applyFill="1" applyAlignment="1" applyProtection="1">
      <alignment horizontal="left"/>
      <protection locked="0"/>
    </xf>
    <xf numFmtId="169" fontId="10" fillId="2" borderId="0" xfId="0" applyNumberFormat="1" applyFont="1" applyFill="1"/>
    <xf numFmtId="0" fontId="0" fillId="2" borderId="0" xfId="0" applyFill="1" applyAlignment="1" applyProtection="1">
      <alignment horizontal="left"/>
      <protection locked="0"/>
    </xf>
    <xf numFmtId="0" fontId="10" fillId="2" borderId="0" xfId="0" applyFont="1" applyFill="1" applyAlignment="1">
      <alignment horizontal="left"/>
    </xf>
    <xf numFmtId="0" fontId="11" fillId="0" borderId="9" xfId="0" applyFont="1" applyBorder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10" fillId="2" borderId="9" xfId="0" applyFont="1" applyFill="1" applyBorder="1" applyAlignment="1" applyProtection="1">
      <alignment horizontal="left" vertical="top" wrapText="1"/>
      <protection locked="0"/>
    </xf>
    <xf numFmtId="0" fontId="10" fillId="2" borderId="11" xfId="0" applyFont="1" applyFill="1" applyBorder="1" applyAlignment="1" applyProtection="1">
      <alignment horizontal="left" vertical="top" wrapText="1"/>
      <protection locked="0"/>
    </xf>
    <xf numFmtId="0" fontId="10" fillId="0" borderId="0" xfId="0" applyFont="1" applyAlignment="1" applyProtection="1">
      <alignment vertical="top" wrapText="1"/>
      <protection locked="0"/>
    </xf>
    <xf numFmtId="0" fontId="10" fillId="0" borderId="12" xfId="0" applyFont="1" applyBorder="1" applyAlignment="1" applyProtection="1">
      <alignment vertical="top" wrapText="1"/>
      <protection locked="0"/>
    </xf>
    <xf numFmtId="0" fontId="10" fillId="2" borderId="2" xfId="0" applyFont="1" applyFill="1" applyBorder="1" applyAlignment="1" applyProtection="1">
      <alignment horizontal="left" vertical="top" wrapText="1"/>
      <protection locked="0"/>
    </xf>
    <xf numFmtId="0" fontId="0" fillId="0" borderId="10" xfId="0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2" borderId="0" xfId="0" applyFill="1" applyAlignment="1" applyProtection="1">
      <alignment horizontal="center"/>
      <protection locked="0"/>
    </xf>
    <xf numFmtId="0" fontId="21" fillId="2" borderId="0" xfId="0" applyFont="1" applyFill="1" applyAlignment="1" applyProtection="1">
      <alignment horizontal="center"/>
      <protection locked="0"/>
    </xf>
    <xf numFmtId="0" fontId="21" fillId="2" borderId="12" xfId="0" applyFont="1" applyFill="1" applyBorder="1" applyAlignment="1" applyProtection="1">
      <alignment horizontal="center"/>
      <protection locked="0"/>
    </xf>
    <xf numFmtId="0" fontId="31" fillId="0" borderId="32" xfId="0" applyFont="1" applyBorder="1" applyAlignment="1" applyProtection="1">
      <alignment vertical="center"/>
      <protection locked="0"/>
    </xf>
    <xf numFmtId="0" fontId="31" fillId="0" borderId="33" xfId="0" applyFont="1" applyBorder="1" applyAlignment="1" applyProtection="1">
      <alignment vertical="center"/>
      <protection locked="0"/>
    </xf>
    <xf numFmtId="0" fontId="31" fillId="0" borderId="68" xfId="0" applyFont="1" applyBorder="1" applyAlignment="1" applyProtection="1">
      <alignment vertical="center"/>
      <protection locked="0"/>
    </xf>
    <xf numFmtId="170" fontId="10" fillId="2" borderId="0" xfId="0" applyNumberFormat="1" applyFont="1" applyFill="1" applyAlignment="1" applyProtection="1">
      <alignment horizontal="center"/>
      <protection locked="0"/>
    </xf>
    <xf numFmtId="170" fontId="10" fillId="2" borderId="0" xfId="0" applyNumberFormat="1" applyFont="1" applyFill="1" applyProtection="1">
      <protection locked="0"/>
    </xf>
    <xf numFmtId="170" fontId="10" fillId="2" borderId="12" xfId="0" applyNumberFormat="1" applyFont="1" applyFill="1" applyBorder="1" applyProtection="1">
      <protection locked="0"/>
    </xf>
    <xf numFmtId="0" fontId="31" fillId="0" borderId="0" xfId="0" applyFont="1" applyProtection="1">
      <protection hidden="1"/>
    </xf>
    <xf numFmtId="0" fontId="31" fillId="0" borderId="17" xfId="0" applyFont="1" applyBorder="1"/>
    <xf numFmtId="166" fontId="11" fillId="2" borderId="0" xfId="0" applyNumberFormat="1" applyFont="1" applyFill="1" applyAlignment="1" applyProtection="1">
      <alignment vertical="center" wrapText="1"/>
      <protection locked="0"/>
    </xf>
    <xf numFmtId="166" fontId="11" fillId="2" borderId="0" xfId="0" applyNumberFormat="1" applyFont="1" applyFill="1" applyAlignment="1" applyProtection="1">
      <alignment vertical="center"/>
      <protection locked="0"/>
    </xf>
    <xf numFmtId="166" fontId="11" fillId="2" borderId="49" xfId="0" applyNumberFormat="1" applyFont="1" applyFill="1" applyBorder="1" applyProtection="1">
      <protection locked="0"/>
    </xf>
    <xf numFmtId="0" fontId="24" fillId="2" borderId="9" xfId="0" applyFont="1" applyFill="1" applyBorder="1" applyAlignment="1">
      <alignment horizontal="left" vertical="center"/>
    </xf>
    <xf numFmtId="0" fontId="0" fillId="2" borderId="9" xfId="0" applyFill="1" applyBorder="1" applyAlignment="1">
      <alignment horizontal="left"/>
    </xf>
    <xf numFmtId="0" fontId="0" fillId="2" borderId="11" xfId="0" applyFill="1" applyBorder="1" applyAlignment="1">
      <alignment horizontal="left"/>
    </xf>
    <xf numFmtId="0" fontId="11" fillId="2" borderId="44" xfId="0" applyFont="1" applyFill="1" applyBorder="1"/>
    <xf numFmtId="0" fontId="0" fillId="2" borderId="10" xfId="0" applyFill="1" applyBorder="1"/>
    <xf numFmtId="0" fontId="0" fillId="2" borderId="8" xfId="0" applyFill="1" applyBorder="1"/>
    <xf numFmtId="166" fontId="21" fillId="2" borderId="74" xfId="0" applyNumberFormat="1" applyFont="1" applyFill="1" applyBorder="1" applyAlignment="1" applyProtection="1">
      <alignment horizontal="left" vertical="top" wrapText="1"/>
      <protection locked="0"/>
    </xf>
    <xf numFmtId="0" fontId="21" fillId="2" borderId="74" xfId="0" applyFont="1" applyFill="1" applyBorder="1" applyAlignment="1" applyProtection="1">
      <alignment horizontal="left" vertical="top" wrapText="1"/>
      <protection locked="0"/>
    </xf>
    <xf numFmtId="0" fontId="21" fillId="2" borderId="75" xfId="0" applyFont="1" applyFill="1" applyBorder="1" applyAlignment="1" applyProtection="1">
      <alignment horizontal="left" vertical="top" wrapText="1"/>
      <protection locked="0"/>
    </xf>
    <xf numFmtId="0" fontId="21" fillId="2" borderId="10" xfId="0" applyFont="1" applyFill="1" applyBorder="1" applyAlignment="1" applyProtection="1">
      <alignment horizontal="left" vertical="top" wrapText="1"/>
      <protection locked="0"/>
    </xf>
    <xf numFmtId="0" fontId="21" fillId="2" borderId="76" xfId="0" applyFont="1" applyFill="1" applyBorder="1" applyAlignment="1" applyProtection="1">
      <alignment horizontal="left" vertical="top" wrapText="1"/>
      <protection locked="0"/>
    </xf>
    <xf numFmtId="177" fontId="0" fillId="2" borderId="10" xfId="0" applyNumberFormat="1" applyFill="1" applyBorder="1" applyAlignment="1">
      <alignment horizontal="left" vertical="top" wrapText="1"/>
    </xf>
    <xf numFmtId="177" fontId="0" fillId="2" borderId="5" xfId="0" applyNumberFormat="1" applyFill="1" applyBorder="1" applyAlignment="1">
      <alignment horizontal="left" vertical="top" wrapText="1"/>
    </xf>
    <xf numFmtId="176" fontId="0" fillId="2" borderId="0" xfId="0" applyNumberFormat="1" applyFill="1" applyAlignment="1" applyProtection="1">
      <alignment horizontal="left" vertical="top" wrapText="1"/>
      <protection locked="0"/>
    </xf>
    <xf numFmtId="176" fontId="0" fillId="2" borderId="37" xfId="0" applyNumberFormat="1" applyFill="1" applyBorder="1" applyAlignment="1">
      <alignment horizontal="left" vertical="top" wrapText="1"/>
    </xf>
    <xf numFmtId="0" fontId="15" fillId="2" borderId="0" xfId="0" applyFont="1" applyFill="1" applyAlignment="1">
      <alignment horizontal="right" vertical="center"/>
    </xf>
    <xf numFmtId="0" fontId="17" fillId="2" borderId="1" xfId="0" applyFont="1" applyFill="1" applyBorder="1" applyAlignment="1">
      <alignment horizontal="left" vertical="center"/>
    </xf>
    <xf numFmtId="0" fontId="0" fillId="2" borderId="9" xfId="0" applyFill="1" applyBorder="1"/>
    <xf numFmtId="0" fontId="15" fillId="0" borderId="58" xfId="0" applyFont="1" applyBorder="1" applyAlignment="1">
      <alignment horizontal="center" vertical="center"/>
    </xf>
    <xf numFmtId="0" fontId="21" fillId="0" borderId="60" xfId="0" applyFont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0" fontId="21" fillId="0" borderId="0" xfId="0" applyFont="1" applyAlignment="1" applyProtection="1">
      <alignment vertical="center"/>
      <protection locked="0"/>
    </xf>
    <xf numFmtId="0" fontId="21" fillId="0" borderId="12" xfId="0" applyFont="1" applyBorder="1" applyAlignment="1" applyProtection="1">
      <alignment vertical="center"/>
      <protection locked="0"/>
    </xf>
    <xf numFmtId="0" fontId="15" fillId="0" borderId="60" xfId="0" applyFont="1" applyBorder="1" applyAlignment="1">
      <alignment horizontal="left" vertical="center"/>
    </xf>
    <xf numFmtId="0" fontId="21" fillId="0" borderId="60" xfId="0" applyFont="1" applyBorder="1" applyAlignment="1">
      <alignment horizontal="left" vertical="center"/>
    </xf>
    <xf numFmtId="0" fontId="21" fillId="0" borderId="28" xfId="0" applyFont="1" applyBorder="1" applyAlignment="1">
      <alignment horizontal="left" vertical="center"/>
    </xf>
    <xf numFmtId="0" fontId="21" fillId="0" borderId="29" xfId="0" applyFont="1" applyBorder="1" applyAlignment="1">
      <alignment horizontal="left" vertical="center"/>
    </xf>
    <xf numFmtId="0" fontId="15" fillId="2" borderId="0" xfId="0" applyFont="1" applyFill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21" fillId="2" borderId="0" xfId="0" applyFont="1" applyFill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21" fillId="0" borderId="37" xfId="0" applyFont="1" applyBorder="1" applyAlignment="1" applyProtection="1">
      <alignment horizontal="center" vertical="center"/>
      <protection locked="0"/>
    </xf>
    <xf numFmtId="0" fontId="21" fillId="0" borderId="61" xfId="0" applyFont="1" applyBorder="1" applyAlignment="1" applyProtection="1">
      <alignment horizontal="left" vertical="center"/>
      <protection locked="0"/>
    </xf>
    <xf numFmtId="0" fontId="21" fillId="0" borderId="20" xfId="0" applyFont="1" applyBorder="1" applyAlignment="1" applyProtection="1">
      <alignment horizontal="left" vertical="center"/>
      <protection locked="0"/>
    </xf>
    <xf numFmtId="0" fontId="21" fillId="0" borderId="20" xfId="0" applyFont="1" applyBorder="1" applyAlignment="1" applyProtection="1">
      <alignment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0" fontId="0" fillId="0" borderId="69" xfId="0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12" xfId="0" applyBorder="1" applyAlignment="1" applyProtection="1">
      <alignment vertical="center"/>
      <protection locked="0"/>
    </xf>
    <xf numFmtId="0" fontId="21" fillId="0" borderId="80" xfId="0" applyFont="1" applyBorder="1" applyAlignment="1" applyProtection="1">
      <alignment vertical="center"/>
      <protection locked="0"/>
    </xf>
    <xf numFmtId="0" fontId="21" fillId="0" borderId="81" xfId="0" applyFont="1" applyBorder="1" applyAlignment="1" applyProtection="1">
      <alignment vertical="center"/>
      <protection locked="0"/>
    </xf>
    <xf numFmtId="0" fontId="21" fillId="0" borderId="82" xfId="0" applyFont="1" applyBorder="1" applyAlignment="1" applyProtection="1">
      <alignment vertical="center"/>
      <protection locked="0"/>
    </xf>
    <xf numFmtId="0" fontId="10" fillId="0" borderId="0" xfId="0" applyFont="1"/>
    <xf numFmtId="0" fontId="0" fillId="0" borderId="0" xfId="0" applyProtection="1">
      <protection locked="0"/>
    </xf>
    <xf numFmtId="0" fontId="0" fillId="0" borderId="37" xfId="0" applyBorder="1" applyProtection="1">
      <protection locked="0"/>
    </xf>
    <xf numFmtId="0" fontId="0" fillId="0" borderId="37" xfId="0" applyBorder="1" applyAlignment="1" applyProtection="1">
      <alignment vertical="center"/>
      <protection locked="0"/>
    </xf>
    <xf numFmtId="0" fontId="21" fillId="2" borderId="39" xfId="0" applyFont="1" applyFill="1" applyBorder="1" applyAlignment="1" applyProtection="1">
      <alignment horizontal="left" vertical="top" wrapText="1"/>
      <protection locked="0"/>
    </xf>
    <xf numFmtId="0" fontId="0" fillId="0" borderId="39" xfId="0" applyBorder="1" applyAlignment="1" applyProtection="1">
      <alignment horizontal="left" vertical="top" wrapText="1"/>
      <protection locked="0"/>
    </xf>
    <xf numFmtId="0" fontId="0" fillId="0" borderId="0" xfId="0" applyAlignment="1" applyProtection="1">
      <alignment horizontal="left" vertical="top" wrapText="1"/>
      <protection locked="0"/>
    </xf>
    <xf numFmtId="0" fontId="32" fillId="0" borderId="56" xfId="0" applyFont="1" applyBorder="1" applyAlignment="1">
      <alignment horizontal="left" vertical="top" wrapText="1"/>
    </xf>
    <xf numFmtId="0" fontId="22" fillId="0" borderId="39" xfId="0" applyFont="1" applyBorder="1" applyAlignment="1">
      <alignment horizontal="left" vertical="top" wrapText="1"/>
    </xf>
    <xf numFmtId="0" fontId="22" fillId="0" borderId="40" xfId="0" applyFont="1" applyBorder="1" applyAlignment="1">
      <alignment horizontal="left" vertical="top" wrapText="1"/>
    </xf>
    <xf numFmtId="0" fontId="21" fillId="0" borderId="3" xfId="0" applyFont="1" applyBorder="1" applyAlignment="1" applyProtection="1">
      <alignment horizontal="left" vertical="top" wrapText="1"/>
      <protection locked="0"/>
    </xf>
    <xf numFmtId="0" fontId="21" fillId="0" borderId="0" xfId="0" applyFont="1" applyAlignment="1" applyProtection="1">
      <alignment horizontal="left" vertical="top" wrapText="1"/>
      <protection locked="0"/>
    </xf>
    <xf numFmtId="0" fontId="21" fillId="0" borderId="2" xfId="0" applyFont="1" applyBorder="1" applyAlignment="1" applyProtection="1">
      <alignment horizontal="left" vertical="top" wrapText="1"/>
      <protection locked="0"/>
    </xf>
    <xf numFmtId="0" fontId="21" fillId="0" borderId="10" xfId="0" applyFont="1" applyBorder="1" applyAlignment="1" applyProtection="1">
      <alignment horizontal="left" vertical="top" wrapText="1"/>
      <protection locked="0"/>
    </xf>
    <xf numFmtId="0" fontId="21" fillId="0" borderId="83" xfId="0" applyFont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21" fillId="0" borderId="83" xfId="0" applyFont="1" applyBorder="1" applyAlignment="1">
      <alignment horizontal="left" vertical="top"/>
    </xf>
    <xf numFmtId="0" fontId="21" fillId="0" borderId="0" xfId="0" applyFont="1" applyAlignment="1">
      <alignment horizontal="left" vertical="top"/>
    </xf>
    <xf numFmtId="0" fontId="21" fillId="0" borderId="44" xfId="0" applyFont="1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21" fillId="2" borderId="0" xfId="0" applyFont="1" applyFill="1" applyAlignment="1" applyProtection="1">
      <alignment horizontal="center" wrapText="1"/>
      <protection locked="0"/>
    </xf>
    <xf numFmtId="0" fontId="21" fillId="2" borderId="12" xfId="0" applyFont="1" applyFill="1" applyBorder="1" applyAlignment="1" applyProtection="1">
      <alignment horizontal="center" wrapText="1"/>
      <protection locked="0"/>
    </xf>
    <xf numFmtId="0" fontId="15" fillId="2" borderId="66" xfId="0" applyFont="1" applyFill="1" applyBorder="1" applyAlignment="1">
      <alignment horizontal="right" vertical="center"/>
    </xf>
    <xf numFmtId="0" fontId="21" fillId="0" borderId="66" xfId="0" applyFont="1" applyBorder="1" applyAlignment="1">
      <alignment horizontal="right" vertical="center"/>
    </xf>
    <xf numFmtId="0" fontId="21" fillId="2" borderId="66" xfId="0" applyFont="1" applyFill="1" applyBorder="1" applyAlignment="1" applyProtection="1">
      <alignment horizontal="left" vertical="center"/>
      <protection locked="0"/>
    </xf>
    <xf numFmtId="0" fontId="21" fillId="0" borderId="66" xfId="0" applyFont="1" applyBorder="1" applyAlignment="1" applyProtection="1">
      <alignment horizontal="left" vertical="center"/>
      <protection locked="0"/>
    </xf>
    <xf numFmtId="0" fontId="21" fillId="0" borderId="67" xfId="0" applyFont="1" applyBorder="1" applyAlignment="1" applyProtection="1">
      <alignment horizontal="left" vertical="center"/>
      <protection locked="0"/>
    </xf>
    <xf numFmtId="0" fontId="29" fillId="2" borderId="3" xfId="0" applyFont="1" applyFill="1" applyBorder="1" applyAlignment="1">
      <alignment horizontal="left" vertical="center"/>
    </xf>
    <xf numFmtId="0" fontId="30" fillId="0" borderId="0" xfId="0" applyFont="1" applyAlignment="1">
      <alignment horizontal="left" vertical="center"/>
    </xf>
    <xf numFmtId="0" fontId="21" fillId="0" borderId="37" xfId="0" applyFont="1" applyBorder="1" applyAlignment="1" applyProtection="1">
      <alignment vertical="center"/>
      <protection locked="0"/>
    </xf>
    <xf numFmtId="0" fontId="21" fillId="2" borderId="38" xfId="0" applyFont="1" applyFill="1" applyBorder="1" applyAlignment="1" applyProtection="1">
      <alignment vertical="center"/>
      <protection locked="0"/>
    </xf>
    <xf numFmtId="0" fontId="21" fillId="0" borderId="38" xfId="0" applyFont="1" applyBorder="1" applyAlignment="1" applyProtection="1">
      <alignment vertical="center"/>
      <protection locked="0"/>
    </xf>
    <xf numFmtId="0" fontId="21" fillId="2" borderId="0" xfId="0" applyFont="1" applyFill="1" applyProtection="1">
      <protection locked="0"/>
    </xf>
    <xf numFmtId="0" fontId="21" fillId="2" borderId="12" xfId="0" applyFont="1" applyFill="1" applyBorder="1" applyProtection="1">
      <protection locked="0"/>
    </xf>
    <xf numFmtId="0" fontId="21" fillId="0" borderId="37" xfId="0" applyFont="1" applyBorder="1" applyAlignment="1" applyProtection="1">
      <alignment horizontal="left" vertical="center"/>
      <protection locked="0"/>
    </xf>
    <xf numFmtId="0" fontId="28" fillId="0" borderId="0" xfId="6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8">
    <cellStyle name="Normal" xfId="0" builtinId="0"/>
    <cellStyle name="Normal 2" xfId="1" xr:uid="{51E318FC-65B3-4EBF-BF71-E8058C76E23D}"/>
    <cellStyle name="Normal 3" xfId="2" xr:uid="{910F8B18-C069-4D7E-B1DD-BC8BB963D3D5}"/>
    <cellStyle name="Normal 3 2" xfId="3" xr:uid="{5A6E82C4-D44B-4080-B515-1D9F37975E43}"/>
    <cellStyle name="Normal 4" xfId="4" xr:uid="{F2C0FFE6-02C0-496A-A576-843785E5C879}"/>
    <cellStyle name="Normal 4 2" xfId="5" xr:uid="{F3FE7557-1739-4A2C-BAE0-BBD8093807BD}"/>
    <cellStyle name="Normal 5" xfId="6" xr:uid="{5620D924-607A-48D6-8492-2724240AAF0C}"/>
    <cellStyle name="Normal 6" xfId="7" xr:uid="{651D3861-4EA8-435F-88C7-716444055642}"/>
  </cellStyles>
  <dxfs count="0"/>
  <tableStyles count="0" defaultTableStyle="TableStyleMedium2" defaultPivotStyle="PivotStyleLight16"/>
  <colors>
    <mruColors>
      <color rgb="FF1F49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EPF selon OMS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928259339051742E-2"/>
          <c:y val="6.7794076318784147E-2"/>
          <c:w val="0.90750530339797408"/>
          <c:h val="0.82747705994594156"/>
        </c:manualLayout>
      </c:layout>
      <c:lineChart>
        <c:grouping val="standard"/>
        <c:varyColors val="0"/>
        <c:ser>
          <c:idx val="4"/>
          <c:order val="4"/>
          <c:tx>
            <c:strRef>
              <c:f>'TOT2'!$F$2</c:f>
              <c:strCache>
                <c:ptCount val="1"/>
                <c:pt idx="0">
                  <c:v>50e p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'TOT2'!$A$3:$A$29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'TOT2'!$F$3:$F$29</c:f>
              <c:numCache>
                <c:formatCode>General</c:formatCode>
                <c:ptCount val="27"/>
                <c:pt idx="0">
                  <c:v>90</c:v>
                </c:pt>
                <c:pt idx="1">
                  <c:v>114</c:v>
                </c:pt>
                <c:pt idx="2">
                  <c:v>144</c:v>
                </c:pt>
                <c:pt idx="3">
                  <c:v>179</c:v>
                </c:pt>
                <c:pt idx="4">
                  <c:v>222</c:v>
                </c:pt>
                <c:pt idx="5">
                  <c:v>272</c:v>
                </c:pt>
                <c:pt idx="6">
                  <c:v>330</c:v>
                </c:pt>
                <c:pt idx="7">
                  <c:v>398</c:v>
                </c:pt>
                <c:pt idx="8">
                  <c:v>476</c:v>
                </c:pt>
                <c:pt idx="9">
                  <c:v>565</c:v>
                </c:pt>
                <c:pt idx="10">
                  <c:v>665</c:v>
                </c:pt>
                <c:pt idx="11">
                  <c:v>778</c:v>
                </c:pt>
                <c:pt idx="12">
                  <c:v>902</c:v>
                </c:pt>
                <c:pt idx="13">
                  <c:v>1039</c:v>
                </c:pt>
                <c:pt idx="14">
                  <c:v>1189</c:v>
                </c:pt>
                <c:pt idx="15">
                  <c:v>1350</c:v>
                </c:pt>
                <c:pt idx="16">
                  <c:v>1523</c:v>
                </c:pt>
                <c:pt idx="17">
                  <c:v>1707</c:v>
                </c:pt>
                <c:pt idx="18">
                  <c:v>1901</c:v>
                </c:pt>
                <c:pt idx="19">
                  <c:v>2103</c:v>
                </c:pt>
                <c:pt idx="20">
                  <c:v>2312</c:v>
                </c:pt>
                <c:pt idx="21">
                  <c:v>2527</c:v>
                </c:pt>
                <c:pt idx="22">
                  <c:v>2745</c:v>
                </c:pt>
                <c:pt idx="23">
                  <c:v>2966</c:v>
                </c:pt>
                <c:pt idx="24">
                  <c:v>3186</c:v>
                </c:pt>
                <c:pt idx="25">
                  <c:v>3403</c:v>
                </c:pt>
                <c:pt idx="26">
                  <c:v>3617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39E3-4D1B-964F-8BDEDE256297}"/>
            </c:ext>
          </c:extLst>
        </c:ser>
        <c:ser>
          <c:idx val="2"/>
          <c:order val="2"/>
          <c:tx>
            <c:strRef>
              <c:f>'TOT2'!$D$2</c:f>
              <c:strCache>
                <c:ptCount val="1"/>
                <c:pt idx="0">
                  <c:v>10e p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'TOT2'!$A$3:$A$29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'TOT2'!$D$3:$D$29</c:f>
              <c:numCache>
                <c:formatCode>General</c:formatCode>
                <c:ptCount val="27"/>
                <c:pt idx="0">
                  <c:v>78</c:v>
                </c:pt>
                <c:pt idx="1">
                  <c:v>99</c:v>
                </c:pt>
                <c:pt idx="2">
                  <c:v>124</c:v>
                </c:pt>
                <c:pt idx="3">
                  <c:v>155</c:v>
                </c:pt>
                <c:pt idx="4">
                  <c:v>192</c:v>
                </c:pt>
                <c:pt idx="5">
                  <c:v>235</c:v>
                </c:pt>
                <c:pt idx="6">
                  <c:v>286</c:v>
                </c:pt>
                <c:pt idx="7">
                  <c:v>345</c:v>
                </c:pt>
                <c:pt idx="8">
                  <c:v>412</c:v>
                </c:pt>
                <c:pt idx="9">
                  <c:v>489</c:v>
                </c:pt>
                <c:pt idx="10">
                  <c:v>576</c:v>
                </c:pt>
                <c:pt idx="11">
                  <c:v>673</c:v>
                </c:pt>
                <c:pt idx="12">
                  <c:v>780</c:v>
                </c:pt>
                <c:pt idx="13">
                  <c:v>898</c:v>
                </c:pt>
                <c:pt idx="14">
                  <c:v>1026</c:v>
                </c:pt>
                <c:pt idx="15">
                  <c:v>1165</c:v>
                </c:pt>
                <c:pt idx="16">
                  <c:v>1313</c:v>
                </c:pt>
                <c:pt idx="17">
                  <c:v>1470</c:v>
                </c:pt>
                <c:pt idx="18">
                  <c:v>1635</c:v>
                </c:pt>
                <c:pt idx="19">
                  <c:v>1807</c:v>
                </c:pt>
                <c:pt idx="20">
                  <c:v>1985</c:v>
                </c:pt>
                <c:pt idx="21">
                  <c:v>2167</c:v>
                </c:pt>
                <c:pt idx="22">
                  <c:v>2352</c:v>
                </c:pt>
                <c:pt idx="23">
                  <c:v>2537</c:v>
                </c:pt>
                <c:pt idx="24">
                  <c:v>2723</c:v>
                </c:pt>
                <c:pt idx="25">
                  <c:v>2905</c:v>
                </c:pt>
                <c:pt idx="26">
                  <c:v>3084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9E3-4D1B-964F-8BDEDE256297}"/>
            </c:ext>
          </c:extLst>
        </c:ser>
        <c:ser>
          <c:idx val="6"/>
          <c:order val="6"/>
          <c:tx>
            <c:strRef>
              <c:f>'TOT2'!$H$2</c:f>
              <c:strCache>
                <c:ptCount val="1"/>
                <c:pt idx="0">
                  <c:v>90e p 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'TOT2'!$A$3:$A$29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'TOT2'!$H$3:$H$29</c:f>
              <c:numCache>
                <c:formatCode>General</c:formatCode>
                <c:ptCount val="27"/>
                <c:pt idx="0">
                  <c:v>104</c:v>
                </c:pt>
                <c:pt idx="1">
                  <c:v>132</c:v>
                </c:pt>
                <c:pt idx="2">
                  <c:v>166</c:v>
                </c:pt>
                <c:pt idx="3">
                  <c:v>207</c:v>
                </c:pt>
                <c:pt idx="4">
                  <c:v>255</c:v>
                </c:pt>
                <c:pt idx="5">
                  <c:v>313</c:v>
                </c:pt>
                <c:pt idx="6">
                  <c:v>380</c:v>
                </c:pt>
                <c:pt idx="7">
                  <c:v>458</c:v>
                </c:pt>
                <c:pt idx="8">
                  <c:v>548</c:v>
                </c:pt>
                <c:pt idx="9">
                  <c:v>650</c:v>
                </c:pt>
                <c:pt idx="10">
                  <c:v>765</c:v>
                </c:pt>
                <c:pt idx="11">
                  <c:v>894</c:v>
                </c:pt>
                <c:pt idx="12">
                  <c:v>1038</c:v>
                </c:pt>
                <c:pt idx="13">
                  <c:v>1196</c:v>
                </c:pt>
                <c:pt idx="14">
                  <c:v>1368</c:v>
                </c:pt>
                <c:pt idx="15">
                  <c:v>1554</c:v>
                </c:pt>
                <c:pt idx="16">
                  <c:v>1753</c:v>
                </c:pt>
                <c:pt idx="17">
                  <c:v>1964</c:v>
                </c:pt>
                <c:pt idx="18">
                  <c:v>2187</c:v>
                </c:pt>
                <c:pt idx="19">
                  <c:v>2419</c:v>
                </c:pt>
                <c:pt idx="20">
                  <c:v>2659</c:v>
                </c:pt>
                <c:pt idx="21">
                  <c:v>2904</c:v>
                </c:pt>
                <c:pt idx="22">
                  <c:v>3153</c:v>
                </c:pt>
                <c:pt idx="23">
                  <c:v>3403</c:v>
                </c:pt>
                <c:pt idx="24">
                  <c:v>3652</c:v>
                </c:pt>
                <c:pt idx="25">
                  <c:v>3897</c:v>
                </c:pt>
                <c:pt idx="26">
                  <c:v>4135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39E3-4D1B-964F-8BDEDE256297}"/>
            </c:ext>
          </c:extLst>
        </c:ser>
        <c:ser>
          <c:idx val="9"/>
          <c:order val="9"/>
          <c:tx>
            <c:strRef>
              <c:f>'TOT2'!$M$2</c:f>
              <c:strCache>
                <c:ptCount val="1"/>
                <c:pt idx="0">
                  <c:v>T2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8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bg1"/>
                </a:solidFill>
              </a:ln>
              <a:effectLst/>
            </c:spPr>
          </c:marker>
          <c:cat>
            <c:numRef>
              <c:f>'TOT2'!$A$3:$A$29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'TOT2'!$M$3:$M$29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39E3-4D1B-964F-8BDEDE2562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0833680"/>
        <c:axId val="55083272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'TOT2'!$B$2</c15:sqref>
                        </c15:formulaRef>
                      </c:ext>
                    </c:extLst>
                    <c:strCache>
                      <c:ptCount val="1"/>
                      <c:pt idx="0">
                        <c:v>2.5e p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'TOT2'!$A$3:$A$29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'TOT2'!$B$3:$B$29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70</c:v>
                      </c:pt>
                      <c:pt idx="1">
                        <c:v>89</c:v>
                      </c:pt>
                      <c:pt idx="2">
                        <c:v>113</c:v>
                      </c:pt>
                      <c:pt idx="3">
                        <c:v>141</c:v>
                      </c:pt>
                      <c:pt idx="4">
                        <c:v>174</c:v>
                      </c:pt>
                      <c:pt idx="5">
                        <c:v>214</c:v>
                      </c:pt>
                      <c:pt idx="6">
                        <c:v>260</c:v>
                      </c:pt>
                      <c:pt idx="7">
                        <c:v>314</c:v>
                      </c:pt>
                      <c:pt idx="8">
                        <c:v>375</c:v>
                      </c:pt>
                      <c:pt idx="9">
                        <c:v>445</c:v>
                      </c:pt>
                      <c:pt idx="10">
                        <c:v>523</c:v>
                      </c:pt>
                      <c:pt idx="11">
                        <c:v>611</c:v>
                      </c:pt>
                      <c:pt idx="12">
                        <c:v>707</c:v>
                      </c:pt>
                      <c:pt idx="13">
                        <c:v>813</c:v>
                      </c:pt>
                      <c:pt idx="14">
                        <c:v>929</c:v>
                      </c:pt>
                      <c:pt idx="15">
                        <c:v>1053</c:v>
                      </c:pt>
                      <c:pt idx="16">
                        <c:v>1185</c:v>
                      </c:pt>
                      <c:pt idx="17">
                        <c:v>1326</c:v>
                      </c:pt>
                      <c:pt idx="18">
                        <c:v>1473</c:v>
                      </c:pt>
                      <c:pt idx="19">
                        <c:v>1626</c:v>
                      </c:pt>
                      <c:pt idx="20">
                        <c:v>1785</c:v>
                      </c:pt>
                      <c:pt idx="21">
                        <c:v>1948</c:v>
                      </c:pt>
                      <c:pt idx="22">
                        <c:v>2113</c:v>
                      </c:pt>
                      <c:pt idx="23">
                        <c:v>2280</c:v>
                      </c:pt>
                      <c:pt idx="24">
                        <c:v>2446</c:v>
                      </c:pt>
                      <c:pt idx="25">
                        <c:v>2612</c:v>
                      </c:pt>
                      <c:pt idx="26">
                        <c:v>2775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39E3-4D1B-964F-8BDEDE256297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'TOT2'!$C$2</c15:sqref>
                        </c15:formulaRef>
                      </c:ext>
                    </c:extLst>
                    <c:strCache>
                      <c:ptCount val="1"/>
                      <c:pt idx="0">
                        <c:v>5e p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'TOT2'!$A$3:$A$29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'TOT2'!$C$3:$C$29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73</c:v>
                      </c:pt>
                      <c:pt idx="1">
                        <c:v>93</c:v>
                      </c:pt>
                      <c:pt idx="2">
                        <c:v>117</c:v>
                      </c:pt>
                      <c:pt idx="3">
                        <c:v>146</c:v>
                      </c:pt>
                      <c:pt idx="4">
                        <c:v>181</c:v>
                      </c:pt>
                      <c:pt idx="5">
                        <c:v>223</c:v>
                      </c:pt>
                      <c:pt idx="6">
                        <c:v>271</c:v>
                      </c:pt>
                      <c:pt idx="7">
                        <c:v>327</c:v>
                      </c:pt>
                      <c:pt idx="8">
                        <c:v>392</c:v>
                      </c:pt>
                      <c:pt idx="9">
                        <c:v>465</c:v>
                      </c:pt>
                      <c:pt idx="10">
                        <c:v>548</c:v>
                      </c:pt>
                      <c:pt idx="11">
                        <c:v>641</c:v>
                      </c:pt>
                      <c:pt idx="12">
                        <c:v>743</c:v>
                      </c:pt>
                      <c:pt idx="13">
                        <c:v>855</c:v>
                      </c:pt>
                      <c:pt idx="14">
                        <c:v>977</c:v>
                      </c:pt>
                      <c:pt idx="15">
                        <c:v>1108</c:v>
                      </c:pt>
                      <c:pt idx="16">
                        <c:v>1247</c:v>
                      </c:pt>
                      <c:pt idx="17">
                        <c:v>1394</c:v>
                      </c:pt>
                      <c:pt idx="18">
                        <c:v>1548</c:v>
                      </c:pt>
                      <c:pt idx="19">
                        <c:v>1708</c:v>
                      </c:pt>
                      <c:pt idx="20">
                        <c:v>1872</c:v>
                      </c:pt>
                      <c:pt idx="21">
                        <c:v>2038</c:v>
                      </c:pt>
                      <c:pt idx="22">
                        <c:v>2205</c:v>
                      </c:pt>
                      <c:pt idx="23">
                        <c:v>2372</c:v>
                      </c:pt>
                      <c:pt idx="24">
                        <c:v>2536</c:v>
                      </c:pt>
                      <c:pt idx="25">
                        <c:v>2696</c:v>
                      </c:pt>
                      <c:pt idx="26">
                        <c:v>2849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39E3-4D1B-964F-8BDEDE256297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'TOT2'!$E$2</c15:sqref>
                        </c15:formulaRef>
                      </c:ext>
                    </c:extLst>
                    <c:strCache>
                      <c:ptCount val="1"/>
                      <c:pt idx="0">
                        <c:v>25e p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'TOT2'!$A$3:$A$29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'TOT2'!$E$3:$E$29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83</c:v>
                      </c:pt>
                      <c:pt idx="1">
                        <c:v>106</c:v>
                      </c:pt>
                      <c:pt idx="2">
                        <c:v>133</c:v>
                      </c:pt>
                      <c:pt idx="3">
                        <c:v>166</c:v>
                      </c:pt>
                      <c:pt idx="4">
                        <c:v>206</c:v>
                      </c:pt>
                      <c:pt idx="5">
                        <c:v>252</c:v>
                      </c:pt>
                      <c:pt idx="6">
                        <c:v>307</c:v>
                      </c:pt>
                      <c:pt idx="7">
                        <c:v>370</c:v>
                      </c:pt>
                      <c:pt idx="8">
                        <c:v>443</c:v>
                      </c:pt>
                      <c:pt idx="9">
                        <c:v>525</c:v>
                      </c:pt>
                      <c:pt idx="10">
                        <c:v>618</c:v>
                      </c:pt>
                      <c:pt idx="11">
                        <c:v>723</c:v>
                      </c:pt>
                      <c:pt idx="12">
                        <c:v>838</c:v>
                      </c:pt>
                      <c:pt idx="13">
                        <c:v>964</c:v>
                      </c:pt>
                      <c:pt idx="14">
                        <c:v>1102</c:v>
                      </c:pt>
                      <c:pt idx="15">
                        <c:v>1251</c:v>
                      </c:pt>
                      <c:pt idx="16">
                        <c:v>1410</c:v>
                      </c:pt>
                      <c:pt idx="17">
                        <c:v>1579</c:v>
                      </c:pt>
                      <c:pt idx="18">
                        <c:v>1757</c:v>
                      </c:pt>
                      <c:pt idx="19">
                        <c:v>1942</c:v>
                      </c:pt>
                      <c:pt idx="20">
                        <c:v>2134</c:v>
                      </c:pt>
                      <c:pt idx="21">
                        <c:v>2330</c:v>
                      </c:pt>
                      <c:pt idx="22">
                        <c:v>2531</c:v>
                      </c:pt>
                      <c:pt idx="23">
                        <c:v>2733</c:v>
                      </c:pt>
                      <c:pt idx="24">
                        <c:v>2935</c:v>
                      </c:pt>
                      <c:pt idx="25">
                        <c:v>3135</c:v>
                      </c:pt>
                      <c:pt idx="26">
                        <c:v>3333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39E3-4D1B-964F-8BDEDE256297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'TOT2'!$G$2</c15:sqref>
                        </c15:formulaRef>
                      </c:ext>
                    </c:extLst>
                    <c:strCache>
                      <c:ptCount val="1"/>
                      <c:pt idx="0">
                        <c:v>75e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'TOT2'!$A$3:$A$29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'TOT2'!$G$3:$G$29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98</c:v>
                      </c:pt>
                      <c:pt idx="1">
                        <c:v>124</c:v>
                      </c:pt>
                      <c:pt idx="2">
                        <c:v>155</c:v>
                      </c:pt>
                      <c:pt idx="3">
                        <c:v>193</c:v>
                      </c:pt>
                      <c:pt idx="4">
                        <c:v>239</c:v>
                      </c:pt>
                      <c:pt idx="5">
                        <c:v>292</c:v>
                      </c:pt>
                      <c:pt idx="6">
                        <c:v>355</c:v>
                      </c:pt>
                      <c:pt idx="7">
                        <c:v>428</c:v>
                      </c:pt>
                      <c:pt idx="8">
                        <c:v>512</c:v>
                      </c:pt>
                      <c:pt idx="9">
                        <c:v>608</c:v>
                      </c:pt>
                      <c:pt idx="10">
                        <c:v>715</c:v>
                      </c:pt>
                      <c:pt idx="11">
                        <c:v>836</c:v>
                      </c:pt>
                      <c:pt idx="12">
                        <c:v>971</c:v>
                      </c:pt>
                      <c:pt idx="13">
                        <c:v>1118</c:v>
                      </c:pt>
                      <c:pt idx="14">
                        <c:v>1279</c:v>
                      </c:pt>
                      <c:pt idx="15">
                        <c:v>1453</c:v>
                      </c:pt>
                      <c:pt idx="16">
                        <c:v>1640</c:v>
                      </c:pt>
                      <c:pt idx="17">
                        <c:v>1838</c:v>
                      </c:pt>
                      <c:pt idx="18">
                        <c:v>2047</c:v>
                      </c:pt>
                      <c:pt idx="19">
                        <c:v>2266</c:v>
                      </c:pt>
                      <c:pt idx="20">
                        <c:v>2492</c:v>
                      </c:pt>
                      <c:pt idx="21">
                        <c:v>2723</c:v>
                      </c:pt>
                      <c:pt idx="22">
                        <c:v>2959</c:v>
                      </c:pt>
                      <c:pt idx="23">
                        <c:v>3195</c:v>
                      </c:pt>
                      <c:pt idx="24">
                        <c:v>3432</c:v>
                      </c:pt>
                      <c:pt idx="25">
                        <c:v>3664</c:v>
                      </c:pt>
                      <c:pt idx="26">
                        <c:v>3892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39E3-4D1B-964F-8BDEDE256297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'TOT2'!$I$2</c15:sqref>
                        </c15:formulaRef>
                      </c:ext>
                    </c:extLst>
                    <c:strCache>
                      <c:ptCount val="1"/>
                      <c:pt idx="0">
                        <c:v>95e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'TOT2'!$A$3:$A$29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'TOT2'!$I$3:$I$29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109</c:v>
                      </c:pt>
                      <c:pt idx="1">
                        <c:v>138</c:v>
                      </c:pt>
                      <c:pt idx="2">
                        <c:v>174</c:v>
                      </c:pt>
                      <c:pt idx="3">
                        <c:v>217</c:v>
                      </c:pt>
                      <c:pt idx="4">
                        <c:v>268</c:v>
                      </c:pt>
                      <c:pt idx="5">
                        <c:v>328</c:v>
                      </c:pt>
                      <c:pt idx="6">
                        <c:v>399</c:v>
                      </c:pt>
                      <c:pt idx="7">
                        <c:v>481</c:v>
                      </c:pt>
                      <c:pt idx="8">
                        <c:v>575</c:v>
                      </c:pt>
                      <c:pt idx="9">
                        <c:v>682</c:v>
                      </c:pt>
                      <c:pt idx="10">
                        <c:v>803</c:v>
                      </c:pt>
                      <c:pt idx="11">
                        <c:v>938</c:v>
                      </c:pt>
                      <c:pt idx="12">
                        <c:v>1087</c:v>
                      </c:pt>
                      <c:pt idx="13">
                        <c:v>1251</c:v>
                      </c:pt>
                      <c:pt idx="14">
                        <c:v>1429</c:v>
                      </c:pt>
                      <c:pt idx="15">
                        <c:v>1622</c:v>
                      </c:pt>
                      <c:pt idx="16">
                        <c:v>1828</c:v>
                      </c:pt>
                      <c:pt idx="17">
                        <c:v>2046</c:v>
                      </c:pt>
                      <c:pt idx="18">
                        <c:v>2276</c:v>
                      </c:pt>
                      <c:pt idx="19">
                        <c:v>2516</c:v>
                      </c:pt>
                      <c:pt idx="20">
                        <c:v>2764</c:v>
                      </c:pt>
                      <c:pt idx="21">
                        <c:v>3018</c:v>
                      </c:pt>
                      <c:pt idx="22">
                        <c:v>3277</c:v>
                      </c:pt>
                      <c:pt idx="23">
                        <c:v>3538</c:v>
                      </c:pt>
                      <c:pt idx="24">
                        <c:v>3799</c:v>
                      </c:pt>
                      <c:pt idx="25">
                        <c:v>4058</c:v>
                      </c:pt>
                      <c:pt idx="26">
                        <c:v>4312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39E3-4D1B-964F-8BDEDE256297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'TOT2'!$J$2</c15:sqref>
                        </c15:formulaRef>
                      </c:ext>
                    </c:extLst>
                    <c:strCache>
                      <c:ptCount val="1"/>
                      <c:pt idx="0">
                        <c:v>97.5e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'TOT2'!$A$3:$A$29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'TOT2'!$J$3:$J$29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113</c:v>
                      </c:pt>
                      <c:pt idx="1">
                        <c:v>144</c:v>
                      </c:pt>
                      <c:pt idx="2">
                        <c:v>181</c:v>
                      </c:pt>
                      <c:pt idx="3">
                        <c:v>225</c:v>
                      </c:pt>
                      <c:pt idx="4">
                        <c:v>278</c:v>
                      </c:pt>
                      <c:pt idx="5">
                        <c:v>340</c:v>
                      </c:pt>
                      <c:pt idx="6">
                        <c:v>413</c:v>
                      </c:pt>
                      <c:pt idx="7">
                        <c:v>497</c:v>
                      </c:pt>
                      <c:pt idx="8">
                        <c:v>595</c:v>
                      </c:pt>
                      <c:pt idx="9">
                        <c:v>705</c:v>
                      </c:pt>
                      <c:pt idx="10">
                        <c:v>830</c:v>
                      </c:pt>
                      <c:pt idx="11">
                        <c:v>970</c:v>
                      </c:pt>
                      <c:pt idx="12">
                        <c:v>1125</c:v>
                      </c:pt>
                      <c:pt idx="13">
                        <c:v>1295</c:v>
                      </c:pt>
                      <c:pt idx="14">
                        <c:v>1481</c:v>
                      </c:pt>
                      <c:pt idx="15">
                        <c:v>1682</c:v>
                      </c:pt>
                      <c:pt idx="16">
                        <c:v>1897</c:v>
                      </c:pt>
                      <c:pt idx="17">
                        <c:v>2126</c:v>
                      </c:pt>
                      <c:pt idx="18">
                        <c:v>2367</c:v>
                      </c:pt>
                      <c:pt idx="19">
                        <c:v>2619</c:v>
                      </c:pt>
                      <c:pt idx="20">
                        <c:v>2880</c:v>
                      </c:pt>
                      <c:pt idx="21">
                        <c:v>3148</c:v>
                      </c:pt>
                      <c:pt idx="22">
                        <c:v>3422</c:v>
                      </c:pt>
                      <c:pt idx="23">
                        <c:v>3697</c:v>
                      </c:pt>
                      <c:pt idx="24">
                        <c:v>3973</c:v>
                      </c:pt>
                      <c:pt idx="25">
                        <c:v>4247</c:v>
                      </c:pt>
                      <c:pt idx="26">
                        <c:v>4515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39E3-4D1B-964F-8BDEDE256297}"/>
                  </c:ext>
                </c:extLst>
              </c15:ser>
            </c15:filteredLineSeries>
          </c:ext>
        </c:extLst>
      </c:lineChart>
      <c:catAx>
        <c:axId val="550833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832720"/>
        <c:crosses val="autoZero"/>
        <c:auto val="1"/>
        <c:lblAlgn val="ctr"/>
        <c:lblOffset val="100"/>
        <c:noMultiLvlLbl val="0"/>
      </c:catAx>
      <c:valAx>
        <c:axId val="550832720"/>
        <c:scaling>
          <c:orientation val="minMax"/>
          <c:max val="3000"/>
          <c:min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833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BIP selon OMS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9799061158700886E-2"/>
          <c:y val="6.7794076318784147E-2"/>
          <c:w val="0.91714416901387996"/>
          <c:h val="0.78618964027495508"/>
        </c:manualLayout>
      </c:layout>
      <c:lineChart>
        <c:grouping val="standard"/>
        <c:varyColors val="0"/>
        <c:ser>
          <c:idx val="4"/>
          <c:order val="4"/>
          <c:tx>
            <c:strRef>
              <c:f>'TOT2'!$S$2</c:f>
              <c:strCache>
                <c:ptCount val="1"/>
                <c:pt idx="0">
                  <c:v>50e p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'TOT2'!$N$3:$N$29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'TOT2'!$S$3:$S$29</c:f>
              <c:numCache>
                <c:formatCode>General</c:formatCode>
                <c:ptCount val="27"/>
                <c:pt idx="0">
                  <c:v>27</c:v>
                </c:pt>
                <c:pt idx="1">
                  <c:v>30</c:v>
                </c:pt>
                <c:pt idx="2">
                  <c:v>33</c:v>
                </c:pt>
                <c:pt idx="3">
                  <c:v>36</c:v>
                </c:pt>
                <c:pt idx="4">
                  <c:v>40</c:v>
                </c:pt>
                <c:pt idx="5">
                  <c:v>43</c:v>
                </c:pt>
                <c:pt idx="6">
                  <c:v>47</c:v>
                </c:pt>
                <c:pt idx="7">
                  <c:v>50</c:v>
                </c:pt>
                <c:pt idx="8">
                  <c:v>53</c:v>
                </c:pt>
                <c:pt idx="9">
                  <c:v>57</c:v>
                </c:pt>
                <c:pt idx="10">
                  <c:v>60</c:v>
                </c:pt>
                <c:pt idx="11">
                  <c:v>63</c:v>
                </c:pt>
                <c:pt idx="12">
                  <c:v>66</c:v>
                </c:pt>
                <c:pt idx="13">
                  <c:v>69</c:v>
                </c:pt>
                <c:pt idx="14">
                  <c:v>72</c:v>
                </c:pt>
                <c:pt idx="15">
                  <c:v>74</c:v>
                </c:pt>
                <c:pt idx="16">
                  <c:v>77</c:v>
                </c:pt>
                <c:pt idx="17">
                  <c:v>79</c:v>
                </c:pt>
                <c:pt idx="18">
                  <c:v>81</c:v>
                </c:pt>
                <c:pt idx="19">
                  <c:v>83</c:v>
                </c:pt>
                <c:pt idx="20">
                  <c:v>85</c:v>
                </c:pt>
                <c:pt idx="21">
                  <c:v>87</c:v>
                </c:pt>
                <c:pt idx="22">
                  <c:v>89</c:v>
                </c:pt>
                <c:pt idx="23">
                  <c:v>90</c:v>
                </c:pt>
                <c:pt idx="24">
                  <c:v>92</c:v>
                </c:pt>
                <c:pt idx="25">
                  <c:v>94</c:v>
                </c:pt>
                <c:pt idx="26">
                  <c:v>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E6E-4B6D-AB73-5400ADC86400}"/>
            </c:ext>
          </c:extLst>
        </c:ser>
        <c:ser>
          <c:idx val="2"/>
          <c:order val="2"/>
          <c:tx>
            <c:strRef>
              <c:f>'TOT2'!$Q$2</c:f>
              <c:strCache>
                <c:ptCount val="1"/>
                <c:pt idx="0">
                  <c:v>10e p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'TOT2'!$N$3:$N$29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'TOT2'!$Q$3:$Q$29</c:f>
              <c:numCache>
                <c:formatCode>General</c:formatCode>
                <c:ptCount val="27"/>
                <c:pt idx="0">
                  <c:v>24</c:v>
                </c:pt>
                <c:pt idx="1">
                  <c:v>27</c:v>
                </c:pt>
                <c:pt idx="2">
                  <c:v>30</c:v>
                </c:pt>
                <c:pt idx="3">
                  <c:v>33</c:v>
                </c:pt>
                <c:pt idx="4">
                  <c:v>37</c:v>
                </c:pt>
                <c:pt idx="5">
                  <c:v>40</c:v>
                </c:pt>
                <c:pt idx="6">
                  <c:v>43</c:v>
                </c:pt>
                <c:pt idx="7">
                  <c:v>46</c:v>
                </c:pt>
                <c:pt idx="8">
                  <c:v>50</c:v>
                </c:pt>
                <c:pt idx="9">
                  <c:v>53</c:v>
                </c:pt>
                <c:pt idx="10">
                  <c:v>56</c:v>
                </c:pt>
                <c:pt idx="11">
                  <c:v>59</c:v>
                </c:pt>
                <c:pt idx="12">
                  <c:v>62</c:v>
                </c:pt>
                <c:pt idx="13">
                  <c:v>65</c:v>
                </c:pt>
                <c:pt idx="14">
                  <c:v>67</c:v>
                </c:pt>
                <c:pt idx="15">
                  <c:v>70</c:v>
                </c:pt>
                <c:pt idx="16">
                  <c:v>72</c:v>
                </c:pt>
                <c:pt idx="17">
                  <c:v>74</c:v>
                </c:pt>
                <c:pt idx="18">
                  <c:v>76</c:v>
                </c:pt>
                <c:pt idx="19">
                  <c:v>78</c:v>
                </c:pt>
                <c:pt idx="20">
                  <c:v>80</c:v>
                </c:pt>
                <c:pt idx="21">
                  <c:v>82</c:v>
                </c:pt>
                <c:pt idx="22">
                  <c:v>84</c:v>
                </c:pt>
                <c:pt idx="23">
                  <c:v>85</c:v>
                </c:pt>
                <c:pt idx="24">
                  <c:v>87</c:v>
                </c:pt>
                <c:pt idx="25">
                  <c:v>89</c:v>
                </c:pt>
                <c:pt idx="26">
                  <c:v>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E6E-4B6D-AB73-5400ADC86400}"/>
            </c:ext>
          </c:extLst>
        </c:ser>
        <c:ser>
          <c:idx val="6"/>
          <c:order val="6"/>
          <c:tx>
            <c:strRef>
              <c:f>'TOT2'!$U$2</c:f>
              <c:strCache>
                <c:ptCount val="1"/>
                <c:pt idx="0">
                  <c:v>90e p 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'TOT2'!$N$3:$N$29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'TOT2'!$U$3:$U$29</c:f>
              <c:numCache>
                <c:formatCode>General</c:formatCode>
                <c:ptCount val="27"/>
                <c:pt idx="0">
                  <c:v>29</c:v>
                </c:pt>
                <c:pt idx="1">
                  <c:v>32</c:v>
                </c:pt>
                <c:pt idx="2">
                  <c:v>36</c:v>
                </c:pt>
                <c:pt idx="3">
                  <c:v>39</c:v>
                </c:pt>
                <c:pt idx="4">
                  <c:v>43</c:v>
                </c:pt>
                <c:pt idx="5">
                  <c:v>46</c:v>
                </c:pt>
                <c:pt idx="6">
                  <c:v>50</c:v>
                </c:pt>
                <c:pt idx="7">
                  <c:v>53</c:v>
                </c:pt>
                <c:pt idx="8">
                  <c:v>57</c:v>
                </c:pt>
                <c:pt idx="9">
                  <c:v>60</c:v>
                </c:pt>
                <c:pt idx="10">
                  <c:v>64</c:v>
                </c:pt>
                <c:pt idx="11">
                  <c:v>67</c:v>
                </c:pt>
                <c:pt idx="12">
                  <c:v>70</c:v>
                </c:pt>
                <c:pt idx="13">
                  <c:v>73</c:v>
                </c:pt>
                <c:pt idx="14">
                  <c:v>76</c:v>
                </c:pt>
                <c:pt idx="15">
                  <c:v>78</c:v>
                </c:pt>
                <c:pt idx="16">
                  <c:v>81</c:v>
                </c:pt>
                <c:pt idx="17">
                  <c:v>83</c:v>
                </c:pt>
                <c:pt idx="18">
                  <c:v>86</c:v>
                </c:pt>
                <c:pt idx="19">
                  <c:v>88</c:v>
                </c:pt>
                <c:pt idx="20">
                  <c:v>90</c:v>
                </c:pt>
                <c:pt idx="21">
                  <c:v>92</c:v>
                </c:pt>
                <c:pt idx="22">
                  <c:v>93</c:v>
                </c:pt>
                <c:pt idx="23">
                  <c:v>95</c:v>
                </c:pt>
                <c:pt idx="24">
                  <c:v>97</c:v>
                </c:pt>
                <c:pt idx="25">
                  <c:v>99</c:v>
                </c:pt>
                <c:pt idx="26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E6E-4B6D-AB73-5400ADC86400}"/>
            </c:ext>
          </c:extLst>
        </c:ser>
        <c:ser>
          <c:idx val="9"/>
          <c:order val="9"/>
          <c:tx>
            <c:strRef>
              <c:f>'TOT2'!$Z$2</c:f>
              <c:strCache>
                <c:ptCount val="1"/>
                <c:pt idx="0">
                  <c:v>T2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8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bg1"/>
                </a:solidFill>
              </a:ln>
              <a:effectLst/>
            </c:spPr>
          </c:marker>
          <c:cat>
            <c:numRef>
              <c:f>'TOT2'!$N$3:$N$29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'TOT2'!$Z$3:$Z$29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CE6E-4B6D-AB73-5400ADC864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2989368"/>
        <c:axId val="722989688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'TOT2'!$O$2</c15:sqref>
                        </c15:formulaRef>
                      </c:ext>
                    </c:extLst>
                    <c:strCache>
                      <c:ptCount val="1"/>
                      <c:pt idx="0">
                        <c:v>2.5e p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'TOT2'!$N$3:$N$29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'TOT2'!$O$3:$O$29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23</c:v>
                      </c:pt>
                      <c:pt idx="1">
                        <c:v>26</c:v>
                      </c:pt>
                      <c:pt idx="2">
                        <c:v>29</c:v>
                      </c:pt>
                      <c:pt idx="3">
                        <c:v>32</c:v>
                      </c:pt>
                      <c:pt idx="4">
                        <c:v>35</c:v>
                      </c:pt>
                      <c:pt idx="5">
                        <c:v>38</c:v>
                      </c:pt>
                      <c:pt idx="6">
                        <c:v>41</c:v>
                      </c:pt>
                      <c:pt idx="7">
                        <c:v>44</c:v>
                      </c:pt>
                      <c:pt idx="8">
                        <c:v>47</c:v>
                      </c:pt>
                      <c:pt idx="9">
                        <c:v>50</c:v>
                      </c:pt>
                      <c:pt idx="10">
                        <c:v>53</c:v>
                      </c:pt>
                      <c:pt idx="11">
                        <c:v>56</c:v>
                      </c:pt>
                      <c:pt idx="12">
                        <c:v>59</c:v>
                      </c:pt>
                      <c:pt idx="13">
                        <c:v>62</c:v>
                      </c:pt>
                      <c:pt idx="14">
                        <c:v>64</c:v>
                      </c:pt>
                      <c:pt idx="15">
                        <c:v>67</c:v>
                      </c:pt>
                      <c:pt idx="16">
                        <c:v>69</c:v>
                      </c:pt>
                      <c:pt idx="17">
                        <c:v>71</c:v>
                      </c:pt>
                      <c:pt idx="18">
                        <c:v>73</c:v>
                      </c:pt>
                      <c:pt idx="19">
                        <c:v>75</c:v>
                      </c:pt>
                      <c:pt idx="20">
                        <c:v>77</c:v>
                      </c:pt>
                      <c:pt idx="21">
                        <c:v>79</c:v>
                      </c:pt>
                      <c:pt idx="22">
                        <c:v>80</c:v>
                      </c:pt>
                      <c:pt idx="23">
                        <c:v>82</c:v>
                      </c:pt>
                      <c:pt idx="24">
                        <c:v>84</c:v>
                      </c:pt>
                      <c:pt idx="25">
                        <c:v>85</c:v>
                      </c:pt>
                      <c:pt idx="26">
                        <c:v>87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CE6E-4B6D-AB73-5400ADC86400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'TOT2'!$P$2</c15:sqref>
                        </c15:formulaRef>
                      </c:ext>
                    </c:extLst>
                    <c:strCache>
                      <c:ptCount val="1"/>
                      <c:pt idx="0">
                        <c:v>5e p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'TOT2'!$N$3:$N$29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'TOT2'!$P$3:$P$29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24</c:v>
                      </c:pt>
                      <c:pt idx="1">
                        <c:v>27</c:v>
                      </c:pt>
                      <c:pt idx="2">
                        <c:v>30</c:v>
                      </c:pt>
                      <c:pt idx="3">
                        <c:v>33</c:v>
                      </c:pt>
                      <c:pt idx="4">
                        <c:v>36</c:v>
                      </c:pt>
                      <c:pt idx="5">
                        <c:v>39</c:v>
                      </c:pt>
                      <c:pt idx="6">
                        <c:v>42</c:v>
                      </c:pt>
                      <c:pt idx="7">
                        <c:v>45</c:v>
                      </c:pt>
                      <c:pt idx="8">
                        <c:v>48</c:v>
                      </c:pt>
                      <c:pt idx="9">
                        <c:v>52</c:v>
                      </c:pt>
                      <c:pt idx="10">
                        <c:v>55</c:v>
                      </c:pt>
                      <c:pt idx="11">
                        <c:v>58</c:v>
                      </c:pt>
                      <c:pt idx="12">
                        <c:v>60</c:v>
                      </c:pt>
                      <c:pt idx="13">
                        <c:v>63</c:v>
                      </c:pt>
                      <c:pt idx="14">
                        <c:v>66</c:v>
                      </c:pt>
                      <c:pt idx="15">
                        <c:v>68</c:v>
                      </c:pt>
                      <c:pt idx="16">
                        <c:v>71</c:v>
                      </c:pt>
                      <c:pt idx="17">
                        <c:v>73</c:v>
                      </c:pt>
                      <c:pt idx="18">
                        <c:v>75</c:v>
                      </c:pt>
                      <c:pt idx="19">
                        <c:v>77</c:v>
                      </c:pt>
                      <c:pt idx="20">
                        <c:v>79</c:v>
                      </c:pt>
                      <c:pt idx="21">
                        <c:v>80</c:v>
                      </c:pt>
                      <c:pt idx="22">
                        <c:v>82</c:v>
                      </c:pt>
                      <c:pt idx="23">
                        <c:v>84</c:v>
                      </c:pt>
                      <c:pt idx="24">
                        <c:v>85</c:v>
                      </c:pt>
                      <c:pt idx="25">
                        <c:v>87</c:v>
                      </c:pt>
                      <c:pt idx="26">
                        <c:v>88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CE6E-4B6D-AB73-5400ADC86400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'TOT2'!$R$2</c15:sqref>
                        </c15:formulaRef>
                      </c:ext>
                    </c:extLst>
                    <c:strCache>
                      <c:ptCount val="1"/>
                      <c:pt idx="0">
                        <c:v>25e p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'TOT2'!$N$3:$N$29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'TOT2'!$R$3:$R$29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26</c:v>
                      </c:pt>
                      <c:pt idx="1">
                        <c:v>29</c:v>
                      </c:pt>
                      <c:pt idx="2">
                        <c:v>32</c:v>
                      </c:pt>
                      <c:pt idx="3">
                        <c:v>35</c:v>
                      </c:pt>
                      <c:pt idx="4">
                        <c:v>38</c:v>
                      </c:pt>
                      <c:pt idx="5">
                        <c:v>42</c:v>
                      </c:pt>
                      <c:pt idx="6">
                        <c:v>45</c:v>
                      </c:pt>
                      <c:pt idx="7">
                        <c:v>48</c:v>
                      </c:pt>
                      <c:pt idx="8">
                        <c:v>51</c:v>
                      </c:pt>
                      <c:pt idx="9">
                        <c:v>55</c:v>
                      </c:pt>
                      <c:pt idx="10">
                        <c:v>58</c:v>
                      </c:pt>
                      <c:pt idx="11">
                        <c:v>61</c:v>
                      </c:pt>
                      <c:pt idx="12">
                        <c:v>64</c:v>
                      </c:pt>
                      <c:pt idx="13">
                        <c:v>67</c:v>
                      </c:pt>
                      <c:pt idx="14">
                        <c:v>69</c:v>
                      </c:pt>
                      <c:pt idx="15">
                        <c:v>72</c:v>
                      </c:pt>
                      <c:pt idx="16">
                        <c:v>74</c:v>
                      </c:pt>
                      <c:pt idx="17">
                        <c:v>76</c:v>
                      </c:pt>
                      <c:pt idx="18">
                        <c:v>79</c:v>
                      </c:pt>
                      <c:pt idx="19">
                        <c:v>81</c:v>
                      </c:pt>
                      <c:pt idx="20">
                        <c:v>83</c:v>
                      </c:pt>
                      <c:pt idx="21">
                        <c:v>84</c:v>
                      </c:pt>
                      <c:pt idx="22">
                        <c:v>86</c:v>
                      </c:pt>
                      <c:pt idx="23">
                        <c:v>88</c:v>
                      </c:pt>
                      <c:pt idx="24">
                        <c:v>90</c:v>
                      </c:pt>
                      <c:pt idx="25">
                        <c:v>92</c:v>
                      </c:pt>
                      <c:pt idx="26">
                        <c:v>93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CE6E-4B6D-AB73-5400ADC86400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'TOT2'!$T$2</c15:sqref>
                        </c15:formulaRef>
                      </c:ext>
                    </c:extLst>
                    <c:strCache>
                      <c:ptCount val="1"/>
                      <c:pt idx="0">
                        <c:v>75e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'TOT2'!$N$3:$N$29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'TOT2'!$T$3:$T$29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28</c:v>
                      </c:pt>
                      <c:pt idx="1">
                        <c:v>31</c:v>
                      </c:pt>
                      <c:pt idx="2">
                        <c:v>35</c:v>
                      </c:pt>
                      <c:pt idx="3">
                        <c:v>38</c:v>
                      </c:pt>
                      <c:pt idx="4">
                        <c:v>41</c:v>
                      </c:pt>
                      <c:pt idx="5">
                        <c:v>45</c:v>
                      </c:pt>
                      <c:pt idx="6">
                        <c:v>48</c:v>
                      </c:pt>
                      <c:pt idx="7">
                        <c:v>52</c:v>
                      </c:pt>
                      <c:pt idx="8">
                        <c:v>55</c:v>
                      </c:pt>
                      <c:pt idx="9">
                        <c:v>59</c:v>
                      </c:pt>
                      <c:pt idx="10">
                        <c:v>62</c:v>
                      </c:pt>
                      <c:pt idx="11">
                        <c:v>65</c:v>
                      </c:pt>
                      <c:pt idx="12">
                        <c:v>68</c:v>
                      </c:pt>
                      <c:pt idx="13">
                        <c:v>71</c:v>
                      </c:pt>
                      <c:pt idx="14">
                        <c:v>74</c:v>
                      </c:pt>
                      <c:pt idx="15">
                        <c:v>76</c:v>
                      </c:pt>
                      <c:pt idx="16">
                        <c:v>79</c:v>
                      </c:pt>
                      <c:pt idx="17">
                        <c:v>81</c:v>
                      </c:pt>
                      <c:pt idx="18">
                        <c:v>83</c:v>
                      </c:pt>
                      <c:pt idx="19">
                        <c:v>86</c:v>
                      </c:pt>
                      <c:pt idx="20">
                        <c:v>88</c:v>
                      </c:pt>
                      <c:pt idx="21">
                        <c:v>89</c:v>
                      </c:pt>
                      <c:pt idx="22">
                        <c:v>91</c:v>
                      </c:pt>
                      <c:pt idx="23">
                        <c:v>93</c:v>
                      </c:pt>
                      <c:pt idx="24">
                        <c:v>95</c:v>
                      </c:pt>
                      <c:pt idx="25">
                        <c:v>96</c:v>
                      </c:pt>
                      <c:pt idx="26">
                        <c:v>98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CE6E-4B6D-AB73-5400ADC86400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'TOT2'!$V$2</c15:sqref>
                        </c15:formulaRef>
                      </c:ext>
                    </c:extLst>
                    <c:strCache>
                      <c:ptCount val="1"/>
                      <c:pt idx="0">
                        <c:v>95e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'TOT2'!$N$3:$N$29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'TOT2'!$V$3:$V$29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30</c:v>
                      </c:pt>
                      <c:pt idx="1">
                        <c:v>33</c:v>
                      </c:pt>
                      <c:pt idx="2">
                        <c:v>37</c:v>
                      </c:pt>
                      <c:pt idx="3">
                        <c:v>40</c:v>
                      </c:pt>
                      <c:pt idx="4">
                        <c:v>44</c:v>
                      </c:pt>
                      <c:pt idx="5">
                        <c:v>47</c:v>
                      </c:pt>
                      <c:pt idx="6">
                        <c:v>51</c:v>
                      </c:pt>
                      <c:pt idx="7">
                        <c:v>54</c:v>
                      </c:pt>
                      <c:pt idx="8">
                        <c:v>58</c:v>
                      </c:pt>
                      <c:pt idx="9">
                        <c:v>61</c:v>
                      </c:pt>
                      <c:pt idx="10">
                        <c:v>65</c:v>
                      </c:pt>
                      <c:pt idx="11">
                        <c:v>68</c:v>
                      </c:pt>
                      <c:pt idx="12">
                        <c:v>71</c:v>
                      </c:pt>
                      <c:pt idx="13">
                        <c:v>74</c:v>
                      </c:pt>
                      <c:pt idx="14">
                        <c:v>77</c:v>
                      </c:pt>
                      <c:pt idx="15">
                        <c:v>80</c:v>
                      </c:pt>
                      <c:pt idx="16">
                        <c:v>82</c:v>
                      </c:pt>
                      <c:pt idx="17">
                        <c:v>85</c:v>
                      </c:pt>
                      <c:pt idx="18">
                        <c:v>87</c:v>
                      </c:pt>
                      <c:pt idx="19">
                        <c:v>89</c:v>
                      </c:pt>
                      <c:pt idx="20">
                        <c:v>91</c:v>
                      </c:pt>
                      <c:pt idx="21">
                        <c:v>93</c:v>
                      </c:pt>
                      <c:pt idx="22">
                        <c:v>95</c:v>
                      </c:pt>
                      <c:pt idx="23">
                        <c:v>96</c:v>
                      </c:pt>
                      <c:pt idx="24">
                        <c:v>98</c:v>
                      </c:pt>
                      <c:pt idx="25">
                        <c:v>100</c:v>
                      </c:pt>
                      <c:pt idx="26">
                        <c:v>101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CE6E-4B6D-AB73-5400ADC86400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'TOT2'!$W$2</c15:sqref>
                        </c15:formulaRef>
                      </c:ext>
                    </c:extLst>
                    <c:strCache>
                      <c:ptCount val="1"/>
                      <c:pt idx="0">
                        <c:v>97.5e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'TOT2'!$N$3:$N$29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'TOT2'!$W$3:$W$29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31</c:v>
                      </c:pt>
                      <c:pt idx="1">
                        <c:v>34</c:v>
                      </c:pt>
                      <c:pt idx="2">
                        <c:v>38</c:v>
                      </c:pt>
                      <c:pt idx="3">
                        <c:v>41</c:v>
                      </c:pt>
                      <c:pt idx="4">
                        <c:v>45</c:v>
                      </c:pt>
                      <c:pt idx="5">
                        <c:v>48</c:v>
                      </c:pt>
                      <c:pt idx="6">
                        <c:v>52</c:v>
                      </c:pt>
                      <c:pt idx="7">
                        <c:v>55</c:v>
                      </c:pt>
                      <c:pt idx="8">
                        <c:v>59</c:v>
                      </c:pt>
                      <c:pt idx="9">
                        <c:v>62</c:v>
                      </c:pt>
                      <c:pt idx="10">
                        <c:v>66</c:v>
                      </c:pt>
                      <c:pt idx="11">
                        <c:v>69</c:v>
                      </c:pt>
                      <c:pt idx="12">
                        <c:v>72</c:v>
                      </c:pt>
                      <c:pt idx="13">
                        <c:v>75</c:v>
                      </c:pt>
                      <c:pt idx="14">
                        <c:v>78</c:v>
                      </c:pt>
                      <c:pt idx="15">
                        <c:v>81</c:v>
                      </c:pt>
                      <c:pt idx="16">
                        <c:v>83</c:v>
                      </c:pt>
                      <c:pt idx="17">
                        <c:v>86</c:v>
                      </c:pt>
                      <c:pt idx="18">
                        <c:v>88</c:v>
                      </c:pt>
                      <c:pt idx="19">
                        <c:v>90</c:v>
                      </c:pt>
                      <c:pt idx="20">
                        <c:v>92</c:v>
                      </c:pt>
                      <c:pt idx="21">
                        <c:v>94</c:v>
                      </c:pt>
                      <c:pt idx="22">
                        <c:v>96</c:v>
                      </c:pt>
                      <c:pt idx="23">
                        <c:v>97</c:v>
                      </c:pt>
                      <c:pt idx="24">
                        <c:v>99</c:v>
                      </c:pt>
                      <c:pt idx="25">
                        <c:v>101</c:v>
                      </c:pt>
                      <c:pt idx="26">
                        <c:v>102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CE6E-4B6D-AB73-5400ADC86400}"/>
                  </c:ext>
                </c:extLst>
              </c15:ser>
            </c15:filteredLineSeries>
          </c:ext>
        </c:extLst>
      </c:lineChart>
      <c:catAx>
        <c:axId val="722989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2989688"/>
        <c:crosses val="autoZero"/>
        <c:auto val="1"/>
        <c:lblAlgn val="ctr"/>
        <c:lblOffset val="100"/>
        <c:noMultiLvlLbl val="0"/>
      </c:catAx>
      <c:valAx>
        <c:axId val="722989688"/>
        <c:scaling>
          <c:orientation val="minMax"/>
          <c:max val="100"/>
          <c:min val="2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2989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PC</a:t>
            </a:r>
            <a:r>
              <a:rPr lang="fr-FR" sz="1600" b="1" baseline="0"/>
              <a:t> selon OMS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'TOT2'!$F$32</c:f>
              <c:strCache>
                <c:ptCount val="1"/>
                <c:pt idx="0">
                  <c:v>50e p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'TOT2'!$A$33:$A$59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'TOT2'!$F$33:$F$59</c:f>
              <c:numCache>
                <c:formatCode>General</c:formatCode>
                <c:ptCount val="27"/>
                <c:pt idx="0">
                  <c:v>100</c:v>
                </c:pt>
                <c:pt idx="1">
                  <c:v>111</c:v>
                </c:pt>
                <c:pt idx="2">
                  <c:v>123</c:v>
                </c:pt>
                <c:pt idx="3">
                  <c:v>135</c:v>
                </c:pt>
                <c:pt idx="4">
                  <c:v>148</c:v>
                </c:pt>
                <c:pt idx="5">
                  <c:v>161</c:v>
                </c:pt>
                <c:pt idx="6">
                  <c:v>173</c:v>
                </c:pt>
                <c:pt idx="7">
                  <c:v>186</c:v>
                </c:pt>
                <c:pt idx="8">
                  <c:v>198</c:v>
                </c:pt>
                <c:pt idx="9">
                  <c:v>210</c:v>
                </c:pt>
                <c:pt idx="10">
                  <c:v>222</c:v>
                </c:pt>
                <c:pt idx="11">
                  <c:v>233</c:v>
                </c:pt>
                <c:pt idx="12">
                  <c:v>244</c:v>
                </c:pt>
                <c:pt idx="13">
                  <c:v>254</c:v>
                </c:pt>
                <c:pt idx="14">
                  <c:v>264</c:v>
                </c:pt>
                <c:pt idx="15">
                  <c:v>273</c:v>
                </c:pt>
                <c:pt idx="16">
                  <c:v>281</c:v>
                </c:pt>
                <c:pt idx="17">
                  <c:v>289</c:v>
                </c:pt>
                <c:pt idx="18">
                  <c:v>296</c:v>
                </c:pt>
                <c:pt idx="19">
                  <c:v>303</c:v>
                </c:pt>
                <c:pt idx="20">
                  <c:v>309</c:v>
                </c:pt>
                <c:pt idx="21">
                  <c:v>315</c:v>
                </c:pt>
                <c:pt idx="22">
                  <c:v>321</c:v>
                </c:pt>
                <c:pt idx="23">
                  <c:v>326</c:v>
                </c:pt>
                <c:pt idx="24">
                  <c:v>332</c:v>
                </c:pt>
                <c:pt idx="25">
                  <c:v>337</c:v>
                </c:pt>
                <c:pt idx="26">
                  <c:v>342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85F0-49B5-B73E-01679F6CB20F}"/>
            </c:ext>
          </c:extLst>
        </c:ser>
        <c:ser>
          <c:idx val="2"/>
          <c:order val="2"/>
          <c:tx>
            <c:strRef>
              <c:f>'TOT2'!$D$32</c:f>
              <c:strCache>
                <c:ptCount val="1"/>
                <c:pt idx="0">
                  <c:v>10e p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'TOT2'!$A$33:$A$59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'TOT2'!$D$33:$D$59</c:f>
              <c:numCache>
                <c:formatCode>General</c:formatCode>
                <c:ptCount val="27"/>
                <c:pt idx="0">
                  <c:v>91</c:v>
                </c:pt>
                <c:pt idx="1">
                  <c:v>102</c:v>
                </c:pt>
                <c:pt idx="2">
                  <c:v>114</c:v>
                </c:pt>
                <c:pt idx="3">
                  <c:v>126</c:v>
                </c:pt>
                <c:pt idx="4">
                  <c:v>138</c:v>
                </c:pt>
                <c:pt idx="5">
                  <c:v>150</c:v>
                </c:pt>
                <c:pt idx="6">
                  <c:v>163</c:v>
                </c:pt>
                <c:pt idx="7">
                  <c:v>175</c:v>
                </c:pt>
                <c:pt idx="8">
                  <c:v>187</c:v>
                </c:pt>
                <c:pt idx="9">
                  <c:v>199</c:v>
                </c:pt>
                <c:pt idx="10">
                  <c:v>211</c:v>
                </c:pt>
                <c:pt idx="11">
                  <c:v>222</c:v>
                </c:pt>
                <c:pt idx="12">
                  <c:v>232</c:v>
                </c:pt>
                <c:pt idx="13">
                  <c:v>242</c:v>
                </c:pt>
                <c:pt idx="14">
                  <c:v>251</c:v>
                </c:pt>
                <c:pt idx="15">
                  <c:v>260</c:v>
                </c:pt>
                <c:pt idx="16">
                  <c:v>268</c:v>
                </c:pt>
                <c:pt idx="17">
                  <c:v>275</c:v>
                </c:pt>
                <c:pt idx="18">
                  <c:v>282</c:v>
                </c:pt>
                <c:pt idx="19">
                  <c:v>289</c:v>
                </c:pt>
                <c:pt idx="20">
                  <c:v>295</c:v>
                </c:pt>
                <c:pt idx="21">
                  <c:v>300</c:v>
                </c:pt>
                <c:pt idx="22">
                  <c:v>306</c:v>
                </c:pt>
                <c:pt idx="23">
                  <c:v>311</c:v>
                </c:pt>
                <c:pt idx="24">
                  <c:v>315</c:v>
                </c:pt>
                <c:pt idx="25">
                  <c:v>320</c:v>
                </c:pt>
                <c:pt idx="26">
                  <c:v>325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5F0-49B5-B73E-01679F6CB20F}"/>
            </c:ext>
          </c:extLst>
        </c:ser>
        <c:ser>
          <c:idx val="6"/>
          <c:order val="6"/>
          <c:tx>
            <c:strRef>
              <c:f>'TOT2'!$H$32</c:f>
              <c:strCache>
                <c:ptCount val="1"/>
                <c:pt idx="0">
                  <c:v>90e p 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'TOT2'!$A$33:$A$59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'TOT2'!$H$33:$H$59</c:f>
              <c:numCache>
                <c:formatCode>General</c:formatCode>
                <c:ptCount val="27"/>
                <c:pt idx="0">
                  <c:v>107</c:v>
                </c:pt>
                <c:pt idx="1">
                  <c:v>119</c:v>
                </c:pt>
                <c:pt idx="2">
                  <c:v>132</c:v>
                </c:pt>
                <c:pt idx="3">
                  <c:v>144</c:v>
                </c:pt>
                <c:pt idx="4">
                  <c:v>157</c:v>
                </c:pt>
                <c:pt idx="5">
                  <c:v>170</c:v>
                </c:pt>
                <c:pt idx="6">
                  <c:v>183</c:v>
                </c:pt>
                <c:pt idx="7">
                  <c:v>196</c:v>
                </c:pt>
                <c:pt idx="8">
                  <c:v>209</c:v>
                </c:pt>
                <c:pt idx="9">
                  <c:v>221</c:v>
                </c:pt>
                <c:pt idx="10">
                  <c:v>233</c:v>
                </c:pt>
                <c:pt idx="11">
                  <c:v>245</c:v>
                </c:pt>
                <c:pt idx="12">
                  <c:v>256</c:v>
                </c:pt>
                <c:pt idx="13">
                  <c:v>267</c:v>
                </c:pt>
                <c:pt idx="14">
                  <c:v>277</c:v>
                </c:pt>
                <c:pt idx="15">
                  <c:v>286</c:v>
                </c:pt>
                <c:pt idx="16">
                  <c:v>295</c:v>
                </c:pt>
                <c:pt idx="17">
                  <c:v>303</c:v>
                </c:pt>
                <c:pt idx="18">
                  <c:v>311</c:v>
                </c:pt>
                <c:pt idx="19">
                  <c:v>318</c:v>
                </c:pt>
                <c:pt idx="20">
                  <c:v>324</c:v>
                </c:pt>
                <c:pt idx="21">
                  <c:v>330</c:v>
                </c:pt>
                <c:pt idx="22">
                  <c:v>336</c:v>
                </c:pt>
                <c:pt idx="23">
                  <c:v>341</c:v>
                </c:pt>
                <c:pt idx="24">
                  <c:v>347</c:v>
                </c:pt>
                <c:pt idx="25">
                  <c:v>352</c:v>
                </c:pt>
                <c:pt idx="26">
                  <c:v>357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85F0-49B5-B73E-01679F6CB20F}"/>
            </c:ext>
          </c:extLst>
        </c:ser>
        <c:ser>
          <c:idx val="9"/>
          <c:order val="9"/>
          <c:tx>
            <c:strRef>
              <c:f>'TOT2'!$M$32</c:f>
              <c:strCache>
                <c:ptCount val="1"/>
                <c:pt idx="0">
                  <c:v>T2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8"/>
            <c:spPr>
              <a:solidFill>
                <a:srgbClr val="00B050"/>
              </a:solidFill>
              <a:ln w="9525">
                <a:solidFill>
                  <a:schemeClr val="bg1"/>
                </a:solidFill>
              </a:ln>
              <a:effectLst/>
            </c:spPr>
          </c:marker>
          <c:cat>
            <c:numRef>
              <c:f>'TOT2'!$A$33:$A$59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'TOT2'!$M$33:$M$59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85F0-49B5-B73E-01679F6CB2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95800952"/>
        <c:axId val="795801912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'TOT2'!$B$32</c15:sqref>
                        </c15:formulaRef>
                      </c:ext>
                    </c:extLst>
                    <c:strCache>
                      <c:ptCount val="1"/>
                      <c:pt idx="0">
                        <c:v>2.5e p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'TOT2'!$A$33:$A$59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'TOT2'!$B$33:$B$59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86</c:v>
                      </c:pt>
                      <c:pt idx="1">
                        <c:v>97</c:v>
                      </c:pt>
                      <c:pt idx="2">
                        <c:v>108</c:v>
                      </c:pt>
                      <c:pt idx="3">
                        <c:v>120</c:v>
                      </c:pt>
                      <c:pt idx="4">
                        <c:v>132</c:v>
                      </c:pt>
                      <c:pt idx="5">
                        <c:v>145</c:v>
                      </c:pt>
                      <c:pt idx="6">
                        <c:v>157</c:v>
                      </c:pt>
                      <c:pt idx="7">
                        <c:v>169</c:v>
                      </c:pt>
                      <c:pt idx="8">
                        <c:v>181</c:v>
                      </c:pt>
                      <c:pt idx="9">
                        <c:v>193</c:v>
                      </c:pt>
                      <c:pt idx="10">
                        <c:v>204</c:v>
                      </c:pt>
                      <c:pt idx="11">
                        <c:v>215</c:v>
                      </c:pt>
                      <c:pt idx="12">
                        <c:v>225</c:v>
                      </c:pt>
                      <c:pt idx="13">
                        <c:v>234</c:v>
                      </c:pt>
                      <c:pt idx="14">
                        <c:v>243</c:v>
                      </c:pt>
                      <c:pt idx="15">
                        <c:v>251</c:v>
                      </c:pt>
                      <c:pt idx="16">
                        <c:v>259</c:v>
                      </c:pt>
                      <c:pt idx="17">
                        <c:v>266</c:v>
                      </c:pt>
                      <c:pt idx="18">
                        <c:v>273</c:v>
                      </c:pt>
                      <c:pt idx="19">
                        <c:v>279</c:v>
                      </c:pt>
                      <c:pt idx="20">
                        <c:v>285</c:v>
                      </c:pt>
                      <c:pt idx="21">
                        <c:v>291</c:v>
                      </c:pt>
                      <c:pt idx="22">
                        <c:v>296</c:v>
                      </c:pt>
                      <c:pt idx="23">
                        <c:v>302</c:v>
                      </c:pt>
                      <c:pt idx="24">
                        <c:v>307</c:v>
                      </c:pt>
                      <c:pt idx="25">
                        <c:v>313</c:v>
                      </c:pt>
                      <c:pt idx="26">
                        <c:v>319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85F0-49B5-B73E-01679F6CB20F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'TOT2'!$C$32</c15:sqref>
                        </c15:formulaRef>
                      </c:ext>
                    </c:extLst>
                    <c:strCache>
                      <c:ptCount val="1"/>
                      <c:pt idx="0">
                        <c:v>5e p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'TOT2'!$A$33:$A$59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'TOT2'!$C$33:$C$59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88</c:v>
                      </c:pt>
                      <c:pt idx="1">
                        <c:v>99</c:v>
                      </c:pt>
                      <c:pt idx="2">
                        <c:v>111</c:v>
                      </c:pt>
                      <c:pt idx="3">
                        <c:v>123</c:v>
                      </c:pt>
                      <c:pt idx="4">
                        <c:v>135</c:v>
                      </c:pt>
                      <c:pt idx="5">
                        <c:v>147</c:v>
                      </c:pt>
                      <c:pt idx="6">
                        <c:v>159</c:v>
                      </c:pt>
                      <c:pt idx="7">
                        <c:v>172</c:v>
                      </c:pt>
                      <c:pt idx="8">
                        <c:v>184</c:v>
                      </c:pt>
                      <c:pt idx="9">
                        <c:v>196</c:v>
                      </c:pt>
                      <c:pt idx="10">
                        <c:v>207</c:v>
                      </c:pt>
                      <c:pt idx="11">
                        <c:v>218</c:v>
                      </c:pt>
                      <c:pt idx="12">
                        <c:v>228</c:v>
                      </c:pt>
                      <c:pt idx="13">
                        <c:v>238</c:v>
                      </c:pt>
                      <c:pt idx="14">
                        <c:v>247</c:v>
                      </c:pt>
                      <c:pt idx="15">
                        <c:v>256</c:v>
                      </c:pt>
                      <c:pt idx="16">
                        <c:v>264</c:v>
                      </c:pt>
                      <c:pt idx="17">
                        <c:v>271</c:v>
                      </c:pt>
                      <c:pt idx="18">
                        <c:v>278</c:v>
                      </c:pt>
                      <c:pt idx="19">
                        <c:v>284</c:v>
                      </c:pt>
                      <c:pt idx="20">
                        <c:v>290</c:v>
                      </c:pt>
                      <c:pt idx="21">
                        <c:v>296</c:v>
                      </c:pt>
                      <c:pt idx="22">
                        <c:v>301</c:v>
                      </c:pt>
                      <c:pt idx="23">
                        <c:v>306</c:v>
                      </c:pt>
                      <c:pt idx="24">
                        <c:v>311</c:v>
                      </c:pt>
                      <c:pt idx="25">
                        <c:v>316</c:v>
                      </c:pt>
                      <c:pt idx="26">
                        <c:v>321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85F0-49B5-B73E-01679F6CB20F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'TOT2'!$E$32</c15:sqref>
                        </c15:formulaRef>
                      </c:ext>
                    </c:extLst>
                    <c:strCache>
                      <c:ptCount val="1"/>
                      <c:pt idx="0">
                        <c:v>25e p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'TOT2'!$A$33:$A$59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'TOT2'!$E$33:$E$59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95</c:v>
                      </c:pt>
                      <c:pt idx="1">
                        <c:v>106</c:v>
                      </c:pt>
                      <c:pt idx="2">
                        <c:v>118</c:v>
                      </c:pt>
                      <c:pt idx="3">
                        <c:v>130</c:v>
                      </c:pt>
                      <c:pt idx="4">
                        <c:v>143</c:v>
                      </c:pt>
                      <c:pt idx="5">
                        <c:v>155</c:v>
                      </c:pt>
                      <c:pt idx="6">
                        <c:v>168</c:v>
                      </c:pt>
                      <c:pt idx="7">
                        <c:v>180</c:v>
                      </c:pt>
                      <c:pt idx="8">
                        <c:v>193</c:v>
                      </c:pt>
                      <c:pt idx="9">
                        <c:v>205</c:v>
                      </c:pt>
                      <c:pt idx="10">
                        <c:v>216</c:v>
                      </c:pt>
                      <c:pt idx="11">
                        <c:v>227</c:v>
                      </c:pt>
                      <c:pt idx="12">
                        <c:v>238</c:v>
                      </c:pt>
                      <c:pt idx="13">
                        <c:v>248</c:v>
                      </c:pt>
                      <c:pt idx="14">
                        <c:v>257</c:v>
                      </c:pt>
                      <c:pt idx="15">
                        <c:v>266</c:v>
                      </c:pt>
                      <c:pt idx="16">
                        <c:v>274</c:v>
                      </c:pt>
                      <c:pt idx="17">
                        <c:v>282</c:v>
                      </c:pt>
                      <c:pt idx="18">
                        <c:v>289</c:v>
                      </c:pt>
                      <c:pt idx="19">
                        <c:v>295</c:v>
                      </c:pt>
                      <c:pt idx="20">
                        <c:v>302</c:v>
                      </c:pt>
                      <c:pt idx="21">
                        <c:v>307</c:v>
                      </c:pt>
                      <c:pt idx="22">
                        <c:v>313</c:v>
                      </c:pt>
                      <c:pt idx="23">
                        <c:v>318</c:v>
                      </c:pt>
                      <c:pt idx="24">
                        <c:v>324</c:v>
                      </c:pt>
                      <c:pt idx="25">
                        <c:v>329</c:v>
                      </c:pt>
                      <c:pt idx="26">
                        <c:v>334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85F0-49B5-B73E-01679F6CB20F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'TOT2'!$G$32</c15:sqref>
                        </c15:formulaRef>
                      </c:ext>
                    </c:extLst>
                    <c:strCache>
                      <c:ptCount val="1"/>
                      <c:pt idx="0">
                        <c:v>75e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'TOT2'!$A$33:$A$59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'TOT2'!$G$33:$G$59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104</c:v>
                      </c:pt>
                      <c:pt idx="1">
                        <c:v>115</c:v>
                      </c:pt>
                      <c:pt idx="2">
                        <c:v>128</c:v>
                      </c:pt>
                      <c:pt idx="3">
                        <c:v>140</c:v>
                      </c:pt>
                      <c:pt idx="4">
                        <c:v>153</c:v>
                      </c:pt>
                      <c:pt idx="5">
                        <c:v>166</c:v>
                      </c:pt>
                      <c:pt idx="6">
                        <c:v>179</c:v>
                      </c:pt>
                      <c:pt idx="7">
                        <c:v>191</c:v>
                      </c:pt>
                      <c:pt idx="8">
                        <c:v>204</c:v>
                      </c:pt>
                      <c:pt idx="9">
                        <c:v>216</c:v>
                      </c:pt>
                      <c:pt idx="10">
                        <c:v>228</c:v>
                      </c:pt>
                      <c:pt idx="11">
                        <c:v>239</c:v>
                      </c:pt>
                      <c:pt idx="12">
                        <c:v>250</c:v>
                      </c:pt>
                      <c:pt idx="13">
                        <c:v>261</c:v>
                      </c:pt>
                      <c:pt idx="14">
                        <c:v>270</c:v>
                      </c:pt>
                      <c:pt idx="15">
                        <c:v>280</c:v>
                      </c:pt>
                      <c:pt idx="16">
                        <c:v>288</c:v>
                      </c:pt>
                      <c:pt idx="17">
                        <c:v>296</c:v>
                      </c:pt>
                      <c:pt idx="18">
                        <c:v>304</c:v>
                      </c:pt>
                      <c:pt idx="19">
                        <c:v>311</c:v>
                      </c:pt>
                      <c:pt idx="20">
                        <c:v>317</c:v>
                      </c:pt>
                      <c:pt idx="21">
                        <c:v>323</c:v>
                      </c:pt>
                      <c:pt idx="22">
                        <c:v>329</c:v>
                      </c:pt>
                      <c:pt idx="23">
                        <c:v>334</c:v>
                      </c:pt>
                      <c:pt idx="24">
                        <c:v>339</c:v>
                      </c:pt>
                      <c:pt idx="25">
                        <c:v>344</c:v>
                      </c:pt>
                      <c:pt idx="26">
                        <c:v>350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85F0-49B5-B73E-01679F6CB20F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'TOT2'!$I$32</c15:sqref>
                        </c15:formulaRef>
                      </c:ext>
                    </c:extLst>
                    <c:strCache>
                      <c:ptCount val="1"/>
                      <c:pt idx="0">
                        <c:v>95e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'TOT2'!$A$33:$A$59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'TOT2'!$I$33:$I$59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110</c:v>
                      </c:pt>
                      <c:pt idx="1">
                        <c:v>122</c:v>
                      </c:pt>
                      <c:pt idx="2">
                        <c:v>134</c:v>
                      </c:pt>
                      <c:pt idx="3">
                        <c:v>147</c:v>
                      </c:pt>
                      <c:pt idx="4">
                        <c:v>160</c:v>
                      </c:pt>
                      <c:pt idx="5">
                        <c:v>173</c:v>
                      </c:pt>
                      <c:pt idx="6">
                        <c:v>186</c:v>
                      </c:pt>
                      <c:pt idx="7">
                        <c:v>199</c:v>
                      </c:pt>
                      <c:pt idx="8">
                        <c:v>212</c:v>
                      </c:pt>
                      <c:pt idx="9">
                        <c:v>224</c:v>
                      </c:pt>
                      <c:pt idx="10">
                        <c:v>236</c:v>
                      </c:pt>
                      <c:pt idx="11">
                        <c:v>248</c:v>
                      </c:pt>
                      <c:pt idx="12">
                        <c:v>259</c:v>
                      </c:pt>
                      <c:pt idx="13">
                        <c:v>270</c:v>
                      </c:pt>
                      <c:pt idx="14">
                        <c:v>280</c:v>
                      </c:pt>
                      <c:pt idx="15">
                        <c:v>290</c:v>
                      </c:pt>
                      <c:pt idx="16">
                        <c:v>299</c:v>
                      </c:pt>
                      <c:pt idx="17">
                        <c:v>307</c:v>
                      </c:pt>
                      <c:pt idx="18">
                        <c:v>315</c:v>
                      </c:pt>
                      <c:pt idx="19">
                        <c:v>322</c:v>
                      </c:pt>
                      <c:pt idx="20">
                        <c:v>328</c:v>
                      </c:pt>
                      <c:pt idx="21">
                        <c:v>335</c:v>
                      </c:pt>
                      <c:pt idx="22">
                        <c:v>340</c:v>
                      </c:pt>
                      <c:pt idx="23">
                        <c:v>345</c:v>
                      </c:pt>
                      <c:pt idx="24">
                        <c:v>350</c:v>
                      </c:pt>
                      <c:pt idx="25">
                        <c:v>355</c:v>
                      </c:pt>
                      <c:pt idx="26">
                        <c:v>360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85F0-49B5-B73E-01679F6CB20F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'TOT2'!$J$32</c15:sqref>
                        </c15:formulaRef>
                      </c:ext>
                    </c:extLst>
                    <c:strCache>
                      <c:ptCount val="1"/>
                      <c:pt idx="0">
                        <c:v>97.5e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'TOT2'!$A$33:$A$59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'TOT2'!$J$33:$J$59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112</c:v>
                      </c:pt>
                      <c:pt idx="1">
                        <c:v>124</c:v>
                      </c:pt>
                      <c:pt idx="2">
                        <c:v>137</c:v>
                      </c:pt>
                      <c:pt idx="3">
                        <c:v>149</c:v>
                      </c:pt>
                      <c:pt idx="4">
                        <c:v>162</c:v>
                      </c:pt>
                      <c:pt idx="5">
                        <c:v>175</c:v>
                      </c:pt>
                      <c:pt idx="6">
                        <c:v>188</c:v>
                      </c:pt>
                      <c:pt idx="7">
                        <c:v>201</c:v>
                      </c:pt>
                      <c:pt idx="8">
                        <c:v>214</c:v>
                      </c:pt>
                      <c:pt idx="9">
                        <c:v>227</c:v>
                      </c:pt>
                      <c:pt idx="10">
                        <c:v>239</c:v>
                      </c:pt>
                      <c:pt idx="11">
                        <c:v>251</c:v>
                      </c:pt>
                      <c:pt idx="12">
                        <c:v>262</c:v>
                      </c:pt>
                      <c:pt idx="13">
                        <c:v>273</c:v>
                      </c:pt>
                      <c:pt idx="14">
                        <c:v>283</c:v>
                      </c:pt>
                      <c:pt idx="15">
                        <c:v>293</c:v>
                      </c:pt>
                      <c:pt idx="16">
                        <c:v>302</c:v>
                      </c:pt>
                      <c:pt idx="17">
                        <c:v>311</c:v>
                      </c:pt>
                      <c:pt idx="18">
                        <c:v>318</c:v>
                      </c:pt>
                      <c:pt idx="19">
                        <c:v>326</c:v>
                      </c:pt>
                      <c:pt idx="20">
                        <c:v>332</c:v>
                      </c:pt>
                      <c:pt idx="21">
                        <c:v>338</c:v>
                      </c:pt>
                      <c:pt idx="22">
                        <c:v>344</c:v>
                      </c:pt>
                      <c:pt idx="23">
                        <c:v>349</c:v>
                      </c:pt>
                      <c:pt idx="24">
                        <c:v>354</c:v>
                      </c:pt>
                      <c:pt idx="25">
                        <c:v>359</c:v>
                      </c:pt>
                      <c:pt idx="26">
                        <c:v>363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85F0-49B5-B73E-01679F6CB20F}"/>
                  </c:ext>
                </c:extLst>
              </c15:ser>
            </c15:filteredLineSeries>
          </c:ext>
        </c:extLst>
      </c:lineChart>
      <c:catAx>
        <c:axId val="795800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5801912"/>
        <c:crosses val="autoZero"/>
        <c:auto val="1"/>
        <c:lblAlgn val="ctr"/>
        <c:lblOffset val="100"/>
        <c:noMultiLvlLbl val="0"/>
      </c:catAx>
      <c:valAx>
        <c:axId val="795801912"/>
        <c:scaling>
          <c:orientation val="minMax"/>
          <c:max val="350"/>
          <c:min val="9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5800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PA selon OMS</a:t>
            </a:r>
          </a:p>
        </c:rich>
      </c:tx>
      <c:layout>
        <c:manualLayout>
          <c:xMode val="edge"/>
          <c:yMode val="edge"/>
          <c:x val="0.38278706185184447"/>
          <c:y val="1.409002043792597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'TOT2'!$S$32</c:f>
              <c:strCache>
                <c:ptCount val="1"/>
                <c:pt idx="0">
                  <c:v>50e p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'TOT2'!$N$33:$N$59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'TOT2'!$S$33:$S$59</c:f>
              <c:numCache>
                <c:formatCode>General</c:formatCode>
                <c:ptCount val="27"/>
                <c:pt idx="0">
                  <c:v>81</c:v>
                </c:pt>
                <c:pt idx="1">
                  <c:v>92</c:v>
                </c:pt>
                <c:pt idx="2">
                  <c:v>103</c:v>
                </c:pt>
                <c:pt idx="3">
                  <c:v>114</c:v>
                </c:pt>
                <c:pt idx="4">
                  <c:v>126</c:v>
                </c:pt>
                <c:pt idx="5">
                  <c:v>138</c:v>
                </c:pt>
                <c:pt idx="6">
                  <c:v>150</c:v>
                </c:pt>
                <c:pt idx="7">
                  <c:v>162</c:v>
                </c:pt>
                <c:pt idx="8">
                  <c:v>173</c:v>
                </c:pt>
                <c:pt idx="9">
                  <c:v>185</c:v>
                </c:pt>
                <c:pt idx="10">
                  <c:v>197</c:v>
                </c:pt>
                <c:pt idx="11">
                  <c:v>208</c:v>
                </c:pt>
                <c:pt idx="12">
                  <c:v>219</c:v>
                </c:pt>
                <c:pt idx="13">
                  <c:v>230</c:v>
                </c:pt>
                <c:pt idx="14">
                  <c:v>240</c:v>
                </c:pt>
                <c:pt idx="15">
                  <c:v>250</c:v>
                </c:pt>
                <c:pt idx="16">
                  <c:v>260</c:v>
                </c:pt>
                <c:pt idx="17">
                  <c:v>269</c:v>
                </c:pt>
                <c:pt idx="18">
                  <c:v>279</c:v>
                </c:pt>
                <c:pt idx="19">
                  <c:v>288</c:v>
                </c:pt>
                <c:pt idx="20">
                  <c:v>298</c:v>
                </c:pt>
                <c:pt idx="21">
                  <c:v>307</c:v>
                </c:pt>
                <c:pt idx="22">
                  <c:v>317</c:v>
                </c:pt>
                <c:pt idx="23">
                  <c:v>328</c:v>
                </c:pt>
                <c:pt idx="24">
                  <c:v>338</c:v>
                </c:pt>
                <c:pt idx="25">
                  <c:v>350</c:v>
                </c:pt>
                <c:pt idx="26">
                  <c:v>363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702-4227-9713-75C548643035}"/>
            </c:ext>
          </c:extLst>
        </c:ser>
        <c:ser>
          <c:idx val="2"/>
          <c:order val="2"/>
          <c:tx>
            <c:strRef>
              <c:f>'TOT2'!$Q$32</c:f>
              <c:strCache>
                <c:ptCount val="1"/>
                <c:pt idx="0">
                  <c:v>10e p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'TOT2'!$N$33:$N$59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'TOT2'!$Q$33:$Q$59</c:f>
              <c:numCache>
                <c:formatCode>General</c:formatCode>
                <c:ptCount val="27"/>
                <c:pt idx="0">
                  <c:v>73</c:v>
                </c:pt>
                <c:pt idx="1">
                  <c:v>83</c:v>
                </c:pt>
                <c:pt idx="2">
                  <c:v>93</c:v>
                </c:pt>
                <c:pt idx="3">
                  <c:v>104</c:v>
                </c:pt>
                <c:pt idx="4">
                  <c:v>116</c:v>
                </c:pt>
                <c:pt idx="5">
                  <c:v>127</c:v>
                </c:pt>
                <c:pt idx="6">
                  <c:v>139</c:v>
                </c:pt>
                <c:pt idx="7">
                  <c:v>150</c:v>
                </c:pt>
                <c:pt idx="8">
                  <c:v>162</c:v>
                </c:pt>
                <c:pt idx="9">
                  <c:v>173</c:v>
                </c:pt>
                <c:pt idx="10">
                  <c:v>184</c:v>
                </c:pt>
                <c:pt idx="11">
                  <c:v>195</c:v>
                </c:pt>
                <c:pt idx="12">
                  <c:v>205</c:v>
                </c:pt>
                <c:pt idx="13">
                  <c:v>215</c:v>
                </c:pt>
                <c:pt idx="14">
                  <c:v>225</c:v>
                </c:pt>
                <c:pt idx="15">
                  <c:v>234</c:v>
                </c:pt>
                <c:pt idx="16">
                  <c:v>243</c:v>
                </c:pt>
                <c:pt idx="17">
                  <c:v>252</c:v>
                </c:pt>
                <c:pt idx="18">
                  <c:v>260</c:v>
                </c:pt>
                <c:pt idx="19">
                  <c:v>269</c:v>
                </c:pt>
                <c:pt idx="20">
                  <c:v>277</c:v>
                </c:pt>
                <c:pt idx="21">
                  <c:v>286</c:v>
                </c:pt>
                <c:pt idx="22">
                  <c:v>294</c:v>
                </c:pt>
                <c:pt idx="23">
                  <c:v>304</c:v>
                </c:pt>
                <c:pt idx="24">
                  <c:v>313</c:v>
                </c:pt>
                <c:pt idx="25">
                  <c:v>324</c:v>
                </c:pt>
                <c:pt idx="26">
                  <c:v>335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702-4227-9713-75C548643035}"/>
            </c:ext>
          </c:extLst>
        </c:ser>
        <c:ser>
          <c:idx val="6"/>
          <c:order val="6"/>
          <c:tx>
            <c:strRef>
              <c:f>'TOT2'!$U$32</c:f>
              <c:strCache>
                <c:ptCount val="1"/>
                <c:pt idx="0">
                  <c:v>90e p 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'TOT2'!$N$33:$N$59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'TOT2'!$U$33:$U$59</c:f>
              <c:numCache>
                <c:formatCode>General</c:formatCode>
                <c:ptCount val="27"/>
                <c:pt idx="0">
                  <c:v>89</c:v>
                </c:pt>
                <c:pt idx="1">
                  <c:v>100</c:v>
                </c:pt>
                <c:pt idx="2">
                  <c:v>112</c:v>
                </c:pt>
                <c:pt idx="3">
                  <c:v>124</c:v>
                </c:pt>
                <c:pt idx="4">
                  <c:v>136</c:v>
                </c:pt>
                <c:pt idx="5">
                  <c:v>148</c:v>
                </c:pt>
                <c:pt idx="6">
                  <c:v>161</c:v>
                </c:pt>
                <c:pt idx="7">
                  <c:v>173</c:v>
                </c:pt>
                <c:pt idx="8">
                  <c:v>186</c:v>
                </c:pt>
                <c:pt idx="9">
                  <c:v>198</c:v>
                </c:pt>
                <c:pt idx="10">
                  <c:v>210</c:v>
                </c:pt>
                <c:pt idx="11">
                  <c:v>222</c:v>
                </c:pt>
                <c:pt idx="12">
                  <c:v>233</c:v>
                </c:pt>
                <c:pt idx="13">
                  <c:v>245</c:v>
                </c:pt>
                <c:pt idx="14">
                  <c:v>256</c:v>
                </c:pt>
                <c:pt idx="15">
                  <c:v>266</c:v>
                </c:pt>
                <c:pt idx="16">
                  <c:v>277</c:v>
                </c:pt>
                <c:pt idx="17">
                  <c:v>287</c:v>
                </c:pt>
                <c:pt idx="18">
                  <c:v>298</c:v>
                </c:pt>
                <c:pt idx="19">
                  <c:v>308</c:v>
                </c:pt>
                <c:pt idx="20">
                  <c:v>318</c:v>
                </c:pt>
                <c:pt idx="21">
                  <c:v>329</c:v>
                </c:pt>
                <c:pt idx="22">
                  <c:v>340</c:v>
                </c:pt>
                <c:pt idx="23">
                  <c:v>352</c:v>
                </c:pt>
                <c:pt idx="24">
                  <c:v>364</c:v>
                </c:pt>
                <c:pt idx="25">
                  <c:v>377</c:v>
                </c:pt>
                <c:pt idx="26">
                  <c:v>391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9702-4227-9713-75C548643035}"/>
            </c:ext>
          </c:extLst>
        </c:ser>
        <c:ser>
          <c:idx val="9"/>
          <c:order val="9"/>
          <c:tx>
            <c:strRef>
              <c:f>'TOT2'!$Z$32</c:f>
              <c:strCache>
                <c:ptCount val="1"/>
                <c:pt idx="0">
                  <c:v>T2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8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bg1"/>
                </a:solidFill>
              </a:ln>
              <a:effectLst/>
            </c:spPr>
          </c:marker>
          <c:cat>
            <c:numRef>
              <c:f>'TOT2'!$N$33:$N$59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'TOT2'!$Z$33:$Z$59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9702-4227-9713-75C5486430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8352880"/>
        <c:axId val="49835544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'TOT2'!$O$32</c15:sqref>
                        </c15:formulaRef>
                      </c:ext>
                    </c:extLst>
                    <c:strCache>
                      <c:ptCount val="1"/>
                      <c:pt idx="0">
                        <c:v>2.5e p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'TOT2'!$N$33:$N$59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'TOT2'!$O$33:$O$59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69</c:v>
                      </c:pt>
                      <c:pt idx="1">
                        <c:v>79</c:v>
                      </c:pt>
                      <c:pt idx="2">
                        <c:v>89</c:v>
                      </c:pt>
                      <c:pt idx="3">
                        <c:v>99</c:v>
                      </c:pt>
                      <c:pt idx="4">
                        <c:v>110</c:v>
                      </c:pt>
                      <c:pt idx="5">
                        <c:v>121</c:v>
                      </c:pt>
                      <c:pt idx="6">
                        <c:v>132</c:v>
                      </c:pt>
                      <c:pt idx="7">
                        <c:v>143</c:v>
                      </c:pt>
                      <c:pt idx="8">
                        <c:v>154</c:v>
                      </c:pt>
                      <c:pt idx="9">
                        <c:v>165</c:v>
                      </c:pt>
                      <c:pt idx="10">
                        <c:v>176</c:v>
                      </c:pt>
                      <c:pt idx="11">
                        <c:v>186</c:v>
                      </c:pt>
                      <c:pt idx="12">
                        <c:v>196</c:v>
                      </c:pt>
                      <c:pt idx="13">
                        <c:v>206</c:v>
                      </c:pt>
                      <c:pt idx="14">
                        <c:v>215</c:v>
                      </c:pt>
                      <c:pt idx="15">
                        <c:v>224</c:v>
                      </c:pt>
                      <c:pt idx="16">
                        <c:v>233</c:v>
                      </c:pt>
                      <c:pt idx="17">
                        <c:v>241</c:v>
                      </c:pt>
                      <c:pt idx="18">
                        <c:v>249</c:v>
                      </c:pt>
                      <c:pt idx="19">
                        <c:v>257</c:v>
                      </c:pt>
                      <c:pt idx="20">
                        <c:v>265</c:v>
                      </c:pt>
                      <c:pt idx="21">
                        <c:v>273</c:v>
                      </c:pt>
                      <c:pt idx="22">
                        <c:v>282</c:v>
                      </c:pt>
                      <c:pt idx="23">
                        <c:v>290</c:v>
                      </c:pt>
                      <c:pt idx="24">
                        <c:v>299</c:v>
                      </c:pt>
                      <c:pt idx="25">
                        <c:v>309</c:v>
                      </c:pt>
                      <c:pt idx="26">
                        <c:v>319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9702-4227-9713-75C548643035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'TOT2'!$P$32</c15:sqref>
                        </c15:formulaRef>
                      </c:ext>
                    </c:extLst>
                    <c:strCache>
                      <c:ptCount val="1"/>
                      <c:pt idx="0">
                        <c:v>5e p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'TOT2'!$N$33:$N$59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'TOT2'!$P$33:$P$59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71</c:v>
                      </c:pt>
                      <c:pt idx="1">
                        <c:v>81</c:v>
                      </c:pt>
                      <c:pt idx="2">
                        <c:v>91</c:v>
                      </c:pt>
                      <c:pt idx="3">
                        <c:v>102</c:v>
                      </c:pt>
                      <c:pt idx="4">
                        <c:v>113</c:v>
                      </c:pt>
                      <c:pt idx="5">
                        <c:v>124</c:v>
                      </c:pt>
                      <c:pt idx="6">
                        <c:v>136</c:v>
                      </c:pt>
                      <c:pt idx="7">
                        <c:v>147</c:v>
                      </c:pt>
                      <c:pt idx="8">
                        <c:v>159</c:v>
                      </c:pt>
                      <c:pt idx="9">
                        <c:v>170</c:v>
                      </c:pt>
                      <c:pt idx="10">
                        <c:v>181</c:v>
                      </c:pt>
                      <c:pt idx="11">
                        <c:v>191</c:v>
                      </c:pt>
                      <c:pt idx="12">
                        <c:v>201</c:v>
                      </c:pt>
                      <c:pt idx="13">
                        <c:v>211</c:v>
                      </c:pt>
                      <c:pt idx="14">
                        <c:v>220</c:v>
                      </c:pt>
                      <c:pt idx="15">
                        <c:v>229</c:v>
                      </c:pt>
                      <c:pt idx="16">
                        <c:v>238</c:v>
                      </c:pt>
                      <c:pt idx="17">
                        <c:v>246</c:v>
                      </c:pt>
                      <c:pt idx="18">
                        <c:v>254</c:v>
                      </c:pt>
                      <c:pt idx="19">
                        <c:v>262</c:v>
                      </c:pt>
                      <c:pt idx="20">
                        <c:v>270</c:v>
                      </c:pt>
                      <c:pt idx="21">
                        <c:v>279</c:v>
                      </c:pt>
                      <c:pt idx="22">
                        <c:v>287</c:v>
                      </c:pt>
                      <c:pt idx="23">
                        <c:v>296</c:v>
                      </c:pt>
                      <c:pt idx="24">
                        <c:v>306</c:v>
                      </c:pt>
                      <c:pt idx="25">
                        <c:v>316</c:v>
                      </c:pt>
                      <c:pt idx="26">
                        <c:v>327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9702-4227-9713-75C548643035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'TOT2'!$R$32</c15:sqref>
                        </c15:formulaRef>
                      </c:ext>
                    </c:extLst>
                    <c:strCache>
                      <c:ptCount val="1"/>
                      <c:pt idx="0">
                        <c:v>25e p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'TOT2'!$N$33:$N$59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'TOT2'!$R$33:$R$59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77</c:v>
                      </c:pt>
                      <c:pt idx="1">
                        <c:v>87</c:v>
                      </c:pt>
                      <c:pt idx="2">
                        <c:v>98</c:v>
                      </c:pt>
                      <c:pt idx="3">
                        <c:v>109</c:v>
                      </c:pt>
                      <c:pt idx="4">
                        <c:v>121</c:v>
                      </c:pt>
                      <c:pt idx="5">
                        <c:v>132</c:v>
                      </c:pt>
                      <c:pt idx="6">
                        <c:v>144</c:v>
                      </c:pt>
                      <c:pt idx="7">
                        <c:v>156</c:v>
                      </c:pt>
                      <c:pt idx="8">
                        <c:v>167</c:v>
                      </c:pt>
                      <c:pt idx="9">
                        <c:v>179</c:v>
                      </c:pt>
                      <c:pt idx="10">
                        <c:v>190</c:v>
                      </c:pt>
                      <c:pt idx="11">
                        <c:v>201</c:v>
                      </c:pt>
                      <c:pt idx="12">
                        <c:v>212</c:v>
                      </c:pt>
                      <c:pt idx="13">
                        <c:v>222</c:v>
                      </c:pt>
                      <c:pt idx="14">
                        <c:v>232</c:v>
                      </c:pt>
                      <c:pt idx="15">
                        <c:v>242</c:v>
                      </c:pt>
                      <c:pt idx="16">
                        <c:v>251</c:v>
                      </c:pt>
                      <c:pt idx="17">
                        <c:v>260</c:v>
                      </c:pt>
                      <c:pt idx="18">
                        <c:v>269</c:v>
                      </c:pt>
                      <c:pt idx="19">
                        <c:v>278</c:v>
                      </c:pt>
                      <c:pt idx="20">
                        <c:v>287</c:v>
                      </c:pt>
                      <c:pt idx="21">
                        <c:v>297</c:v>
                      </c:pt>
                      <c:pt idx="22">
                        <c:v>306</c:v>
                      </c:pt>
                      <c:pt idx="23">
                        <c:v>316</c:v>
                      </c:pt>
                      <c:pt idx="24">
                        <c:v>326</c:v>
                      </c:pt>
                      <c:pt idx="25">
                        <c:v>337</c:v>
                      </c:pt>
                      <c:pt idx="26">
                        <c:v>349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9702-4227-9713-75C548643035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'TOT2'!$T$32</c15:sqref>
                        </c15:formulaRef>
                      </c:ext>
                    </c:extLst>
                    <c:strCache>
                      <c:ptCount val="1"/>
                      <c:pt idx="0">
                        <c:v>75e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'TOT2'!$N$33:$N$59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'TOT2'!$T$33:$T$59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86</c:v>
                      </c:pt>
                      <c:pt idx="1">
                        <c:v>96</c:v>
                      </c:pt>
                      <c:pt idx="2">
                        <c:v>108</c:v>
                      </c:pt>
                      <c:pt idx="3">
                        <c:v>119</c:v>
                      </c:pt>
                      <c:pt idx="4">
                        <c:v>131</c:v>
                      </c:pt>
                      <c:pt idx="5">
                        <c:v>143</c:v>
                      </c:pt>
                      <c:pt idx="6">
                        <c:v>155</c:v>
                      </c:pt>
                      <c:pt idx="7">
                        <c:v>168</c:v>
                      </c:pt>
                      <c:pt idx="8">
                        <c:v>180</c:v>
                      </c:pt>
                      <c:pt idx="9">
                        <c:v>192</c:v>
                      </c:pt>
                      <c:pt idx="10">
                        <c:v>203</c:v>
                      </c:pt>
                      <c:pt idx="11">
                        <c:v>215</c:v>
                      </c:pt>
                      <c:pt idx="12">
                        <c:v>226</c:v>
                      </c:pt>
                      <c:pt idx="13">
                        <c:v>237</c:v>
                      </c:pt>
                      <c:pt idx="14">
                        <c:v>248</c:v>
                      </c:pt>
                      <c:pt idx="15">
                        <c:v>258</c:v>
                      </c:pt>
                      <c:pt idx="16">
                        <c:v>269</c:v>
                      </c:pt>
                      <c:pt idx="17">
                        <c:v>279</c:v>
                      </c:pt>
                      <c:pt idx="18">
                        <c:v>288</c:v>
                      </c:pt>
                      <c:pt idx="19">
                        <c:v>298</c:v>
                      </c:pt>
                      <c:pt idx="20">
                        <c:v>308</c:v>
                      </c:pt>
                      <c:pt idx="21">
                        <c:v>318</c:v>
                      </c:pt>
                      <c:pt idx="22">
                        <c:v>329</c:v>
                      </c:pt>
                      <c:pt idx="23">
                        <c:v>340</c:v>
                      </c:pt>
                      <c:pt idx="24">
                        <c:v>351</c:v>
                      </c:pt>
                      <c:pt idx="25">
                        <c:v>363</c:v>
                      </c:pt>
                      <c:pt idx="26">
                        <c:v>377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9702-4227-9713-75C548643035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'TOT2'!$V$32</c15:sqref>
                        </c15:formulaRef>
                      </c:ext>
                    </c:extLst>
                    <c:strCache>
                      <c:ptCount val="1"/>
                      <c:pt idx="0">
                        <c:v>95e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'TOT2'!$N$33:$N$59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'TOT2'!$V$33:$V$59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92</c:v>
                      </c:pt>
                      <c:pt idx="1">
                        <c:v>103</c:v>
                      </c:pt>
                      <c:pt idx="2">
                        <c:v>115</c:v>
                      </c:pt>
                      <c:pt idx="3">
                        <c:v>127</c:v>
                      </c:pt>
                      <c:pt idx="4">
                        <c:v>139</c:v>
                      </c:pt>
                      <c:pt idx="5">
                        <c:v>152</c:v>
                      </c:pt>
                      <c:pt idx="6">
                        <c:v>164</c:v>
                      </c:pt>
                      <c:pt idx="7">
                        <c:v>177</c:v>
                      </c:pt>
                      <c:pt idx="8">
                        <c:v>189</c:v>
                      </c:pt>
                      <c:pt idx="9">
                        <c:v>202</c:v>
                      </c:pt>
                      <c:pt idx="10">
                        <c:v>214</c:v>
                      </c:pt>
                      <c:pt idx="11">
                        <c:v>226</c:v>
                      </c:pt>
                      <c:pt idx="12">
                        <c:v>238</c:v>
                      </c:pt>
                      <c:pt idx="13">
                        <c:v>249</c:v>
                      </c:pt>
                      <c:pt idx="14">
                        <c:v>260</c:v>
                      </c:pt>
                      <c:pt idx="15">
                        <c:v>271</c:v>
                      </c:pt>
                      <c:pt idx="16">
                        <c:v>282</c:v>
                      </c:pt>
                      <c:pt idx="17">
                        <c:v>292</c:v>
                      </c:pt>
                      <c:pt idx="18">
                        <c:v>303</c:v>
                      </c:pt>
                      <c:pt idx="19">
                        <c:v>313</c:v>
                      </c:pt>
                      <c:pt idx="20">
                        <c:v>324</c:v>
                      </c:pt>
                      <c:pt idx="21">
                        <c:v>335</c:v>
                      </c:pt>
                      <c:pt idx="22">
                        <c:v>346</c:v>
                      </c:pt>
                      <c:pt idx="23">
                        <c:v>358</c:v>
                      </c:pt>
                      <c:pt idx="24">
                        <c:v>371</c:v>
                      </c:pt>
                      <c:pt idx="25">
                        <c:v>384</c:v>
                      </c:pt>
                      <c:pt idx="26">
                        <c:v>399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9702-4227-9713-75C548643035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'TOT2'!$W$32</c15:sqref>
                        </c15:formulaRef>
                      </c:ext>
                    </c:extLst>
                    <c:strCache>
                      <c:ptCount val="1"/>
                      <c:pt idx="0">
                        <c:v>97.5e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'TOT2'!$N$33:$N$59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'TOT2'!$W$33:$W$59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95</c:v>
                      </c:pt>
                      <c:pt idx="1">
                        <c:v>106</c:v>
                      </c:pt>
                      <c:pt idx="2">
                        <c:v>118</c:v>
                      </c:pt>
                      <c:pt idx="3">
                        <c:v>130</c:v>
                      </c:pt>
                      <c:pt idx="4">
                        <c:v>142</c:v>
                      </c:pt>
                      <c:pt idx="5">
                        <c:v>155</c:v>
                      </c:pt>
                      <c:pt idx="6">
                        <c:v>167</c:v>
                      </c:pt>
                      <c:pt idx="7">
                        <c:v>180</c:v>
                      </c:pt>
                      <c:pt idx="8">
                        <c:v>193</c:v>
                      </c:pt>
                      <c:pt idx="9">
                        <c:v>205</c:v>
                      </c:pt>
                      <c:pt idx="10">
                        <c:v>217</c:v>
                      </c:pt>
                      <c:pt idx="11">
                        <c:v>229</c:v>
                      </c:pt>
                      <c:pt idx="12">
                        <c:v>241</c:v>
                      </c:pt>
                      <c:pt idx="13">
                        <c:v>253</c:v>
                      </c:pt>
                      <c:pt idx="14">
                        <c:v>264</c:v>
                      </c:pt>
                      <c:pt idx="15">
                        <c:v>276</c:v>
                      </c:pt>
                      <c:pt idx="16">
                        <c:v>287</c:v>
                      </c:pt>
                      <c:pt idx="17">
                        <c:v>298</c:v>
                      </c:pt>
                      <c:pt idx="18">
                        <c:v>308</c:v>
                      </c:pt>
                      <c:pt idx="19">
                        <c:v>319</c:v>
                      </c:pt>
                      <c:pt idx="20">
                        <c:v>330</c:v>
                      </c:pt>
                      <c:pt idx="21">
                        <c:v>342</c:v>
                      </c:pt>
                      <c:pt idx="22">
                        <c:v>353</c:v>
                      </c:pt>
                      <c:pt idx="23">
                        <c:v>365</c:v>
                      </c:pt>
                      <c:pt idx="24">
                        <c:v>378</c:v>
                      </c:pt>
                      <c:pt idx="25">
                        <c:v>392</c:v>
                      </c:pt>
                      <c:pt idx="26">
                        <c:v>406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9702-4227-9713-75C548643035}"/>
                  </c:ext>
                </c:extLst>
              </c15:ser>
            </c15:filteredLineSeries>
          </c:ext>
        </c:extLst>
      </c:lineChart>
      <c:catAx>
        <c:axId val="498352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8355440"/>
        <c:crosses val="autoZero"/>
        <c:auto val="1"/>
        <c:lblAlgn val="ctr"/>
        <c:lblOffset val="100"/>
        <c:noMultiLvlLbl val="0"/>
      </c:catAx>
      <c:valAx>
        <c:axId val="498355440"/>
        <c:scaling>
          <c:orientation val="minMax"/>
          <c:max val="400"/>
          <c:min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83528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LF selon OMS</a:t>
            </a:r>
          </a:p>
        </c:rich>
      </c:tx>
      <c:layout>
        <c:manualLayout>
          <c:xMode val="edge"/>
          <c:yMode val="edge"/>
          <c:x val="0.39308578532946548"/>
          <c:y val="1.13507398269217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'TOT2'!$F$62</c:f>
              <c:strCache>
                <c:ptCount val="1"/>
                <c:pt idx="0">
                  <c:v>50e p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'TOT2'!$A$63:$A$89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'TOT2'!$F$63:$F$89</c:f>
              <c:numCache>
                <c:formatCode>General</c:formatCode>
                <c:ptCount val="27"/>
                <c:pt idx="0">
                  <c:v>13</c:v>
                </c:pt>
                <c:pt idx="1">
                  <c:v>16</c:v>
                </c:pt>
                <c:pt idx="2">
                  <c:v>19</c:v>
                </c:pt>
                <c:pt idx="3">
                  <c:v>22</c:v>
                </c:pt>
                <c:pt idx="4">
                  <c:v>26</c:v>
                </c:pt>
                <c:pt idx="5">
                  <c:v>29</c:v>
                </c:pt>
                <c:pt idx="6">
                  <c:v>32</c:v>
                </c:pt>
                <c:pt idx="7">
                  <c:v>35</c:v>
                </c:pt>
                <c:pt idx="8">
                  <c:v>38</c:v>
                </c:pt>
                <c:pt idx="9">
                  <c:v>41</c:v>
                </c:pt>
                <c:pt idx="10">
                  <c:v>43</c:v>
                </c:pt>
                <c:pt idx="11">
                  <c:v>46</c:v>
                </c:pt>
                <c:pt idx="12">
                  <c:v>48</c:v>
                </c:pt>
                <c:pt idx="13">
                  <c:v>50</c:v>
                </c:pt>
                <c:pt idx="14">
                  <c:v>52</c:v>
                </c:pt>
                <c:pt idx="15">
                  <c:v>54</c:v>
                </c:pt>
                <c:pt idx="16">
                  <c:v>56</c:v>
                </c:pt>
                <c:pt idx="17">
                  <c:v>59</c:v>
                </c:pt>
                <c:pt idx="18">
                  <c:v>61</c:v>
                </c:pt>
                <c:pt idx="19">
                  <c:v>63</c:v>
                </c:pt>
                <c:pt idx="20">
                  <c:v>65</c:v>
                </c:pt>
                <c:pt idx="21">
                  <c:v>67</c:v>
                </c:pt>
                <c:pt idx="22">
                  <c:v>69</c:v>
                </c:pt>
                <c:pt idx="23">
                  <c:v>70</c:v>
                </c:pt>
                <c:pt idx="24">
                  <c:v>72</c:v>
                </c:pt>
                <c:pt idx="25">
                  <c:v>73</c:v>
                </c:pt>
                <c:pt idx="26">
                  <c:v>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A56-4CDA-BDD0-9DBA5138DEBE}"/>
            </c:ext>
          </c:extLst>
        </c:ser>
        <c:ser>
          <c:idx val="2"/>
          <c:order val="2"/>
          <c:tx>
            <c:strRef>
              <c:f>'TOT2'!$D$62</c:f>
              <c:strCache>
                <c:ptCount val="1"/>
                <c:pt idx="0">
                  <c:v>10e p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'TOT2'!$A$63:$A$89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'TOT2'!$D$63:$D$89</c:f>
              <c:numCache>
                <c:formatCode>General</c:formatCode>
                <c:ptCount val="27"/>
                <c:pt idx="0">
                  <c:v>11</c:v>
                </c:pt>
                <c:pt idx="1">
                  <c:v>14</c:v>
                </c:pt>
                <c:pt idx="2">
                  <c:v>17</c:v>
                </c:pt>
                <c:pt idx="3">
                  <c:v>20</c:v>
                </c:pt>
                <c:pt idx="4">
                  <c:v>23</c:v>
                </c:pt>
                <c:pt idx="5">
                  <c:v>26</c:v>
                </c:pt>
                <c:pt idx="6">
                  <c:v>30</c:v>
                </c:pt>
                <c:pt idx="7">
                  <c:v>33</c:v>
                </c:pt>
                <c:pt idx="8">
                  <c:v>35</c:v>
                </c:pt>
                <c:pt idx="9">
                  <c:v>38</c:v>
                </c:pt>
                <c:pt idx="10">
                  <c:v>41</c:v>
                </c:pt>
                <c:pt idx="11">
                  <c:v>43</c:v>
                </c:pt>
                <c:pt idx="12">
                  <c:v>45</c:v>
                </c:pt>
                <c:pt idx="13">
                  <c:v>47</c:v>
                </c:pt>
                <c:pt idx="14">
                  <c:v>49</c:v>
                </c:pt>
                <c:pt idx="15">
                  <c:v>51</c:v>
                </c:pt>
                <c:pt idx="16">
                  <c:v>53</c:v>
                </c:pt>
                <c:pt idx="17">
                  <c:v>55</c:v>
                </c:pt>
                <c:pt idx="18">
                  <c:v>57</c:v>
                </c:pt>
                <c:pt idx="19">
                  <c:v>60</c:v>
                </c:pt>
                <c:pt idx="20">
                  <c:v>61</c:v>
                </c:pt>
                <c:pt idx="21">
                  <c:v>63</c:v>
                </c:pt>
                <c:pt idx="22">
                  <c:v>65</c:v>
                </c:pt>
                <c:pt idx="23">
                  <c:v>67</c:v>
                </c:pt>
                <c:pt idx="24">
                  <c:v>68</c:v>
                </c:pt>
                <c:pt idx="25">
                  <c:v>69</c:v>
                </c:pt>
                <c:pt idx="26">
                  <c:v>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A56-4CDA-BDD0-9DBA5138DEBE}"/>
            </c:ext>
          </c:extLst>
        </c:ser>
        <c:ser>
          <c:idx val="6"/>
          <c:order val="6"/>
          <c:tx>
            <c:strRef>
              <c:f>'TOT2'!$H$62</c:f>
              <c:strCache>
                <c:ptCount val="1"/>
                <c:pt idx="0">
                  <c:v>90e p 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'TOT2'!$A$63:$A$89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'TOT2'!$H$63:$H$89</c:f>
              <c:numCache>
                <c:formatCode>General</c:formatCode>
                <c:ptCount val="27"/>
                <c:pt idx="0">
                  <c:v>15</c:v>
                </c:pt>
                <c:pt idx="1">
                  <c:v>18</c:v>
                </c:pt>
                <c:pt idx="2">
                  <c:v>22</c:v>
                </c:pt>
                <c:pt idx="3">
                  <c:v>25</c:v>
                </c:pt>
                <c:pt idx="4">
                  <c:v>28</c:v>
                </c:pt>
                <c:pt idx="5">
                  <c:v>31</c:v>
                </c:pt>
                <c:pt idx="6">
                  <c:v>35</c:v>
                </c:pt>
                <c:pt idx="7">
                  <c:v>38</c:v>
                </c:pt>
                <c:pt idx="8">
                  <c:v>40</c:v>
                </c:pt>
                <c:pt idx="9">
                  <c:v>43</c:v>
                </c:pt>
                <c:pt idx="10">
                  <c:v>46</c:v>
                </c:pt>
                <c:pt idx="11">
                  <c:v>48</c:v>
                </c:pt>
                <c:pt idx="12">
                  <c:v>51</c:v>
                </c:pt>
                <c:pt idx="13">
                  <c:v>53</c:v>
                </c:pt>
                <c:pt idx="14">
                  <c:v>55</c:v>
                </c:pt>
                <c:pt idx="15">
                  <c:v>57</c:v>
                </c:pt>
                <c:pt idx="16">
                  <c:v>60</c:v>
                </c:pt>
                <c:pt idx="17">
                  <c:v>62</c:v>
                </c:pt>
                <c:pt idx="18">
                  <c:v>64</c:v>
                </c:pt>
                <c:pt idx="19">
                  <c:v>66</c:v>
                </c:pt>
                <c:pt idx="20">
                  <c:v>68</c:v>
                </c:pt>
                <c:pt idx="21">
                  <c:v>70</c:v>
                </c:pt>
                <c:pt idx="22">
                  <c:v>72</c:v>
                </c:pt>
                <c:pt idx="23">
                  <c:v>74</c:v>
                </c:pt>
                <c:pt idx="24">
                  <c:v>75</c:v>
                </c:pt>
                <c:pt idx="25">
                  <c:v>76</c:v>
                </c:pt>
                <c:pt idx="26">
                  <c:v>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CA56-4CDA-BDD0-9DBA5138DEBE}"/>
            </c:ext>
          </c:extLst>
        </c:ser>
        <c:ser>
          <c:idx val="9"/>
          <c:order val="9"/>
          <c:tx>
            <c:strRef>
              <c:f>'TOT2'!$M$62</c:f>
              <c:strCache>
                <c:ptCount val="1"/>
                <c:pt idx="0">
                  <c:v>T2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8"/>
            <c:spPr>
              <a:solidFill>
                <a:schemeClr val="tx2"/>
              </a:solidFill>
              <a:ln w="9525">
                <a:solidFill>
                  <a:schemeClr val="bg1"/>
                </a:solidFill>
              </a:ln>
              <a:effectLst/>
            </c:spPr>
          </c:marker>
          <c:cat>
            <c:numRef>
              <c:f>'TOT2'!$A$63:$A$89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'TOT2'!$M$63:$M$89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CA56-4CDA-BDD0-9DBA5138DE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34162680"/>
        <c:axId val="83416492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'TOT2'!$B$62</c15:sqref>
                        </c15:formulaRef>
                      </c:ext>
                    </c:extLst>
                    <c:strCache>
                      <c:ptCount val="1"/>
                      <c:pt idx="0">
                        <c:v>2.5e p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'TOT2'!$A$63:$A$89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'TOT2'!$B$63:$B$89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10</c:v>
                      </c:pt>
                      <c:pt idx="1">
                        <c:v>12</c:v>
                      </c:pt>
                      <c:pt idx="2">
                        <c:v>15</c:v>
                      </c:pt>
                      <c:pt idx="3">
                        <c:v>19</c:v>
                      </c:pt>
                      <c:pt idx="4">
                        <c:v>22</c:v>
                      </c:pt>
                      <c:pt idx="5">
                        <c:v>25</c:v>
                      </c:pt>
                      <c:pt idx="6">
                        <c:v>28</c:v>
                      </c:pt>
                      <c:pt idx="7">
                        <c:v>31</c:v>
                      </c:pt>
                      <c:pt idx="8">
                        <c:v>34</c:v>
                      </c:pt>
                      <c:pt idx="9">
                        <c:v>36</c:v>
                      </c:pt>
                      <c:pt idx="10">
                        <c:v>39</c:v>
                      </c:pt>
                      <c:pt idx="11">
                        <c:v>41</c:v>
                      </c:pt>
                      <c:pt idx="12">
                        <c:v>43</c:v>
                      </c:pt>
                      <c:pt idx="13">
                        <c:v>46</c:v>
                      </c:pt>
                      <c:pt idx="14">
                        <c:v>48</c:v>
                      </c:pt>
                      <c:pt idx="15">
                        <c:v>50</c:v>
                      </c:pt>
                      <c:pt idx="16">
                        <c:v>51</c:v>
                      </c:pt>
                      <c:pt idx="17">
                        <c:v>53</c:v>
                      </c:pt>
                      <c:pt idx="18">
                        <c:v>55</c:v>
                      </c:pt>
                      <c:pt idx="19">
                        <c:v>57</c:v>
                      </c:pt>
                      <c:pt idx="20">
                        <c:v>59</c:v>
                      </c:pt>
                      <c:pt idx="21">
                        <c:v>61</c:v>
                      </c:pt>
                      <c:pt idx="22">
                        <c:v>63</c:v>
                      </c:pt>
                      <c:pt idx="23">
                        <c:v>65</c:v>
                      </c:pt>
                      <c:pt idx="24">
                        <c:v>66</c:v>
                      </c:pt>
                      <c:pt idx="25">
                        <c:v>67</c:v>
                      </c:pt>
                      <c:pt idx="26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CA56-4CDA-BDD0-9DBA5138DEBE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'TOT2'!$C$62</c15:sqref>
                        </c15:formulaRef>
                      </c:ext>
                    </c:extLst>
                    <c:strCache>
                      <c:ptCount val="1"/>
                      <c:pt idx="0">
                        <c:v>5e p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'TOT2'!$A$63:$A$89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'TOT2'!$C$63:$C$89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10</c:v>
                      </c:pt>
                      <c:pt idx="1">
                        <c:v>13</c:v>
                      </c:pt>
                      <c:pt idx="2">
                        <c:v>16</c:v>
                      </c:pt>
                      <c:pt idx="3">
                        <c:v>19</c:v>
                      </c:pt>
                      <c:pt idx="4">
                        <c:v>22</c:v>
                      </c:pt>
                      <c:pt idx="5">
                        <c:v>26</c:v>
                      </c:pt>
                      <c:pt idx="6">
                        <c:v>29</c:v>
                      </c:pt>
                      <c:pt idx="7">
                        <c:v>32</c:v>
                      </c:pt>
                      <c:pt idx="8">
                        <c:v>35</c:v>
                      </c:pt>
                      <c:pt idx="9">
                        <c:v>37</c:v>
                      </c:pt>
                      <c:pt idx="10">
                        <c:v>40</c:v>
                      </c:pt>
                      <c:pt idx="11">
                        <c:v>42</c:v>
                      </c:pt>
                      <c:pt idx="12">
                        <c:v>44</c:v>
                      </c:pt>
                      <c:pt idx="13">
                        <c:v>46</c:v>
                      </c:pt>
                      <c:pt idx="14">
                        <c:v>48</c:v>
                      </c:pt>
                      <c:pt idx="15">
                        <c:v>50</c:v>
                      </c:pt>
                      <c:pt idx="16">
                        <c:v>52</c:v>
                      </c:pt>
                      <c:pt idx="17">
                        <c:v>54</c:v>
                      </c:pt>
                      <c:pt idx="18">
                        <c:v>56</c:v>
                      </c:pt>
                      <c:pt idx="19">
                        <c:v>58</c:v>
                      </c:pt>
                      <c:pt idx="20">
                        <c:v>60</c:v>
                      </c:pt>
                      <c:pt idx="21">
                        <c:v>62</c:v>
                      </c:pt>
                      <c:pt idx="22">
                        <c:v>64</c:v>
                      </c:pt>
                      <c:pt idx="23">
                        <c:v>66</c:v>
                      </c:pt>
                      <c:pt idx="24">
                        <c:v>67</c:v>
                      </c:pt>
                      <c:pt idx="25">
                        <c:v>68</c:v>
                      </c:pt>
                      <c:pt idx="26">
                        <c:v>68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CA56-4CDA-BDD0-9DBA5138DEBE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'TOT2'!$E$62</c15:sqref>
                        </c15:formulaRef>
                      </c:ext>
                    </c:extLst>
                    <c:strCache>
                      <c:ptCount val="1"/>
                      <c:pt idx="0">
                        <c:v>25e p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'TOT2'!$A$63:$A$89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'TOT2'!$E$63:$E$89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12</c:v>
                      </c:pt>
                      <c:pt idx="1">
                        <c:v>15</c:v>
                      </c:pt>
                      <c:pt idx="2">
                        <c:v>18</c:v>
                      </c:pt>
                      <c:pt idx="3">
                        <c:v>21</c:v>
                      </c:pt>
                      <c:pt idx="4">
                        <c:v>24</c:v>
                      </c:pt>
                      <c:pt idx="5">
                        <c:v>28</c:v>
                      </c:pt>
                      <c:pt idx="6">
                        <c:v>31</c:v>
                      </c:pt>
                      <c:pt idx="7">
                        <c:v>34</c:v>
                      </c:pt>
                      <c:pt idx="8">
                        <c:v>37</c:v>
                      </c:pt>
                      <c:pt idx="9">
                        <c:v>39</c:v>
                      </c:pt>
                      <c:pt idx="10">
                        <c:v>42</c:v>
                      </c:pt>
                      <c:pt idx="11">
                        <c:v>44</c:v>
                      </c:pt>
                      <c:pt idx="12">
                        <c:v>46</c:v>
                      </c:pt>
                      <c:pt idx="13">
                        <c:v>49</c:v>
                      </c:pt>
                      <c:pt idx="14">
                        <c:v>51</c:v>
                      </c:pt>
                      <c:pt idx="15">
                        <c:v>53</c:v>
                      </c:pt>
                      <c:pt idx="16">
                        <c:v>55</c:v>
                      </c:pt>
                      <c:pt idx="17">
                        <c:v>57</c:v>
                      </c:pt>
                      <c:pt idx="18">
                        <c:v>59</c:v>
                      </c:pt>
                      <c:pt idx="19">
                        <c:v>61</c:v>
                      </c:pt>
                      <c:pt idx="20">
                        <c:v>63</c:v>
                      </c:pt>
                      <c:pt idx="21">
                        <c:v>65</c:v>
                      </c:pt>
                      <c:pt idx="22">
                        <c:v>67</c:v>
                      </c:pt>
                      <c:pt idx="23">
                        <c:v>68</c:v>
                      </c:pt>
                      <c:pt idx="24">
                        <c:v>70</c:v>
                      </c:pt>
                      <c:pt idx="25">
                        <c:v>70</c:v>
                      </c:pt>
                      <c:pt idx="26">
                        <c:v>70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CA56-4CDA-BDD0-9DBA5138DEBE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'TOT2'!$G$62</c15:sqref>
                        </c15:formulaRef>
                      </c:ext>
                    </c:extLst>
                    <c:strCache>
                      <c:ptCount val="1"/>
                      <c:pt idx="0">
                        <c:v>75e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'TOT2'!$A$63:$A$89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'TOT2'!$G$63:$G$89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17</c:v>
                      </c:pt>
                      <c:pt idx="2">
                        <c:v>20</c:v>
                      </c:pt>
                      <c:pt idx="3">
                        <c:v>24</c:v>
                      </c:pt>
                      <c:pt idx="4">
                        <c:v>27</c:v>
                      </c:pt>
                      <c:pt idx="5">
                        <c:v>30</c:v>
                      </c:pt>
                      <c:pt idx="6">
                        <c:v>33</c:v>
                      </c:pt>
                      <c:pt idx="7">
                        <c:v>36</c:v>
                      </c:pt>
                      <c:pt idx="8">
                        <c:v>39</c:v>
                      </c:pt>
                      <c:pt idx="9">
                        <c:v>42</c:v>
                      </c:pt>
                      <c:pt idx="10">
                        <c:v>45</c:v>
                      </c:pt>
                      <c:pt idx="11">
                        <c:v>47</c:v>
                      </c:pt>
                      <c:pt idx="12">
                        <c:v>49</c:v>
                      </c:pt>
                      <c:pt idx="13">
                        <c:v>52</c:v>
                      </c:pt>
                      <c:pt idx="14">
                        <c:v>54</c:v>
                      </c:pt>
                      <c:pt idx="15">
                        <c:v>56</c:v>
                      </c:pt>
                      <c:pt idx="16">
                        <c:v>58</c:v>
                      </c:pt>
                      <c:pt idx="17">
                        <c:v>60</c:v>
                      </c:pt>
                      <c:pt idx="18">
                        <c:v>62</c:v>
                      </c:pt>
                      <c:pt idx="19">
                        <c:v>65</c:v>
                      </c:pt>
                      <c:pt idx="20">
                        <c:v>67</c:v>
                      </c:pt>
                      <c:pt idx="21">
                        <c:v>69</c:v>
                      </c:pt>
                      <c:pt idx="22">
                        <c:v>70</c:v>
                      </c:pt>
                      <c:pt idx="23">
                        <c:v>72</c:v>
                      </c:pt>
                      <c:pt idx="24">
                        <c:v>74</c:v>
                      </c:pt>
                      <c:pt idx="25">
                        <c:v>75</c:v>
                      </c:pt>
                      <c:pt idx="26">
                        <c:v>75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CA56-4CDA-BDD0-9DBA5138DEBE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'TOT2'!$I$62</c15:sqref>
                        </c15:formulaRef>
                      </c:ext>
                    </c:extLst>
                    <c:strCache>
                      <c:ptCount val="1"/>
                      <c:pt idx="0">
                        <c:v>95e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'TOT2'!$A$63:$A$89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'TOT2'!$I$63:$I$89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16</c:v>
                      </c:pt>
                      <c:pt idx="1">
                        <c:v>19</c:v>
                      </c:pt>
                      <c:pt idx="2">
                        <c:v>22</c:v>
                      </c:pt>
                      <c:pt idx="3">
                        <c:v>26</c:v>
                      </c:pt>
                      <c:pt idx="4">
                        <c:v>29</c:v>
                      </c:pt>
                      <c:pt idx="5">
                        <c:v>32</c:v>
                      </c:pt>
                      <c:pt idx="6">
                        <c:v>35</c:v>
                      </c:pt>
                      <c:pt idx="7">
                        <c:v>38</c:v>
                      </c:pt>
                      <c:pt idx="8">
                        <c:v>41</c:v>
                      </c:pt>
                      <c:pt idx="9">
                        <c:v>44</c:v>
                      </c:pt>
                      <c:pt idx="10">
                        <c:v>47</c:v>
                      </c:pt>
                      <c:pt idx="11">
                        <c:v>49</c:v>
                      </c:pt>
                      <c:pt idx="12">
                        <c:v>51</c:v>
                      </c:pt>
                      <c:pt idx="13">
                        <c:v>54</c:v>
                      </c:pt>
                      <c:pt idx="14">
                        <c:v>56</c:v>
                      </c:pt>
                      <c:pt idx="15">
                        <c:v>58</c:v>
                      </c:pt>
                      <c:pt idx="16">
                        <c:v>60</c:v>
                      </c:pt>
                      <c:pt idx="17">
                        <c:v>63</c:v>
                      </c:pt>
                      <c:pt idx="18">
                        <c:v>65</c:v>
                      </c:pt>
                      <c:pt idx="19">
                        <c:v>67</c:v>
                      </c:pt>
                      <c:pt idx="20">
                        <c:v>69</c:v>
                      </c:pt>
                      <c:pt idx="21">
                        <c:v>71</c:v>
                      </c:pt>
                      <c:pt idx="22">
                        <c:v>73</c:v>
                      </c:pt>
                      <c:pt idx="23">
                        <c:v>75</c:v>
                      </c:pt>
                      <c:pt idx="24">
                        <c:v>77</c:v>
                      </c:pt>
                      <c:pt idx="25">
                        <c:v>78</c:v>
                      </c:pt>
                      <c:pt idx="26">
                        <c:v>78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CA56-4CDA-BDD0-9DBA5138DEBE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'TOT2'!$J$62</c15:sqref>
                        </c15:formulaRef>
                      </c:ext>
                    </c:extLst>
                    <c:strCache>
                      <c:ptCount val="1"/>
                      <c:pt idx="0">
                        <c:v>97.5e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'TOT2'!$A$63:$A$89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'TOT2'!$J$63:$J$89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17</c:v>
                      </c:pt>
                      <c:pt idx="1">
                        <c:v>20</c:v>
                      </c:pt>
                      <c:pt idx="2">
                        <c:v>23</c:v>
                      </c:pt>
                      <c:pt idx="3">
                        <c:v>26</c:v>
                      </c:pt>
                      <c:pt idx="4">
                        <c:v>30</c:v>
                      </c:pt>
                      <c:pt idx="5">
                        <c:v>33</c:v>
                      </c:pt>
                      <c:pt idx="6">
                        <c:v>36</c:v>
                      </c:pt>
                      <c:pt idx="7">
                        <c:v>39</c:v>
                      </c:pt>
                      <c:pt idx="8">
                        <c:v>42</c:v>
                      </c:pt>
                      <c:pt idx="9">
                        <c:v>45</c:v>
                      </c:pt>
                      <c:pt idx="10">
                        <c:v>47</c:v>
                      </c:pt>
                      <c:pt idx="11">
                        <c:v>50</c:v>
                      </c:pt>
                      <c:pt idx="12">
                        <c:v>52</c:v>
                      </c:pt>
                      <c:pt idx="13">
                        <c:v>55</c:v>
                      </c:pt>
                      <c:pt idx="14">
                        <c:v>57</c:v>
                      </c:pt>
                      <c:pt idx="15">
                        <c:v>59</c:v>
                      </c:pt>
                      <c:pt idx="16">
                        <c:v>61</c:v>
                      </c:pt>
                      <c:pt idx="17">
                        <c:v>64</c:v>
                      </c:pt>
                      <c:pt idx="18">
                        <c:v>66</c:v>
                      </c:pt>
                      <c:pt idx="19">
                        <c:v>68</c:v>
                      </c:pt>
                      <c:pt idx="20">
                        <c:v>70</c:v>
                      </c:pt>
                      <c:pt idx="21">
                        <c:v>73</c:v>
                      </c:pt>
                      <c:pt idx="22">
                        <c:v>75</c:v>
                      </c:pt>
                      <c:pt idx="23">
                        <c:v>76</c:v>
                      </c:pt>
                      <c:pt idx="24">
                        <c:v>78</c:v>
                      </c:pt>
                      <c:pt idx="25">
                        <c:v>79</c:v>
                      </c:pt>
                      <c:pt idx="26">
                        <c:v>79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CA56-4CDA-BDD0-9DBA5138DEBE}"/>
                  </c:ext>
                </c:extLst>
              </c15:ser>
            </c15:filteredLineSeries>
          </c:ext>
        </c:extLst>
      </c:lineChart>
      <c:catAx>
        <c:axId val="834162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4164920"/>
        <c:crosses val="autoZero"/>
        <c:auto val="1"/>
        <c:lblAlgn val="ctr"/>
        <c:lblOffset val="100"/>
        <c:noMultiLvlLbl val="0"/>
      </c:catAx>
      <c:valAx>
        <c:axId val="834164920"/>
        <c:scaling>
          <c:orientation val="minMax"/>
          <c:max val="80"/>
          <c:min val="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4162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LH</a:t>
            </a:r>
            <a:r>
              <a:rPr lang="fr-FR" sz="1600" b="1" baseline="0"/>
              <a:t> selon OMS</a:t>
            </a:r>
            <a:endParaRPr lang="fr-FR" sz="16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4"/>
          <c:order val="4"/>
          <c:tx>
            <c:strRef>
              <c:f>'TOT2'!$S$62</c:f>
              <c:strCache>
                <c:ptCount val="1"/>
                <c:pt idx="0">
                  <c:v>50e p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'TOT2'!$N$63:$N$89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'TOT2'!$S$63:$S$89</c:f>
              <c:numCache>
                <c:formatCode>General</c:formatCode>
                <c:ptCount val="27"/>
                <c:pt idx="0">
                  <c:v>14</c:v>
                </c:pt>
                <c:pt idx="1">
                  <c:v>16</c:v>
                </c:pt>
                <c:pt idx="2">
                  <c:v>19</c:v>
                </c:pt>
                <c:pt idx="3">
                  <c:v>23</c:v>
                </c:pt>
                <c:pt idx="4">
                  <c:v>26</c:v>
                </c:pt>
                <c:pt idx="5">
                  <c:v>28</c:v>
                </c:pt>
                <c:pt idx="6">
                  <c:v>31</c:v>
                </c:pt>
                <c:pt idx="7">
                  <c:v>34</c:v>
                </c:pt>
                <c:pt idx="8">
                  <c:v>36</c:v>
                </c:pt>
                <c:pt idx="9">
                  <c:v>38</c:v>
                </c:pt>
                <c:pt idx="10">
                  <c:v>41</c:v>
                </c:pt>
                <c:pt idx="11">
                  <c:v>42</c:v>
                </c:pt>
                <c:pt idx="12">
                  <c:v>44</c:v>
                </c:pt>
                <c:pt idx="13">
                  <c:v>46</c:v>
                </c:pt>
                <c:pt idx="14">
                  <c:v>48</c:v>
                </c:pt>
                <c:pt idx="15">
                  <c:v>49</c:v>
                </c:pt>
                <c:pt idx="16">
                  <c:v>51</c:v>
                </c:pt>
                <c:pt idx="17">
                  <c:v>53</c:v>
                </c:pt>
                <c:pt idx="18">
                  <c:v>54</c:v>
                </c:pt>
                <c:pt idx="19">
                  <c:v>56</c:v>
                </c:pt>
                <c:pt idx="20">
                  <c:v>58</c:v>
                </c:pt>
                <c:pt idx="21">
                  <c:v>59</c:v>
                </c:pt>
                <c:pt idx="22">
                  <c:v>61</c:v>
                </c:pt>
                <c:pt idx="23">
                  <c:v>62</c:v>
                </c:pt>
                <c:pt idx="24">
                  <c:v>63</c:v>
                </c:pt>
                <c:pt idx="25">
                  <c:v>64</c:v>
                </c:pt>
                <c:pt idx="26">
                  <c:v>64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EB9-4BCB-A721-92C80CFD3285}"/>
            </c:ext>
          </c:extLst>
        </c:ser>
        <c:ser>
          <c:idx val="2"/>
          <c:order val="2"/>
          <c:tx>
            <c:strRef>
              <c:f>'TOT2'!$Q$62</c:f>
              <c:strCache>
                <c:ptCount val="1"/>
                <c:pt idx="0">
                  <c:v>10e p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'TOT2'!$N$63:$N$89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'TOT2'!$Q$63:$Q$89</c:f>
              <c:numCache>
                <c:formatCode>General</c:formatCode>
                <c:ptCount val="27"/>
                <c:pt idx="0">
                  <c:v>11</c:v>
                </c:pt>
                <c:pt idx="1">
                  <c:v>14</c:v>
                </c:pt>
                <c:pt idx="2">
                  <c:v>17</c:v>
                </c:pt>
                <c:pt idx="3">
                  <c:v>20</c:v>
                </c:pt>
                <c:pt idx="4">
                  <c:v>23</c:v>
                </c:pt>
                <c:pt idx="5">
                  <c:v>26</c:v>
                </c:pt>
                <c:pt idx="6">
                  <c:v>29</c:v>
                </c:pt>
                <c:pt idx="7">
                  <c:v>31</c:v>
                </c:pt>
                <c:pt idx="8">
                  <c:v>34</c:v>
                </c:pt>
                <c:pt idx="9">
                  <c:v>36</c:v>
                </c:pt>
                <c:pt idx="10">
                  <c:v>38</c:v>
                </c:pt>
                <c:pt idx="11">
                  <c:v>40</c:v>
                </c:pt>
                <c:pt idx="12">
                  <c:v>42</c:v>
                </c:pt>
                <c:pt idx="13">
                  <c:v>43</c:v>
                </c:pt>
                <c:pt idx="14">
                  <c:v>45</c:v>
                </c:pt>
                <c:pt idx="15">
                  <c:v>47</c:v>
                </c:pt>
                <c:pt idx="16">
                  <c:v>48</c:v>
                </c:pt>
                <c:pt idx="17">
                  <c:v>50</c:v>
                </c:pt>
                <c:pt idx="18">
                  <c:v>51</c:v>
                </c:pt>
                <c:pt idx="19">
                  <c:v>53</c:v>
                </c:pt>
                <c:pt idx="20">
                  <c:v>54</c:v>
                </c:pt>
                <c:pt idx="21">
                  <c:v>56</c:v>
                </c:pt>
                <c:pt idx="22">
                  <c:v>57</c:v>
                </c:pt>
                <c:pt idx="23">
                  <c:v>58</c:v>
                </c:pt>
                <c:pt idx="24">
                  <c:v>59</c:v>
                </c:pt>
                <c:pt idx="25">
                  <c:v>60</c:v>
                </c:pt>
                <c:pt idx="26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EB9-4BCB-A721-92C80CFD3285}"/>
            </c:ext>
          </c:extLst>
        </c:ser>
        <c:ser>
          <c:idx val="6"/>
          <c:order val="6"/>
          <c:tx>
            <c:strRef>
              <c:f>'TOT2'!$U$62</c:f>
              <c:strCache>
                <c:ptCount val="1"/>
                <c:pt idx="0">
                  <c:v>90e p 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'TOT2'!$N$63:$N$89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'TOT2'!$U$63:$U$89</c:f>
              <c:numCache>
                <c:formatCode>General</c:formatCode>
                <c:ptCount val="27"/>
                <c:pt idx="0">
                  <c:v>16</c:v>
                </c:pt>
                <c:pt idx="1">
                  <c:v>19</c:v>
                </c:pt>
                <c:pt idx="2">
                  <c:v>22</c:v>
                </c:pt>
                <c:pt idx="3">
                  <c:v>25</c:v>
                </c:pt>
                <c:pt idx="4">
                  <c:v>28</c:v>
                </c:pt>
                <c:pt idx="5">
                  <c:v>31</c:v>
                </c:pt>
                <c:pt idx="6">
                  <c:v>33</c:v>
                </c:pt>
                <c:pt idx="7">
                  <c:v>36</c:v>
                </c:pt>
                <c:pt idx="8">
                  <c:v>39</c:v>
                </c:pt>
                <c:pt idx="9">
                  <c:v>41</c:v>
                </c:pt>
                <c:pt idx="10">
                  <c:v>43</c:v>
                </c:pt>
                <c:pt idx="11">
                  <c:v>45</c:v>
                </c:pt>
                <c:pt idx="12">
                  <c:v>47</c:v>
                </c:pt>
                <c:pt idx="13">
                  <c:v>49</c:v>
                </c:pt>
                <c:pt idx="14">
                  <c:v>51</c:v>
                </c:pt>
                <c:pt idx="15">
                  <c:v>52</c:v>
                </c:pt>
                <c:pt idx="16">
                  <c:v>54</c:v>
                </c:pt>
                <c:pt idx="17">
                  <c:v>56</c:v>
                </c:pt>
                <c:pt idx="18">
                  <c:v>57</c:v>
                </c:pt>
                <c:pt idx="19">
                  <c:v>59</c:v>
                </c:pt>
                <c:pt idx="20">
                  <c:v>61</c:v>
                </c:pt>
                <c:pt idx="21">
                  <c:v>62</c:v>
                </c:pt>
                <c:pt idx="22">
                  <c:v>64</c:v>
                </c:pt>
                <c:pt idx="23">
                  <c:v>65</c:v>
                </c:pt>
                <c:pt idx="24">
                  <c:v>66</c:v>
                </c:pt>
                <c:pt idx="25">
                  <c:v>67</c:v>
                </c:pt>
                <c:pt idx="26">
                  <c:v>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2EB9-4BCB-A721-92C80CFD3285}"/>
            </c:ext>
          </c:extLst>
        </c:ser>
        <c:ser>
          <c:idx val="9"/>
          <c:order val="9"/>
          <c:tx>
            <c:strRef>
              <c:f>'TOT2'!$Z$62</c:f>
              <c:strCache>
                <c:ptCount val="1"/>
                <c:pt idx="0">
                  <c:v>T2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8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bg1"/>
                </a:solidFill>
              </a:ln>
              <a:effectLst/>
            </c:spPr>
          </c:marker>
          <c:cat>
            <c:numRef>
              <c:f>'TOT2'!$N$63:$N$89</c:f>
              <c:numCache>
                <c:formatCode>General</c:formatCode>
                <c:ptCount val="27"/>
                <c:pt idx="0">
                  <c:v>14</c:v>
                </c:pt>
                <c:pt idx="1">
                  <c:v>15</c:v>
                </c:pt>
                <c:pt idx="2">
                  <c:v>16</c:v>
                </c:pt>
                <c:pt idx="3">
                  <c:v>17</c:v>
                </c:pt>
                <c:pt idx="4">
                  <c:v>18</c:v>
                </c:pt>
                <c:pt idx="5">
                  <c:v>19</c:v>
                </c:pt>
                <c:pt idx="6">
                  <c:v>20</c:v>
                </c:pt>
                <c:pt idx="7">
                  <c:v>21</c:v>
                </c:pt>
                <c:pt idx="8">
                  <c:v>22</c:v>
                </c:pt>
                <c:pt idx="9">
                  <c:v>23</c:v>
                </c:pt>
                <c:pt idx="10">
                  <c:v>24</c:v>
                </c:pt>
                <c:pt idx="11">
                  <c:v>25</c:v>
                </c:pt>
                <c:pt idx="12">
                  <c:v>26</c:v>
                </c:pt>
                <c:pt idx="13">
                  <c:v>27</c:v>
                </c:pt>
                <c:pt idx="14">
                  <c:v>28</c:v>
                </c:pt>
                <c:pt idx="15">
                  <c:v>29</c:v>
                </c:pt>
                <c:pt idx="16">
                  <c:v>30</c:v>
                </c:pt>
                <c:pt idx="17">
                  <c:v>31</c:v>
                </c:pt>
                <c:pt idx="18">
                  <c:v>32</c:v>
                </c:pt>
                <c:pt idx="19">
                  <c:v>33</c:v>
                </c:pt>
                <c:pt idx="20">
                  <c:v>34</c:v>
                </c:pt>
                <c:pt idx="21">
                  <c:v>35</c:v>
                </c:pt>
                <c:pt idx="22">
                  <c:v>36</c:v>
                </c:pt>
                <c:pt idx="23">
                  <c:v>37</c:v>
                </c:pt>
                <c:pt idx="24">
                  <c:v>38</c:v>
                </c:pt>
                <c:pt idx="25">
                  <c:v>39</c:v>
                </c:pt>
                <c:pt idx="26">
                  <c:v>40</c:v>
                </c:pt>
              </c:numCache>
            </c:numRef>
          </c:cat>
          <c:val>
            <c:numRef>
              <c:f>'TOT2'!$Z$63:$Z$89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2EB9-4BCB-A721-92C80CFD32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16602248"/>
        <c:axId val="916600008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'TOT2'!$O$62</c15:sqref>
                        </c15:formulaRef>
                      </c:ext>
                    </c:extLst>
                    <c:strCache>
                      <c:ptCount val="1"/>
                      <c:pt idx="0">
                        <c:v>2.5e p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'TOT2'!$N$63:$N$89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'TOT2'!$O$63:$O$89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10</c:v>
                      </c:pt>
                      <c:pt idx="1">
                        <c:v>13</c:v>
                      </c:pt>
                      <c:pt idx="2">
                        <c:v>16</c:v>
                      </c:pt>
                      <c:pt idx="3">
                        <c:v>19</c:v>
                      </c:pt>
                      <c:pt idx="4">
                        <c:v>22</c:v>
                      </c:pt>
                      <c:pt idx="5">
                        <c:v>25</c:v>
                      </c:pt>
                      <c:pt idx="6">
                        <c:v>27</c:v>
                      </c:pt>
                      <c:pt idx="7">
                        <c:v>30</c:v>
                      </c:pt>
                      <c:pt idx="8">
                        <c:v>32</c:v>
                      </c:pt>
                      <c:pt idx="9">
                        <c:v>34</c:v>
                      </c:pt>
                      <c:pt idx="10">
                        <c:v>36</c:v>
                      </c:pt>
                      <c:pt idx="11">
                        <c:v>38</c:v>
                      </c:pt>
                      <c:pt idx="12">
                        <c:v>40</c:v>
                      </c:pt>
                      <c:pt idx="13">
                        <c:v>42</c:v>
                      </c:pt>
                      <c:pt idx="14">
                        <c:v>43</c:v>
                      </c:pt>
                      <c:pt idx="15">
                        <c:v>45</c:v>
                      </c:pt>
                      <c:pt idx="16">
                        <c:v>46</c:v>
                      </c:pt>
                      <c:pt idx="17">
                        <c:v>48</c:v>
                      </c:pt>
                      <c:pt idx="18">
                        <c:v>49</c:v>
                      </c:pt>
                      <c:pt idx="19">
                        <c:v>51</c:v>
                      </c:pt>
                      <c:pt idx="20">
                        <c:v>53</c:v>
                      </c:pt>
                      <c:pt idx="21">
                        <c:v>54</c:v>
                      </c:pt>
                      <c:pt idx="22">
                        <c:v>55</c:v>
                      </c:pt>
                      <c:pt idx="23">
                        <c:v>56</c:v>
                      </c:pt>
                      <c:pt idx="24">
                        <c:v>57</c:v>
                      </c:pt>
                      <c:pt idx="25">
                        <c:v>58</c:v>
                      </c:pt>
                      <c:pt idx="26">
                        <c:v>57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2EB9-4BCB-A721-92C80CFD3285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'TOT2'!$P$62</c15:sqref>
                        </c15:formulaRef>
                      </c:ext>
                    </c:extLst>
                    <c:strCache>
                      <c:ptCount val="1"/>
                      <c:pt idx="0">
                        <c:v>5e p</c:v>
                      </c:pt>
                    </c:strCache>
                  </c:strRef>
                </c:tx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/>
                    </a:solidFill>
                    <a:ln w="9525">
                      <a:solidFill>
                        <a:schemeClr val="accent2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'TOT2'!$N$63:$N$89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'TOT2'!$P$63:$P$89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11</c:v>
                      </c:pt>
                      <c:pt idx="1">
                        <c:v>13</c:v>
                      </c:pt>
                      <c:pt idx="2">
                        <c:v>16</c:v>
                      </c:pt>
                      <c:pt idx="3">
                        <c:v>19</c:v>
                      </c:pt>
                      <c:pt idx="4">
                        <c:v>22</c:v>
                      </c:pt>
                      <c:pt idx="5">
                        <c:v>25</c:v>
                      </c:pt>
                      <c:pt idx="6">
                        <c:v>28</c:v>
                      </c:pt>
                      <c:pt idx="7">
                        <c:v>31</c:v>
                      </c:pt>
                      <c:pt idx="8">
                        <c:v>33</c:v>
                      </c:pt>
                      <c:pt idx="9">
                        <c:v>35</c:v>
                      </c:pt>
                      <c:pt idx="10">
                        <c:v>37</c:v>
                      </c:pt>
                      <c:pt idx="11">
                        <c:v>39</c:v>
                      </c:pt>
                      <c:pt idx="12">
                        <c:v>41</c:v>
                      </c:pt>
                      <c:pt idx="13">
                        <c:v>43</c:v>
                      </c:pt>
                      <c:pt idx="14">
                        <c:v>44</c:v>
                      </c:pt>
                      <c:pt idx="15">
                        <c:v>46</c:v>
                      </c:pt>
                      <c:pt idx="16">
                        <c:v>47</c:v>
                      </c:pt>
                      <c:pt idx="17">
                        <c:v>49</c:v>
                      </c:pt>
                      <c:pt idx="18">
                        <c:v>50</c:v>
                      </c:pt>
                      <c:pt idx="19">
                        <c:v>52</c:v>
                      </c:pt>
                      <c:pt idx="20">
                        <c:v>53</c:v>
                      </c:pt>
                      <c:pt idx="21">
                        <c:v>55</c:v>
                      </c:pt>
                      <c:pt idx="22">
                        <c:v>56</c:v>
                      </c:pt>
                      <c:pt idx="23">
                        <c:v>57</c:v>
                      </c:pt>
                      <c:pt idx="24">
                        <c:v>58</c:v>
                      </c:pt>
                      <c:pt idx="25">
                        <c:v>59</c:v>
                      </c:pt>
                      <c:pt idx="26">
                        <c:v>58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2EB9-4BCB-A721-92C80CFD3285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'TOT2'!$R$62</c15:sqref>
                        </c15:formulaRef>
                      </c:ext>
                    </c:extLst>
                    <c:strCache>
                      <c:ptCount val="1"/>
                      <c:pt idx="0">
                        <c:v>25e p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'TOT2'!$N$63:$N$89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'TOT2'!$R$63:$R$89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12</c:v>
                      </c:pt>
                      <c:pt idx="1">
                        <c:v>15</c:v>
                      </c:pt>
                      <c:pt idx="2">
                        <c:v>18</c:v>
                      </c:pt>
                      <c:pt idx="3">
                        <c:v>21</c:v>
                      </c:pt>
                      <c:pt idx="4">
                        <c:v>24</c:v>
                      </c:pt>
                      <c:pt idx="5">
                        <c:v>27</c:v>
                      </c:pt>
                      <c:pt idx="6">
                        <c:v>30</c:v>
                      </c:pt>
                      <c:pt idx="7">
                        <c:v>33</c:v>
                      </c:pt>
                      <c:pt idx="8">
                        <c:v>35</c:v>
                      </c:pt>
                      <c:pt idx="9">
                        <c:v>37</c:v>
                      </c:pt>
                      <c:pt idx="10">
                        <c:v>39</c:v>
                      </c:pt>
                      <c:pt idx="11">
                        <c:v>41</c:v>
                      </c:pt>
                      <c:pt idx="12">
                        <c:v>43</c:v>
                      </c:pt>
                      <c:pt idx="13">
                        <c:v>45</c:v>
                      </c:pt>
                      <c:pt idx="14">
                        <c:v>46</c:v>
                      </c:pt>
                      <c:pt idx="15">
                        <c:v>48</c:v>
                      </c:pt>
                      <c:pt idx="16">
                        <c:v>50</c:v>
                      </c:pt>
                      <c:pt idx="17">
                        <c:v>51</c:v>
                      </c:pt>
                      <c:pt idx="18">
                        <c:v>53</c:v>
                      </c:pt>
                      <c:pt idx="19">
                        <c:v>54</c:v>
                      </c:pt>
                      <c:pt idx="20">
                        <c:v>56</c:v>
                      </c:pt>
                      <c:pt idx="21">
                        <c:v>57</c:v>
                      </c:pt>
                      <c:pt idx="22">
                        <c:v>59</c:v>
                      </c:pt>
                      <c:pt idx="23">
                        <c:v>60</c:v>
                      </c:pt>
                      <c:pt idx="24">
                        <c:v>61</c:v>
                      </c:pt>
                      <c:pt idx="25">
                        <c:v>62</c:v>
                      </c:pt>
                      <c:pt idx="26">
                        <c:v>62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2EB9-4BCB-A721-92C80CFD3285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'TOT2'!$T$62</c15:sqref>
                        </c15:formulaRef>
                      </c:ext>
                    </c:extLst>
                    <c:strCache>
                      <c:ptCount val="1"/>
                      <c:pt idx="0">
                        <c:v>75e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'TOT2'!$N$63:$N$89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'TOT2'!$T$63:$T$89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15</c:v>
                      </c:pt>
                      <c:pt idx="1">
                        <c:v>18</c:v>
                      </c:pt>
                      <c:pt idx="2">
                        <c:v>21</c:v>
                      </c:pt>
                      <c:pt idx="3">
                        <c:v>24</c:v>
                      </c:pt>
                      <c:pt idx="4">
                        <c:v>27</c:v>
                      </c:pt>
                      <c:pt idx="5">
                        <c:v>30</c:v>
                      </c:pt>
                      <c:pt idx="6">
                        <c:v>32</c:v>
                      </c:pt>
                      <c:pt idx="7">
                        <c:v>35</c:v>
                      </c:pt>
                      <c:pt idx="8">
                        <c:v>37</c:v>
                      </c:pt>
                      <c:pt idx="9">
                        <c:v>40</c:v>
                      </c:pt>
                      <c:pt idx="10">
                        <c:v>42</c:v>
                      </c:pt>
                      <c:pt idx="11">
                        <c:v>44</c:v>
                      </c:pt>
                      <c:pt idx="12">
                        <c:v>46</c:v>
                      </c:pt>
                      <c:pt idx="13">
                        <c:v>47</c:v>
                      </c:pt>
                      <c:pt idx="14">
                        <c:v>49</c:v>
                      </c:pt>
                      <c:pt idx="15">
                        <c:v>51</c:v>
                      </c:pt>
                      <c:pt idx="16">
                        <c:v>53</c:v>
                      </c:pt>
                      <c:pt idx="17">
                        <c:v>54</c:v>
                      </c:pt>
                      <c:pt idx="18">
                        <c:v>56</c:v>
                      </c:pt>
                      <c:pt idx="19">
                        <c:v>58</c:v>
                      </c:pt>
                      <c:pt idx="20">
                        <c:v>59</c:v>
                      </c:pt>
                      <c:pt idx="21">
                        <c:v>61</c:v>
                      </c:pt>
                      <c:pt idx="22">
                        <c:v>62</c:v>
                      </c:pt>
                      <c:pt idx="23">
                        <c:v>64</c:v>
                      </c:pt>
                      <c:pt idx="24">
                        <c:v>65</c:v>
                      </c:pt>
                      <c:pt idx="25">
                        <c:v>65</c:v>
                      </c:pt>
                      <c:pt idx="26">
                        <c:v>66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2EB9-4BCB-A721-92C80CFD3285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'TOT2'!$V$62</c15:sqref>
                        </c15:formulaRef>
                      </c:ext>
                    </c:extLst>
                    <c:strCache>
                      <c:ptCount val="1"/>
                      <c:pt idx="0">
                        <c:v>95e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'TOT2'!$N$63:$N$89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'TOT2'!$V$63:$V$89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16</c:v>
                      </c:pt>
                      <c:pt idx="1">
                        <c:v>19</c:v>
                      </c:pt>
                      <c:pt idx="2">
                        <c:v>22</c:v>
                      </c:pt>
                      <c:pt idx="3">
                        <c:v>25</c:v>
                      </c:pt>
                      <c:pt idx="4">
                        <c:v>28</c:v>
                      </c:pt>
                      <c:pt idx="5">
                        <c:v>31</c:v>
                      </c:pt>
                      <c:pt idx="6">
                        <c:v>34</c:v>
                      </c:pt>
                      <c:pt idx="7">
                        <c:v>37</c:v>
                      </c:pt>
                      <c:pt idx="8">
                        <c:v>39</c:v>
                      </c:pt>
                      <c:pt idx="9">
                        <c:v>42</c:v>
                      </c:pt>
                      <c:pt idx="10">
                        <c:v>44</c:v>
                      </c:pt>
                      <c:pt idx="11">
                        <c:v>46</c:v>
                      </c:pt>
                      <c:pt idx="12">
                        <c:v>48</c:v>
                      </c:pt>
                      <c:pt idx="13">
                        <c:v>50</c:v>
                      </c:pt>
                      <c:pt idx="14">
                        <c:v>52</c:v>
                      </c:pt>
                      <c:pt idx="15">
                        <c:v>53</c:v>
                      </c:pt>
                      <c:pt idx="16">
                        <c:v>55</c:v>
                      </c:pt>
                      <c:pt idx="17">
                        <c:v>57</c:v>
                      </c:pt>
                      <c:pt idx="18">
                        <c:v>59</c:v>
                      </c:pt>
                      <c:pt idx="19">
                        <c:v>60</c:v>
                      </c:pt>
                      <c:pt idx="20">
                        <c:v>62</c:v>
                      </c:pt>
                      <c:pt idx="21">
                        <c:v>63</c:v>
                      </c:pt>
                      <c:pt idx="22">
                        <c:v>65</c:v>
                      </c:pt>
                      <c:pt idx="23">
                        <c:v>66</c:v>
                      </c:pt>
                      <c:pt idx="24">
                        <c:v>67</c:v>
                      </c:pt>
                      <c:pt idx="25">
                        <c:v>68</c:v>
                      </c:pt>
                      <c:pt idx="26">
                        <c:v>69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2EB9-4BCB-A721-92C80CFD3285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'TOT2'!$W$62</c15:sqref>
                        </c15:formulaRef>
                      </c:ext>
                    </c:extLst>
                    <c:strCache>
                      <c:ptCount val="1"/>
                      <c:pt idx="0">
                        <c:v>97.5e p </c:v>
                      </c:pt>
                    </c:strCache>
                  </c:strRef>
                </c:tx>
                <c:spPr>
                  <a:ln w="28575" cap="rnd">
                    <a:solidFill>
                      <a:schemeClr val="accent3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'TOT2'!$N$63:$N$89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14</c:v>
                      </c:pt>
                      <c:pt idx="1">
                        <c:v>15</c:v>
                      </c:pt>
                      <c:pt idx="2">
                        <c:v>16</c:v>
                      </c:pt>
                      <c:pt idx="3">
                        <c:v>17</c:v>
                      </c:pt>
                      <c:pt idx="4">
                        <c:v>18</c:v>
                      </c:pt>
                      <c:pt idx="5">
                        <c:v>19</c:v>
                      </c:pt>
                      <c:pt idx="6">
                        <c:v>20</c:v>
                      </c:pt>
                      <c:pt idx="7">
                        <c:v>21</c:v>
                      </c:pt>
                      <c:pt idx="8">
                        <c:v>22</c:v>
                      </c:pt>
                      <c:pt idx="9">
                        <c:v>23</c:v>
                      </c:pt>
                      <c:pt idx="10">
                        <c:v>24</c:v>
                      </c:pt>
                      <c:pt idx="11">
                        <c:v>25</c:v>
                      </c:pt>
                      <c:pt idx="12">
                        <c:v>26</c:v>
                      </c:pt>
                      <c:pt idx="13">
                        <c:v>27</c:v>
                      </c:pt>
                      <c:pt idx="14">
                        <c:v>28</c:v>
                      </c:pt>
                      <c:pt idx="15">
                        <c:v>29</c:v>
                      </c:pt>
                      <c:pt idx="16">
                        <c:v>30</c:v>
                      </c:pt>
                      <c:pt idx="17">
                        <c:v>31</c:v>
                      </c:pt>
                      <c:pt idx="18">
                        <c:v>32</c:v>
                      </c:pt>
                      <c:pt idx="19">
                        <c:v>33</c:v>
                      </c:pt>
                      <c:pt idx="20">
                        <c:v>34</c:v>
                      </c:pt>
                      <c:pt idx="21">
                        <c:v>35</c:v>
                      </c:pt>
                      <c:pt idx="22">
                        <c:v>36</c:v>
                      </c:pt>
                      <c:pt idx="23">
                        <c:v>37</c:v>
                      </c:pt>
                      <c:pt idx="24">
                        <c:v>38</c:v>
                      </c:pt>
                      <c:pt idx="25">
                        <c:v>39</c:v>
                      </c:pt>
                      <c:pt idx="26">
                        <c:v>40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'TOT2'!$W$63:$W$89</c15:sqref>
                        </c15:formulaRef>
                      </c:ext>
                    </c:extLst>
                    <c:numCache>
                      <c:formatCode>General</c:formatCode>
                      <c:ptCount val="27"/>
                      <c:pt idx="0">
                        <c:v>17</c:v>
                      </c:pt>
                      <c:pt idx="1">
                        <c:v>20</c:v>
                      </c:pt>
                      <c:pt idx="2">
                        <c:v>23</c:v>
                      </c:pt>
                      <c:pt idx="3">
                        <c:v>26</c:v>
                      </c:pt>
                      <c:pt idx="4">
                        <c:v>29</c:v>
                      </c:pt>
                      <c:pt idx="5">
                        <c:v>32</c:v>
                      </c:pt>
                      <c:pt idx="6">
                        <c:v>35</c:v>
                      </c:pt>
                      <c:pt idx="7">
                        <c:v>38</c:v>
                      </c:pt>
                      <c:pt idx="8">
                        <c:v>40</c:v>
                      </c:pt>
                      <c:pt idx="9">
                        <c:v>42</c:v>
                      </c:pt>
                      <c:pt idx="10">
                        <c:v>45</c:v>
                      </c:pt>
                      <c:pt idx="11">
                        <c:v>47</c:v>
                      </c:pt>
                      <c:pt idx="12">
                        <c:v>49</c:v>
                      </c:pt>
                      <c:pt idx="13">
                        <c:v>51</c:v>
                      </c:pt>
                      <c:pt idx="14">
                        <c:v>52</c:v>
                      </c:pt>
                      <c:pt idx="15">
                        <c:v>54</c:v>
                      </c:pt>
                      <c:pt idx="16">
                        <c:v>56</c:v>
                      </c:pt>
                      <c:pt idx="17">
                        <c:v>58</c:v>
                      </c:pt>
                      <c:pt idx="18">
                        <c:v>59</c:v>
                      </c:pt>
                      <c:pt idx="19">
                        <c:v>61</c:v>
                      </c:pt>
                      <c:pt idx="20">
                        <c:v>63</c:v>
                      </c:pt>
                      <c:pt idx="21">
                        <c:v>64</c:v>
                      </c:pt>
                      <c:pt idx="22">
                        <c:v>66</c:v>
                      </c:pt>
                      <c:pt idx="23">
                        <c:v>67</c:v>
                      </c:pt>
                      <c:pt idx="24">
                        <c:v>68</c:v>
                      </c:pt>
                      <c:pt idx="25">
                        <c:v>69</c:v>
                      </c:pt>
                      <c:pt idx="26">
                        <c:v>69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2EB9-4BCB-A721-92C80CFD3285}"/>
                  </c:ext>
                </c:extLst>
              </c15:ser>
            </c15:filteredLineSeries>
          </c:ext>
        </c:extLst>
      </c:lineChart>
      <c:catAx>
        <c:axId val="916602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600008"/>
        <c:crosses val="autoZero"/>
        <c:auto val="1"/>
        <c:lblAlgn val="ctr"/>
        <c:lblOffset val="100"/>
        <c:noMultiLvlLbl val="0"/>
      </c:catAx>
      <c:valAx>
        <c:axId val="916600008"/>
        <c:scaling>
          <c:orientation val="minMax"/>
          <c:max val="70"/>
          <c:min val="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6602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111288</xdr:colOff>
      <xdr:row>8</xdr:row>
      <xdr:rowOff>6546</xdr:rowOff>
    </xdr:from>
    <xdr:to>
      <xdr:col>21</xdr:col>
      <xdr:colOff>988505</xdr:colOff>
      <xdr:row>9</xdr:row>
      <xdr:rowOff>6546</xdr:rowOff>
    </xdr:to>
    <xdr:sp macro="[0]!Save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BCD4FFF-B95F-4C90-B25A-5F00ECE2CFEB}"/>
            </a:ext>
          </a:extLst>
        </xdr:cNvPr>
        <xdr:cNvSpPr/>
      </xdr:nvSpPr>
      <xdr:spPr bwMode="auto">
        <a:xfrm>
          <a:off x="8078247" y="2094845"/>
          <a:ext cx="877217" cy="333866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28575" cap="flat" cmpd="sng" algn="ctr">
          <a:solidFill>
            <a:schemeClr val="tx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Print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10584</xdr:rowOff>
    </xdr:from>
    <xdr:to>
      <xdr:col>10</xdr:col>
      <xdr:colOff>21166</xdr:colOff>
      <xdr:row>29</xdr:row>
      <xdr:rowOff>-1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9CF3FEA8-F70C-5680-84A9-B23AD0251F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5292</xdr:colOff>
      <xdr:row>0</xdr:row>
      <xdr:rowOff>0</xdr:rowOff>
    </xdr:from>
    <xdr:to>
      <xdr:col>23</xdr:col>
      <xdr:colOff>31750</xdr:colOff>
      <xdr:row>28</xdr:row>
      <xdr:rowOff>169332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568415F2-6AF7-731D-EE7F-263801D730D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30</xdr:row>
      <xdr:rowOff>4233</xdr:rowOff>
    </xdr:from>
    <xdr:to>
      <xdr:col>10</xdr:col>
      <xdr:colOff>21166</xdr:colOff>
      <xdr:row>59</xdr:row>
      <xdr:rowOff>10582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E2D220C8-B802-D7FB-3128-CFC970DDF35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31750</xdr:colOff>
      <xdr:row>29</xdr:row>
      <xdr:rowOff>169333</xdr:rowOff>
    </xdr:from>
    <xdr:to>
      <xdr:col>23</xdr:col>
      <xdr:colOff>10583</xdr:colOff>
      <xdr:row>58</xdr:row>
      <xdr:rowOff>169333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28876D4A-7C99-0767-FA87-C875C03737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59</xdr:row>
      <xdr:rowOff>14816</xdr:rowOff>
    </xdr:from>
    <xdr:to>
      <xdr:col>10</xdr:col>
      <xdr:colOff>0</xdr:colOff>
      <xdr:row>89</xdr:row>
      <xdr:rowOff>31749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4AF40BB9-F4AD-B86D-10C5-B5868CAE6A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37041</xdr:colOff>
      <xdr:row>60</xdr:row>
      <xdr:rowOff>14817</xdr:rowOff>
    </xdr:from>
    <xdr:to>
      <xdr:col>23</xdr:col>
      <xdr:colOff>52916</xdr:colOff>
      <xdr:row>88</xdr:row>
      <xdr:rowOff>169333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23B5A820-6A7A-3815-7490-412D53296F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>
    <pageSetUpPr autoPageBreaks="0" fitToPage="1"/>
  </sheetPr>
  <dimension ref="A1:AD213"/>
  <sheetViews>
    <sheetView tabSelected="1" zoomScale="85" zoomScaleNormal="85" workbookViewId="0">
      <selection activeCell="E100" sqref="E100"/>
    </sheetView>
  </sheetViews>
  <sheetFormatPr baseColWidth="10" defaultColWidth="11.453125" defaultRowHeight="12.5" x14ac:dyDescent="0.25"/>
  <cols>
    <col min="1" max="1" width="8.984375E-2" style="1" customWidth="1"/>
    <col min="2" max="2" width="19.90625" style="1" customWidth="1"/>
    <col min="3" max="3" width="5.1796875" style="1" customWidth="1"/>
    <col min="4" max="5" width="4.6328125" style="1" customWidth="1"/>
    <col min="6" max="6" width="3.7265625" style="1" customWidth="1"/>
    <col min="7" max="7" width="4.1796875" style="1" customWidth="1"/>
    <col min="8" max="8" width="8.08984375" style="1" customWidth="1"/>
    <col min="9" max="9" width="0.36328125" style="1" hidden="1" customWidth="1"/>
    <col min="10" max="10" width="8.984375E-2" style="1" hidden="1" customWidth="1"/>
    <col min="11" max="11" width="5.08984375" style="1" customWidth="1"/>
    <col min="12" max="12" width="3.90625" style="1" customWidth="1"/>
    <col min="13" max="13" width="3.26953125" style="1" customWidth="1"/>
    <col min="14" max="14" width="4.6328125" style="1" customWidth="1"/>
    <col min="15" max="15" width="8.26953125" style="1" customWidth="1"/>
    <col min="16" max="16" width="17.08984375" style="1" customWidth="1"/>
    <col min="17" max="17" width="3.6328125" style="1" customWidth="1"/>
    <col min="18" max="18" width="2.90625" style="1" customWidth="1"/>
    <col min="19" max="20" width="6.26953125" style="1" customWidth="1"/>
    <col min="21" max="21" width="0.453125" style="1" customWidth="1"/>
    <col min="22" max="22" width="8.90625" style="1" customWidth="1"/>
    <col min="23" max="23" width="5.90625" style="1" customWidth="1"/>
    <col min="24" max="24" width="14.1796875" style="1" customWidth="1"/>
    <col min="25" max="25" width="8.36328125" style="1" customWidth="1"/>
    <col min="26" max="26" width="4" style="1" customWidth="1"/>
    <col min="27" max="27" width="5.54296875" style="1" customWidth="1"/>
    <col min="28" max="28" width="5.26953125" style="1" customWidth="1"/>
    <col min="29" max="29" width="5.1796875" style="1" customWidth="1"/>
    <col min="30" max="30" width="4.453125" style="1" customWidth="1"/>
    <col min="31" max="16384" width="11.453125" style="1"/>
  </cols>
  <sheetData>
    <row r="1" spans="1:30" ht="17.149999999999999" customHeight="1" x14ac:dyDescent="0.25">
      <c r="A1" s="121"/>
      <c r="B1" s="122"/>
      <c r="C1" s="123"/>
      <c r="D1" s="123"/>
      <c r="E1" s="123"/>
      <c r="F1" s="123"/>
      <c r="G1" s="123"/>
      <c r="H1" s="123"/>
      <c r="I1" s="124"/>
      <c r="J1" s="146"/>
      <c r="K1" s="147"/>
      <c r="L1" s="147"/>
      <c r="M1" s="147"/>
      <c r="N1" s="147"/>
      <c r="O1" s="147"/>
      <c r="P1" s="147"/>
      <c r="Q1" s="147"/>
      <c r="R1" s="147"/>
      <c r="S1" s="148"/>
      <c r="T1" s="338"/>
      <c r="U1" s="233"/>
      <c r="Z1" s="100">
        <f ca="1">V7</f>
        <v>22</v>
      </c>
      <c r="AA1" s="101">
        <f>C17</f>
        <v>0</v>
      </c>
      <c r="AB1" s="101">
        <f>C18</f>
        <v>0</v>
      </c>
      <c r="AC1" s="101">
        <f>C19</f>
        <v>0</v>
      </c>
      <c r="AD1" s="101">
        <f>Q19</f>
        <v>0</v>
      </c>
    </row>
    <row r="2" spans="1:30" ht="17.149999999999999" customHeight="1" x14ac:dyDescent="0.25">
      <c r="A2" s="121"/>
      <c r="B2" s="125"/>
      <c r="C2" s="126"/>
      <c r="D2" s="126"/>
      <c r="E2" s="126"/>
      <c r="F2" s="126"/>
      <c r="G2" s="126"/>
      <c r="H2" s="126"/>
      <c r="I2" s="127"/>
      <c r="J2" s="149"/>
      <c r="K2" s="150"/>
      <c r="L2" s="150"/>
      <c r="M2" s="150"/>
      <c r="N2" s="150"/>
      <c r="O2" s="150"/>
      <c r="P2" s="150"/>
      <c r="Q2" s="150"/>
      <c r="R2" s="150"/>
      <c r="S2" s="151"/>
      <c r="T2" s="338"/>
      <c r="U2" s="233"/>
      <c r="Z2" s="100">
        <f ca="1">Z1</f>
        <v>22</v>
      </c>
      <c r="AA2" s="101">
        <f>AA1</f>
        <v>0</v>
      </c>
      <c r="AB2" s="101">
        <f>AB1</f>
        <v>0</v>
      </c>
      <c r="AC2" s="101">
        <f>C19</f>
        <v>0</v>
      </c>
      <c r="AD2" s="101">
        <f>AD1</f>
        <v>0</v>
      </c>
    </row>
    <row r="3" spans="1:30" ht="22.5" customHeight="1" x14ac:dyDescent="0.25">
      <c r="A3" s="121"/>
      <c r="B3" s="125"/>
      <c r="C3" s="126"/>
      <c r="D3" s="126"/>
      <c r="E3" s="126"/>
      <c r="F3" s="126"/>
      <c r="G3" s="126"/>
      <c r="H3" s="126"/>
      <c r="I3" s="127"/>
      <c r="J3" s="149"/>
      <c r="K3" s="150"/>
      <c r="L3" s="150"/>
      <c r="M3" s="150"/>
      <c r="N3" s="150"/>
      <c r="O3" s="150"/>
      <c r="P3" s="150"/>
      <c r="Q3" s="150"/>
      <c r="R3" s="150"/>
      <c r="S3" s="151"/>
      <c r="T3" s="338"/>
      <c r="U3" s="233"/>
      <c r="Z3" s="100">
        <f t="shared" ref="Z3:Z28" ca="1" si="0">Z2</f>
        <v>22</v>
      </c>
      <c r="AA3" s="101">
        <f t="shared" ref="AA3:AA28" si="1">AA2</f>
        <v>0</v>
      </c>
      <c r="AB3" s="101">
        <f t="shared" ref="AB3:AB28" si="2">AB2</f>
        <v>0</v>
      </c>
      <c r="AC3" s="101">
        <f>AC2</f>
        <v>0</v>
      </c>
      <c r="AD3" s="101">
        <f t="shared" ref="AD3:AD28" si="3">AD2</f>
        <v>0</v>
      </c>
    </row>
    <row r="4" spans="1:30" ht="25" customHeight="1" thickBot="1" x14ac:dyDescent="0.3">
      <c r="A4" s="152"/>
      <c r="B4" s="153"/>
      <c r="C4" s="153"/>
      <c r="D4" s="153"/>
      <c r="E4" s="153"/>
      <c r="F4" s="153"/>
      <c r="G4" s="153"/>
      <c r="H4" s="153"/>
      <c r="I4" s="153"/>
      <c r="J4" s="153"/>
      <c r="K4" s="153"/>
      <c r="L4" s="153"/>
      <c r="M4" s="153"/>
      <c r="N4" s="153"/>
      <c r="O4" s="153"/>
      <c r="P4" s="153"/>
      <c r="Q4" s="153"/>
      <c r="R4" s="153"/>
      <c r="S4" s="154"/>
      <c r="T4" s="233"/>
      <c r="U4" s="233"/>
      <c r="Y4" s="18"/>
      <c r="Z4" s="100">
        <f t="shared" ca="1" si="0"/>
        <v>22</v>
      </c>
      <c r="AA4" s="101">
        <f t="shared" si="1"/>
        <v>0</v>
      </c>
      <c r="AB4" s="101">
        <f t="shared" si="2"/>
        <v>0</v>
      </c>
      <c r="AC4" s="101">
        <f t="shared" ref="AC4:AC28" si="4">AC3</f>
        <v>0</v>
      </c>
      <c r="AD4" s="101">
        <f t="shared" si="3"/>
        <v>0</v>
      </c>
    </row>
    <row r="5" spans="1:30" ht="31.5" customHeight="1" thickBot="1" x14ac:dyDescent="0.35">
      <c r="A5" s="121"/>
      <c r="B5" s="172"/>
      <c r="C5" s="172"/>
      <c r="D5" s="172"/>
      <c r="E5" s="172"/>
      <c r="F5" s="172"/>
      <c r="G5" s="172"/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2"/>
      <c r="S5" s="172"/>
      <c r="T5" s="233"/>
      <c r="U5" s="233"/>
      <c r="X5" s="24"/>
      <c r="Y5" s="22"/>
      <c r="Z5" s="100">
        <f t="shared" ca="1" si="0"/>
        <v>22</v>
      </c>
      <c r="AA5" s="101">
        <f t="shared" si="1"/>
        <v>0</v>
      </c>
      <c r="AB5" s="101">
        <f t="shared" si="2"/>
        <v>0</v>
      </c>
      <c r="AC5" s="101">
        <f t="shared" si="4"/>
        <v>0</v>
      </c>
      <c r="AD5" s="101">
        <f t="shared" si="3"/>
        <v>0</v>
      </c>
    </row>
    <row r="6" spans="1:30" ht="17.149999999999999" customHeight="1" thickBot="1" x14ac:dyDescent="0.35">
      <c r="A6" s="121"/>
      <c r="B6" s="59" t="s">
        <v>9</v>
      </c>
      <c r="C6" s="160" t="e">
        <f>#REF!</f>
        <v>#REF!</v>
      </c>
      <c r="D6" s="160"/>
      <c r="E6" s="160"/>
      <c r="F6" s="160"/>
      <c r="G6" s="160"/>
      <c r="H6" s="161"/>
      <c r="I6" s="177"/>
      <c r="J6" s="178"/>
      <c r="K6" s="155"/>
      <c r="L6" s="156"/>
      <c r="M6" s="156"/>
      <c r="N6" s="156"/>
      <c r="O6" s="157"/>
      <c r="P6" s="69"/>
      <c r="Q6" s="158"/>
      <c r="R6" s="138"/>
      <c r="S6" s="159"/>
      <c r="T6" s="233"/>
      <c r="U6" s="233"/>
      <c r="V6" s="31">
        <f ca="1">(C11-C10+14)/7</f>
        <v>22.142857142857142</v>
      </c>
      <c r="X6" s="25"/>
      <c r="Y6" s="23"/>
      <c r="Z6" s="100">
        <f t="shared" ca="1" si="0"/>
        <v>22</v>
      </c>
      <c r="AA6" s="101">
        <f t="shared" si="1"/>
        <v>0</v>
      </c>
      <c r="AB6" s="101">
        <f t="shared" si="2"/>
        <v>0</v>
      </c>
      <c r="AC6" s="101">
        <f t="shared" si="4"/>
        <v>0</v>
      </c>
      <c r="AD6" s="101">
        <f t="shared" si="3"/>
        <v>0</v>
      </c>
    </row>
    <row r="7" spans="1:30" ht="17.149999999999999" customHeight="1" thickBot="1" x14ac:dyDescent="0.35">
      <c r="A7" s="121"/>
      <c r="B7" s="60" t="s">
        <v>1</v>
      </c>
      <c r="C7" s="194"/>
      <c r="D7" s="194"/>
      <c r="E7" s="194"/>
      <c r="F7" s="194"/>
      <c r="G7" s="194"/>
      <c r="H7" s="195"/>
      <c r="I7" s="179"/>
      <c r="J7" s="178"/>
      <c r="K7" s="162"/>
      <c r="L7" s="163"/>
      <c r="M7" s="163"/>
      <c r="N7" s="163"/>
      <c r="O7" s="164"/>
      <c r="P7" s="131"/>
      <c r="Q7" s="131"/>
      <c r="R7" s="131"/>
      <c r="S7" s="132"/>
      <c r="T7" s="233"/>
      <c r="U7" s="233"/>
      <c r="V7" s="1">
        <f ca="1">ROUNDDOWN((C11-C10+14)/7,0)</f>
        <v>22</v>
      </c>
      <c r="X7" s="26"/>
      <c r="Y7" s="33"/>
      <c r="Z7" s="100">
        <f t="shared" ca="1" si="0"/>
        <v>22</v>
      </c>
      <c r="AA7" s="101">
        <f t="shared" si="1"/>
        <v>0</v>
      </c>
      <c r="AB7" s="101">
        <f t="shared" si="2"/>
        <v>0</v>
      </c>
      <c r="AC7" s="101">
        <f t="shared" si="4"/>
        <v>0</v>
      </c>
      <c r="AD7" s="101">
        <f t="shared" si="3"/>
        <v>0</v>
      </c>
    </row>
    <row r="8" spans="1:30" ht="17.149999999999999" customHeight="1" thickBot="1" x14ac:dyDescent="0.35">
      <c r="A8" s="121"/>
      <c r="B8" s="61" t="s">
        <v>0</v>
      </c>
      <c r="C8" s="175" t="e">
        <f>#REF!</f>
        <v>#REF!</v>
      </c>
      <c r="D8" s="176"/>
      <c r="E8" s="176"/>
      <c r="F8" s="176"/>
      <c r="G8" s="176"/>
      <c r="H8" s="176"/>
      <c r="I8" s="179"/>
      <c r="J8" s="178"/>
      <c r="K8" s="162"/>
      <c r="L8" s="173"/>
      <c r="M8" s="173"/>
      <c r="N8" s="173"/>
      <c r="O8" s="174"/>
      <c r="P8" s="131"/>
      <c r="Q8" s="131"/>
      <c r="R8" s="131"/>
      <c r="S8" s="132"/>
      <c r="T8" s="233"/>
      <c r="U8" s="233"/>
      <c r="V8" s="19">
        <f ca="1">MOD((C11-C10+14),7)</f>
        <v>1</v>
      </c>
      <c r="X8" s="29"/>
      <c r="Y8" s="30"/>
      <c r="Z8" s="100">
        <f t="shared" ca="1" si="0"/>
        <v>22</v>
      </c>
      <c r="AA8" s="101">
        <f t="shared" si="1"/>
        <v>0</v>
      </c>
      <c r="AB8" s="101">
        <f t="shared" si="2"/>
        <v>0</v>
      </c>
      <c r="AC8" s="101">
        <f t="shared" si="4"/>
        <v>0</v>
      </c>
      <c r="AD8" s="101">
        <f t="shared" si="3"/>
        <v>0</v>
      </c>
    </row>
    <row r="9" spans="1:30" ht="26.5" customHeight="1" thickBot="1" x14ac:dyDescent="0.4">
      <c r="A9" s="6"/>
      <c r="B9" s="62" t="s">
        <v>10</v>
      </c>
      <c r="C9" s="170" t="e">
        <f>#REF!</f>
        <v>#REF!</v>
      </c>
      <c r="D9" s="171"/>
      <c r="E9" s="171"/>
      <c r="F9" s="207" t="e">
        <f ca="1">(C11-C9)</f>
        <v>#REF!</v>
      </c>
      <c r="G9" s="208"/>
      <c r="H9" s="63" t="s">
        <v>11</v>
      </c>
      <c r="I9" s="179"/>
      <c r="J9" s="178"/>
      <c r="K9" s="165"/>
      <c r="L9" s="166"/>
      <c r="M9" s="166"/>
      <c r="N9" s="166"/>
      <c r="O9" s="167"/>
      <c r="P9" s="180"/>
      <c r="Q9" s="180"/>
      <c r="R9" s="180"/>
      <c r="S9" s="181"/>
      <c r="T9" s="233"/>
      <c r="U9" s="233"/>
      <c r="V9" s="32"/>
      <c r="X9" s="27"/>
      <c r="Y9" s="28"/>
      <c r="Z9" s="100">
        <f t="shared" ca="1" si="0"/>
        <v>22</v>
      </c>
      <c r="AA9" s="101">
        <f t="shared" si="1"/>
        <v>0</v>
      </c>
      <c r="AB9" s="101">
        <f t="shared" si="2"/>
        <v>0</v>
      </c>
      <c r="AC9" s="101">
        <f t="shared" si="4"/>
        <v>0</v>
      </c>
      <c r="AD9" s="101">
        <f t="shared" si="3"/>
        <v>0</v>
      </c>
    </row>
    <row r="10" spans="1:30" ht="17.5" customHeight="1" x14ac:dyDescent="0.3">
      <c r="A10" s="121"/>
      <c r="B10" s="57" t="s">
        <v>2</v>
      </c>
      <c r="C10" s="182">
        <v>44842</v>
      </c>
      <c r="D10" s="183"/>
      <c r="E10" s="183"/>
      <c r="F10" s="183"/>
      <c r="G10" s="183"/>
      <c r="H10" s="184"/>
      <c r="I10" s="179"/>
      <c r="J10" s="178"/>
      <c r="K10" s="128"/>
      <c r="L10" s="129"/>
      <c r="M10" s="129"/>
      <c r="N10" s="129"/>
      <c r="O10" s="130"/>
      <c r="P10" s="131"/>
      <c r="Q10" s="131"/>
      <c r="R10" s="131"/>
      <c r="S10" s="132"/>
      <c r="T10" s="233"/>
      <c r="U10" s="233"/>
      <c r="X10" s="27"/>
      <c r="Y10" s="28"/>
      <c r="Z10" s="100">
        <f t="shared" ca="1" si="0"/>
        <v>22</v>
      </c>
      <c r="AA10" s="101">
        <f t="shared" si="1"/>
        <v>0</v>
      </c>
      <c r="AB10" s="101">
        <f t="shared" si="2"/>
        <v>0</v>
      </c>
      <c r="AC10" s="101">
        <f t="shared" si="4"/>
        <v>0</v>
      </c>
      <c r="AD10" s="101">
        <f t="shared" si="3"/>
        <v>0</v>
      </c>
    </row>
    <row r="11" spans="1:30" ht="17.5" customHeight="1" x14ac:dyDescent="0.3">
      <c r="A11" s="121"/>
      <c r="B11" s="58" t="s">
        <v>3</v>
      </c>
      <c r="C11" s="168">
        <f ca="1">TODAY()</f>
        <v>44983</v>
      </c>
      <c r="D11" s="168"/>
      <c r="E11" s="168"/>
      <c r="F11" s="168"/>
      <c r="G11" s="168"/>
      <c r="H11" s="169"/>
      <c r="I11" s="179"/>
      <c r="J11" s="178"/>
      <c r="K11" s="128"/>
      <c r="L11" s="129"/>
      <c r="M11" s="129"/>
      <c r="N11" s="129"/>
      <c r="O11" s="130"/>
      <c r="P11" s="131"/>
      <c r="Q11" s="131"/>
      <c r="R11" s="131"/>
      <c r="S11" s="132"/>
      <c r="T11" s="233"/>
      <c r="U11" s="233"/>
      <c r="X11" s="27"/>
      <c r="Y11" s="28"/>
      <c r="Z11" s="100">
        <f t="shared" ca="1" si="0"/>
        <v>22</v>
      </c>
      <c r="AA11" s="101">
        <f t="shared" si="1"/>
        <v>0</v>
      </c>
      <c r="AB11" s="101">
        <f t="shared" si="2"/>
        <v>0</v>
      </c>
      <c r="AC11" s="101">
        <f t="shared" si="4"/>
        <v>0</v>
      </c>
      <c r="AD11" s="101">
        <f t="shared" si="3"/>
        <v>0</v>
      </c>
    </row>
    <row r="12" spans="1:30" ht="17.5" customHeight="1" thickBot="1" x14ac:dyDescent="0.4">
      <c r="A12" s="121"/>
      <c r="B12" s="76" t="s">
        <v>4</v>
      </c>
      <c r="C12" s="141">
        <f ca="1">IF(AND(V6&gt;2,V6&lt;45),V6,IF(AND(C11&gt;0,V6&lt;0),"Erreur !"," "))</f>
        <v>22.142857142857142</v>
      </c>
      <c r="D12" s="141"/>
      <c r="E12" s="141"/>
      <c r="F12" s="141"/>
      <c r="G12" s="141"/>
      <c r="H12" s="142"/>
      <c r="I12" s="179"/>
      <c r="J12" s="178"/>
      <c r="K12" s="143"/>
      <c r="L12" s="144"/>
      <c r="M12" s="144"/>
      <c r="N12" s="144"/>
      <c r="O12" s="145"/>
      <c r="P12" s="73"/>
      <c r="Q12" s="131"/>
      <c r="R12" s="135"/>
      <c r="S12" s="136"/>
      <c r="T12" s="233"/>
      <c r="U12" s="233"/>
      <c r="X12" s="27"/>
      <c r="Y12" s="28"/>
      <c r="Z12" s="100">
        <f t="shared" ca="1" si="0"/>
        <v>22</v>
      </c>
      <c r="AA12" s="101">
        <f t="shared" si="1"/>
        <v>0</v>
      </c>
      <c r="AB12" s="101">
        <f t="shared" si="2"/>
        <v>0</v>
      </c>
      <c r="AC12" s="101">
        <f t="shared" si="4"/>
        <v>0</v>
      </c>
      <c r="AD12" s="101">
        <f t="shared" si="3"/>
        <v>0</v>
      </c>
    </row>
    <row r="13" spans="1:30" ht="17.5" customHeight="1" x14ac:dyDescent="0.3">
      <c r="A13" s="6"/>
      <c r="B13" s="77"/>
      <c r="C13" s="137"/>
      <c r="D13" s="138"/>
      <c r="E13" s="138"/>
      <c r="F13" s="138"/>
      <c r="G13" s="139"/>
      <c r="H13" s="139"/>
      <c r="I13" s="139"/>
      <c r="J13" s="139"/>
      <c r="K13" s="139"/>
      <c r="L13" s="139"/>
      <c r="M13" s="139"/>
      <c r="N13" s="139"/>
      <c r="O13" s="139"/>
      <c r="P13" s="139"/>
      <c r="Q13" s="139"/>
      <c r="R13" s="139"/>
      <c r="S13" s="140"/>
      <c r="T13" s="233"/>
      <c r="U13" s="233"/>
      <c r="X13" s="34"/>
      <c r="Y13" s="35"/>
      <c r="Z13" s="100">
        <f t="shared" ca="1" si="0"/>
        <v>22</v>
      </c>
      <c r="AA13" s="101">
        <f t="shared" si="1"/>
        <v>0</v>
      </c>
      <c r="AB13" s="101">
        <f t="shared" si="2"/>
        <v>0</v>
      </c>
      <c r="AC13" s="101">
        <f t="shared" si="4"/>
        <v>0</v>
      </c>
      <c r="AD13" s="101">
        <f t="shared" si="3"/>
        <v>0</v>
      </c>
    </row>
    <row r="14" spans="1:30" s="2" customFormat="1" ht="17" customHeight="1" thickBot="1" x14ac:dyDescent="0.35">
      <c r="A14" s="41"/>
      <c r="B14" s="78"/>
      <c r="C14" s="79"/>
      <c r="D14" s="104"/>
      <c r="E14" s="105"/>
      <c r="F14" s="106"/>
      <c r="G14" s="107"/>
      <c r="H14" s="74"/>
      <c r="I14" s="74"/>
      <c r="J14" s="74"/>
      <c r="K14" s="108"/>
      <c r="L14" s="109"/>
      <c r="M14" s="109"/>
      <c r="N14" s="109"/>
      <c r="O14" s="109"/>
      <c r="P14" s="109"/>
      <c r="Q14" s="109"/>
      <c r="R14" s="109"/>
      <c r="S14" s="110"/>
      <c r="T14" s="233"/>
      <c r="U14" s="233"/>
      <c r="X14" s="34"/>
      <c r="Y14" s="35"/>
      <c r="Z14" s="100">
        <f t="shared" ca="1" si="0"/>
        <v>22</v>
      </c>
      <c r="AA14" s="101">
        <f t="shared" si="1"/>
        <v>0</v>
      </c>
      <c r="AB14" s="101">
        <f t="shared" si="2"/>
        <v>0</v>
      </c>
      <c r="AC14" s="101">
        <f t="shared" si="4"/>
        <v>0</v>
      </c>
      <c r="AD14" s="101">
        <f t="shared" si="3"/>
        <v>0</v>
      </c>
    </row>
    <row r="15" spans="1:30" ht="17.5" customHeight="1" x14ac:dyDescent="0.3">
      <c r="A15" s="121"/>
      <c r="B15" s="133"/>
      <c r="C15" s="134"/>
      <c r="D15" s="134"/>
      <c r="E15" s="199"/>
      <c r="F15" s="200"/>
      <c r="G15" s="201"/>
      <c r="H15" s="202"/>
      <c r="I15" s="189"/>
      <c r="J15" s="190"/>
      <c r="K15" s="190"/>
      <c r="L15" s="190"/>
      <c r="M15" s="190"/>
      <c r="N15" s="190"/>
      <c r="O15" s="191"/>
      <c r="P15" s="196"/>
      <c r="Q15" s="197"/>
      <c r="R15" s="197"/>
      <c r="S15" s="198"/>
      <c r="T15" s="233"/>
      <c r="U15" s="233"/>
      <c r="V15" s="291" t="s">
        <v>7</v>
      </c>
      <c r="W15" s="292"/>
      <c r="X15" s="37"/>
      <c r="Y15" s="36"/>
      <c r="Z15" s="100">
        <f t="shared" ca="1" si="0"/>
        <v>22</v>
      </c>
      <c r="AA15" s="101">
        <f t="shared" si="1"/>
        <v>0</v>
      </c>
      <c r="AB15" s="101">
        <f t="shared" si="2"/>
        <v>0</v>
      </c>
      <c r="AC15" s="101">
        <f t="shared" si="4"/>
        <v>0</v>
      </c>
      <c r="AD15" s="101">
        <f t="shared" si="3"/>
        <v>0</v>
      </c>
    </row>
    <row r="16" spans="1:30" ht="15" customHeight="1" thickBot="1" x14ac:dyDescent="0.35">
      <c r="A16" s="121"/>
      <c r="B16" s="42"/>
      <c r="C16" s="118"/>
      <c r="D16" s="119"/>
      <c r="E16" s="111"/>
      <c r="F16" s="111"/>
      <c r="G16" s="85"/>
      <c r="H16" s="86"/>
      <c r="I16" s="192"/>
      <c r="J16" s="193"/>
      <c r="K16" s="193"/>
      <c r="L16" s="193"/>
      <c r="M16" s="188"/>
      <c r="N16" s="188"/>
      <c r="O16" s="96"/>
      <c r="P16" s="43"/>
      <c r="Q16" s="186"/>
      <c r="R16" s="187"/>
      <c r="S16" s="64"/>
      <c r="T16" s="233"/>
      <c r="U16" s="233"/>
      <c r="V16" s="291" t="s">
        <v>8</v>
      </c>
      <c r="W16" s="292"/>
      <c r="X16" s="38"/>
      <c r="Y16" s="39"/>
      <c r="Z16" s="100">
        <f t="shared" ca="1" si="0"/>
        <v>22</v>
      </c>
      <c r="AA16" s="101">
        <f t="shared" si="1"/>
        <v>0</v>
      </c>
      <c r="AB16" s="101">
        <f t="shared" si="2"/>
        <v>0</v>
      </c>
      <c r="AC16" s="101">
        <f t="shared" si="4"/>
        <v>0</v>
      </c>
      <c r="AD16" s="101">
        <f t="shared" si="3"/>
        <v>0</v>
      </c>
    </row>
    <row r="17" spans="1:30" ht="15" customHeight="1" x14ac:dyDescent="0.25">
      <c r="A17" s="6"/>
      <c r="B17" s="42"/>
      <c r="C17" s="118"/>
      <c r="D17" s="119"/>
      <c r="E17" s="111"/>
      <c r="F17" s="111"/>
      <c r="G17" s="87"/>
      <c r="H17" s="88"/>
      <c r="I17" s="95"/>
      <c r="J17" s="94"/>
      <c r="K17" s="103"/>
      <c r="L17" s="102"/>
      <c r="M17" s="102"/>
      <c r="N17" s="102"/>
      <c r="O17" s="93"/>
      <c r="P17" s="44"/>
      <c r="Q17" s="186"/>
      <c r="R17" s="187"/>
      <c r="S17" s="64"/>
      <c r="T17" s="233"/>
      <c r="U17" s="233"/>
      <c r="Z17" s="100">
        <f t="shared" ca="1" si="0"/>
        <v>22</v>
      </c>
      <c r="AA17" s="101">
        <f t="shared" si="1"/>
        <v>0</v>
      </c>
      <c r="AB17" s="101">
        <f t="shared" si="2"/>
        <v>0</v>
      </c>
      <c r="AC17" s="101">
        <f t="shared" si="4"/>
        <v>0</v>
      </c>
      <c r="AD17" s="101">
        <f t="shared" si="3"/>
        <v>0</v>
      </c>
    </row>
    <row r="18" spans="1:30" ht="16" customHeight="1" x14ac:dyDescent="0.25">
      <c r="A18" s="121"/>
      <c r="B18" s="42"/>
      <c r="C18" s="118"/>
      <c r="D18" s="119"/>
      <c r="E18" s="111"/>
      <c r="F18" s="111"/>
      <c r="G18" s="89"/>
      <c r="H18" s="90"/>
      <c r="I18" s="112"/>
      <c r="J18" s="113"/>
      <c r="K18" s="113"/>
      <c r="L18" s="113"/>
      <c r="M18" s="113"/>
      <c r="N18" s="113"/>
      <c r="O18" s="114"/>
      <c r="P18" s="44"/>
      <c r="Q18" s="120"/>
      <c r="R18" s="120"/>
      <c r="S18" s="97"/>
      <c r="T18" s="233"/>
      <c r="U18" s="233"/>
      <c r="X18" s="80"/>
      <c r="Z18" s="100">
        <f t="shared" ca="1" si="0"/>
        <v>22</v>
      </c>
      <c r="AA18" s="101">
        <f t="shared" si="1"/>
        <v>0</v>
      </c>
      <c r="AB18" s="101">
        <f t="shared" si="2"/>
        <v>0</v>
      </c>
      <c r="AC18" s="101">
        <f t="shared" si="4"/>
        <v>0</v>
      </c>
      <c r="AD18" s="101">
        <f t="shared" si="3"/>
        <v>0</v>
      </c>
    </row>
    <row r="19" spans="1:30" ht="15.75" customHeight="1" x14ac:dyDescent="0.25">
      <c r="A19" s="121"/>
      <c r="B19" s="42"/>
      <c r="C19" s="118"/>
      <c r="D19" s="119"/>
      <c r="E19" s="111"/>
      <c r="F19" s="111"/>
      <c r="G19" s="91"/>
      <c r="H19" s="92"/>
      <c r="I19" s="115"/>
      <c r="J19" s="116"/>
      <c r="K19" s="116"/>
      <c r="L19" s="116"/>
      <c r="M19" s="116"/>
      <c r="N19" s="116"/>
      <c r="O19" s="117"/>
      <c r="P19" s="45"/>
      <c r="Q19" s="293"/>
      <c r="R19" s="294"/>
      <c r="S19" s="97"/>
      <c r="T19" s="233"/>
      <c r="U19" s="233"/>
      <c r="Z19" s="100">
        <f t="shared" ca="1" si="0"/>
        <v>22</v>
      </c>
      <c r="AA19" s="101">
        <f t="shared" si="1"/>
        <v>0</v>
      </c>
      <c r="AB19" s="101">
        <f t="shared" si="2"/>
        <v>0</v>
      </c>
      <c r="AC19" s="101">
        <f t="shared" si="4"/>
        <v>0</v>
      </c>
      <c r="AD19" s="101">
        <f t="shared" si="3"/>
        <v>0</v>
      </c>
    </row>
    <row r="20" spans="1:30" ht="15.75" customHeight="1" x14ac:dyDescent="0.3">
      <c r="A20" s="121"/>
      <c r="B20" s="223"/>
      <c r="C20" s="302"/>
      <c r="D20" s="303"/>
      <c r="E20" s="303"/>
      <c r="F20" s="303"/>
      <c r="G20" s="303"/>
      <c r="H20" s="303"/>
      <c r="I20" s="303"/>
      <c r="J20" s="303"/>
      <c r="K20" s="303"/>
      <c r="L20" s="303"/>
      <c r="M20" s="304"/>
      <c r="N20" s="309"/>
      <c r="O20" s="310"/>
      <c r="P20" s="40"/>
      <c r="Q20" s="295"/>
      <c r="R20" s="295"/>
      <c r="S20" s="46"/>
      <c r="T20" s="233"/>
      <c r="U20" s="233"/>
      <c r="Z20" s="100">
        <f t="shared" ca="1" si="0"/>
        <v>22</v>
      </c>
      <c r="AA20" s="101">
        <f t="shared" si="1"/>
        <v>0</v>
      </c>
      <c r="AB20" s="101">
        <f t="shared" si="2"/>
        <v>0</v>
      </c>
      <c r="AC20" s="101">
        <f t="shared" si="4"/>
        <v>0</v>
      </c>
      <c r="AD20" s="101">
        <f t="shared" si="3"/>
        <v>0</v>
      </c>
    </row>
    <row r="21" spans="1:30" ht="16.5" customHeight="1" thickBot="1" x14ac:dyDescent="0.3">
      <c r="A21" s="121"/>
      <c r="B21" s="224"/>
      <c r="C21" s="305"/>
      <c r="D21" s="305"/>
      <c r="E21" s="305"/>
      <c r="F21" s="305"/>
      <c r="G21" s="305"/>
      <c r="H21" s="305"/>
      <c r="I21" s="305"/>
      <c r="J21" s="305"/>
      <c r="K21" s="305"/>
      <c r="L21" s="305"/>
      <c r="M21" s="306"/>
      <c r="N21" s="307"/>
      <c r="O21" s="308"/>
      <c r="P21" s="299"/>
      <c r="Q21" s="300"/>
      <c r="R21" s="300"/>
      <c r="S21" s="301"/>
      <c r="T21" s="233"/>
      <c r="U21" s="233"/>
      <c r="Z21" s="100">
        <f t="shared" ca="1" si="0"/>
        <v>22</v>
      </c>
      <c r="AA21" s="101">
        <f t="shared" si="1"/>
        <v>0</v>
      </c>
      <c r="AB21" s="101">
        <f t="shared" si="2"/>
        <v>0</v>
      </c>
      <c r="AC21" s="101">
        <f t="shared" si="4"/>
        <v>0</v>
      </c>
      <c r="AD21" s="101">
        <f t="shared" si="3"/>
        <v>0</v>
      </c>
    </row>
    <row r="22" spans="1:30" ht="18.5" customHeight="1" thickBot="1" x14ac:dyDescent="0.3">
      <c r="A22" s="121"/>
      <c r="B22" s="312"/>
      <c r="C22" s="313"/>
      <c r="D22" s="313"/>
      <c r="E22" s="296"/>
      <c r="F22" s="134"/>
      <c r="G22" s="134"/>
      <c r="H22" s="134"/>
      <c r="I22" s="134"/>
      <c r="J22" s="134"/>
      <c r="K22" s="134"/>
      <c r="L22" s="297"/>
      <c r="M22" s="297"/>
      <c r="N22" s="297"/>
      <c r="O22" s="297"/>
      <c r="P22" s="297"/>
      <c r="Q22" s="297"/>
      <c r="R22" s="297"/>
      <c r="S22" s="298"/>
      <c r="T22" s="233"/>
      <c r="U22" s="233"/>
      <c r="Z22" s="100">
        <f t="shared" ca="1" si="0"/>
        <v>22</v>
      </c>
      <c r="AA22" s="101">
        <f t="shared" si="1"/>
        <v>0</v>
      </c>
      <c r="AB22" s="101">
        <f t="shared" si="2"/>
        <v>0</v>
      </c>
      <c r="AC22" s="101">
        <f t="shared" si="4"/>
        <v>0</v>
      </c>
      <c r="AD22" s="101">
        <f t="shared" si="3"/>
        <v>0</v>
      </c>
    </row>
    <row r="23" spans="1:30" ht="13.5" customHeight="1" thickBot="1" x14ac:dyDescent="0.3">
      <c r="A23" s="121"/>
      <c r="B23" s="54"/>
      <c r="C23" s="311"/>
      <c r="D23" s="209"/>
      <c r="E23" s="209"/>
      <c r="F23" s="209"/>
      <c r="G23" s="225"/>
      <c r="H23" s="226"/>
      <c r="I23" s="226"/>
      <c r="J23" s="226"/>
      <c r="K23" s="226"/>
      <c r="L23" s="319"/>
      <c r="M23" s="320"/>
      <c r="N23" s="320"/>
      <c r="O23" s="321"/>
      <c r="P23" s="321"/>
      <c r="Q23" s="322"/>
      <c r="R23" s="317"/>
      <c r="S23" s="318"/>
      <c r="T23" s="233"/>
      <c r="U23" s="233"/>
      <c r="Z23" s="100">
        <f t="shared" ca="1" si="0"/>
        <v>22</v>
      </c>
      <c r="AA23" s="101">
        <f t="shared" si="1"/>
        <v>0</v>
      </c>
      <c r="AB23" s="101">
        <f t="shared" si="2"/>
        <v>0</v>
      </c>
      <c r="AC23" s="101">
        <f t="shared" si="4"/>
        <v>0</v>
      </c>
      <c r="AD23" s="101">
        <f t="shared" si="3"/>
        <v>0</v>
      </c>
    </row>
    <row r="24" spans="1:30" ht="15" customHeight="1" x14ac:dyDescent="0.25">
      <c r="A24" s="121"/>
      <c r="B24" s="49"/>
      <c r="C24" s="206"/>
      <c r="D24" s="245"/>
      <c r="E24" s="245"/>
      <c r="F24" s="245"/>
      <c r="G24" s="314"/>
      <c r="H24" s="315"/>
      <c r="I24" s="315"/>
      <c r="J24" s="316"/>
      <c r="K24" s="316"/>
      <c r="L24" s="316"/>
      <c r="M24" s="316"/>
      <c r="N24" s="316"/>
      <c r="O24" s="335"/>
      <c r="P24" s="336"/>
      <c r="Q24" s="336"/>
      <c r="R24" s="336"/>
      <c r="S24" s="337"/>
      <c r="T24" s="233"/>
      <c r="U24" s="233"/>
      <c r="Z24" s="100">
        <f t="shared" ca="1" si="0"/>
        <v>22</v>
      </c>
      <c r="AA24" s="101">
        <f t="shared" si="1"/>
        <v>0</v>
      </c>
      <c r="AB24" s="101">
        <f t="shared" si="2"/>
        <v>0</v>
      </c>
      <c r="AC24" s="101">
        <f t="shared" si="4"/>
        <v>0</v>
      </c>
      <c r="AD24" s="101">
        <f t="shared" si="3"/>
        <v>0</v>
      </c>
    </row>
    <row r="25" spans="1:30" ht="15" customHeight="1" x14ac:dyDescent="0.25">
      <c r="A25" s="121"/>
      <c r="B25" s="50"/>
      <c r="C25" s="206"/>
      <c r="D25" s="206"/>
      <c r="E25" s="206"/>
      <c r="F25" s="206"/>
      <c r="G25" s="227"/>
      <c r="H25" s="228"/>
      <c r="I25" s="229"/>
      <c r="J25" s="237"/>
      <c r="K25" s="238"/>
      <c r="L25" s="238"/>
      <c r="M25" s="238"/>
      <c r="N25" s="238"/>
      <c r="O25" s="238"/>
      <c r="P25" s="239"/>
      <c r="Q25" s="239"/>
      <c r="R25" s="239"/>
      <c r="S25" s="240"/>
      <c r="T25" s="233"/>
      <c r="U25" s="233"/>
      <c r="Z25" s="100">
        <f t="shared" ca="1" si="0"/>
        <v>22</v>
      </c>
      <c r="AA25" s="101">
        <f t="shared" si="1"/>
        <v>0</v>
      </c>
      <c r="AB25" s="101">
        <f t="shared" si="2"/>
        <v>0</v>
      </c>
      <c r="AC25" s="101">
        <f t="shared" si="4"/>
        <v>0</v>
      </c>
      <c r="AD25" s="101">
        <f t="shared" si="3"/>
        <v>0</v>
      </c>
    </row>
    <row r="26" spans="1:30" ht="16" customHeight="1" thickBot="1" x14ac:dyDescent="0.3">
      <c r="A26" s="75"/>
      <c r="B26" s="248"/>
      <c r="C26" s="210"/>
      <c r="D26" s="206"/>
      <c r="E26" s="245"/>
      <c r="F26" s="245"/>
      <c r="G26" s="245"/>
      <c r="H26" s="317"/>
      <c r="I26" s="333"/>
      <c r="J26" s="333"/>
      <c r="K26" s="333"/>
      <c r="L26" s="333"/>
      <c r="M26" s="333"/>
      <c r="N26" s="333"/>
      <c r="O26" s="333"/>
      <c r="P26" s="333"/>
      <c r="Q26" s="333"/>
      <c r="R26" s="333"/>
      <c r="S26" s="334"/>
      <c r="T26" s="233"/>
      <c r="U26" s="233"/>
      <c r="Z26" s="100">
        <f t="shared" ca="1" si="0"/>
        <v>22</v>
      </c>
      <c r="AA26" s="101">
        <f t="shared" si="1"/>
        <v>0</v>
      </c>
      <c r="AB26" s="101">
        <f t="shared" si="2"/>
        <v>0</v>
      </c>
      <c r="AC26" s="101">
        <f t="shared" si="4"/>
        <v>0</v>
      </c>
      <c r="AD26" s="101">
        <f t="shared" si="3"/>
        <v>0</v>
      </c>
    </row>
    <row r="27" spans="1:30" ht="17.149999999999999" customHeight="1" thickBot="1" x14ac:dyDescent="0.3">
      <c r="A27" s="8" t="b">
        <v>1</v>
      </c>
      <c r="B27" s="55"/>
      <c r="C27" s="241"/>
      <c r="D27" s="242"/>
      <c r="E27" s="328"/>
      <c r="F27" s="329"/>
      <c r="G27" s="329"/>
      <c r="H27" s="329"/>
      <c r="I27" s="329"/>
      <c r="J27" s="329"/>
      <c r="K27" s="329"/>
      <c r="L27" s="329"/>
      <c r="M27" s="329"/>
      <c r="N27" s="330"/>
      <c r="O27" s="330"/>
      <c r="P27" s="331"/>
      <c r="Q27" s="331"/>
      <c r="R27" s="331"/>
      <c r="S27" s="332"/>
      <c r="T27" s="233"/>
      <c r="U27" s="233"/>
      <c r="Z27" s="100">
        <f t="shared" ca="1" si="0"/>
        <v>22</v>
      </c>
      <c r="AA27" s="101">
        <f t="shared" si="1"/>
        <v>0</v>
      </c>
      <c r="AB27" s="101">
        <f t="shared" si="2"/>
        <v>0</v>
      </c>
      <c r="AC27" s="101">
        <f t="shared" si="4"/>
        <v>0</v>
      </c>
      <c r="AD27" s="101">
        <f t="shared" si="3"/>
        <v>0</v>
      </c>
    </row>
    <row r="28" spans="1:30" ht="17.149999999999999" customHeight="1" thickBot="1" x14ac:dyDescent="0.3">
      <c r="A28" s="8" t="b">
        <v>0</v>
      </c>
      <c r="B28" s="51"/>
      <c r="C28" s="245"/>
      <c r="D28" s="226"/>
      <c r="E28" s="226"/>
      <c r="F28" s="260"/>
      <c r="G28" s="243"/>
      <c r="H28" s="244"/>
      <c r="I28" s="245"/>
      <c r="J28" s="246"/>
      <c r="K28" s="246"/>
      <c r="L28" s="246"/>
      <c r="M28" s="246"/>
      <c r="N28" s="246"/>
      <c r="O28" s="246"/>
      <c r="P28" s="246"/>
      <c r="Q28" s="246"/>
      <c r="R28" s="246"/>
      <c r="S28" s="247"/>
      <c r="T28" s="233"/>
      <c r="U28" s="233"/>
      <c r="Z28" s="100">
        <f t="shared" ca="1" si="0"/>
        <v>22</v>
      </c>
      <c r="AA28" s="101">
        <f t="shared" si="1"/>
        <v>0</v>
      </c>
      <c r="AB28" s="101">
        <f t="shared" si="2"/>
        <v>0</v>
      </c>
      <c r="AC28" s="101">
        <f t="shared" si="4"/>
        <v>0</v>
      </c>
      <c r="AD28" s="101">
        <f t="shared" si="3"/>
        <v>0</v>
      </c>
    </row>
    <row r="29" spans="1:30" ht="17.149999999999999" customHeight="1" thickBot="1" x14ac:dyDescent="0.3">
      <c r="A29" s="8" t="b">
        <v>0</v>
      </c>
      <c r="B29" s="215"/>
      <c r="C29" s="216"/>
      <c r="D29" s="249"/>
      <c r="E29" s="250"/>
      <c r="F29" s="250"/>
      <c r="G29" s="250"/>
      <c r="H29" s="251"/>
      <c r="I29" s="252"/>
      <c r="J29" s="252"/>
      <c r="K29" s="252"/>
      <c r="L29" s="253"/>
      <c r="M29" s="254"/>
      <c r="N29" s="255"/>
      <c r="O29" s="255"/>
      <c r="P29" s="255"/>
      <c r="Q29" s="255"/>
      <c r="R29" s="255"/>
      <c r="S29" s="256"/>
      <c r="T29" s="233"/>
      <c r="U29" s="233"/>
    </row>
    <row r="30" spans="1:30" ht="17.149999999999999" customHeight="1" thickBot="1" x14ac:dyDescent="0.3">
      <c r="A30" s="8" t="b">
        <v>0</v>
      </c>
      <c r="B30" s="54"/>
      <c r="C30" s="209"/>
      <c r="D30" s="210"/>
      <c r="E30" s="210"/>
      <c r="F30" s="211"/>
      <c r="G30" s="218"/>
      <c r="H30" s="219"/>
      <c r="I30" s="219"/>
      <c r="J30" s="219"/>
      <c r="K30" s="263"/>
      <c r="L30" s="257"/>
      <c r="M30" s="258"/>
      <c r="N30" s="258"/>
      <c r="O30" s="259"/>
      <c r="P30" s="261"/>
      <c r="Q30" s="261"/>
      <c r="R30" s="261"/>
      <c r="S30" s="262"/>
      <c r="T30" s="233"/>
      <c r="U30" s="233"/>
    </row>
    <row r="31" spans="1:30" ht="17" customHeight="1" x14ac:dyDescent="0.3">
      <c r="A31" s="8"/>
      <c r="B31" s="50"/>
      <c r="C31" s="206"/>
      <c r="D31" s="206"/>
      <c r="E31" s="206"/>
      <c r="F31" s="206"/>
      <c r="G31" s="323"/>
      <c r="H31" s="323"/>
      <c r="I31" s="323"/>
      <c r="J31" s="323"/>
      <c r="K31" s="323"/>
      <c r="L31" s="324"/>
      <c r="M31" s="325"/>
      <c r="N31" s="326"/>
      <c r="O31" s="327"/>
      <c r="P31" s="212"/>
      <c r="Q31" s="213"/>
      <c r="R31" s="213"/>
      <c r="S31" s="214"/>
      <c r="T31" s="233"/>
      <c r="U31" s="233"/>
    </row>
    <row r="32" spans="1:30" ht="17.149999999999999" customHeight="1" x14ac:dyDescent="0.3">
      <c r="A32" s="8"/>
      <c r="B32" s="52"/>
      <c r="C32" s="317"/>
      <c r="D32" s="317"/>
      <c r="E32" s="317"/>
      <c r="F32" s="317"/>
      <c r="G32" s="317"/>
      <c r="H32" s="317"/>
      <c r="I32" s="317"/>
      <c r="J32" s="317"/>
      <c r="K32" s="317"/>
      <c r="L32" s="317"/>
      <c r="M32" s="317"/>
      <c r="N32" s="317"/>
      <c r="O32" s="367"/>
      <c r="P32" s="68"/>
      <c r="Q32" s="358"/>
      <c r="R32" s="358"/>
      <c r="S32" s="359"/>
      <c r="T32" s="233"/>
      <c r="U32" s="233"/>
    </row>
    <row r="33" spans="1:21" ht="17.149999999999999" customHeight="1" x14ac:dyDescent="0.3">
      <c r="A33" s="8"/>
      <c r="B33" s="50"/>
      <c r="C33" s="206"/>
      <c r="D33" s="206"/>
      <c r="E33" s="206"/>
      <c r="F33" s="206"/>
      <c r="G33" s="245"/>
      <c r="H33" s="245"/>
      <c r="I33" s="245"/>
      <c r="J33" s="245"/>
      <c r="K33" s="333"/>
      <c r="L33" s="333"/>
      <c r="M33" s="333"/>
      <c r="N33" s="333"/>
      <c r="O33" s="341"/>
      <c r="P33" s="68"/>
      <c r="Q33" s="283"/>
      <c r="R33" s="283"/>
      <c r="S33" s="284"/>
      <c r="T33" s="233"/>
      <c r="U33" s="233"/>
    </row>
    <row r="34" spans="1:21" ht="17.149999999999999" customHeight="1" x14ac:dyDescent="0.25">
      <c r="A34" s="8"/>
      <c r="B34" s="53"/>
      <c r="C34" s="206"/>
      <c r="D34" s="245"/>
      <c r="E34" s="245"/>
      <c r="F34" s="245"/>
      <c r="G34" s="245"/>
      <c r="H34" s="245"/>
      <c r="I34" s="245"/>
      <c r="J34" s="245"/>
      <c r="K34" s="245"/>
      <c r="L34" s="339"/>
      <c r="M34" s="339"/>
      <c r="N34" s="339"/>
      <c r="O34" s="340"/>
      <c r="P34" s="65"/>
      <c r="Q34" s="283"/>
      <c r="R34" s="370"/>
      <c r="S34" s="371"/>
      <c r="T34" s="233"/>
      <c r="U34" s="233"/>
    </row>
    <row r="35" spans="1:21" ht="17.149999999999999" customHeight="1" x14ac:dyDescent="0.25">
      <c r="A35" s="8"/>
      <c r="B35" s="56"/>
      <c r="C35" s="206"/>
      <c r="D35" s="206"/>
      <c r="E35" s="206"/>
      <c r="F35" s="206"/>
      <c r="G35" s="245"/>
      <c r="H35" s="245"/>
      <c r="I35" s="245"/>
      <c r="J35" s="245"/>
      <c r="K35" s="245"/>
      <c r="L35" s="245"/>
      <c r="M35" s="245"/>
      <c r="N35" s="245"/>
      <c r="O35" s="372"/>
      <c r="P35" s="66"/>
      <c r="Q35" s="283"/>
      <c r="R35" s="283"/>
      <c r="S35" s="284"/>
      <c r="T35" s="233"/>
      <c r="U35" s="233"/>
    </row>
    <row r="36" spans="1:21" ht="17.149999999999999" customHeight="1" x14ac:dyDescent="0.25">
      <c r="A36" s="5"/>
      <c r="B36" s="56"/>
      <c r="C36" s="218"/>
      <c r="D36" s="219"/>
      <c r="E36" s="219"/>
      <c r="F36" s="219"/>
      <c r="G36" s="219"/>
      <c r="H36" s="219"/>
      <c r="I36" s="219"/>
      <c r="J36" s="219"/>
      <c r="K36" s="219"/>
      <c r="L36" s="219"/>
      <c r="M36" s="219"/>
      <c r="N36" s="219"/>
      <c r="O36" s="220"/>
      <c r="P36" s="67"/>
      <c r="Q36" s="283"/>
      <c r="R36" s="283"/>
      <c r="S36" s="284"/>
      <c r="T36" s="233"/>
      <c r="U36" s="233"/>
    </row>
    <row r="37" spans="1:21" ht="17.149999999999999" customHeight="1" x14ac:dyDescent="0.25">
      <c r="A37" s="5"/>
      <c r="B37" s="365"/>
      <c r="C37" s="366"/>
      <c r="D37" s="209"/>
      <c r="E37" s="209"/>
      <c r="F37" s="265"/>
      <c r="G37" s="285"/>
      <c r="H37" s="286"/>
      <c r="I37" s="286"/>
      <c r="J37" s="286"/>
      <c r="K37" s="286"/>
      <c r="L37" s="286"/>
      <c r="M37" s="286"/>
      <c r="N37" s="286"/>
      <c r="O37" s="287"/>
      <c r="P37" s="67"/>
      <c r="Q37" s="283"/>
      <c r="R37" s="283"/>
      <c r="S37" s="284"/>
      <c r="T37" s="233"/>
      <c r="U37" s="233"/>
    </row>
    <row r="38" spans="1:21" ht="17.149999999999999" customHeight="1" x14ac:dyDescent="0.25">
      <c r="A38" s="5"/>
      <c r="B38" s="50"/>
      <c r="C38" s="368"/>
      <c r="D38" s="369"/>
      <c r="E38" s="369"/>
      <c r="F38" s="360"/>
      <c r="G38" s="361"/>
      <c r="H38" s="362"/>
      <c r="I38" s="363"/>
      <c r="J38" s="363"/>
      <c r="K38" s="363"/>
      <c r="L38" s="363"/>
      <c r="M38" s="363"/>
      <c r="N38" s="363"/>
      <c r="O38" s="364"/>
      <c r="P38" s="66"/>
      <c r="Q38" s="283"/>
      <c r="R38" s="283"/>
      <c r="S38" s="284"/>
      <c r="T38" s="233"/>
      <c r="U38" s="233"/>
    </row>
    <row r="39" spans="1:21" ht="17.149999999999999" customHeight="1" x14ac:dyDescent="0.3">
      <c r="A39" s="8"/>
      <c r="B39" s="221"/>
      <c r="C39" s="342"/>
      <c r="D39" s="343"/>
      <c r="E39" s="343"/>
      <c r="F39" s="343"/>
      <c r="G39" s="343"/>
      <c r="H39" s="343"/>
      <c r="I39" s="343"/>
      <c r="J39" s="343"/>
      <c r="K39" s="343"/>
      <c r="L39" s="343"/>
      <c r="M39" s="345"/>
      <c r="N39" s="346"/>
      <c r="O39" s="347"/>
      <c r="P39" s="68"/>
      <c r="Q39" s="283"/>
      <c r="R39" s="283"/>
      <c r="S39" s="284"/>
      <c r="T39" s="233"/>
      <c r="U39" s="233"/>
    </row>
    <row r="40" spans="1:21" ht="17.149999999999999" customHeight="1" x14ac:dyDescent="0.25">
      <c r="A40" s="8"/>
      <c r="B40" s="222"/>
      <c r="C40" s="344"/>
      <c r="D40" s="344"/>
      <c r="E40" s="344"/>
      <c r="F40" s="344"/>
      <c r="G40" s="344"/>
      <c r="H40" s="344"/>
      <c r="I40" s="344"/>
      <c r="J40" s="344"/>
      <c r="K40" s="344"/>
      <c r="L40" s="344"/>
      <c r="M40" s="352"/>
      <c r="N40" s="353"/>
      <c r="O40" s="70"/>
      <c r="P40" s="66"/>
      <c r="Q40" s="288"/>
      <c r="R40" s="289"/>
      <c r="S40" s="290"/>
      <c r="T40" s="233"/>
      <c r="U40" s="233"/>
    </row>
    <row r="41" spans="1:21" ht="17.149999999999999" customHeight="1" x14ac:dyDescent="0.25">
      <c r="A41" s="8"/>
      <c r="B41" s="348"/>
      <c r="C41" s="349"/>
      <c r="D41" s="349"/>
      <c r="E41" s="349"/>
      <c r="F41" s="349"/>
      <c r="G41" s="349"/>
      <c r="H41" s="349"/>
      <c r="I41" s="349"/>
      <c r="J41" s="349"/>
      <c r="K41" s="349"/>
      <c r="L41" s="349"/>
      <c r="M41" s="354"/>
      <c r="N41" s="355"/>
      <c r="O41" s="71"/>
      <c r="P41" s="66"/>
      <c r="Q41" s="282"/>
      <c r="R41" s="135"/>
      <c r="S41" s="136"/>
      <c r="T41" s="233"/>
      <c r="U41" s="233"/>
    </row>
    <row r="42" spans="1:21" ht="17.149999999999999" customHeight="1" thickBot="1" x14ac:dyDescent="0.3">
      <c r="A42" s="8"/>
      <c r="B42" s="350"/>
      <c r="C42" s="351"/>
      <c r="D42" s="351"/>
      <c r="E42" s="351"/>
      <c r="F42" s="351"/>
      <c r="G42" s="351"/>
      <c r="H42" s="351"/>
      <c r="I42" s="351"/>
      <c r="J42" s="351"/>
      <c r="K42" s="351"/>
      <c r="L42" s="351"/>
      <c r="M42" s="356"/>
      <c r="N42" s="357"/>
      <c r="O42" s="72"/>
      <c r="P42" s="203"/>
      <c r="Q42" s="204"/>
      <c r="R42" s="204"/>
      <c r="S42" s="205"/>
      <c r="T42" s="233"/>
      <c r="U42" s="233"/>
    </row>
    <row r="43" spans="1:21" ht="17.149999999999999" customHeight="1" x14ac:dyDescent="0.25">
      <c r="A43" s="8"/>
      <c r="B43" s="47"/>
      <c r="C43" s="275"/>
      <c r="D43" s="275"/>
      <c r="E43" s="275"/>
      <c r="F43" s="275"/>
      <c r="G43" s="275"/>
      <c r="H43" s="275"/>
      <c r="I43" s="275"/>
      <c r="J43" s="275"/>
      <c r="K43" s="275"/>
      <c r="L43" s="275"/>
      <c r="M43" s="275"/>
      <c r="N43" s="275"/>
      <c r="O43" s="275"/>
      <c r="P43" s="275"/>
      <c r="Q43" s="275"/>
      <c r="R43" s="275"/>
      <c r="S43" s="276"/>
      <c r="T43" s="233"/>
      <c r="U43" s="233"/>
    </row>
    <row r="44" spans="1:21" ht="17.149999999999999" customHeight="1" x14ac:dyDescent="0.25">
      <c r="A44" s="8"/>
      <c r="B44" s="48"/>
      <c r="C44" s="277"/>
      <c r="D44" s="277"/>
      <c r="E44" s="277"/>
      <c r="F44" s="277"/>
      <c r="G44" s="277"/>
      <c r="H44" s="277"/>
      <c r="I44" s="277"/>
      <c r="J44" s="277"/>
      <c r="K44" s="277"/>
      <c r="L44" s="277"/>
      <c r="M44" s="277"/>
      <c r="N44" s="277"/>
      <c r="O44" s="277"/>
      <c r="P44" s="277"/>
      <c r="Q44" s="277"/>
      <c r="R44" s="277"/>
      <c r="S44" s="278"/>
      <c r="T44" s="20"/>
      <c r="U44" s="3"/>
    </row>
    <row r="45" spans="1:21" ht="17.149999999999999" customHeight="1" thickBot="1" x14ac:dyDescent="0.3">
      <c r="A45" s="8"/>
      <c r="B45" s="279"/>
      <c r="C45" s="280"/>
      <c r="D45" s="280"/>
      <c r="E45" s="280"/>
      <c r="F45" s="280"/>
      <c r="G45" s="280"/>
      <c r="H45" s="280"/>
      <c r="I45" s="280"/>
      <c r="J45" s="280"/>
      <c r="K45" s="280"/>
      <c r="L45" s="280"/>
      <c r="M45" s="280"/>
      <c r="N45" s="280"/>
      <c r="O45" s="280"/>
      <c r="P45" s="280"/>
      <c r="Q45" s="280"/>
      <c r="R45" s="280"/>
      <c r="S45" s="281"/>
      <c r="T45" s="20"/>
      <c r="U45" s="3"/>
    </row>
    <row r="46" spans="1:21" ht="17.149999999999999" customHeight="1" x14ac:dyDescent="0.25">
      <c r="A46" s="185"/>
      <c r="B46" s="273"/>
      <c r="C46" s="273"/>
      <c r="D46" s="273"/>
      <c r="E46" s="273"/>
      <c r="F46" s="273"/>
      <c r="G46" s="273"/>
      <c r="H46" s="273"/>
      <c r="I46" s="273"/>
      <c r="J46" s="273"/>
      <c r="K46" s="273"/>
      <c r="L46" s="273"/>
      <c r="M46" s="273"/>
      <c r="N46" s="273"/>
      <c r="O46" s="273"/>
      <c r="P46" s="273"/>
      <c r="Q46" s="273"/>
      <c r="R46" s="273"/>
      <c r="S46" s="273"/>
      <c r="T46" s="21"/>
      <c r="U46" s="3"/>
    </row>
    <row r="47" spans="1:21" ht="17.149999999999999" customHeight="1" x14ac:dyDescent="0.25">
      <c r="A47" s="185"/>
      <c r="B47" s="274"/>
      <c r="C47" s="274"/>
      <c r="D47" s="274"/>
      <c r="E47" s="274"/>
      <c r="F47" s="274"/>
      <c r="G47" s="274"/>
      <c r="H47" s="274"/>
      <c r="I47" s="274"/>
      <c r="J47" s="274"/>
      <c r="K47" s="274"/>
      <c r="L47" s="274"/>
      <c r="M47" s="274"/>
      <c r="N47" s="274"/>
      <c r="O47" s="274"/>
      <c r="P47" s="274"/>
      <c r="Q47" s="274"/>
      <c r="R47" s="274"/>
      <c r="S47" s="274"/>
      <c r="T47" s="3"/>
      <c r="U47" s="3"/>
    </row>
    <row r="48" spans="1:21" ht="17.149999999999999" customHeight="1" x14ac:dyDescent="0.35">
      <c r="A48" s="185"/>
      <c r="B48" s="10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/>
      <c r="R48"/>
      <c r="S48"/>
      <c r="T48" s="3"/>
      <c r="U48" s="3"/>
    </row>
    <row r="49" spans="1:21" ht="17.149999999999999" customHeight="1" x14ac:dyDescent="0.3">
      <c r="A49" s="185"/>
      <c r="B49" s="11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/>
      <c r="R49"/>
      <c r="S49"/>
      <c r="T49" s="3"/>
      <c r="U49" s="3"/>
    </row>
    <row r="50" spans="1:21" ht="17.149999999999999" customHeight="1" x14ac:dyDescent="0.3">
      <c r="A50" s="185"/>
      <c r="B50" s="12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7"/>
      <c r="Q50"/>
      <c r="R50"/>
      <c r="S50"/>
      <c r="T50" s="3"/>
      <c r="U50" s="3"/>
    </row>
    <row r="51" spans="1:21" ht="17.149999999999999" customHeight="1" x14ac:dyDescent="0.3">
      <c r="A51" s="185"/>
      <c r="B51" s="12"/>
      <c r="C51" s="7"/>
      <c r="D51" s="7"/>
      <c r="E51" s="7"/>
      <c r="F51" s="7"/>
      <c r="G51" s="7"/>
      <c r="H51" s="7"/>
      <c r="I51" s="13"/>
      <c r="J51" s="13"/>
      <c r="K51" s="13"/>
      <c r="L51" s="13"/>
      <c r="M51" s="13"/>
      <c r="N51" s="13"/>
      <c r="O51" s="13"/>
      <c r="P51" s="6"/>
      <c r="Q51" s="3"/>
      <c r="R51" s="3"/>
      <c r="S51" s="3"/>
      <c r="T51" s="3"/>
      <c r="U51" s="3"/>
    </row>
    <row r="52" spans="1:21" ht="15" customHeight="1" x14ac:dyDescent="0.35">
      <c r="A52" s="185"/>
      <c r="B52" s="12"/>
      <c r="C52" s="14"/>
      <c r="D52" s="267"/>
      <c r="E52" s="268"/>
      <c r="F52" s="268"/>
      <c r="G52" s="268"/>
      <c r="H52" s="179"/>
      <c r="I52" s="266"/>
      <c r="J52" s="179"/>
      <c r="K52" s="272"/>
      <c r="L52" s="179"/>
      <c r="M52" s="217"/>
      <c r="N52" s="271"/>
      <c r="O52" s="271"/>
      <c r="P52" s="6"/>
      <c r="Q52" s="3"/>
      <c r="R52" s="3"/>
      <c r="S52" s="3"/>
      <c r="T52" s="3"/>
      <c r="U52" s="3"/>
    </row>
    <row r="53" spans="1:21" ht="15" customHeight="1" x14ac:dyDescent="0.3">
      <c r="A53" s="185"/>
      <c r="B53" s="12"/>
      <c r="C53" s="269"/>
      <c r="D53" s="234"/>
      <c r="E53" s="121"/>
      <c r="F53" s="121"/>
      <c r="G53" s="121"/>
      <c r="H53" s="179"/>
      <c r="I53" s="177"/>
      <c r="J53" s="179"/>
      <c r="K53" s="179"/>
      <c r="L53" s="264"/>
      <c r="M53" s="264"/>
      <c r="N53" s="264"/>
      <c r="O53" s="15"/>
      <c r="P53" s="6"/>
      <c r="Q53" s="3"/>
      <c r="R53" s="3"/>
      <c r="S53" s="3"/>
      <c r="T53" s="3"/>
      <c r="U53" s="3"/>
    </row>
    <row r="54" spans="1:21" ht="15" customHeight="1" x14ac:dyDescent="0.3">
      <c r="A54" s="185"/>
      <c r="B54" s="12"/>
      <c r="C54" s="217"/>
      <c r="D54" s="217"/>
      <c r="E54" s="270" t="str">
        <f>IF(AND(C16&gt;0,C54&gt;0),C54/C16,"")</f>
        <v/>
      </c>
      <c r="F54" s="121"/>
      <c r="G54" s="121"/>
      <c r="H54" s="179"/>
      <c r="I54" s="177"/>
      <c r="J54" s="179"/>
      <c r="K54" s="179"/>
      <c r="L54" s="264"/>
      <c r="M54" s="264"/>
      <c r="N54" s="264"/>
      <c r="O54" s="15"/>
      <c r="P54" s="6"/>
      <c r="Q54" s="3"/>
      <c r="R54" s="3"/>
      <c r="S54" s="3"/>
      <c r="T54" s="3"/>
      <c r="U54" s="3"/>
    </row>
    <row r="55" spans="1:21" ht="15" customHeight="1" x14ac:dyDescent="0.3">
      <c r="A55" s="230"/>
      <c r="B55" s="12"/>
      <c r="C55" s="217"/>
      <c r="D55" s="217"/>
      <c r="E55" s="231" t="s">
        <v>6</v>
      </c>
      <c r="F55" s="121"/>
      <c r="G55" s="121"/>
      <c r="H55" s="179"/>
      <c r="I55" s="6"/>
      <c r="J55" s="7"/>
      <c r="K55" s="7"/>
      <c r="L55" s="7"/>
      <c r="M55" s="7"/>
      <c r="N55" s="7"/>
      <c r="O55" s="7"/>
      <c r="P55" s="6"/>
      <c r="Q55" s="3"/>
      <c r="R55" s="3"/>
      <c r="S55" s="3"/>
      <c r="T55" s="3"/>
      <c r="U55" s="3"/>
    </row>
    <row r="56" spans="1:21" ht="15" customHeight="1" x14ac:dyDescent="0.3">
      <c r="A56" s="230"/>
      <c r="B56" s="12"/>
      <c r="C56" s="232"/>
      <c r="D56" s="232"/>
      <c r="E56" s="231" t="s">
        <v>6</v>
      </c>
      <c r="F56" s="121"/>
      <c r="G56" s="121"/>
      <c r="H56" s="179"/>
      <c r="I56" s="7"/>
      <c r="J56" s="7"/>
      <c r="K56" s="7"/>
      <c r="L56" s="7"/>
      <c r="M56" s="7"/>
      <c r="N56" s="7"/>
      <c r="O56" s="7"/>
      <c r="P56" s="6"/>
      <c r="Q56" s="3"/>
      <c r="R56" s="3"/>
      <c r="S56" s="3"/>
      <c r="T56" s="3"/>
      <c r="U56" s="3"/>
    </row>
    <row r="57" spans="1:21" ht="15" customHeight="1" x14ac:dyDescent="0.3">
      <c r="A57" s="230"/>
      <c r="B57" s="12"/>
      <c r="C57" s="217"/>
      <c r="D57" s="217"/>
      <c r="E57" s="231"/>
      <c r="F57" s="121"/>
      <c r="G57" s="121"/>
      <c r="H57" s="179"/>
      <c r="I57" s="7"/>
      <c r="J57" s="7"/>
      <c r="K57" s="7"/>
      <c r="L57" s="7"/>
      <c r="M57" s="7"/>
      <c r="N57" s="7"/>
      <c r="O57" s="7"/>
      <c r="P57" s="6"/>
      <c r="Q57" s="3"/>
      <c r="R57" s="3"/>
      <c r="S57" s="3"/>
      <c r="T57" s="3"/>
      <c r="U57" s="3"/>
    </row>
    <row r="58" spans="1:21" ht="15" customHeight="1" x14ac:dyDescent="0.3">
      <c r="A58" s="230"/>
      <c r="B58" s="12"/>
      <c r="C58" s="232"/>
      <c r="D58" s="232"/>
      <c r="E58" s="231" t="s">
        <v>6</v>
      </c>
      <c r="F58" s="121"/>
      <c r="G58" s="121"/>
      <c r="H58" s="179"/>
      <c r="I58" s="7"/>
      <c r="J58" s="7"/>
      <c r="K58" s="7"/>
      <c r="L58" s="7"/>
      <c r="M58" s="7"/>
      <c r="N58" s="7"/>
      <c r="O58" s="7"/>
      <c r="P58" s="6"/>
      <c r="Q58" s="3"/>
      <c r="R58" s="3"/>
      <c r="S58" s="3"/>
      <c r="T58" s="3"/>
      <c r="U58" s="3"/>
    </row>
    <row r="59" spans="1:21" ht="15" customHeight="1" x14ac:dyDescent="0.3">
      <c r="A59" s="230"/>
      <c r="B59" s="12"/>
      <c r="C59" s="232"/>
      <c r="D59" s="232"/>
      <c r="E59" s="231" t="s">
        <v>6</v>
      </c>
      <c r="F59" s="121"/>
      <c r="G59" s="121"/>
      <c r="H59" s="179"/>
      <c r="I59" s="7"/>
      <c r="J59" s="7"/>
      <c r="K59" s="7"/>
      <c r="L59" s="7"/>
      <c r="M59" s="7"/>
      <c r="N59" s="7"/>
      <c r="O59" s="7"/>
      <c r="P59" s="6"/>
      <c r="Q59" s="3"/>
      <c r="R59" s="3"/>
      <c r="S59" s="3"/>
      <c r="T59" s="3"/>
      <c r="U59" s="3"/>
    </row>
    <row r="60" spans="1:21" ht="15" customHeight="1" x14ac:dyDescent="0.3">
      <c r="A60" s="233"/>
      <c r="B60" s="12"/>
      <c r="C60" s="232"/>
      <c r="D60" s="232"/>
      <c r="E60" s="121" t="s">
        <v>6</v>
      </c>
      <c r="F60" s="121"/>
      <c r="G60" s="121"/>
      <c r="H60" s="179"/>
      <c r="I60" s="7"/>
      <c r="J60" s="7"/>
      <c r="K60" s="7"/>
      <c r="L60" s="7"/>
      <c r="M60" s="7"/>
      <c r="N60" s="7"/>
      <c r="O60" s="7"/>
      <c r="P60" s="6"/>
      <c r="Q60" s="3"/>
      <c r="R60" s="3"/>
      <c r="S60" s="3"/>
      <c r="T60" s="3"/>
      <c r="U60" s="3"/>
    </row>
    <row r="61" spans="1:21" ht="15" customHeight="1" x14ac:dyDescent="0.25">
      <c r="A61" s="233"/>
      <c r="B61" s="6"/>
      <c r="C61" s="232"/>
      <c r="D61" s="232"/>
      <c r="E61" s="231" t="s">
        <v>6</v>
      </c>
      <c r="F61" s="121"/>
      <c r="G61" s="121"/>
      <c r="H61" s="179"/>
      <c r="I61" s="7"/>
      <c r="J61" s="7"/>
      <c r="K61" s="7"/>
      <c r="L61" s="7"/>
      <c r="M61" s="7"/>
      <c r="N61" s="7"/>
      <c r="O61" s="7"/>
      <c r="P61" s="6"/>
      <c r="Q61" s="3"/>
      <c r="R61" s="3"/>
      <c r="S61" s="3"/>
      <c r="T61" s="3"/>
      <c r="U61" s="3"/>
    </row>
    <row r="62" spans="1:21" ht="12.75" customHeight="1" x14ac:dyDescent="0.25">
      <c r="A62" s="4"/>
      <c r="B62" s="6"/>
      <c r="C62" s="217"/>
      <c r="D62" s="234"/>
      <c r="E62" s="235" t="s">
        <v>6</v>
      </c>
      <c r="F62" s="121"/>
      <c r="G62" s="121"/>
      <c r="H62" s="179"/>
      <c r="I62" s="7"/>
      <c r="J62" s="7"/>
      <c r="K62" s="7"/>
      <c r="L62" s="7"/>
      <c r="M62" s="7"/>
      <c r="N62" s="7"/>
      <c r="O62" s="7"/>
      <c r="P62" s="6"/>
      <c r="Q62" s="3"/>
      <c r="R62" s="3"/>
      <c r="S62" s="3"/>
      <c r="T62" s="3"/>
      <c r="U62" s="3"/>
    </row>
    <row r="63" spans="1:21" ht="12.75" customHeight="1" x14ac:dyDescent="0.25">
      <c r="A63"/>
      <c r="B63" s="6"/>
      <c r="C63" s="7"/>
      <c r="D63" s="7"/>
      <c r="E63" s="236" t="str">
        <f>IF(AND(C19&gt;0,C62&gt;0),C62/C19," ")</f>
        <v xml:space="preserve"> </v>
      </c>
      <c r="F63" s="121"/>
      <c r="G63" s="121"/>
      <c r="H63" s="179"/>
      <c r="I63" s="7"/>
      <c r="J63" s="7"/>
      <c r="K63" s="7"/>
      <c r="L63" s="7"/>
      <c r="M63" s="7"/>
      <c r="N63" s="7"/>
      <c r="O63" s="7"/>
      <c r="P63" s="6"/>
      <c r="Q63" s="3"/>
      <c r="R63" s="3"/>
      <c r="S63" s="3"/>
      <c r="T63" s="3"/>
      <c r="U63" s="3"/>
    </row>
    <row r="64" spans="1:21" ht="12" customHeight="1" x14ac:dyDescent="0.25">
      <c r="A64" s="4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</row>
    <row r="65" spans="1:21" ht="15.75" customHeight="1" x14ac:dyDescent="0.25">
      <c r="A65" s="4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</row>
    <row r="66" spans="1:21" ht="18.75" customHeight="1" x14ac:dyDescent="0.25">
      <c r="A66" s="230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</row>
    <row r="67" spans="1:21" ht="15" customHeight="1" x14ac:dyDescent="0.3">
      <c r="A67" s="230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17"/>
      <c r="U67" s="6"/>
    </row>
    <row r="68" spans="1:21" ht="15" customHeight="1" x14ac:dyDescent="0.3">
      <c r="A68" s="230"/>
      <c r="B68" s="3"/>
      <c r="C68" s="3"/>
      <c r="D68" s="16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9"/>
      <c r="U68" s="6"/>
    </row>
    <row r="69" spans="1:21" ht="15" customHeight="1" x14ac:dyDescent="0.3">
      <c r="A69" s="230"/>
      <c r="B69" s="3"/>
      <c r="C69" s="3"/>
      <c r="D69" s="16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9"/>
      <c r="U69" s="6"/>
    </row>
    <row r="70" spans="1:21" ht="15" customHeight="1" x14ac:dyDescent="0.3">
      <c r="A70" s="230"/>
      <c r="B70" s="3"/>
      <c r="C70" s="3"/>
      <c r="D70" s="16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6"/>
      <c r="U70" s="6"/>
    </row>
    <row r="71" spans="1:21" ht="15" customHeight="1" x14ac:dyDescent="0.3">
      <c r="A71" s="230"/>
      <c r="B71" s="3"/>
      <c r="C71" s="3"/>
      <c r="D71" s="16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</row>
    <row r="72" spans="1:21" ht="15" customHeight="1" x14ac:dyDescent="0.3">
      <c r="A72" s="230"/>
      <c r="B72" s="3"/>
      <c r="C72" s="3"/>
      <c r="D72" s="16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</row>
    <row r="73" spans="1:21" ht="15" customHeight="1" x14ac:dyDescent="0.3">
      <c r="A73" s="230"/>
      <c r="B73" s="3"/>
      <c r="C73" s="3"/>
      <c r="D73" s="16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</row>
    <row r="74" spans="1:21" ht="15" customHeight="1" x14ac:dyDescent="0.3">
      <c r="A74" s="230"/>
      <c r="B74" s="3"/>
      <c r="C74" s="3"/>
      <c r="D74" s="16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</row>
    <row r="75" spans="1:21" ht="15" customHeight="1" x14ac:dyDescent="0.3">
      <c r="A75" s="230"/>
      <c r="B75" s="3"/>
      <c r="C75" s="3"/>
      <c r="D75" s="16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</row>
    <row r="76" spans="1:21" ht="15" customHeight="1" x14ac:dyDescent="0.3">
      <c r="A76" s="230"/>
      <c r="B76" s="3"/>
      <c r="C76" s="3"/>
      <c r="D76" s="16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</row>
    <row r="77" spans="1:21" ht="15" customHeight="1" x14ac:dyDescent="0.25">
      <c r="A77" s="230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</row>
    <row r="78" spans="1:21" ht="15" customHeight="1" x14ac:dyDescent="0.3">
      <c r="A78" s="230"/>
      <c r="B78" s="3"/>
      <c r="C78" s="3"/>
      <c r="D78" s="16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</row>
    <row r="79" spans="1:21" ht="13" x14ac:dyDescent="0.3">
      <c r="A79" s="3"/>
      <c r="B79" s="3"/>
      <c r="C79" s="3"/>
      <c r="D79" s="16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</row>
    <row r="80" spans="1:21" ht="13" x14ac:dyDescent="0.3">
      <c r="A80" s="3"/>
      <c r="B80" s="3"/>
      <c r="C80" s="3"/>
      <c r="D80" s="16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</row>
    <row r="81" spans="1:21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</row>
    <row r="82" spans="1:21" ht="13" x14ac:dyDescent="0.3">
      <c r="A82" s="3"/>
      <c r="B82" s="3"/>
      <c r="C82" s="3"/>
      <c r="D82" s="16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</row>
    <row r="83" spans="1:21" ht="13" x14ac:dyDescent="0.3">
      <c r="A83" s="3"/>
      <c r="B83" s="3"/>
      <c r="C83" s="3"/>
      <c r="D83" s="16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</row>
    <row r="84" spans="1:21" ht="13" x14ac:dyDescent="0.3">
      <c r="A84" s="3"/>
      <c r="B84" s="3"/>
      <c r="C84" s="3"/>
      <c r="D84" s="16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</row>
    <row r="85" spans="1:21" ht="13" x14ac:dyDescent="0.3">
      <c r="A85" s="3"/>
      <c r="B85" s="3"/>
      <c r="C85" s="3"/>
      <c r="D85" s="16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</row>
    <row r="86" spans="1:21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</row>
    <row r="87" spans="1:21" ht="13" x14ac:dyDescent="0.3">
      <c r="A87" s="3"/>
      <c r="B87" s="3"/>
      <c r="C87" s="3"/>
      <c r="D87" s="16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</row>
    <row r="88" spans="1:21" ht="13" x14ac:dyDescent="0.3">
      <c r="A88" s="3"/>
      <c r="B88" s="3"/>
      <c r="C88" s="3"/>
      <c r="D88" s="16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</row>
    <row r="89" spans="1:21" ht="13" x14ac:dyDescent="0.3">
      <c r="A89" s="3"/>
      <c r="B89" s="3"/>
      <c r="C89" s="3"/>
      <c r="D89" s="16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</row>
    <row r="90" spans="1:21" ht="13" x14ac:dyDescent="0.3">
      <c r="A90" s="3"/>
      <c r="B90" s="3"/>
      <c r="C90" s="3"/>
      <c r="D90" s="16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</row>
    <row r="91" spans="1:21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</row>
    <row r="92" spans="1:21" ht="13" x14ac:dyDescent="0.3">
      <c r="A92" s="3"/>
      <c r="B92" s="3"/>
      <c r="C92" s="3"/>
      <c r="D92" s="16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</row>
    <row r="93" spans="1:21" ht="13" x14ac:dyDescent="0.3">
      <c r="A93" s="3"/>
      <c r="B93" s="3"/>
      <c r="C93" s="3"/>
      <c r="D93" s="16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</row>
    <row r="94" spans="1:21" ht="13" x14ac:dyDescent="0.3">
      <c r="A94" s="3"/>
      <c r="B94" s="3"/>
      <c r="C94" s="3"/>
      <c r="D94" s="16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</row>
    <row r="95" spans="1:21" ht="13" x14ac:dyDescent="0.3">
      <c r="A95" s="3"/>
      <c r="B95" s="3"/>
      <c r="C95" s="3"/>
      <c r="D95" s="16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</row>
    <row r="96" spans="1:21" ht="13" x14ac:dyDescent="0.3">
      <c r="A96" s="3"/>
      <c r="B96" s="3"/>
      <c r="C96" s="3"/>
      <c r="D96" s="16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</row>
    <row r="97" spans="1:21" ht="13" x14ac:dyDescent="0.3">
      <c r="A97" s="3"/>
      <c r="B97" s="3"/>
      <c r="C97" s="3"/>
      <c r="D97" s="16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</row>
    <row r="98" spans="1:21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</row>
    <row r="99" spans="1:21" ht="13" x14ac:dyDescent="0.3">
      <c r="A99" s="3"/>
      <c r="B99" s="3"/>
      <c r="C99" s="3"/>
      <c r="D99" s="16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</row>
    <row r="100" spans="1:21" ht="13" x14ac:dyDescent="0.3">
      <c r="A100" s="3"/>
      <c r="B100" s="3"/>
      <c r="C100" s="3"/>
      <c r="D100" s="16"/>
      <c r="E100" s="3" t="s">
        <v>12</v>
      </c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</row>
    <row r="101" spans="1:21" ht="13" x14ac:dyDescent="0.3">
      <c r="A101" s="3"/>
      <c r="B101" s="3"/>
      <c r="C101" s="3"/>
      <c r="D101" s="16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</row>
    <row r="102" spans="1:21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</row>
    <row r="103" spans="1:21" ht="13" x14ac:dyDescent="0.3">
      <c r="A103" s="3"/>
      <c r="B103" s="3"/>
      <c r="C103" s="3"/>
      <c r="D103" s="16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</row>
    <row r="104" spans="1:21" ht="13" x14ac:dyDescent="0.3">
      <c r="A104" s="3"/>
      <c r="B104" s="3"/>
      <c r="C104" s="3"/>
      <c r="D104" s="16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</row>
    <row r="105" spans="1:21" ht="13" x14ac:dyDescent="0.3">
      <c r="A105" s="3"/>
      <c r="B105" s="3"/>
      <c r="C105" s="3"/>
      <c r="D105" s="16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</row>
    <row r="106" spans="1:21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</row>
    <row r="107" spans="1:21" ht="13" x14ac:dyDescent="0.3">
      <c r="A107" s="3"/>
      <c r="B107" s="3"/>
      <c r="C107" s="3"/>
      <c r="D107" s="16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</row>
    <row r="108" spans="1:21" ht="13" x14ac:dyDescent="0.3">
      <c r="A108" s="3"/>
      <c r="B108" s="3"/>
      <c r="C108" s="3"/>
      <c r="D108" s="16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</row>
    <row r="109" spans="1:21" ht="13" x14ac:dyDescent="0.3">
      <c r="A109" s="3"/>
      <c r="B109" s="3"/>
      <c r="C109" s="3"/>
      <c r="D109" s="16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</row>
    <row r="110" spans="1:21" ht="13" x14ac:dyDescent="0.3">
      <c r="A110" s="3"/>
      <c r="B110" s="3"/>
      <c r="C110" s="3"/>
      <c r="D110" s="16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</row>
    <row r="111" spans="1:21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</row>
    <row r="112" spans="1:21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</row>
    <row r="113" spans="1:21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</row>
    <row r="114" spans="1:21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</row>
    <row r="115" spans="1:21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</row>
    <row r="116" spans="1:21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</row>
    <row r="117" spans="1:21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</row>
    <row r="118" spans="1:21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</row>
    <row r="119" spans="1:21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</row>
    <row r="120" spans="1:21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</row>
    <row r="121" spans="1:21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</row>
    <row r="122" spans="1:21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</row>
    <row r="123" spans="1:21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</row>
    <row r="124" spans="1:21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</row>
    <row r="125" spans="1:2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</row>
    <row r="126" spans="1:2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</row>
    <row r="127" spans="1:2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</row>
    <row r="128" spans="1:2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</row>
    <row r="129" spans="1:2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</row>
    <row r="130" spans="1:21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</row>
    <row r="131" spans="1:21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</row>
    <row r="132" spans="1:21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</row>
    <row r="133" spans="1:21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</row>
    <row r="134" spans="1:21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</row>
    <row r="135" spans="1:21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</row>
    <row r="136" spans="1:21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</row>
    <row r="137" spans="1:21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</row>
    <row r="138" spans="1:21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</row>
    <row r="139" spans="1:21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</row>
    <row r="140" spans="1:21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</row>
    <row r="141" spans="1:21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</row>
    <row r="142" spans="1:21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</row>
    <row r="143" spans="1:21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</row>
    <row r="144" spans="1:21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</row>
    <row r="145" spans="1:21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</row>
    <row r="146" spans="1:21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</row>
    <row r="147" spans="1:21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</row>
    <row r="148" spans="1:21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</row>
    <row r="149" spans="1:21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</row>
    <row r="150" spans="1:21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</row>
    <row r="151" spans="1:21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</row>
    <row r="152" spans="1:21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</row>
    <row r="153" spans="1:21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</row>
    <row r="154" spans="1:21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</row>
    <row r="155" spans="1:21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</row>
    <row r="156" spans="1:21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</row>
    <row r="157" spans="1:21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</row>
    <row r="159" spans="1:21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</row>
    <row r="160" spans="1:21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</row>
    <row r="161" spans="1:21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</row>
    <row r="162" spans="1:21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</row>
    <row r="163" spans="1:21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</row>
    <row r="164" spans="1:21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</row>
    <row r="165" spans="1:2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</row>
    <row r="166" spans="1:2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</row>
    <row r="167" spans="1:21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</row>
    <row r="168" spans="1:21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</row>
    <row r="169" spans="1:2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</row>
    <row r="170" spans="1:21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</row>
    <row r="171" spans="1:21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</row>
    <row r="172" spans="1:2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</row>
    <row r="173" spans="1:2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</row>
    <row r="174" spans="1:2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</row>
    <row r="175" spans="1:2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</row>
    <row r="176" spans="1:2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</row>
    <row r="177" spans="1:2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</row>
    <row r="178" spans="1:2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</row>
    <row r="179" spans="1:2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</row>
    <row r="180" spans="1:2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</row>
    <row r="181" spans="1:2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</row>
    <row r="182" spans="1:2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</row>
    <row r="183" spans="1:21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</row>
    <row r="184" spans="1:21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</row>
    <row r="185" spans="1:21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</row>
    <row r="186" spans="1:21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</row>
    <row r="187" spans="1:21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T187" s="3"/>
      <c r="U187" s="3"/>
    </row>
    <row r="188" spans="1:21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T188" s="3"/>
      <c r="U188" s="3"/>
    </row>
    <row r="189" spans="1:2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T189" s="3"/>
      <c r="U189" s="3"/>
    </row>
    <row r="190" spans="1:2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T190" s="3"/>
      <c r="U190" s="3"/>
    </row>
    <row r="191" spans="1:2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T191" s="3"/>
      <c r="U191" s="3"/>
    </row>
    <row r="192" spans="1:2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T192" s="3"/>
      <c r="U192" s="3"/>
    </row>
    <row r="193" spans="1:2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T193" s="3"/>
      <c r="U193" s="3"/>
    </row>
    <row r="194" spans="1:2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T194" s="3"/>
      <c r="U194" s="3"/>
    </row>
    <row r="195" spans="1:2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T195" s="3"/>
      <c r="U195" s="3"/>
    </row>
    <row r="196" spans="1:2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T196" s="3"/>
      <c r="U196" s="3"/>
    </row>
    <row r="197" spans="1:21" x14ac:dyDescent="0.25">
      <c r="A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T197" s="3"/>
      <c r="U197" s="3"/>
    </row>
    <row r="198" spans="1:21" x14ac:dyDescent="0.25">
      <c r="A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T198" s="3"/>
      <c r="U198" s="3"/>
    </row>
    <row r="199" spans="1:21" x14ac:dyDescent="0.25">
      <c r="A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T199" s="3"/>
      <c r="U199" s="3"/>
    </row>
    <row r="200" spans="1:21" x14ac:dyDescent="0.25">
      <c r="A200" s="3"/>
      <c r="T200" s="3"/>
      <c r="U200" s="3"/>
    </row>
    <row r="201" spans="1:21" x14ac:dyDescent="0.25">
      <c r="A201" s="3"/>
      <c r="T201" s="3"/>
      <c r="U201" s="3"/>
    </row>
    <row r="202" spans="1:21" x14ac:dyDescent="0.25">
      <c r="A202" s="3"/>
      <c r="T202" s="3"/>
      <c r="U202" s="3"/>
    </row>
    <row r="203" spans="1:21" x14ac:dyDescent="0.25">
      <c r="A203" s="3"/>
      <c r="T203" s="3"/>
      <c r="U203" s="3"/>
    </row>
    <row r="204" spans="1:21" x14ac:dyDescent="0.25">
      <c r="A204" s="3"/>
      <c r="T204" s="3"/>
      <c r="U204" s="3"/>
    </row>
    <row r="205" spans="1:21" x14ac:dyDescent="0.25">
      <c r="A205" s="3"/>
      <c r="T205" s="3"/>
      <c r="U205" s="3"/>
    </row>
    <row r="206" spans="1:21" x14ac:dyDescent="0.25">
      <c r="A206" s="3"/>
      <c r="T206" s="3"/>
      <c r="U206" s="3"/>
    </row>
    <row r="207" spans="1:21" x14ac:dyDescent="0.25">
      <c r="A207" s="3"/>
      <c r="T207" s="3"/>
      <c r="U207" s="3"/>
    </row>
    <row r="208" spans="1:21" x14ac:dyDescent="0.25">
      <c r="A208" s="3"/>
      <c r="T208" s="3"/>
      <c r="U208" s="3"/>
    </row>
    <row r="209" spans="1:21" x14ac:dyDescent="0.25">
      <c r="A209" s="3"/>
      <c r="T209" s="3"/>
      <c r="U209" s="3"/>
    </row>
    <row r="210" spans="1:21" x14ac:dyDescent="0.25">
      <c r="A210" s="3"/>
      <c r="T210" s="3"/>
      <c r="U210" s="3"/>
    </row>
    <row r="211" spans="1:21" x14ac:dyDescent="0.25">
      <c r="A211" s="3"/>
      <c r="T211" s="3"/>
      <c r="U211" s="3"/>
    </row>
    <row r="212" spans="1:21" x14ac:dyDescent="0.25">
      <c r="A212" s="3"/>
      <c r="T212" s="3"/>
      <c r="U212" s="3"/>
    </row>
    <row r="213" spans="1:21" x14ac:dyDescent="0.25">
      <c r="A213" s="3"/>
      <c r="T213" s="3"/>
      <c r="U213" s="3"/>
    </row>
  </sheetData>
  <sheetProtection selectLockedCells="1" pivotTables="0"/>
  <mergeCells count="165">
    <mergeCell ref="C34:O34"/>
    <mergeCell ref="C33:O33"/>
    <mergeCell ref="C39:L40"/>
    <mergeCell ref="M39:O39"/>
    <mergeCell ref="B41:L42"/>
    <mergeCell ref="M40:N40"/>
    <mergeCell ref="M41:N41"/>
    <mergeCell ref="M42:N42"/>
    <mergeCell ref="Q32:S32"/>
    <mergeCell ref="Q33:S33"/>
    <mergeCell ref="F38:G38"/>
    <mergeCell ref="H38:O38"/>
    <mergeCell ref="B37:C37"/>
    <mergeCell ref="C32:O32"/>
    <mergeCell ref="C38:E38"/>
    <mergeCell ref="Q34:S34"/>
    <mergeCell ref="C35:O35"/>
    <mergeCell ref="Q35:S35"/>
    <mergeCell ref="Q36:S36"/>
    <mergeCell ref="Q37:S37"/>
    <mergeCell ref="Q40:S40"/>
    <mergeCell ref="V15:W15"/>
    <mergeCell ref="V16:W16"/>
    <mergeCell ref="Q19:R19"/>
    <mergeCell ref="Q20:R20"/>
    <mergeCell ref="C24:F24"/>
    <mergeCell ref="E22:S22"/>
    <mergeCell ref="C25:F25"/>
    <mergeCell ref="P21:S21"/>
    <mergeCell ref="C20:M21"/>
    <mergeCell ref="N21:O21"/>
    <mergeCell ref="N20:O20"/>
    <mergeCell ref="C23:F23"/>
    <mergeCell ref="B22:D22"/>
    <mergeCell ref="G24:N24"/>
    <mergeCell ref="R23:S23"/>
    <mergeCell ref="L23:Q23"/>
    <mergeCell ref="G31:L31"/>
    <mergeCell ref="M31:O31"/>
    <mergeCell ref="E27:S27"/>
    <mergeCell ref="D26:S26"/>
    <mergeCell ref="O24:S24"/>
    <mergeCell ref="T1:U43"/>
    <mergeCell ref="E18:F18"/>
    <mergeCell ref="I53:K53"/>
    <mergeCell ref="L53:N53"/>
    <mergeCell ref="H52:H63"/>
    <mergeCell ref="I54:K54"/>
    <mergeCell ref="C55:D55"/>
    <mergeCell ref="D37:F37"/>
    <mergeCell ref="I52:J52"/>
    <mergeCell ref="E55:G55"/>
    <mergeCell ref="D52:G52"/>
    <mergeCell ref="C53:D53"/>
    <mergeCell ref="E54:G54"/>
    <mergeCell ref="L54:N54"/>
    <mergeCell ref="M52:O52"/>
    <mergeCell ref="E53:G53"/>
    <mergeCell ref="K52:L52"/>
    <mergeCell ref="B46:S47"/>
    <mergeCell ref="C43:S44"/>
    <mergeCell ref="B45:S45"/>
    <mergeCell ref="Q41:S41"/>
    <mergeCell ref="C59:D59"/>
    <mergeCell ref="E59:G59"/>
    <mergeCell ref="Q38:S38"/>
    <mergeCell ref="G37:O37"/>
    <mergeCell ref="Q39:S39"/>
    <mergeCell ref="J25:S25"/>
    <mergeCell ref="C27:D27"/>
    <mergeCell ref="G28:H28"/>
    <mergeCell ref="I28:S28"/>
    <mergeCell ref="B26:C26"/>
    <mergeCell ref="D29:G29"/>
    <mergeCell ref="H29:L29"/>
    <mergeCell ref="M29:S29"/>
    <mergeCell ref="L30:O30"/>
    <mergeCell ref="C28:F28"/>
    <mergeCell ref="P30:S30"/>
    <mergeCell ref="G30:K30"/>
    <mergeCell ref="P31:S31"/>
    <mergeCell ref="B29:C29"/>
    <mergeCell ref="C54:D54"/>
    <mergeCell ref="C36:O36"/>
    <mergeCell ref="B39:B40"/>
    <mergeCell ref="B20:B21"/>
    <mergeCell ref="G23:K23"/>
    <mergeCell ref="G25:I25"/>
    <mergeCell ref="A66:A78"/>
    <mergeCell ref="A55:A59"/>
    <mergeCell ref="C57:D57"/>
    <mergeCell ref="E57:G57"/>
    <mergeCell ref="C58:D58"/>
    <mergeCell ref="E61:G61"/>
    <mergeCell ref="C60:D60"/>
    <mergeCell ref="E60:G60"/>
    <mergeCell ref="A60:A61"/>
    <mergeCell ref="C62:D62"/>
    <mergeCell ref="C56:D56"/>
    <mergeCell ref="E56:G56"/>
    <mergeCell ref="E62:G62"/>
    <mergeCell ref="E63:G63"/>
    <mergeCell ref="E58:G58"/>
    <mergeCell ref="C61:D61"/>
    <mergeCell ref="B5:S5"/>
    <mergeCell ref="P8:S8"/>
    <mergeCell ref="K8:O8"/>
    <mergeCell ref="C8:H8"/>
    <mergeCell ref="I6:J12"/>
    <mergeCell ref="P9:S9"/>
    <mergeCell ref="C10:H10"/>
    <mergeCell ref="A46:A54"/>
    <mergeCell ref="A15:A16"/>
    <mergeCell ref="Q16:R16"/>
    <mergeCell ref="M16:N16"/>
    <mergeCell ref="I15:O15"/>
    <mergeCell ref="I16:L16"/>
    <mergeCell ref="C7:H7"/>
    <mergeCell ref="P15:S15"/>
    <mergeCell ref="E15:F15"/>
    <mergeCell ref="Q17:R17"/>
    <mergeCell ref="G15:H15"/>
    <mergeCell ref="P42:S42"/>
    <mergeCell ref="A18:A25"/>
    <mergeCell ref="C19:D19"/>
    <mergeCell ref="C31:F31"/>
    <mergeCell ref="F9:G9"/>
    <mergeCell ref="C30:F30"/>
    <mergeCell ref="A1:A3"/>
    <mergeCell ref="B1:I3"/>
    <mergeCell ref="A10:A12"/>
    <mergeCell ref="K10:O10"/>
    <mergeCell ref="P10:S10"/>
    <mergeCell ref="B15:D15"/>
    <mergeCell ref="Q12:S12"/>
    <mergeCell ref="C13:F13"/>
    <mergeCell ref="G13:S13"/>
    <mergeCell ref="P11:S11"/>
    <mergeCell ref="C12:H12"/>
    <mergeCell ref="K12:O12"/>
    <mergeCell ref="J1:S3"/>
    <mergeCell ref="A4:S4"/>
    <mergeCell ref="A5:A8"/>
    <mergeCell ref="K6:O6"/>
    <mergeCell ref="K11:O11"/>
    <mergeCell ref="Q6:S6"/>
    <mergeCell ref="C6:H6"/>
    <mergeCell ref="K7:O7"/>
    <mergeCell ref="P7:S7"/>
    <mergeCell ref="K9:O9"/>
    <mergeCell ref="C11:H11"/>
    <mergeCell ref="C9:E9"/>
    <mergeCell ref="M17:N17"/>
    <mergeCell ref="K17:L17"/>
    <mergeCell ref="D14:E14"/>
    <mergeCell ref="F14:G14"/>
    <mergeCell ref="K14:S14"/>
    <mergeCell ref="E17:F17"/>
    <mergeCell ref="E16:F16"/>
    <mergeCell ref="I18:O19"/>
    <mergeCell ref="C17:D17"/>
    <mergeCell ref="Q18:R18"/>
    <mergeCell ref="C16:D16"/>
    <mergeCell ref="C18:D18"/>
    <mergeCell ref="E19:F19"/>
  </mergeCells>
  <dataValidations count="6">
    <dataValidation type="decimal" allowBlank="1" showInputMessage="1" showErrorMessage="1" error="entrez la valeur en mm" sqref="M52:O52" xr:uid="{00000000-0002-0000-0100-000000000000}">
      <formula1>0</formula1>
      <formula2>100</formula2>
    </dataValidation>
    <dataValidation type="decimal" allowBlank="1" showInputMessage="1" showErrorMessage="1" error="tapez une valeur en mm" sqref="C17:C19 C16:D16" xr:uid="{00000000-0002-0000-0100-000001000000}">
      <formula1>0</formula1>
      <formula2>500</formula2>
    </dataValidation>
    <dataValidation type="decimal" operator="greaterThan" allowBlank="1" showInputMessage="1" showErrorMessage="1" error="Entrez la valeur en mm" sqref="C54:D58 C61:C62 D61" xr:uid="{00000000-0002-0000-0100-000002000000}">
      <formula1>0</formula1>
    </dataValidation>
    <dataValidation type="whole" allowBlank="1" showInputMessage="1" showErrorMessage="1" error="tapez une valeur en grammes" promptTitle="PEF" prompt="entrez la valeur du Poids Foetal en grammes" sqref="C53:D53" xr:uid="{00000000-0002-0000-0100-000003000000}">
      <formula1>0</formula1>
      <formula2>6000</formula2>
    </dataValidation>
    <dataValidation allowBlank="1" showInputMessage="1" showErrorMessage="1" sqref="A4" xr:uid="{00000000-0002-0000-0100-000004000000}"/>
    <dataValidation type="list" allowBlank="1" showInputMessage="1" showErrorMessage="1" sqref="P6 C43:S44 D26:S26 C38:E38 M31:O31 P30:S30 R23:S23 G23:K23 O24:S24 C24:F25 J25:S25 Q39:S39 Q32:S37 C39:L40 I18:O19 G37:O37 C31:F31 C28:F28 I28:S28 M29:S29 D29:G29 E27:S27 G30:K30 H38:O38 C32:O36 C13:F13 P7:S12" xr:uid="{00000000-0002-0000-0100-000005000000}">
      <formula1>#REF!</formula1>
    </dataValidation>
  </dataValidations>
  <printOptions horizontalCentered="1"/>
  <pageMargins left="0.23622047244094491" right="0.23622047244094491" top="0.74803149606299213" bottom="0" header="0.31496062992125984" footer="0"/>
  <pageSetup paperSize="9" scale="96" orientation="portrait" r:id="rId1"/>
  <headerFooter alignWithMargins="0">
    <oddFooter>&amp;C0-0&amp;R&amp;D &amp;T &amp;P / &amp;N</oddFooter>
  </headerFooter>
  <rowBreaks count="1" manualBreakCount="1">
    <brk id="6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5B6E9-6119-480A-BB3F-5A5290B85F6A}">
  <sheetPr codeName="Feuil1">
    <pageSetUpPr fitToPage="1"/>
  </sheetPr>
  <dimension ref="A1:AD120"/>
  <sheetViews>
    <sheetView zoomScale="60" zoomScaleNormal="60" workbookViewId="0">
      <selection activeCell="AG19" sqref="AG19"/>
    </sheetView>
  </sheetViews>
  <sheetFormatPr baseColWidth="10" defaultRowHeight="14.5" x14ac:dyDescent="0.35"/>
  <cols>
    <col min="1" max="10" width="8.6328125" style="83" customWidth="1"/>
    <col min="11" max="12" width="0.81640625" style="83" customWidth="1"/>
    <col min="13" max="13" width="0.90625" style="83" customWidth="1"/>
    <col min="14" max="23" width="8.6328125" style="83" customWidth="1"/>
    <col min="24" max="26" width="0.81640625" style="83" customWidth="1"/>
    <col min="27" max="31" width="6.6328125" style="83" customWidth="1"/>
    <col min="32" max="16384" width="10.90625" style="83"/>
  </cols>
  <sheetData>
    <row r="1" spans="1:26" ht="25" customHeight="1" x14ac:dyDescent="0.35">
      <c r="A1" s="81" t="s">
        <v>34</v>
      </c>
      <c r="B1" s="373" t="s">
        <v>13</v>
      </c>
      <c r="C1" s="373"/>
      <c r="D1" s="373"/>
      <c r="E1" s="373"/>
      <c r="F1" s="373"/>
      <c r="G1" s="373"/>
      <c r="H1" s="373"/>
      <c r="I1" s="373"/>
      <c r="J1" s="373"/>
      <c r="N1" s="81" t="s">
        <v>34</v>
      </c>
      <c r="O1" s="373" t="s">
        <v>23</v>
      </c>
      <c r="P1" s="374"/>
      <c r="Q1" s="374"/>
      <c r="R1" s="374"/>
      <c r="S1" s="374"/>
      <c r="T1" s="374"/>
      <c r="U1" s="374"/>
      <c r="V1" s="374"/>
      <c r="W1" s="374"/>
    </row>
    <row r="2" spans="1:26" x14ac:dyDescent="0.35">
      <c r="A2" s="84"/>
      <c r="B2" s="82" t="s">
        <v>14</v>
      </c>
      <c r="C2" s="82" t="s">
        <v>15</v>
      </c>
      <c r="D2" s="82" t="s">
        <v>16</v>
      </c>
      <c r="E2" s="82" t="s">
        <v>17</v>
      </c>
      <c r="F2" s="82" t="s">
        <v>5</v>
      </c>
      <c r="G2" s="82" t="s">
        <v>18</v>
      </c>
      <c r="H2" s="82" t="s">
        <v>19</v>
      </c>
      <c r="I2" s="82" t="s">
        <v>20</v>
      </c>
      <c r="J2" s="82" t="s">
        <v>21</v>
      </c>
      <c r="M2" s="98" t="s">
        <v>33</v>
      </c>
      <c r="N2" s="84"/>
      <c r="O2" s="82" t="s">
        <v>14</v>
      </c>
      <c r="P2" s="82" t="s">
        <v>15</v>
      </c>
      <c r="Q2" s="82" t="s">
        <v>16</v>
      </c>
      <c r="R2" s="82" t="s">
        <v>17</v>
      </c>
      <c r="S2" s="82" t="s">
        <v>5</v>
      </c>
      <c r="T2" s="82" t="s">
        <v>18</v>
      </c>
      <c r="U2" s="82" t="s">
        <v>19</v>
      </c>
      <c r="V2" s="82" t="s">
        <v>20</v>
      </c>
      <c r="W2" s="82" t="s">
        <v>21</v>
      </c>
      <c r="Z2" s="99" t="s">
        <v>33</v>
      </c>
    </row>
    <row r="3" spans="1:26" x14ac:dyDescent="0.35">
      <c r="A3" s="84">
        <v>14</v>
      </c>
      <c r="B3" s="83">
        <v>70</v>
      </c>
      <c r="C3" s="83">
        <v>73</v>
      </c>
      <c r="D3" s="83">
        <v>78</v>
      </c>
      <c r="E3" s="83">
        <v>83</v>
      </c>
      <c r="F3" s="83">
        <v>90</v>
      </c>
      <c r="G3" s="83">
        <v>98</v>
      </c>
      <c r="H3" s="83">
        <v>104</v>
      </c>
      <c r="I3" s="83">
        <v>109</v>
      </c>
      <c r="J3" s="83">
        <v>113</v>
      </c>
      <c r="K3" s="83">
        <f ca="1">A3-'CR T2'!V7</f>
        <v>-8</v>
      </c>
      <c r="L3" s="83" cm="1">
        <f t="array" aca="1" ref="L3" ca="1">_xlfn.IFS(K3=0,A3,K3&lt;0,0,K3&gt;0,0)</f>
        <v>0</v>
      </c>
      <c r="M3" s="83" cm="1">
        <f t="array" aca="1" ref="M3" ca="1">_xlfn.IFS(L3&gt;0,'CR T2'!M16,L3=0,0)</f>
        <v>0</v>
      </c>
      <c r="N3" s="84">
        <v>14</v>
      </c>
      <c r="O3" s="83">
        <v>23</v>
      </c>
      <c r="P3" s="83">
        <v>24</v>
      </c>
      <c r="Q3" s="83">
        <v>24</v>
      </c>
      <c r="R3" s="83">
        <v>26</v>
      </c>
      <c r="S3" s="83">
        <v>27</v>
      </c>
      <c r="T3" s="83">
        <v>28</v>
      </c>
      <c r="U3" s="83">
        <v>29</v>
      </c>
      <c r="V3" s="83">
        <v>30</v>
      </c>
      <c r="W3" s="83">
        <v>31</v>
      </c>
      <c r="X3" s="83">
        <f ca="1">N3-'CR T2'!V7</f>
        <v>-8</v>
      </c>
      <c r="Y3" s="83" cm="1">
        <f t="array" aca="1" ref="Y3" ca="1">_xlfn.IFS(X3=0,N3,X3&lt;0,0,X3&gt;0,0)</f>
        <v>0</v>
      </c>
      <c r="Z3" s="83" cm="1">
        <f t="array" aca="1" ref="Z3" ca="1">_xlfn.IFS(Y3&gt;0,'CR T2'!C16,Y3=0,0)</f>
        <v>0</v>
      </c>
    </row>
    <row r="4" spans="1:26" x14ac:dyDescent="0.35">
      <c r="A4" s="84">
        <v>15</v>
      </c>
      <c r="B4" s="83">
        <v>89</v>
      </c>
      <c r="C4" s="83">
        <v>93</v>
      </c>
      <c r="D4" s="83">
        <v>99</v>
      </c>
      <c r="E4" s="83">
        <v>106</v>
      </c>
      <c r="F4" s="83">
        <v>114</v>
      </c>
      <c r="G4" s="83">
        <v>124</v>
      </c>
      <c r="H4" s="83">
        <v>132</v>
      </c>
      <c r="I4" s="83">
        <v>138</v>
      </c>
      <c r="J4" s="83">
        <v>144</v>
      </c>
      <c r="K4" s="83">
        <f ca="1">A4-'CR T2'!V7</f>
        <v>-7</v>
      </c>
      <c r="L4" s="83" cm="1">
        <f t="array" aca="1" ref="L4" ca="1">_xlfn.IFS(K4=0,A4,K4&lt;0,0,K4&gt;0,0)</f>
        <v>0</v>
      </c>
      <c r="M4" s="83" cm="1">
        <f t="array" aca="1" ref="M4" ca="1">_xlfn.IFS(L4&gt;0,'CR T2'!M16,L4=0,0)</f>
        <v>0</v>
      </c>
      <c r="N4" s="84">
        <v>15</v>
      </c>
      <c r="O4" s="83">
        <v>26</v>
      </c>
      <c r="P4" s="83">
        <v>27</v>
      </c>
      <c r="Q4" s="83">
        <v>27</v>
      </c>
      <c r="R4" s="83">
        <v>29</v>
      </c>
      <c r="S4" s="83">
        <v>30</v>
      </c>
      <c r="T4" s="83">
        <v>31</v>
      </c>
      <c r="U4" s="83">
        <v>32</v>
      </c>
      <c r="V4" s="83">
        <v>33</v>
      </c>
      <c r="W4" s="83">
        <v>34</v>
      </c>
      <c r="X4" s="83">
        <f ca="1">N4-'CR T2'!V7</f>
        <v>-7</v>
      </c>
      <c r="Y4" s="83" cm="1">
        <f t="array" aca="1" ref="Y4" ca="1">_xlfn.IFS(X4=0,N4,X4&lt;0,0,X4&gt;0,0)</f>
        <v>0</v>
      </c>
      <c r="Z4" s="83" cm="1">
        <f t="array" aca="1" ref="Z4" ca="1">_xlfn.IFS(Y4&gt;0,'CR T2'!C16,Y4=0,0)</f>
        <v>0</v>
      </c>
    </row>
    <row r="5" spans="1:26" x14ac:dyDescent="0.35">
      <c r="A5" s="84">
        <v>16</v>
      </c>
      <c r="B5" s="83">
        <v>113</v>
      </c>
      <c r="C5" s="83">
        <v>117</v>
      </c>
      <c r="D5" s="83">
        <v>124</v>
      </c>
      <c r="E5" s="83">
        <v>133</v>
      </c>
      <c r="F5" s="83">
        <v>144</v>
      </c>
      <c r="G5" s="83">
        <v>155</v>
      </c>
      <c r="H5" s="83">
        <v>166</v>
      </c>
      <c r="I5" s="83">
        <v>174</v>
      </c>
      <c r="J5" s="83">
        <v>181</v>
      </c>
      <c r="K5" s="83">
        <f ca="1">A5-'CR T2'!V7</f>
        <v>-6</v>
      </c>
      <c r="L5" s="83" cm="1">
        <f t="array" aca="1" ref="L5" ca="1">_xlfn.IFS(K5=0,A5,K5&lt;0,0,K5&gt;0,0)</f>
        <v>0</v>
      </c>
      <c r="M5" s="83" cm="1">
        <f t="array" aca="1" ref="M5" ca="1">_xlfn.IFS(L5&gt;0,'CR T2'!M16,L5=0,0)</f>
        <v>0</v>
      </c>
      <c r="N5" s="84">
        <v>16</v>
      </c>
      <c r="O5" s="83">
        <v>29</v>
      </c>
      <c r="P5" s="83">
        <v>30</v>
      </c>
      <c r="Q5" s="83">
        <v>30</v>
      </c>
      <c r="R5" s="83">
        <v>32</v>
      </c>
      <c r="S5" s="83">
        <v>33</v>
      </c>
      <c r="T5" s="83">
        <v>35</v>
      </c>
      <c r="U5" s="83">
        <v>36</v>
      </c>
      <c r="V5" s="83">
        <v>37</v>
      </c>
      <c r="W5" s="83">
        <v>38</v>
      </c>
      <c r="X5" s="83">
        <f ca="1">N5-'CR T2'!V7</f>
        <v>-6</v>
      </c>
      <c r="Y5" s="83" cm="1">
        <f t="array" aca="1" ref="Y5" ca="1">_xlfn.IFS(X5=0,N5,X5&lt;0,0,X5&gt;0,0)</f>
        <v>0</v>
      </c>
      <c r="Z5" s="83" cm="1">
        <f t="array" aca="1" ref="Z5" ca="1">_xlfn.IFS(Y5&gt;0,'CR T2'!C16,Y5=0,0)</f>
        <v>0</v>
      </c>
    </row>
    <row r="6" spans="1:26" x14ac:dyDescent="0.35">
      <c r="A6" s="84">
        <v>17</v>
      </c>
      <c r="B6" s="83">
        <v>141</v>
      </c>
      <c r="C6" s="83">
        <v>146</v>
      </c>
      <c r="D6" s="83">
        <v>155</v>
      </c>
      <c r="E6" s="83">
        <v>166</v>
      </c>
      <c r="F6" s="83">
        <v>179</v>
      </c>
      <c r="G6" s="83">
        <v>193</v>
      </c>
      <c r="H6" s="83">
        <v>207</v>
      </c>
      <c r="I6" s="83">
        <v>217</v>
      </c>
      <c r="J6" s="83">
        <v>225</v>
      </c>
      <c r="K6" s="83">
        <f ca="1">A6-'CR T2'!V7</f>
        <v>-5</v>
      </c>
      <c r="L6" s="83" cm="1">
        <f t="array" aca="1" ref="L6" ca="1">_xlfn.IFS(K6=0,A6,K6&lt;0,0,K6&gt;0,0)</f>
        <v>0</v>
      </c>
      <c r="M6" s="83" cm="1">
        <f t="array" aca="1" ref="M6" ca="1">_xlfn.IFS(L6&gt;0,'CR T2'!M16,L6=0,0)</f>
        <v>0</v>
      </c>
      <c r="N6" s="84">
        <v>17</v>
      </c>
      <c r="O6" s="83">
        <v>32</v>
      </c>
      <c r="P6" s="83">
        <v>33</v>
      </c>
      <c r="Q6" s="83">
        <v>33</v>
      </c>
      <c r="R6" s="83">
        <v>35</v>
      </c>
      <c r="S6" s="83">
        <v>36</v>
      </c>
      <c r="T6" s="83">
        <v>38</v>
      </c>
      <c r="U6" s="83">
        <v>39</v>
      </c>
      <c r="V6" s="83">
        <v>40</v>
      </c>
      <c r="W6" s="83">
        <v>41</v>
      </c>
      <c r="X6" s="83">
        <f ca="1">N6-'CR T2'!V7</f>
        <v>-5</v>
      </c>
      <c r="Y6" s="83" cm="1">
        <f t="array" aca="1" ref="Y6" ca="1">_xlfn.IFS(X6=0,N6,X6&lt;0,0,X6&gt;0,0)</f>
        <v>0</v>
      </c>
      <c r="Z6" s="83" cm="1">
        <f t="array" aca="1" ref="Z6" ca="1">_xlfn.IFS(Y6&gt;0,'CR T2'!C16,Y6=0,0)</f>
        <v>0</v>
      </c>
    </row>
    <row r="7" spans="1:26" x14ac:dyDescent="0.35">
      <c r="A7" s="84">
        <v>18</v>
      </c>
      <c r="B7" s="83">
        <v>174</v>
      </c>
      <c r="C7" s="83">
        <v>181</v>
      </c>
      <c r="D7" s="83">
        <v>192</v>
      </c>
      <c r="E7" s="83">
        <v>206</v>
      </c>
      <c r="F7" s="83">
        <v>222</v>
      </c>
      <c r="G7" s="83">
        <v>239</v>
      </c>
      <c r="H7" s="83">
        <v>255</v>
      </c>
      <c r="I7" s="83">
        <v>268</v>
      </c>
      <c r="J7" s="83">
        <v>278</v>
      </c>
      <c r="K7" s="83">
        <f ca="1">A7-'CR T2'!V7</f>
        <v>-4</v>
      </c>
      <c r="L7" s="83" cm="1">
        <f t="array" aca="1" ref="L7" ca="1">_xlfn.IFS(K7=0,A7,K7&lt;0,0,K7&gt;0,0)</f>
        <v>0</v>
      </c>
      <c r="M7" s="83" cm="1">
        <f t="array" aca="1" ref="M7" ca="1">_xlfn.IFS(L7&gt;0,'CR T2'!M16,L7=0,0)</f>
        <v>0</v>
      </c>
      <c r="N7" s="84">
        <v>18</v>
      </c>
      <c r="O7" s="83">
        <v>35</v>
      </c>
      <c r="P7" s="83">
        <v>36</v>
      </c>
      <c r="Q7" s="83">
        <v>37</v>
      </c>
      <c r="R7" s="83">
        <v>38</v>
      </c>
      <c r="S7" s="83">
        <v>40</v>
      </c>
      <c r="T7" s="83">
        <v>41</v>
      </c>
      <c r="U7" s="83">
        <v>43</v>
      </c>
      <c r="V7" s="83">
        <v>44</v>
      </c>
      <c r="W7" s="83">
        <v>45</v>
      </c>
      <c r="X7" s="83">
        <f ca="1">N7-'CR T2'!V7</f>
        <v>-4</v>
      </c>
      <c r="Y7" s="83" cm="1">
        <f t="array" aca="1" ref="Y7" ca="1">_xlfn.IFS(X7=0,N7,X7&lt;0,0,X7&gt;0,0)</f>
        <v>0</v>
      </c>
      <c r="Z7" s="83" cm="1">
        <f t="array" aca="1" ref="Z7" ca="1">_xlfn.IFS(Y7&gt;0,'CR T2'!C16,Y7=0,0)</f>
        <v>0</v>
      </c>
    </row>
    <row r="8" spans="1:26" x14ac:dyDescent="0.35">
      <c r="A8" s="84">
        <v>19</v>
      </c>
      <c r="B8" s="83">
        <v>214</v>
      </c>
      <c r="C8" s="83">
        <v>223</v>
      </c>
      <c r="D8" s="83">
        <v>235</v>
      </c>
      <c r="E8" s="83">
        <v>252</v>
      </c>
      <c r="F8" s="83">
        <v>272</v>
      </c>
      <c r="G8" s="83">
        <v>292</v>
      </c>
      <c r="H8" s="83">
        <v>313</v>
      </c>
      <c r="I8" s="83">
        <v>328</v>
      </c>
      <c r="J8" s="83">
        <v>340</v>
      </c>
      <c r="K8" s="83">
        <f ca="1">A8-'CR T2'!V7</f>
        <v>-3</v>
      </c>
      <c r="L8" s="83" cm="1">
        <f t="array" aca="1" ref="L8" ca="1">_xlfn.IFS(K8=0,A8,K8&lt;0,0,K8&gt;0,0)</f>
        <v>0</v>
      </c>
      <c r="M8" s="83" cm="1">
        <f t="array" aca="1" ref="M8" ca="1">_xlfn.IFS(L8&gt;0,'CR T2'!M16,L8=0,0)</f>
        <v>0</v>
      </c>
      <c r="N8" s="84">
        <v>19</v>
      </c>
      <c r="O8" s="83">
        <v>38</v>
      </c>
      <c r="P8" s="83">
        <v>39</v>
      </c>
      <c r="Q8" s="83">
        <v>40</v>
      </c>
      <c r="R8" s="83">
        <v>42</v>
      </c>
      <c r="S8" s="83">
        <v>43</v>
      </c>
      <c r="T8" s="83">
        <v>45</v>
      </c>
      <c r="U8" s="83">
        <v>46</v>
      </c>
      <c r="V8" s="83">
        <v>47</v>
      </c>
      <c r="W8" s="83">
        <v>48</v>
      </c>
      <c r="X8" s="83">
        <f ca="1">N8-'CR T2'!V7</f>
        <v>-3</v>
      </c>
      <c r="Y8" s="83" cm="1">
        <f t="array" aca="1" ref="Y8" ca="1">_xlfn.IFS(X8=0,N8,X8&lt;0,0,X8&gt;0,0)</f>
        <v>0</v>
      </c>
      <c r="Z8" s="83" cm="1">
        <f t="array" aca="1" ref="Z8" ca="1">_xlfn.IFS(Y8&gt;0,'CR T2'!C16,Y8=0,0)</f>
        <v>0</v>
      </c>
    </row>
    <row r="9" spans="1:26" x14ac:dyDescent="0.35">
      <c r="A9" s="84">
        <v>20</v>
      </c>
      <c r="B9" s="83">
        <v>260</v>
      </c>
      <c r="C9" s="83">
        <v>271</v>
      </c>
      <c r="D9" s="83">
        <v>286</v>
      </c>
      <c r="E9" s="83">
        <v>307</v>
      </c>
      <c r="F9" s="83">
        <v>330</v>
      </c>
      <c r="G9" s="83">
        <v>355</v>
      </c>
      <c r="H9" s="83">
        <v>380</v>
      </c>
      <c r="I9" s="83">
        <v>399</v>
      </c>
      <c r="J9" s="83">
        <v>413</v>
      </c>
      <c r="K9" s="83">
        <f ca="1">A9-'CR T2'!V7</f>
        <v>-2</v>
      </c>
      <c r="L9" s="83" cm="1">
        <f t="array" aca="1" ref="L9" ca="1">_xlfn.IFS(K9=0,A9,K9&lt;0,0,K9&gt;0,0)</f>
        <v>0</v>
      </c>
      <c r="M9" s="83" cm="1">
        <f t="array" aca="1" ref="M9" ca="1">_xlfn.IFS(L9&gt;0,'CR T2'!M16,L9=0,0)</f>
        <v>0</v>
      </c>
      <c r="N9" s="84">
        <v>20</v>
      </c>
      <c r="O9" s="83">
        <v>41</v>
      </c>
      <c r="P9" s="83">
        <v>42</v>
      </c>
      <c r="Q9" s="83">
        <v>43</v>
      </c>
      <c r="R9" s="83">
        <v>45</v>
      </c>
      <c r="S9" s="83">
        <v>47</v>
      </c>
      <c r="T9" s="83">
        <v>48</v>
      </c>
      <c r="U9" s="83">
        <v>50</v>
      </c>
      <c r="V9" s="83">
        <v>51</v>
      </c>
      <c r="W9" s="83">
        <v>52</v>
      </c>
      <c r="X9" s="83">
        <f ca="1">N9-'CR T2'!V7</f>
        <v>-2</v>
      </c>
      <c r="Y9" s="83" cm="1">
        <f t="array" aca="1" ref="Y9" ca="1">_xlfn.IFS(X9=0,N9,X9&lt;0,0,X9&gt;0,0)</f>
        <v>0</v>
      </c>
      <c r="Z9" s="83" cm="1">
        <f t="array" aca="1" ref="Z9" ca="1">_xlfn.IFS(Y9&gt;0,'CR T2'!C16,Y9=0,0)</f>
        <v>0</v>
      </c>
    </row>
    <row r="10" spans="1:26" x14ac:dyDescent="0.35">
      <c r="A10" s="84">
        <v>21</v>
      </c>
      <c r="B10" s="83">
        <v>314</v>
      </c>
      <c r="C10" s="83">
        <v>327</v>
      </c>
      <c r="D10" s="83">
        <v>345</v>
      </c>
      <c r="E10" s="83">
        <v>370</v>
      </c>
      <c r="F10" s="83">
        <v>398</v>
      </c>
      <c r="G10" s="83">
        <v>428</v>
      </c>
      <c r="H10" s="83">
        <v>458</v>
      </c>
      <c r="I10" s="83">
        <v>481</v>
      </c>
      <c r="J10" s="83">
        <v>497</v>
      </c>
      <c r="K10" s="83">
        <f ca="1">A10-'CR T2'!V7</f>
        <v>-1</v>
      </c>
      <c r="L10" s="83" cm="1">
        <f t="array" aca="1" ref="L10" ca="1">_xlfn.IFS(K10=0,A10,K10&lt;0,0,K10&gt;0,0)</f>
        <v>0</v>
      </c>
      <c r="M10" s="83" cm="1">
        <f t="array" aca="1" ref="M10" ca="1">_xlfn.IFS(L10&gt;0,'CR T2'!M16,L10=0,0)</f>
        <v>0</v>
      </c>
      <c r="N10" s="84">
        <v>21</v>
      </c>
      <c r="O10" s="83">
        <v>44</v>
      </c>
      <c r="P10" s="83">
        <v>45</v>
      </c>
      <c r="Q10" s="83">
        <v>46</v>
      </c>
      <c r="R10" s="83">
        <v>48</v>
      </c>
      <c r="S10" s="83">
        <v>50</v>
      </c>
      <c r="T10" s="83">
        <v>52</v>
      </c>
      <c r="U10" s="83">
        <v>53</v>
      </c>
      <c r="V10" s="83">
        <v>54</v>
      </c>
      <c r="W10" s="83">
        <v>55</v>
      </c>
      <c r="X10" s="83">
        <f ca="1">N10-'CR T2'!V7</f>
        <v>-1</v>
      </c>
      <c r="Y10" s="83" cm="1">
        <f t="array" aca="1" ref="Y10" ca="1">_xlfn.IFS(X10=0,N10,X10&lt;0,0,X10&gt;0,0)</f>
        <v>0</v>
      </c>
      <c r="Z10" s="83" cm="1">
        <f t="array" aca="1" ref="Z10" ca="1">_xlfn.IFS(Y10&gt;0,'CR T2'!C16,Y10=0,0)</f>
        <v>0</v>
      </c>
    </row>
    <row r="11" spans="1:26" x14ac:dyDescent="0.35">
      <c r="A11" s="84">
        <v>22</v>
      </c>
      <c r="B11" s="83">
        <v>375</v>
      </c>
      <c r="C11" s="83">
        <v>392</v>
      </c>
      <c r="D11" s="83">
        <v>412</v>
      </c>
      <c r="E11" s="83">
        <v>443</v>
      </c>
      <c r="F11" s="83">
        <v>476</v>
      </c>
      <c r="G11" s="83">
        <v>512</v>
      </c>
      <c r="H11" s="83">
        <v>548</v>
      </c>
      <c r="I11" s="83">
        <v>575</v>
      </c>
      <c r="J11" s="83">
        <v>595</v>
      </c>
      <c r="K11" s="83">
        <f ca="1">A11-'CR T2'!V7</f>
        <v>0</v>
      </c>
      <c r="L11" s="83" cm="1">
        <f t="array" aca="1" ref="L11" ca="1">_xlfn.IFS(K11=0,A11,K11&lt;0,0,K11&gt;0,0)</f>
        <v>22</v>
      </c>
      <c r="M11" s="83" cm="1">
        <f t="array" aca="1" ref="M11" ca="1">_xlfn.IFS(L11&gt;0,'CR T2'!M16,L11=0,0)</f>
        <v>0</v>
      </c>
      <c r="N11" s="84">
        <v>22</v>
      </c>
      <c r="O11" s="83">
        <v>47</v>
      </c>
      <c r="P11" s="83">
        <v>48</v>
      </c>
      <c r="Q11" s="83">
        <v>50</v>
      </c>
      <c r="R11" s="83">
        <v>51</v>
      </c>
      <c r="S11" s="83">
        <v>53</v>
      </c>
      <c r="T11" s="83">
        <v>55</v>
      </c>
      <c r="U11" s="83">
        <v>57</v>
      </c>
      <c r="V11" s="83">
        <v>58</v>
      </c>
      <c r="W11" s="83">
        <v>59</v>
      </c>
      <c r="X11" s="83">
        <f ca="1">N11-'CR T2'!V7</f>
        <v>0</v>
      </c>
      <c r="Y11" s="83" cm="1">
        <f t="array" aca="1" ref="Y11" ca="1">_xlfn.IFS(X11=0,N11,X11&lt;0,0,X11&gt;0,0)</f>
        <v>22</v>
      </c>
      <c r="Z11" s="83" cm="1">
        <f t="array" aca="1" ref="Z11" ca="1">_xlfn.IFS(Y11&gt;0,'CR T2'!C16,Y11=0,0)</f>
        <v>0</v>
      </c>
    </row>
    <row r="12" spans="1:26" x14ac:dyDescent="0.35">
      <c r="A12" s="84">
        <v>23</v>
      </c>
      <c r="B12" s="83">
        <v>445</v>
      </c>
      <c r="C12" s="83">
        <v>465</v>
      </c>
      <c r="D12" s="83">
        <v>489</v>
      </c>
      <c r="E12" s="83">
        <v>525</v>
      </c>
      <c r="F12" s="83">
        <v>565</v>
      </c>
      <c r="G12" s="83">
        <v>608</v>
      </c>
      <c r="H12" s="83">
        <v>650</v>
      </c>
      <c r="I12" s="83">
        <v>682</v>
      </c>
      <c r="J12" s="83">
        <v>705</v>
      </c>
      <c r="K12" s="83">
        <f ca="1">A12-'CR T2'!V7</f>
        <v>1</v>
      </c>
      <c r="L12" s="83" cm="1">
        <f t="array" aca="1" ref="L12" ca="1">_xlfn.IFS(K12=0,A12,K12&lt;0,0,K12&gt;0,0)</f>
        <v>0</v>
      </c>
      <c r="M12" s="83" cm="1">
        <f t="array" aca="1" ref="M12" ca="1">_xlfn.IFS(L12&gt;0,'CR T2'!M16,L12=0,0)</f>
        <v>0</v>
      </c>
      <c r="N12" s="84">
        <v>23</v>
      </c>
      <c r="O12" s="83">
        <v>50</v>
      </c>
      <c r="P12" s="83">
        <v>52</v>
      </c>
      <c r="Q12" s="83">
        <v>53</v>
      </c>
      <c r="R12" s="83">
        <v>55</v>
      </c>
      <c r="S12" s="83">
        <v>57</v>
      </c>
      <c r="T12" s="83">
        <v>59</v>
      </c>
      <c r="U12" s="83">
        <v>60</v>
      </c>
      <c r="V12" s="83">
        <v>61</v>
      </c>
      <c r="W12" s="83">
        <v>62</v>
      </c>
      <c r="X12" s="83">
        <f ca="1">N12-'CR T2'!V7</f>
        <v>1</v>
      </c>
      <c r="Y12" s="83" cm="1">
        <f t="array" aca="1" ref="Y12" ca="1">_xlfn.IFS(X12=0,N12,X12&lt;0,0,X12&gt;0,0)</f>
        <v>0</v>
      </c>
      <c r="Z12" s="83" cm="1">
        <f t="array" aca="1" ref="Z12" ca="1">_xlfn.IFS(Y12&gt;0,'CR T2'!C16,Y12=0,0)</f>
        <v>0</v>
      </c>
    </row>
    <row r="13" spans="1:26" x14ac:dyDescent="0.35">
      <c r="A13" s="84">
        <v>24</v>
      </c>
      <c r="B13" s="83">
        <v>523</v>
      </c>
      <c r="C13" s="83">
        <v>548</v>
      </c>
      <c r="D13" s="83">
        <v>576</v>
      </c>
      <c r="E13" s="83">
        <v>618</v>
      </c>
      <c r="F13" s="83">
        <v>665</v>
      </c>
      <c r="G13" s="83">
        <v>715</v>
      </c>
      <c r="H13" s="83">
        <v>765</v>
      </c>
      <c r="I13" s="83">
        <v>803</v>
      </c>
      <c r="J13" s="83">
        <v>830</v>
      </c>
      <c r="K13" s="83">
        <f ca="1">A13-'CR T2'!V7</f>
        <v>2</v>
      </c>
      <c r="L13" s="83" cm="1">
        <f t="array" aca="1" ref="L13" ca="1">_xlfn.IFS(K13=0,A13,K13&lt;0,0,K13&gt;0,0)</f>
        <v>0</v>
      </c>
      <c r="M13" s="83" cm="1">
        <f t="array" aca="1" ref="M13" ca="1">_xlfn.IFS(L13&gt;0,'CR T2'!M16,L13=0,0)</f>
        <v>0</v>
      </c>
      <c r="N13" s="84">
        <v>24</v>
      </c>
      <c r="O13" s="83">
        <v>53</v>
      </c>
      <c r="P13" s="83">
        <v>55</v>
      </c>
      <c r="Q13" s="83">
        <v>56</v>
      </c>
      <c r="R13" s="83">
        <v>58</v>
      </c>
      <c r="S13" s="83">
        <v>60</v>
      </c>
      <c r="T13" s="83">
        <v>62</v>
      </c>
      <c r="U13" s="83">
        <v>64</v>
      </c>
      <c r="V13" s="83">
        <v>65</v>
      </c>
      <c r="W13" s="83">
        <v>66</v>
      </c>
      <c r="X13" s="83">
        <f ca="1">N13-'CR T2'!V7</f>
        <v>2</v>
      </c>
      <c r="Y13" s="83" cm="1">
        <f t="array" aca="1" ref="Y13" ca="1">_xlfn.IFS(X13=0,N13,X13&lt;0,0,X13&gt;0,0)</f>
        <v>0</v>
      </c>
      <c r="Z13" s="83" cm="1">
        <f t="array" aca="1" ref="Z13" ca="1">_xlfn.IFS(Y13&gt;0,'CR T2'!C16,Y13=0,0)</f>
        <v>0</v>
      </c>
    </row>
    <row r="14" spans="1:26" x14ac:dyDescent="0.35">
      <c r="A14" s="84">
        <v>25</v>
      </c>
      <c r="B14" s="83">
        <v>611</v>
      </c>
      <c r="C14" s="83">
        <v>641</v>
      </c>
      <c r="D14" s="83">
        <v>673</v>
      </c>
      <c r="E14" s="83">
        <v>723</v>
      </c>
      <c r="F14" s="83">
        <v>778</v>
      </c>
      <c r="G14" s="83">
        <v>836</v>
      </c>
      <c r="H14" s="83">
        <v>894</v>
      </c>
      <c r="I14" s="83">
        <v>938</v>
      </c>
      <c r="J14" s="83">
        <v>970</v>
      </c>
      <c r="K14" s="83">
        <f ca="1">A14-'CR T2'!V7</f>
        <v>3</v>
      </c>
      <c r="L14" s="83" cm="1">
        <f t="array" aca="1" ref="L14" ca="1">_xlfn.IFS(K14=0,A14,K14&lt;0,0,K14&gt;0,0)</f>
        <v>0</v>
      </c>
      <c r="M14" s="83" cm="1">
        <f t="array" aca="1" ref="M14" ca="1">_xlfn.IFS(L14&gt;0,'CR T2'!M16,L14=0,0)</f>
        <v>0</v>
      </c>
      <c r="N14" s="84">
        <v>25</v>
      </c>
      <c r="O14" s="83">
        <v>56</v>
      </c>
      <c r="P14" s="83">
        <v>58</v>
      </c>
      <c r="Q14" s="83">
        <v>59</v>
      </c>
      <c r="R14" s="83">
        <v>61</v>
      </c>
      <c r="S14" s="83">
        <v>63</v>
      </c>
      <c r="T14" s="83">
        <v>65</v>
      </c>
      <c r="U14" s="83">
        <v>67</v>
      </c>
      <c r="V14" s="83">
        <v>68</v>
      </c>
      <c r="W14" s="83">
        <v>69</v>
      </c>
      <c r="X14" s="83">
        <f ca="1">N14-'CR T2'!V7</f>
        <v>3</v>
      </c>
      <c r="Y14" s="83" cm="1">
        <f t="array" aca="1" ref="Y14" ca="1">_xlfn.IFS(X14=0,N14,X14&lt;0,0,X14&gt;0,0)</f>
        <v>0</v>
      </c>
      <c r="Z14" s="83" cm="1">
        <f t="array" aca="1" ref="Z14" ca="1">_xlfn.IFS(Y14&gt;0,'CR T2'!C16,Y14=0,0)</f>
        <v>0</v>
      </c>
    </row>
    <row r="15" spans="1:26" x14ac:dyDescent="0.35">
      <c r="A15" s="84">
        <v>26</v>
      </c>
      <c r="B15" s="83">
        <v>707</v>
      </c>
      <c r="C15" s="83">
        <v>743</v>
      </c>
      <c r="D15" s="83">
        <v>780</v>
      </c>
      <c r="E15" s="83">
        <v>838</v>
      </c>
      <c r="F15" s="83">
        <v>902</v>
      </c>
      <c r="G15" s="83">
        <v>971</v>
      </c>
      <c r="H15" s="83">
        <v>1038</v>
      </c>
      <c r="I15" s="83">
        <v>1087</v>
      </c>
      <c r="J15" s="83">
        <v>1125</v>
      </c>
      <c r="K15" s="83">
        <f ca="1">A15-'CR T2'!V7</f>
        <v>4</v>
      </c>
      <c r="L15" s="83" cm="1">
        <f t="array" aca="1" ref="L15" ca="1">_xlfn.IFS(K15=0,A15,K15&lt;0,0,K15&gt;0,0)</f>
        <v>0</v>
      </c>
      <c r="M15" s="83" cm="1">
        <f t="array" aca="1" ref="M15" ca="1">_xlfn.IFS(L15&gt;0,'CR T2'!M16,L15=0,0)</f>
        <v>0</v>
      </c>
      <c r="N15" s="84">
        <v>26</v>
      </c>
      <c r="O15" s="83">
        <v>59</v>
      </c>
      <c r="P15" s="83">
        <v>60</v>
      </c>
      <c r="Q15" s="83">
        <v>62</v>
      </c>
      <c r="R15" s="83">
        <v>64</v>
      </c>
      <c r="S15" s="83">
        <v>66</v>
      </c>
      <c r="T15" s="83">
        <v>68</v>
      </c>
      <c r="U15" s="83">
        <v>70</v>
      </c>
      <c r="V15" s="83">
        <v>71</v>
      </c>
      <c r="W15" s="83">
        <v>72</v>
      </c>
      <c r="X15" s="83">
        <f ca="1">N15-'CR T2'!V7</f>
        <v>4</v>
      </c>
      <c r="Y15" s="83" cm="1">
        <f t="array" aca="1" ref="Y15" ca="1">_xlfn.IFS(X15=0,N15,X15&lt;0,0,X15&gt;0,0)</f>
        <v>0</v>
      </c>
      <c r="Z15" s="83" cm="1">
        <f t="array" aca="1" ref="Z15" ca="1">_xlfn.IFS(Y15&gt;0,'CR T2'!C16,Y15=0,0)</f>
        <v>0</v>
      </c>
    </row>
    <row r="16" spans="1:26" x14ac:dyDescent="0.35">
      <c r="A16" s="84">
        <v>27</v>
      </c>
      <c r="B16" s="83">
        <v>813</v>
      </c>
      <c r="C16" s="83">
        <v>855</v>
      </c>
      <c r="D16" s="83">
        <v>898</v>
      </c>
      <c r="E16" s="83">
        <v>964</v>
      </c>
      <c r="F16" s="83">
        <v>1039</v>
      </c>
      <c r="G16" s="83">
        <v>1118</v>
      </c>
      <c r="H16" s="83">
        <v>1196</v>
      </c>
      <c r="I16" s="83">
        <v>1251</v>
      </c>
      <c r="J16" s="83">
        <v>1295</v>
      </c>
      <c r="K16" s="83">
        <f ca="1">A16-'CR T2'!V7</f>
        <v>5</v>
      </c>
      <c r="L16" s="83" cm="1">
        <f t="array" aca="1" ref="L16" ca="1">_xlfn.IFS(K16=0,A16,K16&lt;0,0,K16&gt;0,0)</f>
        <v>0</v>
      </c>
      <c r="M16" s="83" cm="1">
        <f t="array" aca="1" ref="M16" ca="1">_xlfn.IFS(L16&gt;0,'CR T2'!M16,L16=0,0)</f>
        <v>0</v>
      </c>
      <c r="N16" s="84">
        <v>27</v>
      </c>
      <c r="O16" s="83">
        <v>62</v>
      </c>
      <c r="P16" s="83">
        <v>63</v>
      </c>
      <c r="Q16" s="83">
        <v>65</v>
      </c>
      <c r="R16" s="83">
        <v>67</v>
      </c>
      <c r="S16" s="83">
        <v>69</v>
      </c>
      <c r="T16" s="83">
        <v>71</v>
      </c>
      <c r="U16" s="83">
        <v>73</v>
      </c>
      <c r="V16" s="83">
        <v>74</v>
      </c>
      <c r="W16" s="83">
        <v>75</v>
      </c>
      <c r="X16" s="83">
        <f ca="1">N16-'CR T2'!V7</f>
        <v>5</v>
      </c>
      <c r="Y16" s="83" cm="1">
        <f t="array" aca="1" ref="Y16" ca="1">_xlfn.IFS(X16=0,N16,X16&lt;0,0,X16&gt;0,0)</f>
        <v>0</v>
      </c>
      <c r="Z16" s="83" cm="1">
        <f t="array" aca="1" ref="Z16" ca="1">_xlfn.IFS(Y16&gt;0,'CR T2'!C16,Y16=0,0)</f>
        <v>0</v>
      </c>
    </row>
    <row r="17" spans="1:30" x14ac:dyDescent="0.35">
      <c r="A17" s="84">
        <v>28</v>
      </c>
      <c r="B17" s="83">
        <v>929</v>
      </c>
      <c r="C17" s="83">
        <v>977</v>
      </c>
      <c r="D17" s="83">
        <v>1026</v>
      </c>
      <c r="E17" s="83">
        <v>1102</v>
      </c>
      <c r="F17" s="83">
        <v>1189</v>
      </c>
      <c r="G17" s="83">
        <v>1279</v>
      </c>
      <c r="H17" s="83">
        <v>1368</v>
      </c>
      <c r="I17" s="83">
        <v>1429</v>
      </c>
      <c r="J17" s="83">
        <v>1481</v>
      </c>
      <c r="K17" s="83">
        <f ca="1">A17-'CR T2'!V7</f>
        <v>6</v>
      </c>
      <c r="L17" s="83" cm="1">
        <f t="array" aca="1" ref="L17" ca="1">_xlfn.IFS(K17=0,A17,K17&lt;0,0,K17&gt;0,0)</f>
        <v>0</v>
      </c>
      <c r="M17" s="83" cm="1">
        <f t="array" aca="1" ref="M17" ca="1">_xlfn.IFS(L17&gt;0,'CR T2'!M16,L17=0,0)</f>
        <v>0</v>
      </c>
      <c r="N17" s="84">
        <v>28</v>
      </c>
      <c r="O17" s="83">
        <v>64</v>
      </c>
      <c r="P17" s="83">
        <v>66</v>
      </c>
      <c r="Q17" s="83">
        <v>67</v>
      </c>
      <c r="R17" s="83">
        <v>69</v>
      </c>
      <c r="S17" s="83">
        <v>72</v>
      </c>
      <c r="T17" s="83">
        <v>74</v>
      </c>
      <c r="U17" s="83">
        <v>76</v>
      </c>
      <c r="V17" s="83">
        <v>77</v>
      </c>
      <c r="W17" s="83">
        <v>78</v>
      </c>
      <c r="X17" s="83">
        <f ca="1">N17-'CR T2'!V7</f>
        <v>6</v>
      </c>
      <c r="Y17" s="83" cm="1">
        <f t="array" aca="1" ref="Y17" ca="1">_xlfn.IFS(X17=0,N17,X17&lt;0,0,X17&gt;0,0)</f>
        <v>0</v>
      </c>
      <c r="Z17" s="83" cm="1">
        <f t="array" aca="1" ref="Z17" ca="1">_xlfn.IFS(Y17&gt;0,'CR T2'!C16,Y17=0,0)</f>
        <v>0</v>
      </c>
    </row>
    <row r="18" spans="1:30" x14ac:dyDescent="0.35">
      <c r="A18" s="84">
        <v>29</v>
      </c>
      <c r="B18" s="83">
        <v>1053</v>
      </c>
      <c r="C18" s="83">
        <v>1108</v>
      </c>
      <c r="D18" s="83">
        <v>1165</v>
      </c>
      <c r="E18" s="83">
        <v>1251</v>
      </c>
      <c r="F18" s="83">
        <v>1350</v>
      </c>
      <c r="G18" s="83">
        <v>1453</v>
      </c>
      <c r="H18" s="83">
        <v>1554</v>
      </c>
      <c r="I18" s="83">
        <v>1622</v>
      </c>
      <c r="J18" s="83">
        <v>1682</v>
      </c>
      <c r="K18" s="83">
        <f ca="1">A18-'CR T2'!V7</f>
        <v>7</v>
      </c>
      <c r="L18" s="83" cm="1">
        <f t="array" aca="1" ref="L18" ca="1">_xlfn.IFS(K18=0,A18,K18&lt;0,0,K18&gt;0,0)</f>
        <v>0</v>
      </c>
      <c r="M18" s="83" cm="1">
        <f t="array" aca="1" ref="M18" ca="1">_xlfn.IFS(L18&gt;0,'CR T2'!M16,L18=0,0)</f>
        <v>0</v>
      </c>
      <c r="N18" s="84">
        <v>29</v>
      </c>
      <c r="O18" s="83">
        <v>67</v>
      </c>
      <c r="P18" s="83">
        <v>68</v>
      </c>
      <c r="Q18" s="83">
        <v>70</v>
      </c>
      <c r="R18" s="83">
        <v>72</v>
      </c>
      <c r="S18" s="83">
        <v>74</v>
      </c>
      <c r="T18" s="83">
        <v>76</v>
      </c>
      <c r="U18" s="83">
        <v>78</v>
      </c>
      <c r="V18" s="83">
        <v>80</v>
      </c>
      <c r="W18" s="83">
        <v>81</v>
      </c>
      <c r="X18" s="83">
        <f ca="1">N18-'CR T2'!V7</f>
        <v>7</v>
      </c>
      <c r="Y18" s="83" cm="1">
        <f t="array" aca="1" ref="Y18" ca="1">_xlfn.IFS(X18=0,N18,X18&lt;0,0,X18&gt;0,0)</f>
        <v>0</v>
      </c>
      <c r="Z18" s="83" cm="1">
        <f t="array" aca="1" ref="Z18" ca="1">_xlfn.IFS(Y18&gt;0,'CR T2'!C16,Y18=0,0)</f>
        <v>0</v>
      </c>
    </row>
    <row r="19" spans="1:30" x14ac:dyDescent="0.35">
      <c r="A19" s="84">
        <v>30</v>
      </c>
      <c r="B19" s="83">
        <v>1185</v>
      </c>
      <c r="C19" s="83">
        <v>1247</v>
      </c>
      <c r="D19" s="83">
        <v>1313</v>
      </c>
      <c r="E19" s="83">
        <v>1410</v>
      </c>
      <c r="F19" s="83">
        <v>1523</v>
      </c>
      <c r="G19" s="83">
        <v>1640</v>
      </c>
      <c r="H19" s="83">
        <v>1753</v>
      </c>
      <c r="I19" s="83">
        <v>1828</v>
      </c>
      <c r="J19" s="83">
        <v>1897</v>
      </c>
      <c r="K19" s="83">
        <f ca="1">A19-'CR T2'!V7</f>
        <v>8</v>
      </c>
      <c r="L19" s="83" cm="1">
        <f t="array" aca="1" ref="L19" ca="1">_xlfn.IFS(K19=0,A19,K19&lt;0,0,K19&gt;0,0)</f>
        <v>0</v>
      </c>
      <c r="M19" s="83" cm="1">
        <f t="array" aca="1" ref="M19" ca="1">_xlfn.IFS(L19&gt;0,'CR T2'!M16,L19=0,0)</f>
        <v>0</v>
      </c>
      <c r="N19" s="84">
        <v>30</v>
      </c>
      <c r="O19" s="83">
        <v>69</v>
      </c>
      <c r="P19" s="83">
        <v>71</v>
      </c>
      <c r="Q19" s="83">
        <v>72</v>
      </c>
      <c r="R19" s="83">
        <v>74</v>
      </c>
      <c r="S19" s="83">
        <v>77</v>
      </c>
      <c r="T19" s="83">
        <v>79</v>
      </c>
      <c r="U19" s="83">
        <v>81</v>
      </c>
      <c r="V19" s="83">
        <v>82</v>
      </c>
      <c r="W19" s="83">
        <v>83</v>
      </c>
      <c r="X19" s="83">
        <f ca="1">N19-'CR T2'!V7</f>
        <v>8</v>
      </c>
      <c r="Y19" s="83" cm="1">
        <f t="array" aca="1" ref="Y19" ca="1">_xlfn.IFS(X19=0,N19,X19&lt;0,0,X19&gt;0,0)</f>
        <v>0</v>
      </c>
      <c r="Z19" s="83" cm="1">
        <f t="array" aca="1" ref="Z19" ca="1">_xlfn.IFS(Y19&gt;0,'CR T2'!C16,Y19=0,0)</f>
        <v>0</v>
      </c>
    </row>
    <row r="20" spans="1:30" x14ac:dyDescent="0.35">
      <c r="A20" s="84">
        <v>31</v>
      </c>
      <c r="B20" s="83">
        <v>1326</v>
      </c>
      <c r="C20" s="83">
        <v>1394</v>
      </c>
      <c r="D20" s="83">
        <v>1470</v>
      </c>
      <c r="E20" s="83">
        <v>1579</v>
      </c>
      <c r="F20" s="83">
        <v>1707</v>
      </c>
      <c r="G20" s="83">
        <v>1838</v>
      </c>
      <c r="H20" s="83">
        <v>1964</v>
      </c>
      <c r="I20" s="83">
        <v>2046</v>
      </c>
      <c r="J20" s="83">
        <v>2126</v>
      </c>
      <c r="K20" s="83">
        <f ca="1">A20-'CR T2'!V7</f>
        <v>9</v>
      </c>
      <c r="L20" s="83" cm="1">
        <f t="array" aca="1" ref="L20" ca="1">_xlfn.IFS(K20=0,A20,K20&lt;0,0,K20&gt;0,0)</f>
        <v>0</v>
      </c>
      <c r="M20" s="83" cm="1">
        <f t="array" aca="1" ref="M20" ca="1">_xlfn.IFS(L20&gt;0,'CR T2'!M16,L20=0,0)</f>
        <v>0</v>
      </c>
      <c r="N20" s="84">
        <v>31</v>
      </c>
      <c r="O20" s="83">
        <v>71</v>
      </c>
      <c r="P20" s="83">
        <v>73</v>
      </c>
      <c r="Q20" s="83">
        <v>74</v>
      </c>
      <c r="R20" s="83">
        <v>76</v>
      </c>
      <c r="S20" s="83">
        <v>79</v>
      </c>
      <c r="T20" s="83">
        <v>81</v>
      </c>
      <c r="U20" s="83">
        <v>83</v>
      </c>
      <c r="V20" s="83">
        <v>85</v>
      </c>
      <c r="W20" s="83">
        <v>86</v>
      </c>
      <c r="X20" s="83">
        <f ca="1">N20-'CR T2'!V7</f>
        <v>9</v>
      </c>
      <c r="Y20" s="83" cm="1">
        <f t="array" aca="1" ref="Y20" ca="1">_xlfn.IFS(X20=0,N20,X20&lt;0,0,X20&gt;0,0)</f>
        <v>0</v>
      </c>
      <c r="Z20" s="83" cm="1">
        <f t="array" aca="1" ref="Z20" ca="1">_xlfn.IFS(Y20&gt;0,'CR T2'!C16,Y20=0,0)</f>
        <v>0</v>
      </c>
    </row>
    <row r="21" spans="1:30" x14ac:dyDescent="0.35">
      <c r="A21" s="84">
        <v>32</v>
      </c>
      <c r="B21" s="83">
        <v>1473</v>
      </c>
      <c r="C21" s="83">
        <v>1548</v>
      </c>
      <c r="D21" s="83">
        <v>1635</v>
      </c>
      <c r="E21" s="83">
        <v>1757</v>
      </c>
      <c r="F21" s="83">
        <v>1901</v>
      </c>
      <c r="G21" s="83">
        <v>2047</v>
      </c>
      <c r="H21" s="83">
        <v>2187</v>
      </c>
      <c r="I21" s="83">
        <v>2276</v>
      </c>
      <c r="J21" s="83">
        <v>2367</v>
      </c>
      <c r="K21" s="83">
        <f ca="1">A21-'CR T2'!V7</f>
        <v>10</v>
      </c>
      <c r="L21" s="83" cm="1">
        <f t="array" aca="1" ref="L21" ca="1">_xlfn.IFS(K21=0,A21,K21&lt;0,0,K21&gt;0,0)</f>
        <v>0</v>
      </c>
      <c r="M21" s="83" cm="1">
        <f t="array" aca="1" ref="M21" ca="1">_xlfn.IFS(L21&gt;0,'CR T2'!M16,L21=0,0)</f>
        <v>0</v>
      </c>
      <c r="N21" s="84">
        <v>32</v>
      </c>
      <c r="O21" s="83">
        <v>73</v>
      </c>
      <c r="P21" s="83">
        <v>75</v>
      </c>
      <c r="Q21" s="83">
        <v>76</v>
      </c>
      <c r="R21" s="83">
        <v>79</v>
      </c>
      <c r="S21" s="83">
        <v>81</v>
      </c>
      <c r="T21" s="83">
        <v>83</v>
      </c>
      <c r="U21" s="83">
        <v>86</v>
      </c>
      <c r="V21" s="83">
        <v>87</v>
      </c>
      <c r="W21" s="83">
        <v>88</v>
      </c>
      <c r="X21" s="83">
        <f ca="1">N21-'CR T2'!V7</f>
        <v>10</v>
      </c>
      <c r="Y21" s="83" cm="1">
        <f t="array" aca="1" ref="Y21" ca="1">_xlfn.IFS(X21=0,N21,X21&lt;0,0,X21&gt;0,0)</f>
        <v>0</v>
      </c>
      <c r="Z21" s="83" cm="1">
        <f t="array" aca="1" ref="Z21" ca="1">_xlfn.IFS(Y21&gt;0,'CR T2'!C16,Y21=0,0)</f>
        <v>0</v>
      </c>
    </row>
    <row r="22" spans="1:30" x14ac:dyDescent="0.35">
      <c r="A22" s="84">
        <v>33</v>
      </c>
      <c r="B22" s="83">
        <v>1626</v>
      </c>
      <c r="C22" s="83">
        <v>1708</v>
      </c>
      <c r="D22" s="83">
        <v>1807</v>
      </c>
      <c r="E22" s="83">
        <v>1942</v>
      </c>
      <c r="F22" s="83">
        <v>2103</v>
      </c>
      <c r="G22" s="83">
        <v>2266</v>
      </c>
      <c r="H22" s="83">
        <v>2419</v>
      </c>
      <c r="I22" s="83">
        <v>2516</v>
      </c>
      <c r="J22" s="83">
        <v>2619</v>
      </c>
      <c r="K22" s="83">
        <f ca="1">A22-'CR T2'!V7</f>
        <v>11</v>
      </c>
      <c r="L22" s="83" cm="1">
        <f t="array" aca="1" ref="L22" ca="1">_xlfn.IFS(K22=0,A22,K22&lt;0,0,K22&gt;0,0)</f>
        <v>0</v>
      </c>
      <c r="M22" s="83" cm="1">
        <f t="array" aca="1" ref="M22" ca="1">_xlfn.IFS(L22&gt;0,'CR T2'!M16,L22=0,0)</f>
        <v>0</v>
      </c>
      <c r="N22" s="84">
        <v>33</v>
      </c>
      <c r="O22" s="83">
        <v>75</v>
      </c>
      <c r="P22" s="83">
        <v>77</v>
      </c>
      <c r="Q22" s="83">
        <v>78</v>
      </c>
      <c r="R22" s="83">
        <v>81</v>
      </c>
      <c r="S22" s="83">
        <v>83</v>
      </c>
      <c r="T22" s="83">
        <v>86</v>
      </c>
      <c r="U22" s="83">
        <v>88</v>
      </c>
      <c r="V22" s="83">
        <v>89</v>
      </c>
      <c r="W22" s="83">
        <v>90</v>
      </c>
      <c r="X22" s="83">
        <f ca="1">N22-'CR T2'!V7</f>
        <v>11</v>
      </c>
      <c r="Y22" s="83" cm="1">
        <f t="array" aca="1" ref="Y22" ca="1">_xlfn.IFS(X22=0,N22,X22&lt;0,0,X22&gt;0,0)</f>
        <v>0</v>
      </c>
      <c r="Z22" s="83" cm="1">
        <f t="array" aca="1" ref="Z22" ca="1">_xlfn.IFS(Y22&gt;0,'CR T2'!C16,Y22=0,0)</f>
        <v>0</v>
      </c>
    </row>
    <row r="23" spans="1:30" x14ac:dyDescent="0.35">
      <c r="A23" s="84">
        <v>34</v>
      </c>
      <c r="B23" s="83">
        <v>1785</v>
      </c>
      <c r="C23" s="83">
        <v>1872</v>
      </c>
      <c r="D23" s="83">
        <v>1985</v>
      </c>
      <c r="E23" s="83">
        <v>2134</v>
      </c>
      <c r="F23" s="83">
        <v>2312</v>
      </c>
      <c r="G23" s="83">
        <v>2492</v>
      </c>
      <c r="H23" s="83">
        <v>2659</v>
      </c>
      <c r="I23" s="83">
        <v>2764</v>
      </c>
      <c r="J23" s="83">
        <v>2880</v>
      </c>
      <c r="K23" s="83">
        <f ca="1">A23-'CR T2'!V7</f>
        <v>12</v>
      </c>
      <c r="L23" s="83" cm="1">
        <f t="array" aca="1" ref="L23" ca="1">_xlfn.IFS(K23=0,A23,K23&lt;0,0,K23&gt;0,0)</f>
        <v>0</v>
      </c>
      <c r="M23" s="83" cm="1">
        <f t="array" aca="1" ref="M23" ca="1">_xlfn.IFS(L23&gt;0,'CR T2'!M16,L23=0,0)</f>
        <v>0</v>
      </c>
      <c r="N23" s="84">
        <v>34</v>
      </c>
      <c r="O23" s="83">
        <v>77</v>
      </c>
      <c r="P23" s="83">
        <v>79</v>
      </c>
      <c r="Q23" s="83">
        <v>80</v>
      </c>
      <c r="R23" s="83">
        <v>83</v>
      </c>
      <c r="S23" s="83">
        <v>85</v>
      </c>
      <c r="T23" s="83">
        <v>88</v>
      </c>
      <c r="U23" s="83">
        <v>90</v>
      </c>
      <c r="V23" s="83">
        <v>91</v>
      </c>
      <c r="W23" s="83">
        <v>92</v>
      </c>
      <c r="X23" s="83">
        <f ca="1">N23-'CR T2'!V7</f>
        <v>12</v>
      </c>
      <c r="Y23" s="83" cm="1">
        <f t="array" aca="1" ref="Y23" ca="1">_xlfn.IFS(X23=0,N23,X23&lt;0,0,X23&gt;0,0)</f>
        <v>0</v>
      </c>
      <c r="Z23" s="83" cm="1">
        <f t="array" aca="1" ref="Z23" ca="1">_xlfn.IFS(Y23&gt;0,'CR T2'!C16,Y23=0,0)</f>
        <v>0</v>
      </c>
    </row>
    <row r="24" spans="1:30" x14ac:dyDescent="0.35">
      <c r="A24" s="84">
        <v>35</v>
      </c>
      <c r="B24" s="83">
        <v>1948</v>
      </c>
      <c r="C24" s="83">
        <v>2038</v>
      </c>
      <c r="D24" s="83">
        <v>2167</v>
      </c>
      <c r="E24" s="83">
        <v>2330</v>
      </c>
      <c r="F24" s="83">
        <v>2527</v>
      </c>
      <c r="G24" s="83">
        <v>2723</v>
      </c>
      <c r="H24" s="83">
        <v>2904</v>
      </c>
      <c r="I24" s="83">
        <v>3018</v>
      </c>
      <c r="J24" s="83">
        <v>3148</v>
      </c>
      <c r="K24" s="83">
        <f ca="1">A24-'CR T2'!V7</f>
        <v>13</v>
      </c>
      <c r="L24" s="83" cm="1">
        <f t="array" aca="1" ref="L24" ca="1">_xlfn.IFS(K24=0,A24,K24&lt;0,0,K24&gt;0,0)</f>
        <v>0</v>
      </c>
      <c r="M24" s="83" cm="1">
        <f t="array" aca="1" ref="M24" ca="1">_xlfn.IFS(L24&gt;0,'CR T2'!M16,L24=0,0)</f>
        <v>0</v>
      </c>
      <c r="N24" s="84">
        <v>35</v>
      </c>
      <c r="O24" s="83">
        <v>79</v>
      </c>
      <c r="P24" s="83">
        <v>80</v>
      </c>
      <c r="Q24" s="83">
        <v>82</v>
      </c>
      <c r="R24" s="83">
        <v>84</v>
      </c>
      <c r="S24" s="83">
        <v>87</v>
      </c>
      <c r="T24" s="83">
        <v>89</v>
      </c>
      <c r="U24" s="83">
        <v>92</v>
      </c>
      <c r="V24" s="83">
        <v>93</v>
      </c>
      <c r="W24" s="83">
        <v>94</v>
      </c>
      <c r="X24" s="83">
        <f ca="1">N24-'CR T2'!V7</f>
        <v>13</v>
      </c>
      <c r="Y24" s="83" cm="1">
        <f t="array" aca="1" ref="Y24" ca="1">_xlfn.IFS(X24=0,N24,X24&lt;0,0,X24&gt;0,0)</f>
        <v>0</v>
      </c>
      <c r="Z24" s="83" cm="1">
        <f t="array" aca="1" ref="Z24" ca="1">_xlfn.IFS(Y24&gt;0,'CR T2'!C16,Y24=0,0)</f>
        <v>0</v>
      </c>
    </row>
    <row r="25" spans="1:30" x14ac:dyDescent="0.35">
      <c r="A25" s="84">
        <v>36</v>
      </c>
      <c r="B25" s="83">
        <v>2113</v>
      </c>
      <c r="C25" s="83">
        <v>2205</v>
      </c>
      <c r="D25" s="83">
        <v>2352</v>
      </c>
      <c r="E25" s="83">
        <v>2531</v>
      </c>
      <c r="F25" s="83">
        <v>2745</v>
      </c>
      <c r="G25" s="83">
        <v>2959</v>
      </c>
      <c r="H25" s="83">
        <v>3153</v>
      </c>
      <c r="I25" s="83">
        <v>3277</v>
      </c>
      <c r="J25" s="83">
        <v>3422</v>
      </c>
      <c r="K25" s="83">
        <f ca="1">A25-'CR T2'!V7</f>
        <v>14</v>
      </c>
      <c r="L25" s="83" cm="1">
        <f t="array" aca="1" ref="L25" ca="1">_xlfn.IFS(K25=0,A25,K25&lt;0,0,K25&gt;0,0)</f>
        <v>0</v>
      </c>
      <c r="M25" s="83" cm="1">
        <f t="array" aca="1" ref="M25" ca="1">_xlfn.IFS(L25&gt;0,'CR T2'!M16,L25=0,0)</f>
        <v>0</v>
      </c>
      <c r="N25" s="84">
        <v>36</v>
      </c>
      <c r="O25" s="83">
        <v>80</v>
      </c>
      <c r="P25" s="83">
        <v>82</v>
      </c>
      <c r="Q25" s="83">
        <v>84</v>
      </c>
      <c r="R25" s="83">
        <v>86</v>
      </c>
      <c r="S25" s="83">
        <v>89</v>
      </c>
      <c r="T25" s="83">
        <v>91</v>
      </c>
      <c r="U25" s="83">
        <v>93</v>
      </c>
      <c r="V25" s="83">
        <v>95</v>
      </c>
      <c r="W25" s="83">
        <v>96</v>
      </c>
      <c r="X25" s="83">
        <f ca="1">N25-'CR T2'!V7</f>
        <v>14</v>
      </c>
      <c r="Y25" s="83" cm="1">
        <f t="array" aca="1" ref="Y25" ca="1">_xlfn.IFS(X25=0,N25,X25&lt;0,0,X25&gt;0,0)</f>
        <v>0</v>
      </c>
      <c r="Z25" s="83" cm="1">
        <f t="array" aca="1" ref="Z25" ca="1">_xlfn.IFS(Y25&gt;0,'CR T2'!C16,Y25=0,0)</f>
        <v>0</v>
      </c>
    </row>
    <row r="26" spans="1:30" x14ac:dyDescent="0.35">
      <c r="A26" s="84">
        <v>37</v>
      </c>
      <c r="B26" s="83">
        <v>2280</v>
      </c>
      <c r="C26" s="83">
        <v>2372</v>
      </c>
      <c r="D26" s="83">
        <v>2537</v>
      </c>
      <c r="E26" s="83">
        <v>2733</v>
      </c>
      <c r="F26" s="83">
        <v>2966</v>
      </c>
      <c r="G26" s="83">
        <v>3195</v>
      </c>
      <c r="H26" s="83">
        <v>3403</v>
      </c>
      <c r="I26" s="83">
        <v>3538</v>
      </c>
      <c r="J26" s="83">
        <v>3697</v>
      </c>
      <c r="K26" s="83">
        <f ca="1">A26-'CR T2'!V7</f>
        <v>15</v>
      </c>
      <c r="L26" s="83" cm="1">
        <f t="array" aca="1" ref="L26" ca="1">_xlfn.IFS(K26=0,A26,K26&lt;0,0,K26&gt;0,0)</f>
        <v>0</v>
      </c>
      <c r="M26" s="83" cm="1">
        <f t="array" aca="1" ref="M26" ca="1">_xlfn.IFS(L26&gt;0,'CR T2'!M16,L26=0,0)</f>
        <v>0</v>
      </c>
      <c r="N26" s="84">
        <v>37</v>
      </c>
      <c r="O26" s="83">
        <v>82</v>
      </c>
      <c r="P26" s="83">
        <v>84</v>
      </c>
      <c r="Q26" s="83">
        <v>85</v>
      </c>
      <c r="R26" s="83">
        <v>88</v>
      </c>
      <c r="S26" s="83">
        <v>90</v>
      </c>
      <c r="T26" s="83">
        <v>93</v>
      </c>
      <c r="U26" s="83">
        <v>95</v>
      </c>
      <c r="V26" s="83">
        <v>96</v>
      </c>
      <c r="W26" s="83">
        <v>97</v>
      </c>
      <c r="X26" s="83">
        <f ca="1">N26-'CR T2'!V7</f>
        <v>15</v>
      </c>
      <c r="Y26" s="83" cm="1">
        <f t="array" aca="1" ref="Y26" ca="1">_xlfn.IFS(X26=0,N26,X26&lt;0,0,X26&gt;0,0)</f>
        <v>0</v>
      </c>
      <c r="Z26" s="83" cm="1">
        <f t="array" aca="1" ref="Z26" ca="1">_xlfn.IFS(Y26&gt;0,'CR T2'!C16,Y26=0,0)</f>
        <v>0</v>
      </c>
    </row>
    <row r="27" spans="1:30" x14ac:dyDescent="0.35">
      <c r="A27" s="84">
        <v>38</v>
      </c>
      <c r="B27" s="83">
        <v>2446</v>
      </c>
      <c r="C27" s="83">
        <v>2536</v>
      </c>
      <c r="D27" s="83">
        <v>2723</v>
      </c>
      <c r="E27" s="83">
        <v>2935</v>
      </c>
      <c r="F27" s="83">
        <v>3186</v>
      </c>
      <c r="G27" s="83">
        <v>3432</v>
      </c>
      <c r="H27" s="83">
        <v>3652</v>
      </c>
      <c r="I27" s="83">
        <v>3799</v>
      </c>
      <c r="J27" s="83">
        <v>3973</v>
      </c>
      <c r="K27" s="83">
        <f ca="1">A27-'CR T2'!V7</f>
        <v>16</v>
      </c>
      <c r="L27" s="83" cm="1">
        <f t="array" aca="1" ref="L27" ca="1">_xlfn.IFS(K27=0,A27,K27&lt;0,0,K27&gt;0,0)</f>
        <v>0</v>
      </c>
      <c r="M27" s="83" cm="1">
        <f t="array" aca="1" ref="M27" ca="1">_xlfn.IFS(L27&gt;0,'CR T2'!M16,L27=0,0)</f>
        <v>0</v>
      </c>
      <c r="N27" s="84">
        <v>38</v>
      </c>
      <c r="O27" s="83">
        <v>84</v>
      </c>
      <c r="P27" s="83">
        <v>85</v>
      </c>
      <c r="Q27" s="83">
        <v>87</v>
      </c>
      <c r="R27" s="83">
        <v>90</v>
      </c>
      <c r="S27" s="83">
        <v>92</v>
      </c>
      <c r="T27" s="83">
        <v>95</v>
      </c>
      <c r="U27" s="83">
        <v>97</v>
      </c>
      <c r="V27" s="83">
        <v>98</v>
      </c>
      <c r="W27" s="83">
        <v>99</v>
      </c>
      <c r="X27" s="83">
        <f ca="1">N27-'CR T2'!V7</f>
        <v>16</v>
      </c>
      <c r="Y27" s="83" cm="1">
        <f t="array" aca="1" ref="Y27" ca="1">_xlfn.IFS(X27=0,N27,X27&lt;0,0,X27&gt;0,0)</f>
        <v>0</v>
      </c>
      <c r="Z27" s="83" cm="1">
        <f t="array" aca="1" ref="Z27" ca="1">_xlfn.IFS(Y27&gt;0,'CR T2'!C16,Y27=0,0)</f>
        <v>0</v>
      </c>
    </row>
    <row r="28" spans="1:30" x14ac:dyDescent="0.35">
      <c r="A28" s="84">
        <v>39</v>
      </c>
      <c r="B28" s="83">
        <v>2612</v>
      </c>
      <c r="C28" s="83">
        <v>2696</v>
      </c>
      <c r="D28" s="83">
        <v>2905</v>
      </c>
      <c r="E28" s="83">
        <v>3135</v>
      </c>
      <c r="F28" s="83">
        <v>3403</v>
      </c>
      <c r="G28" s="83">
        <v>3664</v>
      </c>
      <c r="H28" s="83">
        <v>3897</v>
      </c>
      <c r="I28" s="83">
        <v>4058</v>
      </c>
      <c r="J28" s="83">
        <v>4247</v>
      </c>
      <c r="K28" s="83">
        <f ca="1">A28-'CR T2'!V7</f>
        <v>17</v>
      </c>
      <c r="L28" s="83" cm="1">
        <f t="array" aca="1" ref="L28" ca="1">_xlfn.IFS(K28=0,A28,K28&lt;0,0,K28&gt;0,0)</f>
        <v>0</v>
      </c>
      <c r="M28" s="83" cm="1">
        <f t="array" aca="1" ref="M28" ca="1">_xlfn.IFS(L28&gt;0,'CR T2'!M16,L28=0,0)</f>
        <v>0</v>
      </c>
      <c r="N28" s="84">
        <v>39</v>
      </c>
      <c r="O28" s="83">
        <v>85</v>
      </c>
      <c r="P28" s="83">
        <v>87</v>
      </c>
      <c r="Q28" s="83">
        <v>89</v>
      </c>
      <c r="R28" s="83">
        <v>92</v>
      </c>
      <c r="S28" s="83">
        <v>94</v>
      </c>
      <c r="T28" s="83">
        <v>96</v>
      </c>
      <c r="U28" s="83">
        <v>99</v>
      </c>
      <c r="V28" s="83">
        <v>100</v>
      </c>
      <c r="W28" s="83">
        <v>101</v>
      </c>
      <c r="X28" s="83">
        <f ca="1">N28-'CR T2'!V7</f>
        <v>17</v>
      </c>
      <c r="Y28" s="83" cm="1">
        <f t="array" aca="1" ref="Y28" ca="1">_xlfn.IFS(X28=0,N28,X28&lt;0,0,X28&gt;0,0)</f>
        <v>0</v>
      </c>
      <c r="Z28" s="83" cm="1">
        <f t="array" aca="1" ref="Z28" ca="1">_xlfn.IFS(Y28&gt;0,'CR T2'!C16,Y28=0,0)</f>
        <v>0</v>
      </c>
    </row>
    <row r="29" spans="1:30" x14ac:dyDescent="0.35">
      <c r="A29" s="84">
        <v>40</v>
      </c>
      <c r="B29" s="83">
        <v>2775</v>
      </c>
      <c r="C29" s="83">
        <v>2849</v>
      </c>
      <c r="D29" s="83">
        <v>3084</v>
      </c>
      <c r="E29" s="83">
        <v>3333</v>
      </c>
      <c r="F29" s="83">
        <v>3617</v>
      </c>
      <c r="G29" s="83">
        <v>3892</v>
      </c>
      <c r="H29" s="83">
        <v>4135</v>
      </c>
      <c r="I29" s="83">
        <v>4312</v>
      </c>
      <c r="J29" s="83">
        <v>4515</v>
      </c>
      <c r="K29" s="83">
        <f ca="1">A29-'CR T2'!V7</f>
        <v>18</v>
      </c>
      <c r="L29" s="83" cm="1">
        <f t="array" aca="1" ref="L29" ca="1">_xlfn.IFS(K29=0,A29,K29&lt;0,0,K29&gt;0,0)</f>
        <v>0</v>
      </c>
      <c r="M29" s="83" cm="1">
        <f t="array" aca="1" ref="M29" ca="1">_xlfn.IFS(L29&gt;0,'CR T2'!M16,L29=0,0)</f>
        <v>0</v>
      </c>
      <c r="N29" s="84">
        <v>40</v>
      </c>
      <c r="O29" s="83">
        <v>87</v>
      </c>
      <c r="P29" s="83">
        <v>88</v>
      </c>
      <c r="Q29" s="83">
        <v>90</v>
      </c>
      <c r="R29" s="83">
        <v>93</v>
      </c>
      <c r="S29" s="83">
        <v>96</v>
      </c>
      <c r="T29" s="83">
        <v>98</v>
      </c>
      <c r="U29" s="83">
        <v>100</v>
      </c>
      <c r="V29" s="83">
        <v>101</v>
      </c>
      <c r="W29" s="83">
        <v>102</v>
      </c>
      <c r="X29" s="83">
        <f ca="1">N29-'CR T2'!V7</f>
        <v>18</v>
      </c>
      <c r="Y29" s="83" cm="1">
        <f t="array" aca="1" ref="Y29" ca="1">_xlfn.IFS(X29=0,N29,X29&lt;0,0,X29&gt;0,0)</f>
        <v>0</v>
      </c>
      <c r="Z29" s="83" cm="1">
        <f t="array" aca="1" ref="Z29" ca="1">_xlfn.IFS(Y29&gt;0,'CR T2'!C16,Y29=0,0)</f>
        <v>0</v>
      </c>
    </row>
    <row r="30" spans="1:30" x14ac:dyDescent="0.35">
      <c r="A30" s="83" t="s">
        <v>22</v>
      </c>
      <c r="N30" s="83" t="s">
        <v>25</v>
      </c>
    </row>
    <row r="31" spans="1:30" ht="29" x14ac:dyDescent="0.35">
      <c r="A31" s="81" t="s">
        <v>34</v>
      </c>
      <c r="B31" s="373" t="s">
        <v>24</v>
      </c>
      <c r="C31" s="373"/>
      <c r="D31" s="373"/>
      <c r="E31" s="373"/>
      <c r="F31" s="373"/>
      <c r="G31" s="373"/>
      <c r="H31" s="373"/>
      <c r="I31" s="373"/>
      <c r="J31" s="373"/>
      <c r="M31" s="81"/>
      <c r="N31" s="81" t="s">
        <v>34</v>
      </c>
      <c r="O31" s="373" t="s">
        <v>27</v>
      </c>
      <c r="P31" s="373"/>
      <c r="Q31" s="373"/>
      <c r="R31" s="373"/>
      <c r="S31" s="373"/>
      <c r="T31" s="373"/>
      <c r="U31" s="373"/>
      <c r="V31" s="373"/>
      <c r="W31" s="373"/>
      <c r="X31" s="82"/>
      <c r="Y31" s="82"/>
      <c r="Z31" s="82"/>
      <c r="AA31" s="81"/>
      <c r="AB31" s="82"/>
      <c r="AC31" s="82"/>
      <c r="AD31" s="82"/>
    </row>
    <row r="32" spans="1:30" x14ac:dyDescent="0.35">
      <c r="A32" s="84"/>
      <c r="B32" s="82" t="s">
        <v>14</v>
      </c>
      <c r="C32" s="82" t="s">
        <v>15</v>
      </c>
      <c r="D32" s="82" t="s">
        <v>16</v>
      </c>
      <c r="E32" s="82" t="s">
        <v>17</v>
      </c>
      <c r="F32" s="82" t="s">
        <v>5</v>
      </c>
      <c r="G32" s="82" t="s">
        <v>18</v>
      </c>
      <c r="H32" s="82" t="s">
        <v>19</v>
      </c>
      <c r="I32" s="82" t="s">
        <v>20</v>
      </c>
      <c r="J32" s="82" t="s">
        <v>21</v>
      </c>
      <c r="M32" s="84" t="s">
        <v>33</v>
      </c>
      <c r="N32" s="84"/>
      <c r="O32" s="82" t="s">
        <v>14</v>
      </c>
      <c r="P32" s="82" t="s">
        <v>15</v>
      </c>
      <c r="Q32" s="82" t="s">
        <v>16</v>
      </c>
      <c r="R32" s="82" t="s">
        <v>17</v>
      </c>
      <c r="S32" s="82" t="s">
        <v>5</v>
      </c>
      <c r="T32" s="82" t="s">
        <v>18</v>
      </c>
      <c r="U32" s="82" t="s">
        <v>19</v>
      </c>
      <c r="V32" s="82" t="s">
        <v>20</v>
      </c>
      <c r="W32" s="82" t="s">
        <v>21</v>
      </c>
      <c r="X32" s="82"/>
      <c r="Y32" s="82"/>
      <c r="Z32" s="82" t="s">
        <v>33</v>
      </c>
      <c r="AA32" s="84"/>
    </row>
    <row r="33" spans="1:27" x14ac:dyDescent="0.35">
      <c r="A33" s="84">
        <v>14</v>
      </c>
      <c r="B33" s="83">
        <v>86</v>
      </c>
      <c r="C33" s="83">
        <v>88</v>
      </c>
      <c r="D33" s="83">
        <v>91</v>
      </c>
      <c r="E33" s="83">
        <v>95</v>
      </c>
      <c r="F33" s="83">
        <v>100</v>
      </c>
      <c r="G33" s="83">
        <v>104</v>
      </c>
      <c r="H33" s="83">
        <v>107</v>
      </c>
      <c r="I33" s="83">
        <v>110</v>
      </c>
      <c r="J33" s="83">
        <v>112</v>
      </c>
      <c r="K33" s="83">
        <f ca="1">A33-'CR T2'!Z1</f>
        <v>-8</v>
      </c>
      <c r="L33" s="83" cm="1">
        <f t="array" aca="1" ref="L33" ca="1">_xlfn.IFS(K33=0,A33,K33&lt;0,0,K33&gt;0,0)</f>
        <v>0</v>
      </c>
      <c r="M33" s="84" cm="1">
        <f t="array" aca="1" ref="M33" ca="1">_xlfn.IFS(L33&gt;0,'CR T2'!AA1,L33=0,0)</f>
        <v>0</v>
      </c>
      <c r="N33" s="84">
        <v>14</v>
      </c>
      <c r="O33" s="83">
        <v>69</v>
      </c>
      <c r="P33" s="83">
        <v>71</v>
      </c>
      <c r="Q33" s="83">
        <v>73</v>
      </c>
      <c r="R33" s="83">
        <v>77</v>
      </c>
      <c r="S33" s="83">
        <v>81</v>
      </c>
      <c r="T33" s="83">
        <v>86</v>
      </c>
      <c r="U33" s="83">
        <v>89</v>
      </c>
      <c r="V33" s="83">
        <v>92</v>
      </c>
      <c r="W33" s="83">
        <v>95</v>
      </c>
      <c r="X33" s="83">
        <f ca="1">N33-'CR T2'!Z1</f>
        <v>-8</v>
      </c>
      <c r="Y33" s="83" cm="1">
        <f t="array" aca="1" ref="Y33" ca="1">_xlfn.IFS(X33=0,N33,X33&lt;0,0,X33&gt;0,0)</f>
        <v>0</v>
      </c>
      <c r="Z33" s="83" cm="1">
        <f t="array" aca="1" ref="Z33" ca="1">_xlfn.IFS(Y33&gt;0,'CR T2'!AB1,Y33=0,0)</f>
        <v>0</v>
      </c>
      <c r="AA33" s="84"/>
    </row>
    <row r="34" spans="1:27" x14ac:dyDescent="0.35">
      <c r="A34" s="84">
        <v>15</v>
      </c>
      <c r="B34" s="83">
        <v>97</v>
      </c>
      <c r="C34" s="83">
        <v>99</v>
      </c>
      <c r="D34" s="83">
        <v>102</v>
      </c>
      <c r="E34" s="83">
        <v>106</v>
      </c>
      <c r="F34" s="83">
        <v>111</v>
      </c>
      <c r="G34" s="83">
        <v>115</v>
      </c>
      <c r="H34" s="83">
        <v>119</v>
      </c>
      <c r="I34" s="83">
        <v>122</v>
      </c>
      <c r="J34" s="83">
        <v>124</v>
      </c>
      <c r="K34" s="83">
        <f ca="1">A34-'CR T2'!Z2</f>
        <v>-7</v>
      </c>
      <c r="L34" s="83" cm="1">
        <f t="array" aca="1" ref="L34" ca="1">_xlfn.IFS(K34=0,A34,K34&lt;0,0,K34&gt;0,0)</f>
        <v>0</v>
      </c>
      <c r="M34" s="84" cm="1">
        <f t="array" aca="1" ref="M34" ca="1">_xlfn.IFS(L34&gt;0,'CR T2'!AA2,L34=0,0)</f>
        <v>0</v>
      </c>
      <c r="N34" s="84">
        <v>15</v>
      </c>
      <c r="O34" s="83">
        <v>79</v>
      </c>
      <c r="P34" s="83">
        <v>81</v>
      </c>
      <c r="Q34" s="83">
        <v>83</v>
      </c>
      <c r="R34" s="83">
        <v>87</v>
      </c>
      <c r="S34" s="83">
        <v>92</v>
      </c>
      <c r="T34" s="83">
        <v>96</v>
      </c>
      <c r="U34" s="83">
        <v>100</v>
      </c>
      <c r="V34" s="83">
        <v>103</v>
      </c>
      <c r="W34" s="83">
        <v>106</v>
      </c>
      <c r="X34" s="83">
        <f ca="1">N34-'CR T2'!Z2</f>
        <v>-7</v>
      </c>
      <c r="Y34" s="83" cm="1">
        <f t="array" aca="1" ref="Y34" ca="1">_xlfn.IFS(X34=0,N34,X34&lt;0,0,X34&gt;0,0)</f>
        <v>0</v>
      </c>
      <c r="Z34" s="83" cm="1">
        <f t="array" aca="1" ref="Z34" ca="1">_xlfn.IFS(Y34&gt;0,'CR T2'!AB2,Y34=0,0)</f>
        <v>0</v>
      </c>
      <c r="AA34" s="84"/>
    </row>
    <row r="35" spans="1:27" x14ac:dyDescent="0.35">
      <c r="A35" s="84">
        <v>16</v>
      </c>
      <c r="B35" s="83">
        <v>108</v>
      </c>
      <c r="C35" s="83">
        <v>111</v>
      </c>
      <c r="D35" s="83">
        <v>114</v>
      </c>
      <c r="E35" s="83">
        <v>118</v>
      </c>
      <c r="F35" s="83">
        <v>123</v>
      </c>
      <c r="G35" s="83">
        <v>128</v>
      </c>
      <c r="H35" s="83">
        <v>132</v>
      </c>
      <c r="I35" s="83">
        <v>134</v>
      </c>
      <c r="J35" s="83">
        <v>137</v>
      </c>
      <c r="K35" s="83">
        <f ca="1">A35-'CR T2'!Z3</f>
        <v>-6</v>
      </c>
      <c r="L35" s="83" cm="1">
        <f t="array" aca="1" ref="L35" ca="1">_xlfn.IFS(K35=0,A35,K35&lt;0,0,K35&gt;0,0)</f>
        <v>0</v>
      </c>
      <c r="M35" s="84" cm="1">
        <f t="array" aca="1" ref="M35" ca="1">_xlfn.IFS(L35&gt;0,'CR T2'!AA3,L35=0,0)</f>
        <v>0</v>
      </c>
      <c r="N35" s="84">
        <v>16</v>
      </c>
      <c r="O35" s="83">
        <v>89</v>
      </c>
      <c r="P35" s="83">
        <v>91</v>
      </c>
      <c r="Q35" s="83">
        <v>93</v>
      </c>
      <c r="R35" s="83">
        <v>98</v>
      </c>
      <c r="S35" s="83">
        <v>103</v>
      </c>
      <c r="T35" s="83">
        <v>108</v>
      </c>
      <c r="U35" s="83">
        <v>112</v>
      </c>
      <c r="V35" s="83">
        <v>115</v>
      </c>
      <c r="W35" s="83">
        <v>118</v>
      </c>
      <c r="X35" s="83">
        <f ca="1">N35-'CR T2'!Z3</f>
        <v>-6</v>
      </c>
      <c r="Y35" s="83" cm="1">
        <f t="array" aca="1" ref="Y35" ca="1">_xlfn.IFS(X35=0,N35,X35&lt;0,0,X35&gt;0,0)</f>
        <v>0</v>
      </c>
      <c r="Z35" s="83" cm="1">
        <f t="array" aca="1" ref="Z35" ca="1">_xlfn.IFS(Y35&gt;0,'CR T2'!AB3,Y35=0,0)</f>
        <v>0</v>
      </c>
      <c r="AA35" s="84"/>
    </row>
    <row r="36" spans="1:27" x14ac:dyDescent="0.35">
      <c r="A36" s="84">
        <v>17</v>
      </c>
      <c r="B36" s="83">
        <v>120</v>
      </c>
      <c r="C36" s="83">
        <v>123</v>
      </c>
      <c r="D36" s="83">
        <v>126</v>
      </c>
      <c r="E36" s="83">
        <v>130</v>
      </c>
      <c r="F36" s="83">
        <v>135</v>
      </c>
      <c r="G36" s="83">
        <v>140</v>
      </c>
      <c r="H36" s="83">
        <v>144</v>
      </c>
      <c r="I36" s="83">
        <v>147</v>
      </c>
      <c r="J36" s="83">
        <v>149</v>
      </c>
      <c r="K36" s="83">
        <f ca="1">A36-'CR T2'!Z4</f>
        <v>-5</v>
      </c>
      <c r="L36" s="83" cm="1">
        <f t="array" aca="1" ref="L36" ca="1">_xlfn.IFS(K36=0,A36,K36&lt;0,0,K36&gt;0,0)</f>
        <v>0</v>
      </c>
      <c r="M36" s="84" cm="1">
        <f t="array" aca="1" ref="M36" ca="1">_xlfn.IFS(L36&gt;0,'CR T2'!AA4,L36=0,0)</f>
        <v>0</v>
      </c>
      <c r="N36" s="84">
        <v>17</v>
      </c>
      <c r="O36" s="83">
        <v>99</v>
      </c>
      <c r="P36" s="83">
        <v>102</v>
      </c>
      <c r="Q36" s="83">
        <v>104</v>
      </c>
      <c r="R36" s="83">
        <v>109</v>
      </c>
      <c r="S36" s="83">
        <v>114</v>
      </c>
      <c r="T36" s="83">
        <v>119</v>
      </c>
      <c r="U36" s="83">
        <v>124</v>
      </c>
      <c r="V36" s="83">
        <v>127</v>
      </c>
      <c r="W36" s="83">
        <v>130</v>
      </c>
      <c r="X36" s="83">
        <f ca="1">N36-'CR T2'!Z4</f>
        <v>-5</v>
      </c>
      <c r="Y36" s="83" cm="1">
        <f t="array" aca="1" ref="Y36" ca="1">_xlfn.IFS(X36=0,N36,X36&lt;0,0,X36&gt;0,0)</f>
        <v>0</v>
      </c>
      <c r="Z36" s="83" cm="1">
        <f t="array" aca="1" ref="Z36" ca="1">_xlfn.IFS(Y36&gt;0,'CR T2'!AB4,Y36=0,0)</f>
        <v>0</v>
      </c>
      <c r="AA36" s="84"/>
    </row>
    <row r="37" spans="1:27" x14ac:dyDescent="0.35">
      <c r="A37" s="84">
        <v>18</v>
      </c>
      <c r="B37" s="83">
        <v>132</v>
      </c>
      <c r="C37" s="83">
        <v>135</v>
      </c>
      <c r="D37" s="83">
        <v>138</v>
      </c>
      <c r="E37" s="83">
        <v>143</v>
      </c>
      <c r="F37" s="83">
        <v>148</v>
      </c>
      <c r="G37" s="83">
        <v>153</v>
      </c>
      <c r="H37" s="83">
        <v>157</v>
      </c>
      <c r="I37" s="83">
        <v>160</v>
      </c>
      <c r="J37" s="83">
        <v>162</v>
      </c>
      <c r="K37" s="83">
        <f ca="1">A37-'CR T2'!Z5</f>
        <v>-4</v>
      </c>
      <c r="L37" s="83" cm="1">
        <f t="array" aca="1" ref="L37" ca="1">_xlfn.IFS(K37=0,A37,K37&lt;0,0,K37&gt;0,0)</f>
        <v>0</v>
      </c>
      <c r="M37" s="84" cm="1">
        <f t="array" aca="1" ref="M37" ca="1">_xlfn.IFS(L37&gt;0,'CR T2'!AA5,L37=0,0)</f>
        <v>0</v>
      </c>
      <c r="N37" s="84">
        <v>18</v>
      </c>
      <c r="O37" s="83">
        <v>110</v>
      </c>
      <c r="P37" s="83">
        <v>113</v>
      </c>
      <c r="Q37" s="83">
        <v>116</v>
      </c>
      <c r="R37" s="83">
        <v>121</v>
      </c>
      <c r="S37" s="83">
        <v>126</v>
      </c>
      <c r="T37" s="83">
        <v>131</v>
      </c>
      <c r="U37" s="83">
        <v>136</v>
      </c>
      <c r="V37" s="83">
        <v>139</v>
      </c>
      <c r="W37" s="83">
        <v>142</v>
      </c>
      <c r="X37" s="83">
        <f ca="1">N37-'CR T2'!Z5</f>
        <v>-4</v>
      </c>
      <c r="Y37" s="83" cm="1">
        <f t="array" aca="1" ref="Y37" ca="1">_xlfn.IFS(X37=0,N37,X37&lt;0,0,X37&gt;0,0)</f>
        <v>0</v>
      </c>
      <c r="Z37" s="83" cm="1">
        <f t="array" aca="1" ref="Z37" ca="1">_xlfn.IFS(Y37&gt;0,'CR T2'!AB5,Y37=0,0)</f>
        <v>0</v>
      </c>
      <c r="AA37" s="84"/>
    </row>
    <row r="38" spans="1:27" x14ac:dyDescent="0.35">
      <c r="A38" s="84">
        <v>19</v>
      </c>
      <c r="B38" s="83">
        <v>145</v>
      </c>
      <c r="C38" s="83">
        <v>147</v>
      </c>
      <c r="D38" s="83">
        <v>150</v>
      </c>
      <c r="E38" s="83">
        <v>155</v>
      </c>
      <c r="F38" s="83">
        <v>161</v>
      </c>
      <c r="G38" s="83">
        <v>166</v>
      </c>
      <c r="H38" s="83">
        <v>170</v>
      </c>
      <c r="I38" s="83">
        <v>173</v>
      </c>
      <c r="J38" s="83">
        <v>175</v>
      </c>
      <c r="K38" s="83">
        <f ca="1">A38-'CR T2'!Z6</f>
        <v>-3</v>
      </c>
      <c r="L38" s="83" cm="1">
        <f t="array" aca="1" ref="L38" ca="1">_xlfn.IFS(K38=0,A38,K38&lt;0,0,K38&gt;0,0)</f>
        <v>0</v>
      </c>
      <c r="M38" s="84" cm="1">
        <f t="array" aca="1" ref="M38" ca="1">_xlfn.IFS(L38&gt;0,'CR T2'!AA6,L38=0,0)</f>
        <v>0</v>
      </c>
      <c r="N38" s="84">
        <v>19</v>
      </c>
      <c r="O38" s="83">
        <v>121</v>
      </c>
      <c r="P38" s="83">
        <v>124</v>
      </c>
      <c r="Q38" s="83">
        <v>127</v>
      </c>
      <c r="R38" s="83">
        <v>132</v>
      </c>
      <c r="S38" s="83">
        <v>138</v>
      </c>
      <c r="T38" s="83">
        <v>143</v>
      </c>
      <c r="U38" s="83">
        <v>148</v>
      </c>
      <c r="V38" s="83">
        <v>152</v>
      </c>
      <c r="W38" s="83">
        <v>155</v>
      </c>
      <c r="X38" s="83">
        <f ca="1">N38-'CR T2'!Z6</f>
        <v>-3</v>
      </c>
      <c r="Y38" s="83" cm="1">
        <f t="array" aca="1" ref="Y38" ca="1">_xlfn.IFS(X38=0,N38,X38&lt;0,0,X38&gt;0,0)</f>
        <v>0</v>
      </c>
      <c r="Z38" s="83" cm="1">
        <f t="array" aca="1" ref="Z38" ca="1">_xlfn.IFS(Y38&gt;0,'CR T2'!AB6,Y38=0,0)</f>
        <v>0</v>
      </c>
      <c r="AA38" s="84"/>
    </row>
    <row r="39" spans="1:27" x14ac:dyDescent="0.35">
      <c r="A39" s="84">
        <v>20</v>
      </c>
      <c r="B39" s="83">
        <v>157</v>
      </c>
      <c r="C39" s="83">
        <v>159</v>
      </c>
      <c r="D39" s="83">
        <v>163</v>
      </c>
      <c r="E39" s="83">
        <v>168</v>
      </c>
      <c r="F39" s="83">
        <v>173</v>
      </c>
      <c r="G39" s="83">
        <v>179</v>
      </c>
      <c r="H39" s="83">
        <v>183</v>
      </c>
      <c r="I39" s="83">
        <v>186</v>
      </c>
      <c r="J39" s="83">
        <v>188</v>
      </c>
      <c r="K39" s="83">
        <f ca="1">A39-'CR T2'!Z7</f>
        <v>-2</v>
      </c>
      <c r="L39" s="83" cm="1">
        <f t="array" aca="1" ref="L39" ca="1">_xlfn.IFS(K39=0,A39,K39&lt;0,0,K39&gt;0,0)</f>
        <v>0</v>
      </c>
      <c r="M39" s="84" cm="1">
        <f t="array" aca="1" ref="M39" ca="1">_xlfn.IFS(L39&gt;0,'CR T2'!AA7,L39=0,0)</f>
        <v>0</v>
      </c>
      <c r="N39" s="84">
        <v>20</v>
      </c>
      <c r="O39" s="83">
        <v>132</v>
      </c>
      <c r="P39" s="83">
        <v>136</v>
      </c>
      <c r="Q39" s="83">
        <v>139</v>
      </c>
      <c r="R39" s="83">
        <v>144</v>
      </c>
      <c r="S39" s="83">
        <v>150</v>
      </c>
      <c r="T39" s="83">
        <v>155</v>
      </c>
      <c r="U39" s="83">
        <v>161</v>
      </c>
      <c r="V39" s="83">
        <v>164</v>
      </c>
      <c r="W39" s="83">
        <v>167</v>
      </c>
      <c r="X39" s="83">
        <f ca="1">N39-'CR T2'!Z7</f>
        <v>-2</v>
      </c>
      <c r="Y39" s="83" cm="1">
        <f t="array" aca="1" ref="Y39" ca="1">_xlfn.IFS(X39=0,N39,X39&lt;0,0,X39&gt;0,0)</f>
        <v>0</v>
      </c>
      <c r="Z39" s="83" cm="1">
        <f t="array" aca="1" ref="Z39" ca="1">_xlfn.IFS(Y39&gt;0,'CR T2'!AB7,Y39=0,0)</f>
        <v>0</v>
      </c>
      <c r="AA39" s="84"/>
    </row>
    <row r="40" spans="1:27" x14ac:dyDescent="0.35">
      <c r="A40" s="84">
        <v>21</v>
      </c>
      <c r="B40" s="83">
        <v>169</v>
      </c>
      <c r="C40" s="83">
        <v>172</v>
      </c>
      <c r="D40" s="83">
        <v>175</v>
      </c>
      <c r="E40" s="83">
        <v>180</v>
      </c>
      <c r="F40" s="83">
        <v>186</v>
      </c>
      <c r="G40" s="83">
        <v>191</v>
      </c>
      <c r="H40" s="83">
        <v>196</v>
      </c>
      <c r="I40" s="83">
        <v>199</v>
      </c>
      <c r="J40" s="83">
        <v>201</v>
      </c>
      <c r="K40" s="83">
        <f ca="1">A40-'CR T2'!Z8</f>
        <v>-1</v>
      </c>
      <c r="L40" s="83" cm="1">
        <f t="array" aca="1" ref="L40" ca="1">_xlfn.IFS(K40=0,A40,K40&lt;0,0,K40&gt;0,0)</f>
        <v>0</v>
      </c>
      <c r="M40" s="84" cm="1">
        <f t="array" aca="1" ref="M40" ca="1">_xlfn.IFS(L40&gt;0,'CR T2'!AA8,L40=0,0)</f>
        <v>0</v>
      </c>
      <c r="N40" s="84">
        <v>21</v>
      </c>
      <c r="O40" s="83">
        <v>143</v>
      </c>
      <c r="P40" s="83">
        <v>147</v>
      </c>
      <c r="Q40" s="83">
        <v>150</v>
      </c>
      <c r="R40" s="83">
        <v>156</v>
      </c>
      <c r="S40" s="83">
        <v>162</v>
      </c>
      <c r="T40" s="83">
        <v>168</v>
      </c>
      <c r="U40" s="83">
        <v>173</v>
      </c>
      <c r="V40" s="83">
        <v>177</v>
      </c>
      <c r="W40" s="83">
        <v>180</v>
      </c>
      <c r="X40" s="83">
        <f ca="1">N40-'CR T2'!Z8</f>
        <v>-1</v>
      </c>
      <c r="Y40" s="83" cm="1">
        <f t="array" aca="1" ref="Y40" ca="1">_xlfn.IFS(X40=0,N40,X40&lt;0,0,X40&gt;0,0)</f>
        <v>0</v>
      </c>
      <c r="Z40" s="83" cm="1">
        <f t="array" aca="1" ref="Z40" ca="1">_xlfn.IFS(Y40&gt;0,'CR T2'!AB8,Y40=0,0)</f>
        <v>0</v>
      </c>
      <c r="AA40" s="84"/>
    </row>
    <row r="41" spans="1:27" x14ac:dyDescent="0.35">
      <c r="A41" s="84">
        <v>22</v>
      </c>
      <c r="B41" s="83">
        <v>181</v>
      </c>
      <c r="C41" s="83">
        <v>184</v>
      </c>
      <c r="D41" s="83">
        <v>187</v>
      </c>
      <c r="E41" s="83">
        <v>193</v>
      </c>
      <c r="F41" s="83">
        <v>198</v>
      </c>
      <c r="G41" s="83">
        <v>204</v>
      </c>
      <c r="H41" s="83">
        <v>209</v>
      </c>
      <c r="I41" s="83">
        <v>212</v>
      </c>
      <c r="J41" s="83">
        <v>214</v>
      </c>
      <c r="K41" s="83">
        <f ca="1">A41-'CR T2'!Z9</f>
        <v>0</v>
      </c>
      <c r="L41" s="83" cm="1">
        <f t="array" aca="1" ref="L41" ca="1">_xlfn.IFS(K41=0,A41,K41&lt;0,0,K41&gt;0,0)</f>
        <v>22</v>
      </c>
      <c r="M41" s="84" cm="1">
        <f t="array" aca="1" ref="M41" ca="1">_xlfn.IFS(L41&gt;0,'CR T2'!AA9,L41=0,0)</f>
        <v>0</v>
      </c>
      <c r="N41" s="84">
        <v>22</v>
      </c>
      <c r="O41" s="83">
        <v>154</v>
      </c>
      <c r="P41" s="83">
        <v>159</v>
      </c>
      <c r="Q41" s="83">
        <v>162</v>
      </c>
      <c r="R41" s="83">
        <v>167</v>
      </c>
      <c r="S41" s="83">
        <v>173</v>
      </c>
      <c r="T41" s="83">
        <v>180</v>
      </c>
      <c r="U41" s="83">
        <v>186</v>
      </c>
      <c r="V41" s="83">
        <v>189</v>
      </c>
      <c r="W41" s="83">
        <v>193</v>
      </c>
      <c r="X41" s="83">
        <f ca="1">N41-'CR T2'!Z9</f>
        <v>0</v>
      </c>
      <c r="Y41" s="83" cm="1">
        <f t="array" aca="1" ref="Y41" ca="1">_xlfn.IFS(X41=0,N41,X41&lt;0,0,X41&gt;0,0)</f>
        <v>22</v>
      </c>
      <c r="Z41" s="83" cm="1">
        <f t="array" aca="1" ref="Z41" ca="1">_xlfn.IFS(Y41&gt;0,'CR T2'!AB9,Y41=0,0)</f>
        <v>0</v>
      </c>
      <c r="AA41" s="84"/>
    </row>
    <row r="42" spans="1:27" x14ac:dyDescent="0.35">
      <c r="A42" s="84">
        <v>23</v>
      </c>
      <c r="B42" s="83">
        <v>193</v>
      </c>
      <c r="C42" s="83">
        <v>196</v>
      </c>
      <c r="D42" s="83">
        <v>199</v>
      </c>
      <c r="E42" s="83">
        <v>205</v>
      </c>
      <c r="F42" s="83">
        <v>210</v>
      </c>
      <c r="G42" s="83">
        <v>216</v>
      </c>
      <c r="H42" s="83">
        <v>221</v>
      </c>
      <c r="I42" s="83">
        <v>224</v>
      </c>
      <c r="J42" s="83">
        <v>227</v>
      </c>
      <c r="K42" s="83">
        <f ca="1">A42-'CR T2'!Z10</f>
        <v>1</v>
      </c>
      <c r="L42" s="83" cm="1">
        <f t="array" aca="1" ref="L42" ca="1">_xlfn.IFS(K42=0,A42,K42&lt;0,0,K42&gt;0,0)</f>
        <v>0</v>
      </c>
      <c r="M42" s="84" cm="1">
        <f t="array" aca="1" ref="M42" ca="1">_xlfn.IFS(L42&gt;0,'CR T2'!AA10,L42=0,0)</f>
        <v>0</v>
      </c>
      <c r="N42" s="84">
        <v>23</v>
      </c>
      <c r="O42" s="83">
        <v>165</v>
      </c>
      <c r="P42" s="83">
        <v>170</v>
      </c>
      <c r="Q42" s="83">
        <v>173</v>
      </c>
      <c r="R42" s="83">
        <v>179</v>
      </c>
      <c r="S42" s="83">
        <v>185</v>
      </c>
      <c r="T42" s="83">
        <v>192</v>
      </c>
      <c r="U42" s="83">
        <v>198</v>
      </c>
      <c r="V42" s="83">
        <v>202</v>
      </c>
      <c r="W42" s="83">
        <v>205</v>
      </c>
      <c r="X42" s="83">
        <f ca="1">N42-'CR T2'!Z10</f>
        <v>1</v>
      </c>
      <c r="Y42" s="83" cm="1">
        <f t="array" aca="1" ref="Y42" ca="1">_xlfn.IFS(X42=0,N42,X42&lt;0,0,X42&gt;0,0)</f>
        <v>0</v>
      </c>
      <c r="Z42" s="83" cm="1">
        <f t="array" aca="1" ref="Z42" ca="1">_xlfn.IFS(Y42&gt;0,'CR T2'!AB10,Y42=0,0)</f>
        <v>0</v>
      </c>
      <c r="AA42" s="84"/>
    </row>
    <row r="43" spans="1:27" x14ac:dyDescent="0.35">
      <c r="A43" s="84">
        <v>24</v>
      </c>
      <c r="B43" s="83">
        <v>204</v>
      </c>
      <c r="C43" s="83">
        <v>207</v>
      </c>
      <c r="D43" s="83">
        <v>211</v>
      </c>
      <c r="E43" s="83">
        <v>216</v>
      </c>
      <c r="F43" s="83">
        <v>222</v>
      </c>
      <c r="G43" s="83">
        <v>228</v>
      </c>
      <c r="H43" s="83">
        <v>233</v>
      </c>
      <c r="I43" s="83">
        <v>236</v>
      </c>
      <c r="J43" s="83">
        <v>239</v>
      </c>
      <c r="K43" s="83">
        <f ca="1">A43-'CR T2'!Z11</f>
        <v>2</v>
      </c>
      <c r="L43" s="83" cm="1">
        <f t="array" aca="1" ref="L43" ca="1">_xlfn.IFS(K43=0,A43,K43&lt;0,0,K43&gt;0,0)</f>
        <v>0</v>
      </c>
      <c r="M43" s="84" cm="1">
        <f t="array" aca="1" ref="M43" ca="1">_xlfn.IFS(L43&gt;0,'CR T2'!AA11,L43=0,0)</f>
        <v>0</v>
      </c>
      <c r="N43" s="84">
        <v>24</v>
      </c>
      <c r="O43" s="83">
        <v>176</v>
      </c>
      <c r="P43" s="83">
        <v>181</v>
      </c>
      <c r="Q43" s="83">
        <v>184</v>
      </c>
      <c r="R43" s="83">
        <v>190</v>
      </c>
      <c r="S43" s="83">
        <v>197</v>
      </c>
      <c r="T43" s="83">
        <v>203</v>
      </c>
      <c r="U43" s="83">
        <v>210</v>
      </c>
      <c r="V43" s="83">
        <v>214</v>
      </c>
      <c r="W43" s="83">
        <v>217</v>
      </c>
      <c r="X43" s="83">
        <f ca="1">N43-'CR T2'!Z11</f>
        <v>2</v>
      </c>
      <c r="Y43" s="83" cm="1">
        <f t="array" aca="1" ref="Y43" ca="1">_xlfn.IFS(X43=0,N43,X43&lt;0,0,X43&gt;0,0)</f>
        <v>0</v>
      </c>
      <c r="Z43" s="83" cm="1">
        <f t="array" aca="1" ref="Z43" ca="1">_xlfn.IFS(Y43&gt;0,'CR T2'!AB11,Y43=0,0)</f>
        <v>0</v>
      </c>
      <c r="AA43" s="84"/>
    </row>
    <row r="44" spans="1:27" x14ac:dyDescent="0.35">
      <c r="A44" s="84">
        <v>25</v>
      </c>
      <c r="B44" s="83">
        <v>215</v>
      </c>
      <c r="C44" s="83">
        <v>218</v>
      </c>
      <c r="D44" s="83">
        <v>222</v>
      </c>
      <c r="E44" s="83">
        <v>227</v>
      </c>
      <c r="F44" s="83">
        <v>233</v>
      </c>
      <c r="G44" s="83">
        <v>239</v>
      </c>
      <c r="H44" s="83">
        <v>245</v>
      </c>
      <c r="I44" s="83">
        <v>248</v>
      </c>
      <c r="J44" s="83">
        <v>251</v>
      </c>
      <c r="K44" s="83">
        <f ca="1">A44-'CR T2'!Z12</f>
        <v>3</v>
      </c>
      <c r="L44" s="83" cm="1">
        <f t="array" aca="1" ref="L44" ca="1">_xlfn.IFS(K44=0,A44,K44&lt;0,0,K44&gt;0,0)</f>
        <v>0</v>
      </c>
      <c r="M44" s="84" cm="1">
        <f t="array" aca="1" ref="M44" ca="1">_xlfn.IFS(L44&gt;0,'CR T2'!AA12,L44=0,0)</f>
        <v>0</v>
      </c>
      <c r="N44" s="84">
        <v>25</v>
      </c>
      <c r="O44" s="83">
        <v>186</v>
      </c>
      <c r="P44" s="83">
        <v>191</v>
      </c>
      <c r="Q44" s="83">
        <v>195</v>
      </c>
      <c r="R44" s="83">
        <v>201</v>
      </c>
      <c r="S44" s="83">
        <v>208</v>
      </c>
      <c r="T44" s="83">
        <v>215</v>
      </c>
      <c r="U44" s="83">
        <v>222</v>
      </c>
      <c r="V44" s="83">
        <v>226</v>
      </c>
      <c r="W44" s="83">
        <v>229</v>
      </c>
      <c r="X44" s="83">
        <f ca="1">N44-'CR T2'!Z12</f>
        <v>3</v>
      </c>
      <c r="Y44" s="83" cm="1">
        <f t="array" aca="1" ref="Y44" ca="1">_xlfn.IFS(X44=0,N44,X44&lt;0,0,X44&gt;0,0)</f>
        <v>0</v>
      </c>
      <c r="Z44" s="83" cm="1">
        <f t="array" aca="1" ref="Z44" ca="1">_xlfn.IFS(Y44&gt;0,'CR T2'!AB12,Y44=0,0)</f>
        <v>0</v>
      </c>
      <c r="AA44" s="84"/>
    </row>
    <row r="45" spans="1:27" x14ac:dyDescent="0.35">
      <c r="A45" s="84">
        <v>26</v>
      </c>
      <c r="B45" s="83">
        <v>225</v>
      </c>
      <c r="C45" s="83">
        <v>228</v>
      </c>
      <c r="D45" s="83">
        <v>232</v>
      </c>
      <c r="E45" s="83">
        <v>238</v>
      </c>
      <c r="F45" s="83">
        <v>244</v>
      </c>
      <c r="G45" s="83">
        <v>250</v>
      </c>
      <c r="H45" s="83">
        <v>256</v>
      </c>
      <c r="I45" s="83">
        <v>259</v>
      </c>
      <c r="J45" s="83">
        <v>262</v>
      </c>
      <c r="K45" s="83">
        <f ca="1">A45-'CR T2'!Z13</f>
        <v>4</v>
      </c>
      <c r="L45" s="83" cm="1">
        <f t="array" aca="1" ref="L45" ca="1">_xlfn.IFS(K45=0,A45,K45&lt;0,0,K45&gt;0,0)</f>
        <v>0</v>
      </c>
      <c r="M45" s="84" cm="1">
        <f t="array" aca="1" ref="M45" ca="1">_xlfn.IFS(L45&gt;0,'CR T2'!AA13,L45=0,0)</f>
        <v>0</v>
      </c>
      <c r="N45" s="84">
        <v>26</v>
      </c>
      <c r="O45" s="83">
        <v>196</v>
      </c>
      <c r="P45" s="83">
        <v>201</v>
      </c>
      <c r="Q45" s="83">
        <v>205</v>
      </c>
      <c r="R45" s="83">
        <v>212</v>
      </c>
      <c r="S45" s="83">
        <v>219</v>
      </c>
      <c r="T45" s="83">
        <v>226</v>
      </c>
      <c r="U45" s="83">
        <v>233</v>
      </c>
      <c r="V45" s="83">
        <v>238</v>
      </c>
      <c r="W45" s="83">
        <v>241</v>
      </c>
      <c r="X45" s="83">
        <f ca="1">N45-'CR T2'!Z13</f>
        <v>4</v>
      </c>
      <c r="Y45" s="83" cm="1">
        <f t="array" aca="1" ref="Y45" ca="1">_xlfn.IFS(X45=0,N45,X45&lt;0,0,X45&gt;0,0)</f>
        <v>0</v>
      </c>
      <c r="Z45" s="83" cm="1">
        <f t="array" aca="1" ref="Z45" ca="1">_xlfn.IFS(Y45&gt;0,'CR T2'!AB13,Y45=0,0)</f>
        <v>0</v>
      </c>
      <c r="AA45" s="84"/>
    </row>
    <row r="46" spans="1:27" x14ac:dyDescent="0.35">
      <c r="A46" s="84">
        <v>27</v>
      </c>
      <c r="B46" s="83">
        <v>234</v>
      </c>
      <c r="C46" s="83">
        <v>238</v>
      </c>
      <c r="D46" s="83">
        <v>242</v>
      </c>
      <c r="E46" s="83">
        <v>248</v>
      </c>
      <c r="F46" s="83">
        <v>254</v>
      </c>
      <c r="G46" s="83">
        <v>261</v>
      </c>
      <c r="H46" s="83">
        <v>267</v>
      </c>
      <c r="I46" s="83">
        <v>270</v>
      </c>
      <c r="J46" s="83">
        <v>273</v>
      </c>
      <c r="K46" s="83">
        <f ca="1">A46-'CR T2'!Z14</f>
        <v>5</v>
      </c>
      <c r="L46" s="83" cm="1">
        <f t="array" aca="1" ref="L46" ca="1">_xlfn.IFS(K46=0,A46,K46&lt;0,0,K46&gt;0,0)</f>
        <v>0</v>
      </c>
      <c r="M46" s="84" cm="1">
        <f t="array" aca="1" ref="M46" ca="1">_xlfn.IFS(L46&gt;0,'CR T2'!AA14,L46=0,0)</f>
        <v>0</v>
      </c>
      <c r="N46" s="84">
        <v>27</v>
      </c>
      <c r="O46" s="83">
        <v>206</v>
      </c>
      <c r="P46" s="83">
        <v>211</v>
      </c>
      <c r="Q46" s="83">
        <v>215</v>
      </c>
      <c r="R46" s="83">
        <v>222</v>
      </c>
      <c r="S46" s="83">
        <v>230</v>
      </c>
      <c r="T46" s="83">
        <v>237</v>
      </c>
      <c r="U46" s="83">
        <v>245</v>
      </c>
      <c r="V46" s="83">
        <v>249</v>
      </c>
      <c r="W46" s="83">
        <v>253</v>
      </c>
      <c r="X46" s="83">
        <f ca="1">N46-'CR T2'!Z14</f>
        <v>5</v>
      </c>
      <c r="Y46" s="83" cm="1">
        <f t="array" aca="1" ref="Y46" ca="1">_xlfn.IFS(X46=0,N46,X46&lt;0,0,X46&gt;0,0)</f>
        <v>0</v>
      </c>
      <c r="Z46" s="83" cm="1">
        <f t="array" aca="1" ref="Z46" ca="1">_xlfn.IFS(Y46&gt;0,'CR T2'!AB14,Y46=0,0)</f>
        <v>0</v>
      </c>
      <c r="AA46" s="84"/>
    </row>
    <row r="47" spans="1:27" x14ac:dyDescent="0.35">
      <c r="A47" s="84">
        <v>28</v>
      </c>
      <c r="B47" s="83">
        <v>243</v>
      </c>
      <c r="C47" s="83">
        <v>247</v>
      </c>
      <c r="D47" s="83">
        <v>251</v>
      </c>
      <c r="E47" s="83">
        <v>257</v>
      </c>
      <c r="F47" s="83">
        <v>264</v>
      </c>
      <c r="G47" s="83">
        <v>270</v>
      </c>
      <c r="H47" s="83">
        <v>277</v>
      </c>
      <c r="I47" s="83">
        <v>280</v>
      </c>
      <c r="J47" s="83">
        <v>283</v>
      </c>
      <c r="K47" s="83">
        <f ca="1">A47-'CR T2'!Z15</f>
        <v>6</v>
      </c>
      <c r="L47" s="83" cm="1">
        <f t="array" aca="1" ref="L47" ca="1">_xlfn.IFS(K47=0,A47,K47&lt;0,0,K47&gt;0,0)</f>
        <v>0</v>
      </c>
      <c r="M47" s="84" cm="1">
        <f t="array" aca="1" ref="M47" ca="1">_xlfn.IFS(L47&gt;0,'CR T2'!AA15,L47=0,0)</f>
        <v>0</v>
      </c>
      <c r="N47" s="84">
        <v>28</v>
      </c>
      <c r="O47" s="83">
        <v>215</v>
      </c>
      <c r="P47" s="83">
        <v>220</v>
      </c>
      <c r="Q47" s="83">
        <v>225</v>
      </c>
      <c r="R47" s="83">
        <v>232</v>
      </c>
      <c r="S47" s="83">
        <v>240</v>
      </c>
      <c r="T47" s="83">
        <v>248</v>
      </c>
      <c r="U47" s="83">
        <v>256</v>
      </c>
      <c r="V47" s="83">
        <v>260</v>
      </c>
      <c r="W47" s="83">
        <v>264</v>
      </c>
      <c r="X47" s="83">
        <f ca="1">N47-'CR T2'!Z15</f>
        <v>6</v>
      </c>
      <c r="Y47" s="83" cm="1">
        <f t="array" aca="1" ref="Y47" ca="1">_xlfn.IFS(X47=0,N47,X47&lt;0,0,X47&gt;0,0)</f>
        <v>0</v>
      </c>
      <c r="Z47" s="83" cm="1">
        <f t="array" aca="1" ref="Z47" ca="1">_xlfn.IFS(Y47&gt;0,'CR T2'!AB15,Y47=0,0)</f>
        <v>0</v>
      </c>
      <c r="AA47" s="84"/>
    </row>
    <row r="48" spans="1:27" x14ac:dyDescent="0.35">
      <c r="A48" s="84">
        <v>29</v>
      </c>
      <c r="B48" s="83">
        <v>251</v>
      </c>
      <c r="C48" s="83">
        <v>256</v>
      </c>
      <c r="D48" s="83">
        <v>260</v>
      </c>
      <c r="E48" s="83">
        <v>266</v>
      </c>
      <c r="F48" s="83">
        <v>273</v>
      </c>
      <c r="G48" s="83">
        <v>280</v>
      </c>
      <c r="H48" s="83">
        <v>286</v>
      </c>
      <c r="I48" s="83">
        <v>290</v>
      </c>
      <c r="J48" s="83">
        <v>293</v>
      </c>
      <c r="K48" s="83">
        <f ca="1">A48-'CR T2'!Z16</f>
        <v>7</v>
      </c>
      <c r="L48" s="83" cm="1">
        <f t="array" aca="1" ref="L48" ca="1">_xlfn.IFS(K48=0,A48,K48&lt;0,0,K48&gt;0,0)</f>
        <v>0</v>
      </c>
      <c r="M48" s="84" cm="1">
        <f t="array" aca="1" ref="M48" ca="1">_xlfn.IFS(L48&gt;0,'CR T2'!AA16,L48=0,0)</f>
        <v>0</v>
      </c>
      <c r="N48" s="84">
        <v>29</v>
      </c>
      <c r="O48" s="83">
        <v>224</v>
      </c>
      <c r="P48" s="83">
        <v>229</v>
      </c>
      <c r="Q48" s="83">
        <v>234</v>
      </c>
      <c r="R48" s="83">
        <v>242</v>
      </c>
      <c r="S48" s="83">
        <v>250</v>
      </c>
      <c r="T48" s="83">
        <v>258</v>
      </c>
      <c r="U48" s="83">
        <v>266</v>
      </c>
      <c r="V48" s="83">
        <v>271</v>
      </c>
      <c r="W48" s="83">
        <v>276</v>
      </c>
      <c r="X48" s="83">
        <f ca="1">N48-'CR T2'!Z16</f>
        <v>7</v>
      </c>
      <c r="Y48" s="83" cm="1">
        <f t="array" aca="1" ref="Y48" ca="1">_xlfn.IFS(X48=0,N48,X48&lt;0,0,X48&gt;0,0)</f>
        <v>0</v>
      </c>
      <c r="Z48" s="83" cm="1">
        <f t="array" aca="1" ref="Z48" ca="1">_xlfn.IFS(Y48&gt;0,'CR T2'!AB16,Y48=0,0)</f>
        <v>0</v>
      </c>
      <c r="AA48" s="84"/>
    </row>
    <row r="49" spans="1:30" x14ac:dyDescent="0.35">
      <c r="A49" s="84">
        <v>30</v>
      </c>
      <c r="B49" s="83">
        <v>259</v>
      </c>
      <c r="C49" s="83">
        <v>264</v>
      </c>
      <c r="D49" s="83">
        <v>268</v>
      </c>
      <c r="E49" s="83">
        <v>274</v>
      </c>
      <c r="F49" s="83">
        <v>281</v>
      </c>
      <c r="G49" s="83">
        <v>288</v>
      </c>
      <c r="H49" s="83">
        <v>295</v>
      </c>
      <c r="I49" s="83">
        <v>299</v>
      </c>
      <c r="J49" s="83">
        <v>302</v>
      </c>
      <c r="K49" s="83">
        <f ca="1">A49-'CR T2'!Z17</f>
        <v>8</v>
      </c>
      <c r="L49" s="83" cm="1">
        <f t="array" aca="1" ref="L49" ca="1">_xlfn.IFS(K49=0,A49,K49&lt;0,0,K49&gt;0,0)</f>
        <v>0</v>
      </c>
      <c r="M49" s="84" cm="1">
        <f t="array" aca="1" ref="M49" ca="1">_xlfn.IFS(L49&gt;0,'CR T2'!AA17,L49=0,0)</f>
        <v>0</v>
      </c>
      <c r="N49" s="84">
        <v>30</v>
      </c>
      <c r="O49" s="83">
        <v>233</v>
      </c>
      <c r="P49" s="83">
        <v>238</v>
      </c>
      <c r="Q49" s="83">
        <v>243</v>
      </c>
      <c r="R49" s="83">
        <v>251</v>
      </c>
      <c r="S49" s="83">
        <v>260</v>
      </c>
      <c r="T49" s="83">
        <v>269</v>
      </c>
      <c r="U49" s="83">
        <v>277</v>
      </c>
      <c r="V49" s="83">
        <v>282</v>
      </c>
      <c r="W49" s="83">
        <v>287</v>
      </c>
      <c r="X49" s="83">
        <f ca="1">N49-'CR T2'!Z17</f>
        <v>8</v>
      </c>
      <c r="Y49" s="83" cm="1">
        <f t="array" aca="1" ref="Y49" ca="1">_xlfn.IFS(X49=0,N49,X49&lt;0,0,X49&gt;0,0)</f>
        <v>0</v>
      </c>
      <c r="Z49" s="83" cm="1">
        <f t="array" aca="1" ref="Z49" ca="1">_xlfn.IFS(Y49&gt;0,'CR T2'!AB17,Y49=0,0)</f>
        <v>0</v>
      </c>
      <c r="AA49" s="84"/>
    </row>
    <row r="50" spans="1:30" x14ac:dyDescent="0.35">
      <c r="A50" s="84">
        <v>31</v>
      </c>
      <c r="B50" s="83">
        <v>266</v>
      </c>
      <c r="C50" s="83">
        <v>271</v>
      </c>
      <c r="D50" s="83">
        <v>275</v>
      </c>
      <c r="E50" s="83">
        <v>282</v>
      </c>
      <c r="F50" s="83">
        <v>289</v>
      </c>
      <c r="G50" s="83">
        <v>296</v>
      </c>
      <c r="H50" s="83">
        <v>303</v>
      </c>
      <c r="I50" s="83">
        <v>307</v>
      </c>
      <c r="J50" s="83">
        <v>311</v>
      </c>
      <c r="K50" s="83">
        <f ca="1">A50-'CR T2'!Z18</f>
        <v>9</v>
      </c>
      <c r="L50" s="83" cm="1">
        <f t="array" aca="1" ref="L50" ca="1">_xlfn.IFS(K50=0,A50,K50&lt;0,0,K50&gt;0,0)</f>
        <v>0</v>
      </c>
      <c r="M50" s="84" cm="1">
        <f t="array" aca="1" ref="M50" ca="1">_xlfn.IFS(L50&gt;0,'CR T2'!AA18,L50=0,0)</f>
        <v>0</v>
      </c>
      <c r="N50" s="84">
        <v>31</v>
      </c>
      <c r="O50" s="83">
        <v>241</v>
      </c>
      <c r="P50" s="83">
        <v>246</v>
      </c>
      <c r="Q50" s="83">
        <v>252</v>
      </c>
      <c r="R50" s="83">
        <v>260</v>
      </c>
      <c r="S50" s="83">
        <v>269</v>
      </c>
      <c r="T50" s="83">
        <v>279</v>
      </c>
      <c r="U50" s="83">
        <v>287</v>
      </c>
      <c r="V50" s="83">
        <v>292</v>
      </c>
      <c r="W50" s="83">
        <v>298</v>
      </c>
      <c r="X50" s="83">
        <f ca="1">N50-'CR T2'!Z18</f>
        <v>9</v>
      </c>
      <c r="Y50" s="83" cm="1">
        <f t="array" aca="1" ref="Y50" ca="1">_xlfn.IFS(X50=0,N50,X50&lt;0,0,X50&gt;0,0)</f>
        <v>0</v>
      </c>
      <c r="Z50" s="83" cm="1">
        <f t="array" aca="1" ref="Z50" ca="1">_xlfn.IFS(Y50&gt;0,'CR T2'!AB18,Y50=0,0)</f>
        <v>0</v>
      </c>
      <c r="AA50" s="84"/>
    </row>
    <row r="51" spans="1:30" x14ac:dyDescent="0.35">
      <c r="A51" s="84">
        <v>32</v>
      </c>
      <c r="B51" s="83">
        <v>273</v>
      </c>
      <c r="C51" s="83">
        <v>278</v>
      </c>
      <c r="D51" s="83">
        <v>282</v>
      </c>
      <c r="E51" s="83">
        <v>289</v>
      </c>
      <c r="F51" s="83">
        <v>296</v>
      </c>
      <c r="G51" s="83">
        <v>304</v>
      </c>
      <c r="H51" s="83">
        <v>311</v>
      </c>
      <c r="I51" s="83">
        <v>315</v>
      </c>
      <c r="J51" s="83">
        <v>318</v>
      </c>
      <c r="K51" s="83">
        <f ca="1">A51-'CR T2'!Z19</f>
        <v>10</v>
      </c>
      <c r="L51" s="83" cm="1">
        <f t="array" aca="1" ref="L51" ca="1">_xlfn.IFS(K51=0,A51,K51&lt;0,0,K51&gt;0,0)</f>
        <v>0</v>
      </c>
      <c r="M51" s="84" cm="1">
        <f t="array" aca="1" ref="M51" ca="1">_xlfn.IFS(L51&gt;0,'CR T2'!AA19,L51=0,0)</f>
        <v>0</v>
      </c>
      <c r="N51" s="84">
        <v>32</v>
      </c>
      <c r="O51" s="83">
        <v>249</v>
      </c>
      <c r="P51" s="83">
        <v>254</v>
      </c>
      <c r="Q51" s="83">
        <v>260</v>
      </c>
      <c r="R51" s="83">
        <v>269</v>
      </c>
      <c r="S51" s="83">
        <v>279</v>
      </c>
      <c r="T51" s="83">
        <v>288</v>
      </c>
      <c r="U51" s="83">
        <v>298</v>
      </c>
      <c r="V51" s="83">
        <v>303</v>
      </c>
      <c r="W51" s="83">
        <v>308</v>
      </c>
      <c r="X51" s="83">
        <f ca="1">N51-'CR T2'!Z19</f>
        <v>10</v>
      </c>
      <c r="Y51" s="83" cm="1">
        <f t="array" aca="1" ref="Y51" ca="1">_xlfn.IFS(X51=0,N51,X51&lt;0,0,X51&gt;0,0)</f>
        <v>0</v>
      </c>
      <c r="Z51" s="83" cm="1">
        <f t="array" aca="1" ref="Z51" ca="1">_xlfn.IFS(Y51&gt;0,'CR T2'!AB19,Y51=0,0)</f>
        <v>0</v>
      </c>
      <c r="AA51" s="84"/>
    </row>
    <row r="52" spans="1:30" x14ac:dyDescent="0.35">
      <c r="A52" s="84">
        <v>33</v>
      </c>
      <c r="B52" s="83">
        <v>279</v>
      </c>
      <c r="C52" s="83">
        <v>284</v>
      </c>
      <c r="D52" s="83">
        <v>289</v>
      </c>
      <c r="E52" s="83">
        <v>295</v>
      </c>
      <c r="F52" s="83">
        <v>303</v>
      </c>
      <c r="G52" s="83">
        <v>311</v>
      </c>
      <c r="H52" s="83">
        <v>318</v>
      </c>
      <c r="I52" s="83">
        <v>322</v>
      </c>
      <c r="J52" s="83">
        <v>326</v>
      </c>
      <c r="K52" s="83">
        <f ca="1">A52-'CR T2'!Z20</f>
        <v>11</v>
      </c>
      <c r="L52" s="83" cm="1">
        <f t="array" aca="1" ref="L52" ca="1">_xlfn.IFS(K52=0,A52,K52&lt;0,0,K52&gt;0,0)</f>
        <v>0</v>
      </c>
      <c r="M52" s="84" cm="1">
        <f t="array" aca="1" ref="M52" ca="1">_xlfn.IFS(L52&gt;0,'CR T2'!AA20,L52=0,0)</f>
        <v>0</v>
      </c>
      <c r="N52" s="84">
        <v>33</v>
      </c>
      <c r="O52" s="83">
        <v>257</v>
      </c>
      <c r="P52" s="83">
        <v>262</v>
      </c>
      <c r="Q52" s="83">
        <v>269</v>
      </c>
      <c r="R52" s="83">
        <v>278</v>
      </c>
      <c r="S52" s="83">
        <v>288</v>
      </c>
      <c r="T52" s="83">
        <v>298</v>
      </c>
      <c r="U52" s="83">
        <v>308</v>
      </c>
      <c r="V52" s="83">
        <v>313</v>
      </c>
      <c r="W52" s="83">
        <v>319</v>
      </c>
      <c r="X52" s="83">
        <f ca="1">N52-'CR T2'!Z20</f>
        <v>11</v>
      </c>
      <c r="Y52" s="83" cm="1">
        <f t="array" aca="1" ref="Y52" ca="1">_xlfn.IFS(X52=0,N52,X52&lt;0,0,X52&gt;0,0)</f>
        <v>0</v>
      </c>
      <c r="Z52" s="83" cm="1">
        <f t="array" aca="1" ref="Z52" ca="1">_xlfn.IFS(Y52&gt;0,'CR T2'!AB20,Y52=0,0)</f>
        <v>0</v>
      </c>
      <c r="AA52" s="84"/>
    </row>
    <row r="53" spans="1:30" x14ac:dyDescent="0.35">
      <c r="A53" s="84">
        <v>34</v>
      </c>
      <c r="B53" s="83">
        <v>285</v>
      </c>
      <c r="C53" s="83">
        <v>290</v>
      </c>
      <c r="D53" s="83">
        <v>295</v>
      </c>
      <c r="E53" s="83">
        <v>302</v>
      </c>
      <c r="F53" s="83">
        <v>309</v>
      </c>
      <c r="G53" s="83">
        <v>317</v>
      </c>
      <c r="H53" s="83">
        <v>324</v>
      </c>
      <c r="I53" s="83">
        <v>328</v>
      </c>
      <c r="J53" s="83">
        <v>332</v>
      </c>
      <c r="K53" s="83">
        <f ca="1">A53-'CR T2'!Z21</f>
        <v>12</v>
      </c>
      <c r="L53" s="83" cm="1">
        <f t="array" aca="1" ref="L53" ca="1">_xlfn.IFS(K53=0,A53,K53&lt;0,0,K53&gt;0,0)</f>
        <v>0</v>
      </c>
      <c r="M53" s="84" cm="1">
        <f t="array" aca="1" ref="M53" ca="1">_xlfn.IFS(L53&gt;0,'CR T2'!AA21,L53=0,0)</f>
        <v>0</v>
      </c>
      <c r="N53" s="84">
        <v>34</v>
      </c>
      <c r="O53" s="83">
        <v>265</v>
      </c>
      <c r="P53" s="83">
        <v>270</v>
      </c>
      <c r="Q53" s="83">
        <v>277</v>
      </c>
      <c r="R53" s="83">
        <v>287</v>
      </c>
      <c r="S53" s="83">
        <v>298</v>
      </c>
      <c r="T53" s="83">
        <v>308</v>
      </c>
      <c r="U53" s="83">
        <v>318</v>
      </c>
      <c r="V53" s="83">
        <v>324</v>
      </c>
      <c r="W53" s="83">
        <v>330</v>
      </c>
      <c r="X53" s="83">
        <f ca="1">N53-'CR T2'!Z21</f>
        <v>12</v>
      </c>
      <c r="Y53" s="83" cm="1">
        <f t="array" aca="1" ref="Y53" ca="1">_xlfn.IFS(X53=0,N53,X53&lt;0,0,X53&gt;0,0)</f>
        <v>0</v>
      </c>
      <c r="Z53" s="83" cm="1">
        <f t="array" aca="1" ref="Z53" ca="1">_xlfn.IFS(Y53&gt;0,'CR T2'!AB21,Y53=0,0)</f>
        <v>0</v>
      </c>
      <c r="AA53" s="84"/>
    </row>
    <row r="54" spans="1:30" x14ac:dyDescent="0.35">
      <c r="A54" s="84">
        <v>35</v>
      </c>
      <c r="B54" s="83">
        <v>291</v>
      </c>
      <c r="C54" s="83">
        <v>296</v>
      </c>
      <c r="D54" s="83">
        <v>300</v>
      </c>
      <c r="E54" s="83">
        <v>307</v>
      </c>
      <c r="F54" s="83">
        <v>315</v>
      </c>
      <c r="G54" s="83">
        <v>323</v>
      </c>
      <c r="H54" s="83">
        <v>330</v>
      </c>
      <c r="I54" s="83">
        <v>335</v>
      </c>
      <c r="J54" s="83">
        <v>338</v>
      </c>
      <c r="K54" s="83">
        <f ca="1">A54-'CR T2'!Z22</f>
        <v>13</v>
      </c>
      <c r="L54" s="83" cm="1">
        <f t="array" aca="1" ref="L54" ca="1">_xlfn.IFS(K54=0,A54,K54&lt;0,0,K54&gt;0,0)</f>
        <v>0</v>
      </c>
      <c r="M54" s="84" cm="1">
        <f t="array" aca="1" ref="M54" ca="1">_xlfn.IFS(L54&gt;0,'CR T2'!AA22,L54=0,0)</f>
        <v>0</v>
      </c>
      <c r="N54" s="84">
        <v>35</v>
      </c>
      <c r="O54" s="83">
        <v>273</v>
      </c>
      <c r="P54" s="83">
        <v>279</v>
      </c>
      <c r="Q54" s="83">
        <v>286</v>
      </c>
      <c r="R54" s="83">
        <v>297</v>
      </c>
      <c r="S54" s="83">
        <v>307</v>
      </c>
      <c r="T54" s="83">
        <v>318</v>
      </c>
      <c r="U54" s="83">
        <v>329</v>
      </c>
      <c r="V54" s="83">
        <v>335</v>
      </c>
      <c r="W54" s="83">
        <v>342</v>
      </c>
      <c r="X54" s="83">
        <f ca="1">N54-'CR T2'!Z22</f>
        <v>13</v>
      </c>
      <c r="Y54" s="83" cm="1">
        <f t="array" aca="1" ref="Y54" ca="1">_xlfn.IFS(X54=0,N54,X54&lt;0,0,X54&gt;0,0)</f>
        <v>0</v>
      </c>
      <c r="Z54" s="83" cm="1">
        <f t="array" aca="1" ref="Z54" ca="1">_xlfn.IFS(Y54&gt;0,'CR T2'!AB22,Y54=0,0)</f>
        <v>0</v>
      </c>
      <c r="AA54" s="84"/>
    </row>
    <row r="55" spans="1:30" x14ac:dyDescent="0.35">
      <c r="A55" s="84">
        <v>36</v>
      </c>
      <c r="B55" s="83">
        <v>296</v>
      </c>
      <c r="C55" s="83">
        <v>301</v>
      </c>
      <c r="D55" s="83">
        <v>306</v>
      </c>
      <c r="E55" s="83">
        <v>313</v>
      </c>
      <c r="F55" s="83">
        <v>321</v>
      </c>
      <c r="G55" s="83">
        <v>329</v>
      </c>
      <c r="H55" s="83">
        <v>336</v>
      </c>
      <c r="I55" s="83">
        <v>340</v>
      </c>
      <c r="J55" s="83">
        <v>344</v>
      </c>
      <c r="K55" s="83">
        <f ca="1">A55-'CR T2'!Z23</f>
        <v>14</v>
      </c>
      <c r="L55" s="83" cm="1">
        <f t="array" aca="1" ref="L55" ca="1">_xlfn.IFS(K55=0,A55,K55&lt;0,0,K55&gt;0,0)</f>
        <v>0</v>
      </c>
      <c r="M55" s="84" cm="1">
        <f t="array" aca="1" ref="M55" ca="1">_xlfn.IFS(L55&gt;0,'CR T2'!AA23,L55=0,0)</f>
        <v>0</v>
      </c>
      <c r="N55" s="84">
        <v>36</v>
      </c>
      <c r="O55" s="83">
        <v>282</v>
      </c>
      <c r="P55" s="83">
        <v>287</v>
      </c>
      <c r="Q55" s="83">
        <v>294</v>
      </c>
      <c r="R55" s="83">
        <v>306</v>
      </c>
      <c r="S55" s="83">
        <v>317</v>
      </c>
      <c r="T55" s="83">
        <v>329</v>
      </c>
      <c r="U55" s="83">
        <v>340</v>
      </c>
      <c r="V55" s="83">
        <v>346</v>
      </c>
      <c r="W55" s="83">
        <v>353</v>
      </c>
      <c r="X55" s="83">
        <f ca="1">N55-'CR T2'!Z23</f>
        <v>14</v>
      </c>
      <c r="Y55" s="83" cm="1">
        <f t="array" aca="1" ref="Y55" ca="1">_xlfn.IFS(X55=0,N55,X55&lt;0,0,X55&gt;0,0)</f>
        <v>0</v>
      </c>
      <c r="Z55" s="83" cm="1">
        <f t="array" aca="1" ref="Z55" ca="1">_xlfn.IFS(Y55&gt;0,'CR T2'!AB23,Y55=0,0)</f>
        <v>0</v>
      </c>
      <c r="AA55" s="84"/>
    </row>
    <row r="56" spans="1:30" x14ac:dyDescent="0.35">
      <c r="A56" s="84">
        <v>37</v>
      </c>
      <c r="B56" s="83">
        <v>302</v>
      </c>
      <c r="C56" s="83">
        <v>306</v>
      </c>
      <c r="D56" s="83">
        <v>311</v>
      </c>
      <c r="E56" s="83">
        <v>318</v>
      </c>
      <c r="F56" s="83">
        <v>326</v>
      </c>
      <c r="G56" s="83">
        <v>334</v>
      </c>
      <c r="H56" s="83">
        <v>341</v>
      </c>
      <c r="I56" s="83">
        <v>345</v>
      </c>
      <c r="J56" s="83">
        <v>349</v>
      </c>
      <c r="K56" s="83">
        <f ca="1">A56-'CR T2'!Z24</f>
        <v>15</v>
      </c>
      <c r="L56" s="83" cm="1">
        <f t="array" aca="1" ref="L56" ca="1">_xlfn.IFS(K56=0,A56,K56&lt;0,0,K56&gt;0,0)</f>
        <v>0</v>
      </c>
      <c r="M56" s="84" cm="1">
        <f t="array" aca="1" ref="M56" ca="1">_xlfn.IFS(L56&gt;0,'CR T2'!AA24,L56=0,0)</f>
        <v>0</v>
      </c>
      <c r="N56" s="84">
        <v>37</v>
      </c>
      <c r="O56" s="83">
        <v>290</v>
      </c>
      <c r="P56" s="83">
        <v>296</v>
      </c>
      <c r="Q56" s="83">
        <v>304</v>
      </c>
      <c r="R56" s="83">
        <v>316</v>
      </c>
      <c r="S56" s="83">
        <v>328</v>
      </c>
      <c r="T56" s="83">
        <v>340</v>
      </c>
      <c r="U56" s="83">
        <v>352</v>
      </c>
      <c r="V56" s="83">
        <v>358</v>
      </c>
      <c r="W56" s="83">
        <v>365</v>
      </c>
      <c r="X56" s="83">
        <f ca="1">N56-'CR T2'!Z24</f>
        <v>15</v>
      </c>
      <c r="Y56" s="83" cm="1">
        <f t="array" aca="1" ref="Y56" ca="1">_xlfn.IFS(X56=0,N56,X56&lt;0,0,X56&gt;0,0)</f>
        <v>0</v>
      </c>
      <c r="Z56" s="83" cm="1">
        <f t="array" aca="1" ref="Z56" ca="1">_xlfn.IFS(Y56&gt;0,'CR T2'!AB24,Y56=0,0)</f>
        <v>0</v>
      </c>
      <c r="AA56" s="84"/>
    </row>
    <row r="57" spans="1:30" x14ac:dyDescent="0.35">
      <c r="A57" s="84">
        <v>38</v>
      </c>
      <c r="B57" s="83">
        <v>307</v>
      </c>
      <c r="C57" s="83">
        <v>311</v>
      </c>
      <c r="D57" s="83">
        <v>315</v>
      </c>
      <c r="E57" s="83">
        <v>324</v>
      </c>
      <c r="F57" s="83">
        <v>332</v>
      </c>
      <c r="G57" s="83">
        <v>339</v>
      </c>
      <c r="H57" s="83">
        <v>347</v>
      </c>
      <c r="I57" s="83">
        <v>350</v>
      </c>
      <c r="J57" s="83">
        <v>354</v>
      </c>
      <c r="K57" s="83">
        <f ca="1">A57-'CR T2'!Z25</f>
        <v>16</v>
      </c>
      <c r="L57" s="83" cm="1">
        <f t="array" aca="1" ref="L57" ca="1">_xlfn.IFS(K57=0,A57,K57&lt;0,0,K57&gt;0,0)</f>
        <v>0</v>
      </c>
      <c r="M57" s="84" cm="1">
        <f t="array" aca="1" ref="M57" ca="1">_xlfn.IFS(L57&gt;0,'CR T2'!AA25,L57=0,0)</f>
        <v>0</v>
      </c>
      <c r="N57" s="84">
        <v>38</v>
      </c>
      <c r="O57" s="83">
        <v>299</v>
      </c>
      <c r="P57" s="83">
        <v>306</v>
      </c>
      <c r="Q57" s="83">
        <v>313</v>
      </c>
      <c r="R57" s="83">
        <v>326</v>
      </c>
      <c r="S57" s="83">
        <v>338</v>
      </c>
      <c r="T57" s="83">
        <v>351</v>
      </c>
      <c r="U57" s="83">
        <v>364</v>
      </c>
      <c r="V57" s="83">
        <v>371</v>
      </c>
      <c r="W57" s="83">
        <v>378</v>
      </c>
      <c r="X57" s="83">
        <f ca="1">N57-'CR T2'!Z25</f>
        <v>16</v>
      </c>
      <c r="Y57" s="83" cm="1">
        <f t="array" aca="1" ref="Y57" ca="1">_xlfn.IFS(X57=0,N57,X57&lt;0,0,X57&gt;0,0)</f>
        <v>0</v>
      </c>
      <c r="Z57" s="83" cm="1">
        <f t="array" aca="1" ref="Z57" ca="1">_xlfn.IFS(Y57&gt;0,'CR T2'!AB25,Y57=0,0)</f>
        <v>0</v>
      </c>
      <c r="AA57" s="84"/>
    </row>
    <row r="58" spans="1:30" x14ac:dyDescent="0.35">
      <c r="A58" s="84">
        <v>39</v>
      </c>
      <c r="B58" s="83">
        <v>313</v>
      </c>
      <c r="C58" s="83">
        <v>316</v>
      </c>
      <c r="D58" s="83">
        <v>320</v>
      </c>
      <c r="E58" s="83">
        <v>329</v>
      </c>
      <c r="F58" s="83">
        <v>337</v>
      </c>
      <c r="G58" s="83">
        <v>344</v>
      </c>
      <c r="H58" s="83">
        <v>352</v>
      </c>
      <c r="I58" s="83">
        <v>355</v>
      </c>
      <c r="J58" s="83">
        <v>359</v>
      </c>
      <c r="K58" s="83">
        <f ca="1">A58-'CR T2'!Z26</f>
        <v>17</v>
      </c>
      <c r="L58" s="83" cm="1">
        <f t="array" aca="1" ref="L58" ca="1">_xlfn.IFS(K58=0,A58,K58&lt;0,0,K58&gt;0,0)</f>
        <v>0</v>
      </c>
      <c r="M58" s="84" cm="1">
        <f t="array" aca="1" ref="M58" ca="1">_xlfn.IFS(L58&gt;0,'CR T2'!AA26,L58=0,0)</f>
        <v>0</v>
      </c>
      <c r="N58" s="84">
        <v>39</v>
      </c>
      <c r="O58" s="83">
        <v>309</v>
      </c>
      <c r="P58" s="83">
        <v>316</v>
      </c>
      <c r="Q58" s="83">
        <v>324</v>
      </c>
      <c r="R58" s="83">
        <v>337</v>
      </c>
      <c r="S58" s="83">
        <v>350</v>
      </c>
      <c r="T58" s="83">
        <v>363</v>
      </c>
      <c r="U58" s="83">
        <v>377</v>
      </c>
      <c r="V58" s="83">
        <v>384</v>
      </c>
      <c r="W58" s="83">
        <v>392</v>
      </c>
      <c r="X58" s="83">
        <f ca="1">N58-'CR T2'!Z26</f>
        <v>17</v>
      </c>
      <c r="Y58" s="83" cm="1">
        <f t="array" aca="1" ref="Y58" ca="1">_xlfn.IFS(X58=0,N58,X58&lt;0,0,X58&gt;0,0)</f>
        <v>0</v>
      </c>
      <c r="Z58" s="83" cm="1">
        <f t="array" aca="1" ref="Z58" ca="1">_xlfn.IFS(Y58&gt;0,'CR T2'!AB26,Y58=0,0)</f>
        <v>0</v>
      </c>
      <c r="AA58" s="84"/>
    </row>
    <row r="59" spans="1:30" x14ac:dyDescent="0.35">
      <c r="A59" s="84">
        <v>40</v>
      </c>
      <c r="B59" s="83">
        <v>319</v>
      </c>
      <c r="C59" s="83">
        <v>321</v>
      </c>
      <c r="D59" s="83">
        <v>325</v>
      </c>
      <c r="E59" s="83">
        <v>334</v>
      </c>
      <c r="F59" s="83">
        <v>342</v>
      </c>
      <c r="G59" s="83">
        <v>350</v>
      </c>
      <c r="H59" s="83">
        <v>357</v>
      </c>
      <c r="I59" s="83">
        <v>360</v>
      </c>
      <c r="J59" s="83">
        <v>363</v>
      </c>
      <c r="K59" s="83">
        <f ca="1">A59-'CR T2'!Z27</f>
        <v>18</v>
      </c>
      <c r="L59" s="83" cm="1">
        <f t="array" aca="1" ref="L59" ca="1">_xlfn.IFS(K59=0,A59,K59&lt;0,0,K59&gt;0,0)</f>
        <v>0</v>
      </c>
      <c r="M59" s="84" cm="1">
        <f t="array" aca="1" ref="M59" ca="1">_xlfn.IFS(L59&gt;0,'CR T2'!AA27,L59=0,0)</f>
        <v>0</v>
      </c>
      <c r="N59" s="84">
        <v>40</v>
      </c>
      <c r="O59" s="83">
        <v>319</v>
      </c>
      <c r="P59" s="83">
        <v>327</v>
      </c>
      <c r="Q59" s="83">
        <v>335</v>
      </c>
      <c r="R59" s="83">
        <v>349</v>
      </c>
      <c r="S59" s="83">
        <v>363</v>
      </c>
      <c r="T59" s="83">
        <v>377</v>
      </c>
      <c r="U59" s="83">
        <v>391</v>
      </c>
      <c r="V59" s="83">
        <v>399</v>
      </c>
      <c r="W59" s="83">
        <v>406</v>
      </c>
      <c r="X59" s="83">
        <f ca="1">N59-'CR T2'!Z27</f>
        <v>18</v>
      </c>
      <c r="Y59" s="83" cm="1">
        <f t="array" aca="1" ref="Y59" ca="1">_xlfn.IFS(X59=0,N59,X59&lt;0,0,X59&gt;0,0)</f>
        <v>0</v>
      </c>
      <c r="Z59" s="83" cm="1">
        <f t="array" aca="1" ref="Z59" ca="1">_xlfn.IFS(Y59&gt;0,'CR T2'!AB27,Y59=0,0)</f>
        <v>0</v>
      </c>
      <c r="AA59" s="84"/>
    </row>
    <row r="60" spans="1:30" x14ac:dyDescent="0.35">
      <c r="A60" s="83" t="s">
        <v>26</v>
      </c>
      <c r="N60" s="83" t="s">
        <v>28</v>
      </c>
    </row>
    <row r="61" spans="1:30" ht="28" customHeight="1" x14ac:dyDescent="0.35">
      <c r="A61" s="81" t="s">
        <v>34</v>
      </c>
      <c r="B61" s="373" t="s">
        <v>29</v>
      </c>
      <c r="C61" s="373"/>
      <c r="D61" s="373"/>
      <c r="E61" s="373"/>
      <c r="F61" s="373"/>
      <c r="G61" s="373"/>
      <c r="H61" s="373"/>
      <c r="I61" s="373"/>
      <c r="J61" s="373"/>
      <c r="M61" s="81"/>
      <c r="N61" s="81" t="s">
        <v>34</v>
      </c>
      <c r="O61" s="373" t="s">
        <v>30</v>
      </c>
      <c r="P61" s="374"/>
      <c r="Q61" s="374"/>
      <c r="R61" s="374"/>
      <c r="S61" s="374"/>
      <c r="T61" s="374"/>
      <c r="U61" s="374"/>
      <c r="V61" s="374"/>
      <c r="W61" s="374"/>
      <c r="X61" s="81"/>
      <c r="AB61" s="82"/>
      <c r="AC61" s="82"/>
      <c r="AD61" s="82"/>
    </row>
    <row r="62" spans="1:30" x14ac:dyDescent="0.35">
      <c r="A62" s="84"/>
      <c r="B62" s="82" t="s">
        <v>14</v>
      </c>
      <c r="C62" s="82" t="s">
        <v>15</v>
      </c>
      <c r="D62" s="82" t="s">
        <v>16</v>
      </c>
      <c r="E62" s="82" t="s">
        <v>17</v>
      </c>
      <c r="F62" s="82" t="s">
        <v>5</v>
      </c>
      <c r="G62" s="82" t="s">
        <v>18</v>
      </c>
      <c r="H62" s="82" t="s">
        <v>19</v>
      </c>
      <c r="I62" s="82" t="s">
        <v>20</v>
      </c>
      <c r="J62" s="82" t="s">
        <v>21</v>
      </c>
      <c r="K62" s="99" t="s">
        <v>33</v>
      </c>
      <c r="M62" s="84" t="s">
        <v>33</v>
      </c>
      <c r="N62" s="84"/>
      <c r="O62" s="82" t="s">
        <v>14</v>
      </c>
      <c r="P62" s="82" t="s">
        <v>15</v>
      </c>
      <c r="Q62" s="82" t="s">
        <v>16</v>
      </c>
      <c r="R62" s="82" t="s">
        <v>17</v>
      </c>
      <c r="S62" s="82" t="s">
        <v>5</v>
      </c>
      <c r="T62" s="82" t="s">
        <v>18</v>
      </c>
      <c r="U62" s="82" t="s">
        <v>19</v>
      </c>
      <c r="V62" s="82" t="s">
        <v>20</v>
      </c>
      <c r="W62" s="82" t="s">
        <v>21</v>
      </c>
      <c r="X62" s="84"/>
      <c r="Z62" s="99" t="s">
        <v>33</v>
      </c>
    </row>
    <row r="63" spans="1:30" x14ac:dyDescent="0.35">
      <c r="A63" s="84">
        <v>14</v>
      </c>
      <c r="B63" s="83">
        <v>10</v>
      </c>
      <c r="C63" s="83">
        <v>10</v>
      </c>
      <c r="D63" s="83">
        <v>11</v>
      </c>
      <c r="E63" s="83">
        <v>12</v>
      </c>
      <c r="F63" s="83">
        <v>13</v>
      </c>
      <c r="G63" s="83">
        <v>14</v>
      </c>
      <c r="H63" s="83">
        <v>15</v>
      </c>
      <c r="I63" s="83">
        <v>16</v>
      </c>
      <c r="J63" s="83">
        <v>17</v>
      </c>
      <c r="K63" s="83">
        <f ca="1">A63-'CR T2'!Z1</f>
        <v>-8</v>
      </c>
      <c r="L63" s="83" cm="1">
        <f t="array" aca="1" ref="L63" ca="1">_xlfn.IFS(K63=0,A63,K63&lt;0,0,K63&gt;0,0)</f>
        <v>0</v>
      </c>
      <c r="M63" s="84" cm="1">
        <f t="array" aca="1" ref="M63" ca="1">_xlfn.IFS(L63&gt;0,'CR T2'!AC1,L63=0,0)</f>
        <v>0</v>
      </c>
      <c r="N63" s="84">
        <v>14</v>
      </c>
      <c r="O63" s="83">
        <v>10</v>
      </c>
      <c r="P63" s="83">
        <v>11</v>
      </c>
      <c r="Q63" s="83">
        <v>11</v>
      </c>
      <c r="R63" s="83">
        <v>12</v>
      </c>
      <c r="S63" s="83">
        <v>14</v>
      </c>
      <c r="T63" s="83">
        <v>15</v>
      </c>
      <c r="U63" s="83">
        <v>16</v>
      </c>
      <c r="V63" s="83">
        <v>16</v>
      </c>
      <c r="W63" s="83">
        <v>17</v>
      </c>
      <c r="X63" s="84">
        <f ca="1">N63-'CR T2'!Z1</f>
        <v>-8</v>
      </c>
      <c r="Y63" s="83" cm="1">
        <f t="array" aca="1" ref="Y63" ca="1">_xlfn.IFS(X63=0,N63,X63&lt;0,0,X63&gt;0,0)</f>
        <v>0</v>
      </c>
      <c r="Z63" s="83" cm="1">
        <f t="array" aca="1" ref="Z63" ca="1">_xlfn.IFS(Y63&gt;0,'CR T2'!AD1,Y63=0,0)</f>
        <v>0</v>
      </c>
    </row>
    <row r="64" spans="1:30" x14ac:dyDescent="0.35">
      <c r="A64" s="84">
        <v>15</v>
      </c>
      <c r="B64" s="83">
        <v>12</v>
      </c>
      <c r="C64" s="83">
        <v>13</v>
      </c>
      <c r="D64" s="83">
        <v>14</v>
      </c>
      <c r="E64" s="83">
        <v>15</v>
      </c>
      <c r="F64" s="83">
        <v>16</v>
      </c>
      <c r="G64" s="83">
        <v>17</v>
      </c>
      <c r="H64" s="83">
        <v>18</v>
      </c>
      <c r="I64" s="83">
        <v>19</v>
      </c>
      <c r="J64" s="83">
        <v>20</v>
      </c>
      <c r="K64" s="83">
        <f ca="1">A64-'CR T2'!Z2</f>
        <v>-7</v>
      </c>
      <c r="L64" s="83" cm="1">
        <f t="array" aca="1" ref="L64" ca="1">_xlfn.IFS(K64=0,A64,K64&lt;0,0,K64&gt;0,0)</f>
        <v>0</v>
      </c>
      <c r="M64" s="84" cm="1">
        <f t="array" aca="1" ref="M64" ca="1">_xlfn.IFS(L64&gt;0,'CR T2'!AC2,L64=0,0)</f>
        <v>0</v>
      </c>
      <c r="N64" s="84">
        <v>15</v>
      </c>
      <c r="O64" s="83">
        <v>13</v>
      </c>
      <c r="P64" s="83">
        <v>13</v>
      </c>
      <c r="Q64" s="83">
        <v>14</v>
      </c>
      <c r="R64" s="83">
        <v>15</v>
      </c>
      <c r="S64" s="83">
        <v>16</v>
      </c>
      <c r="T64" s="83">
        <v>18</v>
      </c>
      <c r="U64" s="83">
        <v>19</v>
      </c>
      <c r="V64" s="83">
        <v>19</v>
      </c>
      <c r="W64" s="83">
        <v>20</v>
      </c>
      <c r="X64" s="84">
        <f ca="1">N64-'CR T2'!Z2</f>
        <v>-7</v>
      </c>
      <c r="Y64" s="83" cm="1">
        <f t="array" aca="1" ref="Y64" ca="1">_xlfn.IFS(X64=0,N64,X64&lt;0,0,X64&gt;0,0)</f>
        <v>0</v>
      </c>
      <c r="Z64" s="83" cm="1">
        <f t="array" aca="1" ref="Z64" ca="1">_xlfn.IFS(Y64&gt;0,'CR T2'!AD2,Y64=0,0)</f>
        <v>0</v>
      </c>
    </row>
    <row r="65" spans="1:26" x14ac:dyDescent="0.35">
      <c r="A65" s="84">
        <v>16</v>
      </c>
      <c r="B65" s="83">
        <v>15</v>
      </c>
      <c r="C65" s="83">
        <v>16</v>
      </c>
      <c r="D65" s="83">
        <v>17</v>
      </c>
      <c r="E65" s="83">
        <v>18</v>
      </c>
      <c r="F65" s="83">
        <v>19</v>
      </c>
      <c r="G65" s="83">
        <v>20</v>
      </c>
      <c r="H65" s="83">
        <v>22</v>
      </c>
      <c r="I65" s="83">
        <v>22</v>
      </c>
      <c r="J65" s="83">
        <v>23</v>
      </c>
      <c r="K65" s="83">
        <f ca="1">A65-'CR T2'!Z3</f>
        <v>-6</v>
      </c>
      <c r="L65" s="83" cm="1">
        <f t="array" aca="1" ref="L65" ca="1">_xlfn.IFS(K65=0,A65,K65&lt;0,0,K65&gt;0,0)</f>
        <v>0</v>
      </c>
      <c r="M65" s="84" cm="1">
        <f t="array" aca="1" ref="M65" ca="1">_xlfn.IFS(L65&gt;0,'CR T2'!AC3,L65=0,0)</f>
        <v>0</v>
      </c>
      <c r="N65" s="84">
        <v>16</v>
      </c>
      <c r="O65" s="83">
        <v>16</v>
      </c>
      <c r="P65" s="83">
        <v>16</v>
      </c>
      <c r="Q65" s="83">
        <v>17</v>
      </c>
      <c r="R65" s="83">
        <v>18</v>
      </c>
      <c r="S65" s="83">
        <v>19</v>
      </c>
      <c r="T65" s="83">
        <v>21</v>
      </c>
      <c r="U65" s="83">
        <v>22</v>
      </c>
      <c r="V65" s="83">
        <v>22</v>
      </c>
      <c r="W65" s="83">
        <v>23</v>
      </c>
      <c r="X65" s="84">
        <f ca="1">N65-'CR T2'!Z3</f>
        <v>-6</v>
      </c>
      <c r="Y65" s="83" cm="1">
        <f t="array" aca="1" ref="Y65" ca="1">_xlfn.IFS(X65=0,N65,X65&lt;0,0,X65&gt;0,0)</f>
        <v>0</v>
      </c>
      <c r="Z65" s="83" cm="1">
        <f t="array" aca="1" ref="Z65" ca="1">_xlfn.IFS(Y65&gt;0,'CR T2'!AD3,Y65=0,0)</f>
        <v>0</v>
      </c>
    </row>
    <row r="66" spans="1:26" x14ac:dyDescent="0.35">
      <c r="A66" s="84">
        <v>17</v>
      </c>
      <c r="B66" s="83">
        <v>19</v>
      </c>
      <c r="C66" s="83">
        <v>19</v>
      </c>
      <c r="D66" s="83">
        <v>20</v>
      </c>
      <c r="E66" s="83">
        <v>21</v>
      </c>
      <c r="F66" s="83">
        <v>22</v>
      </c>
      <c r="G66" s="83">
        <v>24</v>
      </c>
      <c r="H66" s="83">
        <v>25</v>
      </c>
      <c r="I66" s="83">
        <v>26</v>
      </c>
      <c r="J66" s="83">
        <v>26</v>
      </c>
      <c r="K66" s="83">
        <f ca="1">A66-'CR T2'!Z4</f>
        <v>-5</v>
      </c>
      <c r="L66" s="83" cm="1">
        <f t="array" aca="1" ref="L66" ca="1">_xlfn.IFS(K66=0,A66,K66&lt;0,0,K66&gt;0,0)</f>
        <v>0</v>
      </c>
      <c r="M66" s="84" cm="1">
        <f t="array" aca="1" ref="M66" ca="1">_xlfn.IFS(L66&gt;0,'CR T2'!AC4,L66=0,0)</f>
        <v>0</v>
      </c>
      <c r="N66" s="84">
        <v>17</v>
      </c>
      <c r="O66" s="83">
        <v>19</v>
      </c>
      <c r="P66" s="83">
        <v>19</v>
      </c>
      <c r="Q66" s="83">
        <v>20</v>
      </c>
      <c r="R66" s="83">
        <v>21</v>
      </c>
      <c r="S66" s="83">
        <v>23</v>
      </c>
      <c r="T66" s="83">
        <v>24</v>
      </c>
      <c r="U66" s="83">
        <v>25</v>
      </c>
      <c r="V66" s="83">
        <v>25</v>
      </c>
      <c r="W66" s="83">
        <v>26</v>
      </c>
      <c r="X66" s="84">
        <f ca="1">N66-'CR T2'!Z4</f>
        <v>-5</v>
      </c>
      <c r="Y66" s="83" cm="1">
        <f t="array" aca="1" ref="Y66" ca="1">_xlfn.IFS(X66=0,N66,X66&lt;0,0,X66&gt;0,0)</f>
        <v>0</v>
      </c>
      <c r="Z66" s="83" cm="1">
        <f t="array" aca="1" ref="Z66" ca="1">_xlfn.IFS(Y66&gt;0,'CR T2'!AD4,Y66=0,0)</f>
        <v>0</v>
      </c>
    </row>
    <row r="67" spans="1:26" x14ac:dyDescent="0.35">
      <c r="A67" s="84">
        <v>18</v>
      </c>
      <c r="B67" s="83">
        <v>22</v>
      </c>
      <c r="C67" s="83">
        <v>22</v>
      </c>
      <c r="D67" s="83">
        <v>23</v>
      </c>
      <c r="E67" s="83">
        <v>24</v>
      </c>
      <c r="F67" s="83">
        <v>26</v>
      </c>
      <c r="G67" s="83">
        <v>27</v>
      </c>
      <c r="H67" s="83">
        <v>28</v>
      </c>
      <c r="I67" s="83">
        <v>29</v>
      </c>
      <c r="J67" s="83">
        <v>30</v>
      </c>
      <c r="K67" s="83">
        <f ca="1">A67-'CR T2'!Z5</f>
        <v>-4</v>
      </c>
      <c r="L67" s="83" cm="1">
        <f t="array" aca="1" ref="L67" ca="1">_xlfn.IFS(K67=0,A67,K67&lt;0,0,K67&gt;0,0)</f>
        <v>0</v>
      </c>
      <c r="M67" s="84" cm="1">
        <f t="array" aca="1" ref="M67" ca="1">_xlfn.IFS(L67&gt;0,'CR T2'!AC5,L67=0,0)</f>
        <v>0</v>
      </c>
      <c r="N67" s="84">
        <v>18</v>
      </c>
      <c r="O67" s="83">
        <v>22</v>
      </c>
      <c r="P67" s="83">
        <v>22</v>
      </c>
      <c r="Q67" s="83">
        <v>23</v>
      </c>
      <c r="R67" s="83">
        <v>24</v>
      </c>
      <c r="S67" s="83">
        <v>26</v>
      </c>
      <c r="T67" s="83">
        <v>27</v>
      </c>
      <c r="U67" s="83">
        <v>28</v>
      </c>
      <c r="V67" s="83">
        <v>28</v>
      </c>
      <c r="W67" s="83">
        <v>29</v>
      </c>
      <c r="X67" s="84">
        <f ca="1">N67-'CR T2'!Z5</f>
        <v>-4</v>
      </c>
      <c r="Y67" s="83" cm="1">
        <f t="array" aca="1" ref="Y67" ca="1">_xlfn.IFS(X67=0,N67,X67&lt;0,0,X67&gt;0,0)</f>
        <v>0</v>
      </c>
      <c r="Z67" s="83" cm="1">
        <f t="array" aca="1" ref="Z67" ca="1">_xlfn.IFS(Y67&gt;0,'CR T2'!AD5,Y67=0,0)</f>
        <v>0</v>
      </c>
    </row>
    <row r="68" spans="1:26" x14ac:dyDescent="0.35">
      <c r="A68" s="84">
        <v>19</v>
      </c>
      <c r="B68" s="83">
        <v>25</v>
      </c>
      <c r="C68" s="83">
        <v>26</v>
      </c>
      <c r="D68" s="83">
        <v>26</v>
      </c>
      <c r="E68" s="83">
        <v>28</v>
      </c>
      <c r="F68" s="83">
        <v>29</v>
      </c>
      <c r="G68" s="83">
        <v>30</v>
      </c>
      <c r="H68" s="83">
        <v>31</v>
      </c>
      <c r="I68" s="83">
        <v>32</v>
      </c>
      <c r="J68" s="83">
        <v>33</v>
      </c>
      <c r="K68" s="83">
        <f ca="1">A68-'CR T2'!Z6</f>
        <v>-3</v>
      </c>
      <c r="L68" s="83" cm="1">
        <f t="array" aca="1" ref="L68" ca="1">_xlfn.IFS(K68=0,A68,K68&lt;0,0,K68&gt;0,0)</f>
        <v>0</v>
      </c>
      <c r="M68" s="84" cm="1">
        <f t="array" aca="1" ref="M68" ca="1">_xlfn.IFS(L68&gt;0,'CR T2'!AC6,L68=0,0)</f>
        <v>0</v>
      </c>
      <c r="N68" s="84">
        <v>19</v>
      </c>
      <c r="O68" s="83">
        <v>25</v>
      </c>
      <c r="P68" s="83">
        <v>25</v>
      </c>
      <c r="Q68" s="83">
        <v>26</v>
      </c>
      <c r="R68" s="83">
        <v>27</v>
      </c>
      <c r="S68" s="83">
        <v>28</v>
      </c>
      <c r="T68" s="83">
        <v>30</v>
      </c>
      <c r="U68" s="83">
        <v>31</v>
      </c>
      <c r="V68" s="83">
        <v>31</v>
      </c>
      <c r="W68" s="83">
        <v>32</v>
      </c>
      <c r="X68" s="84">
        <f ca="1">N68-'CR T2'!Z6</f>
        <v>-3</v>
      </c>
      <c r="Y68" s="83" cm="1">
        <f t="array" aca="1" ref="Y68" ca="1">_xlfn.IFS(X68=0,N68,X68&lt;0,0,X68&gt;0,0)</f>
        <v>0</v>
      </c>
      <c r="Z68" s="83" cm="1">
        <f t="array" aca="1" ref="Z68" ca="1">_xlfn.IFS(Y68&gt;0,'CR T2'!AD6,Y68=0,0)</f>
        <v>0</v>
      </c>
    </row>
    <row r="69" spans="1:26" x14ac:dyDescent="0.35">
      <c r="A69" s="84">
        <v>20</v>
      </c>
      <c r="B69" s="83">
        <v>28</v>
      </c>
      <c r="C69" s="83">
        <v>29</v>
      </c>
      <c r="D69" s="83">
        <v>30</v>
      </c>
      <c r="E69" s="83">
        <v>31</v>
      </c>
      <c r="F69" s="83">
        <v>32</v>
      </c>
      <c r="G69" s="83">
        <v>33</v>
      </c>
      <c r="H69" s="83">
        <v>35</v>
      </c>
      <c r="I69" s="83">
        <v>35</v>
      </c>
      <c r="J69" s="83">
        <v>36</v>
      </c>
      <c r="K69" s="83">
        <f ca="1">A69-'CR T2'!Z7</f>
        <v>-2</v>
      </c>
      <c r="L69" s="83" cm="1">
        <f t="array" aca="1" ref="L69" ca="1">_xlfn.IFS(K69=0,A69,K69&lt;0,0,K69&gt;0,0)</f>
        <v>0</v>
      </c>
      <c r="M69" s="84" cm="1">
        <f t="array" aca="1" ref="M69" ca="1">_xlfn.IFS(L69&gt;0,'CR T2'!AC7,L69=0,0)</f>
        <v>0</v>
      </c>
      <c r="N69" s="84">
        <v>20</v>
      </c>
      <c r="O69" s="83">
        <v>27</v>
      </c>
      <c r="P69" s="83">
        <v>28</v>
      </c>
      <c r="Q69" s="83">
        <v>29</v>
      </c>
      <c r="R69" s="83">
        <v>30</v>
      </c>
      <c r="S69" s="83">
        <v>31</v>
      </c>
      <c r="T69" s="83">
        <v>32</v>
      </c>
      <c r="U69" s="83">
        <v>33</v>
      </c>
      <c r="V69" s="83">
        <v>34</v>
      </c>
      <c r="W69" s="83">
        <v>35</v>
      </c>
      <c r="X69" s="84">
        <f ca="1">N69-'CR T2'!Z7</f>
        <v>-2</v>
      </c>
      <c r="Y69" s="83" cm="1">
        <f t="array" aca="1" ref="Y69" ca="1">_xlfn.IFS(X69=0,N69,X69&lt;0,0,X69&gt;0,0)</f>
        <v>0</v>
      </c>
      <c r="Z69" s="83" cm="1">
        <f t="array" aca="1" ref="Z69" ca="1">_xlfn.IFS(Y69&gt;0,'CR T2'!AD7,Y69=0,0)</f>
        <v>0</v>
      </c>
    </row>
    <row r="70" spans="1:26" x14ac:dyDescent="0.35">
      <c r="A70" s="84">
        <v>21</v>
      </c>
      <c r="B70" s="83">
        <v>31</v>
      </c>
      <c r="C70" s="83">
        <v>32</v>
      </c>
      <c r="D70" s="83">
        <v>33</v>
      </c>
      <c r="E70" s="83">
        <v>34</v>
      </c>
      <c r="F70" s="83">
        <v>35</v>
      </c>
      <c r="G70" s="83">
        <v>36</v>
      </c>
      <c r="H70" s="83">
        <v>38</v>
      </c>
      <c r="I70" s="83">
        <v>38</v>
      </c>
      <c r="J70" s="83">
        <v>39</v>
      </c>
      <c r="K70" s="83">
        <f ca="1">A70-'CR T2'!Z8</f>
        <v>-1</v>
      </c>
      <c r="L70" s="83" cm="1">
        <f t="array" aca="1" ref="L70" ca="1">_xlfn.IFS(K70=0,A70,K70&lt;0,0,K70&gt;0,0)</f>
        <v>0</v>
      </c>
      <c r="M70" s="84" cm="1">
        <f t="array" aca="1" ref="M70" ca="1">_xlfn.IFS(L70&gt;0,'CR T2'!AC8,L70=0,0)</f>
        <v>0</v>
      </c>
      <c r="N70" s="84">
        <v>21</v>
      </c>
      <c r="O70" s="83">
        <v>30</v>
      </c>
      <c r="P70" s="83">
        <v>31</v>
      </c>
      <c r="Q70" s="83">
        <v>31</v>
      </c>
      <c r="R70" s="83">
        <v>33</v>
      </c>
      <c r="S70" s="83">
        <v>34</v>
      </c>
      <c r="T70" s="83">
        <v>35</v>
      </c>
      <c r="U70" s="83">
        <v>36</v>
      </c>
      <c r="V70" s="83">
        <v>37</v>
      </c>
      <c r="W70" s="83">
        <v>38</v>
      </c>
      <c r="X70" s="84">
        <f ca="1">N70-'CR T2'!Z8</f>
        <v>-1</v>
      </c>
      <c r="Y70" s="83" cm="1">
        <f t="array" aca="1" ref="Y70" ca="1">_xlfn.IFS(X70=0,N70,X70&lt;0,0,X70&gt;0,0)</f>
        <v>0</v>
      </c>
      <c r="Z70" s="83" cm="1">
        <f t="array" aca="1" ref="Z70" ca="1">_xlfn.IFS(Y70&gt;0,'CR T2'!AD8,Y70=0,0)</f>
        <v>0</v>
      </c>
    </row>
    <row r="71" spans="1:26" x14ac:dyDescent="0.35">
      <c r="A71" s="84">
        <v>22</v>
      </c>
      <c r="B71" s="83">
        <v>34</v>
      </c>
      <c r="C71" s="83">
        <v>35</v>
      </c>
      <c r="D71" s="83">
        <v>35</v>
      </c>
      <c r="E71" s="83">
        <v>37</v>
      </c>
      <c r="F71" s="83">
        <v>38</v>
      </c>
      <c r="G71" s="83">
        <v>39</v>
      </c>
      <c r="H71" s="83">
        <v>40</v>
      </c>
      <c r="I71" s="83">
        <v>41</v>
      </c>
      <c r="J71" s="83">
        <v>42</v>
      </c>
      <c r="K71" s="83">
        <f ca="1">A71-'CR T2'!Z9</f>
        <v>0</v>
      </c>
      <c r="L71" s="83" cm="1">
        <f t="array" aca="1" ref="L71" ca="1">_xlfn.IFS(K71=0,A71,K71&lt;0,0,K71&gt;0,0)</f>
        <v>22</v>
      </c>
      <c r="M71" s="84" cm="1">
        <f t="array" aca="1" ref="M71" ca="1">_xlfn.IFS(L71&gt;0,'CR T2'!AC9,L71=0,0)</f>
        <v>0</v>
      </c>
      <c r="N71" s="84">
        <v>22</v>
      </c>
      <c r="O71" s="83">
        <v>32</v>
      </c>
      <c r="P71" s="83">
        <v>33</v>
      </c>
      <c r="Q71" s="83">
        <v>34</v>
      </c>
      <c r="R71" s="83">
        <v>35</v>
      </c>
      <c r="S71" s="83">
        <v>36</v>
      </c>
      <c r="T71" s="83">
        <v>37</v>
      </c>
      <c r="U71" s="83">
        <v>39</v>
      </c>
      <c r="V71" s="83">
        <v>39</v>
      </c>
      <c r="W71" s="83">
        <v>40</v>
      </c>
      <c r="X71" s="84">
        <f ca="1">N71-'CR T2'!Z9</f>
        <v>0</v>
      </c>
      <c r="Y71" s="83" cm="1">
        <f t="array" aca="1" ref="Y71" ca="1">_xlfn.IFS(X71=0,N71,X71&lt;0,0,X71&gt;0,0)</f>
        <v>22</v>
      </c>
      <c r="Z71" s="83" cm="1">
        <f t="array" aca="1" ref="Z71" ca="1">_xlfn.IFS(Y71&gt;0,'CR T2'!AD9,Y71=0,0)</f>
        <v>0</v>
      </c>
    </row>
    <row r="72" spans="1:26" x14ac:dyDescent="0.35">
      <c r="A72" s="84">
        <v>23</v>
      </c>
      <c r="B72" s="83">
        <v>36</v>
      </c>
      <c r="C72" s="83">
        <v>37</v>
      </c>
      <c r="D72" s="83">
        <v>38</v>
      </c>
      <c r="E72" s="83">
        <v>39</v>
      </c>
      <c r="F72" s="83">
        <v>41</v>
      </c>
      <c r="G72" s="83">
        <v>42</v>
      </c>
      <c r="H72" s="83">
        <v>43</v>
      </c>
      <c r="I72" s="83">
        <v>44</v>
      </c>
      <c r="J72" s="83">
        <v>45</v>
      </c>
      <c r="K72" s="83">
        <f ca="1">A72-'CR T2'!Z10</f>
        <v>1</v>
      </c>
      <c r="L72" s="83" cm="1">
        <f t="array" aca="1" ref="L72" ca="1">_xlfn.IFS(K72=0,A72,K72&lt;0,0,K72&gt;0,0)</f>
        <v>0</v>
      </c>
      <c r="M72" s="84" cm="1">
        <f t="array" aca="1" ref="M72" ca="1">_xlfn.IFS(L72&gt;0,'CR T2'!AC10,L72=0,0)</f>
        <v>0</v>
      </c>
      <c r="N72" s="84">
        <v>23</v>
      </c>
      <c r="O72" s="83">
        <v>34</v>
      </c>
      <c r="P72" s="83">
        <v>35</v>
      </c>
      <c r="Q72" s="83">
        <v>36</v>
      </c>
      <c r="R72" s="83">
        <v>37</v>
      </c>
      <c r="S72" s="83">
        <v>38</v>
      </c>
      <c r="T72" s="83">
        <v>40</v>
      </c>
      <c r="U72" s="83">
        <v>41</v>
      </c>
      <c r="V72" s="83">
        <v>42</v>
      </c>
      <c r="W72" s="83">
        <v>42</v>
      </c>
      <c r="X72" s="84">
        <f ca="1">N72-'CR T2'!Z10</f>
        <v>1</v>
      </c>
      <c r="Y72" s="83" cm="1">
        <f t="array" aca="1" ref="Y72" ca="1">_xlfn.IFS(X72=0,N72,X72&lt;0,0,X72&gt;0,0)</f>
        <v>0</v>
      </c>
      <c r="Z72" s="83" cm="1">
        <f t="array" aca="1" ref="Z72" ca="1">_xlfn.IFS(Y72&gt;0,'CR T2'!AD10,Y72=0,0)</f>
        <v>0</v>
      </c>
    </row>
    <row r="73" spans="1:26" x14ac:dyDescent="0.35">
      <c r="A73" s="84">
        <v>24</v>
      </c>
      <c r="B73" s="83">
        <v>39</v>
      </c>
      <c r="C73" s="83">
        <v>40</v>
      </c>
      <c r="D73" s="83">
        <v>41</v>
      </c>
      <c r="E73" s="83">
        <v>42</v>
      </c>
      <c r="F73" s="83">
        <v>43</v>
      </c>
      <c r="G73" s="83">
        <v>45</v>
      </c>
      <c r="H73" s="83">
        <v>46</v>
      </c>
      <c r="I73" s="83">
        <v>47</v>
      </c>
      <c r="J73" s="83">
        <v>47</v>
      </c>
      <c r="K73" s="83">
        <f ca="1">A73-'CR T2'!Z11</f>
        <v>2</v>
      </c>
      <c r="L73" s="83" cm="1">
        <f t="array" aca="1" ref="L73" ca="1">_xlfn.IFS(K73=0,A73,K73&lt;0,0,K73&gt;0,0)</f>
        <v>0</v>
      </c>
      <c r="M73" s="84" cm="1">
        <f t="array" aca="1" ref="M73" ca="1">_xlfn.IFS(L73&gt;0,'CR T2'!AC11,L73=0,0)</f>
        <v>0</v>
      </c>
      <c r="N73" s="84">
        <v>24</v>
      </c>
      <c r="O73" s="83">
        <v>36</v>
      </c>
      <c r="P73" s="83">
        <v>37</v>
      </c>
      <c r="Q73" s="83">
        <v>38</v>
      </c>
      <c r="R73" s="83">
        <v>39</v>
      </c>
      <c r="S73" s="83">
        <v>41</v>
      </c>
      <c r="T73" s="83">
        <v>42</v>
      </c>
      <c r="U73" s="83">
        <v>43</v>
      </c>
      <c r="V73" s="83">
        <v>44</v>
      </c>
      <c r="W73" s="83">
        <v>45</v>
      </c>
      <c r="X73" s="84">
        <f ca="1">N73-'CR T2'!Z11</f>
        <v>2</v>
      </c>
      <c r="Y73" s="83" cm="1">
        <f t="array" aca="1" ref="Y73" ca="1">_xlfn.IFS(X73=0,N73,X73&lt;0,0,X73&gt;0,0)</f>
        <v>0</v>
      </c>
      <c r="Z73" s="83" cm="1">
        <f t="array" aca="1" ref="Z73" ca="1">_xlfn.IFS(Y73&gt;0,'CR T2'!AD11,Y73=0,0)</f>
        <v>0</v>
      </c>
    </row>
    <row r="74" spans="1:26" x14ac:dyDescent="0.35">
      <c r="A74" s="84">
        <v>25</v>
      </c>
      <c r="B74" s="83">
        <v>41</v>
      </c>
      <c r="C74" s="83">
        <v>42</v>
      </c>
      <c r="D74" s="83">
        <v>43</v>
      </c>
      <c r="E74" s="83">
        <v>44</v>
      </c>
      <c r="F74" s="83">
        <v>46</v>
      </c>
      <c r="G74" s="83">
        <v>47</v>
      </c>
      <c r="H74" s="83">
        <v>48</v>
      </c>
      <c r="I74" s="83">
        <v>49</v>
      </c>
      <c r="J74" s="83">
        <v>50</v>
      </c>
      <c r="K74" s="83">
        <f ca="1">A74-'CR T2'!Z12</f>
        <v>3</v>
      </c>
      <c r="L74" s="83" cm="1">
        <f t="array" aca="1" ref="L74" ca="1">_xlfn.IFS(K74=0,A74,K74&lt;0,0,K74&gt;0,0)</f>
        <v>0</v>
      </c>
      <c r="M74" s="84" cm="1">
        <f t="array" aca="1" ref="M74" ca="1">_xlfn.IFS(L74&gt;0,'CR T2'!AC12,L74=0,0)</f>
        <v>0</v>
      </c>
      <c r="N74" s="84">
        <v>25</v>
      </c>
      <c r="O74" s="83">
        <v>38</v>
      </c>
      <c r="P74" s="83">
        <v>39</v>
      </c>
      <c r="Q74" s="83">
        <v>40</v>
      </c>
      <c r="R74" s="83">
        <v>41</v>
      </c>
      <c r="S74" s="83">
        <v>42</v>
      </c>
      <c r="T74" s="83">
        <v>44</v>
      </c>
      <c r="U74" s="83">
        <v>45</v>
      </c>
      <c r="V74" s="83">
        <v>46</v>
      </c>
      <c r="W74" s="83">
        <v>47</v>
      </c>
      <c r="X74" s="84">
        <f ca="1">N74-'CR T2'!Z12</f>
        <v>3</v>
      </c>
      <c r="Y74" s="83" cm="1">
        <f t="array" aca="1" ref="Y74" ca="1">_xlfn.IFS(X74=0,N74,X74&lt;0,0,X74&gt;0,0)</f>
        <v>0</v>
      </c>
      <c r="Z74" s="83" cm="1">
        <f t="array" aca="1" ref="Z74" ca="1">_xlfn.IFS(Y74&gt;0,'CR T2'!AD12,Y74=0,0)</f>
        <v>0</v>
      </c>
    </row>
    <row r="75" spans="1:26" x14ac:dyDescent="0.35">
      <c r="A75" s="84">
        <v>26</v>
      </c>
      <c r="B75" s="83">
        <v>43</v>
      </c>
      <c r="C75" s="83">
        <v>44</v>
      </c>
      <c r="D75" s="83">
        <v>45</v>
      </c>
      <c r="E75" s="83">
        <v>46</v>
      </c>
      <c r="F75" s="83">
        <v>48</v>
      </c>
      <c r="G75" s="83">
        <v>49</v>
      </c>
      <c r="H75" s="83">
        <v>51</v>
      </c>
      <c r="I75" s="83">
        <v>51</v>
      </c>
      <c r="J75" s="83">
        <v>52</v>
      </c>
      <c r="K75" s="83">
        <f ca="1">A75-'CR T2'!Z13</f>
        <v>4</v>
      </c>
      <c r="L75" s="83" cm="1">
        <f t="array" aca="1" ref="L75" ca="1">_xlfn.IFS(K75=0,A75,K75&lt;0,0,K75&gt;0,0)</f>
        <v>0</v>
      </c>
      <c r="M75" s="84" cm="1">
        <f t="array" aca="1" ref="M75" ca="1">_xlfn.IFS(L75&gt;0,'CR T2'!AC13,L75=0,0)</f>
        <v>0</v>
      </c>
      <c r="N75" s="84">
        <v>26</v>
      </c>
      <c r="O75" s="83">
        <v>40</v>
      </c>
      <c r="P75" s="83">
        <v>41</v>
      </c>
      <c r="Q75" s="83">
        <v>42</v>
      </c>
      <c r="R75" s="83">
        <v>43</v>
      </c>
      <c r="S75" s="83">
        <v>44</v>
      </c>
      <c r="T75" s="83">
        <v>46</v>
      </c>
      <c r="U75" s="83">
        <v>47</v>
      </c>
      <c r="V75" s="83">
        <v>48</v>
      </c>
      <c r="W75" s="83">
        <v>49</v>
      </c>
      <c r="X75" s="84">
        <f ca="1">N75-'CR T2'!Z13</f>
        <v>4</v>
      </c>
      <c r="Y75" s="83" cm="1">
        <f t="array" aca="1" ref="Y75" ca="1">_xlfn.IFS(X75=0,N75,X75&lt;0,0,X75&gt;0,0)</f>
        <v>0</v>
      </c>
      <c r="Z75" s="83" cm="1">
        <f t="array" aca="1" ref="Z75" ca="1">_xlfn.IFS(Y75&gt;0,'CR T2'!AD13,Y75=0,0)</f>
        <v>0</v>
      </c>
    </row>
    <row r="76" spans="1:26" x14ac:dyDescent="0.35">
      <c r="A76" s="84">
        <v>27</v>
      </c>
      <c r="B76" s="83">
        <v>46</v>
      </c>
      <c r="C76" s="83">
        <v>46</v>
      </c>
      <c r="D76" s="83">
        <v>47</v>
      </c>
      <c r="E76" s="83">
        <v>49</v>
      </c>
      <c r="F76" s="83">
        <v>50</v>
      </c>
      <c r="G76" s="83">
        <v>52</v>
      </c>
      <c r="H76" s="83">
        <v>53</v>
      </c>
      <c r="I76" s="83">
        <v>54</v>
      </c>
      <c r="J76" s="83">
        <v>55</v>
      </c>
      <c r="K76" s="83">
        <f ca="1">A76-'CR T2'!Z14</f>
        <v>5</v>
      </c>
      <c r="L76" s="83" cm="1">
        <f t="array" aca="1" ref="L76" ca="1">_xlfn.IFS(K76=0,A76,K76&lt;0,0,K76&gt;0,0)</f>
        <v>0</v>
      </c>
      <c r="M76" s="84" cm="1">
        <f t="array" aca="1" ref="M76" ca="1">_xlfn.IFS(L76&gt;0,'CR T2'!AC14,L76=0,0)</f>
        <v>0</v>
      </c>
      <c r="N76" s="84">
        <v>27</v>
      </c>
      <c r="O76" s="83">
        <v>42</v>
      </c>
      <c r="P76" s="83">
        <v>43</v>
      </c>
      <c r="Q76" s="83">
        <v>43</v>
      </c>
      <c r="R76" s="83">
        <v>45</v>
      </c>
      <c r="S76" s="83">
        <v>46</v>
      </c>
      <c r="T76" s="83">
        <v>47</v>
      </c>
      <c r="U76" s="83">
        <v>49</v>
      </c>
      <c r="V76" s="83">
        <v>50</v>
      </c>
      <c r="W76" s="83">
        <v>51</v>
      </c>
      <c r="X76" s="84">
        <f ca="1">N76-'CR T2'!Z14</f>
        <v>5</v>
      </c>
      <c r="Y76" s="83" cm="1">
        <f t="array" aca="1" ref="Y76" ca="1">_xlfn.IFS(X76=0,N76,X76&lt;0,0,X76&gt;0,0)</f>
        <v>0</v>
      </c>
      <c r="Z76" s="83" cm="1">
        <f t="array" aca="1" ref="Z76" ca="1">_xlfn.IFS(Y76&gt;0,'CR T2'!AD14,Y76=0,0)</f>
        <v>0</v>
      </c>
    </row>
    <row r="77" spans="1:26" x14ac:dyDescent="0.35">
      <c r="A77" s="84">
        <v>28</v>
      </c>
      <c r="B77" s="83">
        <v>48</v>
      </c>
      <c r="C77" s="83">
        <v>48</v>
      </c>
      <c r="D77" s="83">
        <v>49</v>
      </c>
      <c r="E77" s="83">
        <v>51</v>
      </c>
      <c r="F77" s="83">
        <v>52</v>
      </c>
      <c r="G77" s="83">
        <v>54</v>
      </c>
      <c r="H77" s="83">
        <v>55</v>
      </c>
      <c r="I77" s="83">
        <v>56</v>
      </c>
      <c r="J77" s="83">
        <v>57</v>
      </c>
      <c r="K77" s="83">
        <f ca="1">A77-'CR T2'!Z15</f>
        <v>6</v>
      </c>
      <c r="L77" s="83" cm="1">
        <f t="array" aca="1" ref="L77" ca="1">_xlfn.IFS(K77=0,A77,K77&lt;0,0,K77&gt;0,0)</f>
        <v>0</v>
      </c>
      <c r="M77" s="84" cm="1">
        <f t="array" aca="1" ref="M77" ca="1">_xlfn.IFS(L77&gt;0,'CR T2'!AC15,L77=0,0)</f>
        <v>0</v>
      </c>
      <c r="N77" s="84">
        <v>28</v>
      </c>
      <c r="O77" s="83">
        <v>43</v>
      </c>
      <c r="P77" s="83">
        <v>44</v>
      </c>
      <c r="Q77" s="83">
        <v>45</v>
      </c>
      <c r="R77" s="83">
        <v>46</v>
      </c>
      <c r="S77" s="83">
        <v>48</v>
      </c>
      <c r="T77" s="83">
        <v>49</v>
      </c>
      <c r="U77" s="83">
        <v>51</v>
      </c>
      <c r="V77" s="83">
        <v>52</v>
      </c>
      <c r="W77" s="83">
        <v>52</v>
      </c>
      <c r="X77" s="84">
        <f ca="1">N77-'CR T2'!Z15</f>
        <v>6</v>
      </c>
      <c r="Y77" s="83" cm="1">
        <f t="array" aca="1" ref="Y77" ca="1">_xlfn.IFS(X77=0,N77,X77&lt;0,0,X77&gt;0,0)</f>
        <v>0</v>
      </c>
      <c r="Z77" s="83" cm="1">
        <f t="array" aca="1" ref="Z77" ca="1">_xlfn.IFS(Y77&gt;0,'CR T2'!AD15,Y77=0,0)</f>
        <v>0</v>
      </c>
    </row>
    <row r="78" spans="1:26" x14ac:dyDescent="0.35">
      <c r="A78" s="84">
        <v>29</v>
      </c>
      <c r="B78" s="83">
        <v>50</v>
      </c>
      <c r="C78" s="83">
        <v>50</v>
      </c>
      <c r="D78" s="83">
        <v>51</v>
      </c>
      <c r="E78" s="83">
        <v>53</v>
      </c>
      <c r="F78" s="83">
        <v>54</v>
      </c>
      <c r="G78" s="83">
        <v>56</v>
      </c>
      <c r="H78" s="83">
        <v>57</v>
      </c>
      <c r="I78" s="83">
        <v>58</v>
      </c>
      <c r="J78" s="83">
        <v>59</v>
      </c>
      <c r="K78" s="83">
        <f ca="1">A78-'CR T2'!Z16</f>
        <v>7</v>
      </c>
      <c r="L78" s="83" cm="1">
        <f t="array" aca="1" ref="L78" ca="1">_xlfn.IFS(K78=0,A78,K78&lt;0,0,K78&gt;0,0)</f>
        <v>0</v>
      </c>
      <c r="M78" s="84" cm="1">
        <f t="array" aca="1" ref="M78" ca="1">_xlfn.IFS(L78&gt;0,'CR T2'!AC16,L78=0,0)</f>
        <v>0</v>
      </c>
      <c r="N78" s="84">
        <v>29</v>
      </c>
      <c r="O78" s="83">
        <v>45</v>
      </c>
      <c r="P78" s="83">
        <v>46</v>
      </c>
      <c r="Q78" s="83">
        <v>47</v>
      </c>
      <c r="R78" s="83">
        <v>48</v>
      </c>
      <c r="S78" s="83">
        <v>49</v>
      </c>
      <c r="T78" s="83">
        <v>51</v>
      </c>
      <c r="U78" s="83">
        <v>52</v>
      </c>
      <c r="V78" s="83">
        <v>53</v>
      </c>
      <c r="W78" s="83">
        <v>54</v>
      </c>
      <c r="X78" s="84">
        <f ca="1">N78-'CR T2'!Z16</f>
        <v>7</v>
      </c>
      <c r="Y78" s="83" cm="1">
        <f t="array" aca="1" ref="Y78" ca="1">_xlfn.IFS(X78=0,N78,X78&lt;0,0,X78&gt;0,0)</f>
        <v>0</v>
      </c>
      <c r="Z78" s="83" cm="1">
        <f t="array" aca="1" ref="Z78" ca="1">_xlfn.IFS(Y78&gt;0,'CR T2'!AD16,Y78=0,0)</f>
        <v>0</v>
      </c>
    </row>
    <row r="79" spans="1:26" x14ac:dyDescent="0.35">
      <c r="A79" s="84">
        <v>30</v>
      </c>
      <c r="B79" s="83">
        <v>51</v>
      </c>
      <c r="C79" s="83">
        <v>52</v>
      </c>
      <c r="D79" s="83">
        <v>53</v>
      </c>
      <c r="E79" s="83">
        <v>55</v>
      </c>
      <c r="F79" s="83">
        <v>56</v>
      </c>
      <c r="G79" s="83">
        <v>58</v>
      </c>
      <c r="H79" s="83">
        <v>60</v>
      </c>
      <c r="I79" s="83">
        <v>60</v>
      </c>
      <c r="J79" s="83">
        <v>61</v>
      </c>
      <c r="K79" s="83">
        <f ca="1">A79-'CR T2'!Z17</f>
        <v>8</v>
      </c>
      <c r="L79" s="83" cm="1">
        <f t="array" aca="1" ref="L79" ca="1">_xlfn.IFS(K79=0,A79,K79&lt;0,0,K79&gt;0,0)</f>
        <v>0</v>
      </c>
      <c r="M79" s="84" cm="1">
        <f t="array" aca="1" ref="M79" ca="1">_xlfn.IFS(L79&gt;0,'CR T2'!AC17,L79=0,0)</f>
        <v>0</v>
      </c>
      <c r="N79" s="84">
        <v>30</v>
      </c>
      <c r="O79" s="83">
        <v>46</v>
      </c>
      <c r="P79" s="83">
        <v>47</v>
      </c>
      <c r="Q79" s="83">
        <v>48</v>
      </c>
      <c r="R79" s="83">
        <v>50</v>
      </c>
      <c r="S79" s="83">
        <v>51</v>
      </c>
      <c r="T79" s="83">
        <v>53</v>
      </c>
      <c r="U79" s="83">
        <v>54</v>
      </c>
      <c r="V79" s="83">
        <v>55</v>
      </c>
      <c r="W79" s="83">
        <v>56</v>
      </c>
      <c r="X79" s="84">
        <f ca="1">N79-'CR T2'!Z17</f>
        <v>8</v>
      </c>
      <c r="Y79" s="83" cm="1">
        <f t="array" aca="1" ref="Y79" ca="1">_xlfn.IFS(X79=0,N79,X79&lt;0,0,X79&gt;0,0)</f>
        <v>0</v>
      </c>
      <c r="Z79" s="83" cm="1">
        <f t="array" aca="1" ref="Z79" ca="1">_xlfn.IFS(Y79&gt;0,'CR T2'!AD17,Y79=0,0)</f>
        <v>0</v>
      </c>
    </row>
    <row r="80" spans="1:26" x14ac:dyDescent="0.35">
      <c r="A80" s="84">
        <v>31</v>
      </c>
      <c r="B80" s="83">
        <v>53</v>
      </c>
      <c r="C80" s="83">
        <v>54</v>
      </c>
      <c r="D80" s="83">
        <v>55</v>
      </c>
      <c r="E80" s="83">
        <v>57</v>
      </c>
      <c r="F80" s="83">
        <v>59</v>
      </c>
      <c r="G80" s="83">
        <v>60</v>
      </c>
      <c r="H80" s="83">
        <v>62</v>
      </c>
      <c r="I80" s="83">
        <v>63</v>
      </c>
      <c r="J80" s="83">
        <v>64</v>
      </c>
      <c r="K80" s="83">
        <f ca="1">A80-'CR T2'!Z18</f>
        <v>9</v>
      </c>
      <c r="L80" s="83" cm="1">
        <f t="array" aca="1" ref="L80" ca="1">_xlfn.IFS(K80=0,A80,K80&lt;0,0,K80&gt;0,0)</f>
        <v>0</v>
      </c>
      <c r="M80" s="84" cm="1">
        <f t="array" aca="1" ref="M80" ca="1">_xlfn.IFS(L80&gt;0,'CR T2'!AC18,L80=0,0)</f>
        <v>0</v>
      </c>
      <c r="N80" s="84">
        <v>31</v>
      </c>
      <c r="O80" s="83">
        <v>48</v>
      </c>
      <c r="P80" s="83">
        <v>49</v>
      </c>
      <c r="Q80" s="83">
        <v>50</v>
      </c>
      <c r="R80" s="83">
        <v>51</v>
      </c>
      <c r="S80" s="83">
        <v>53</v>
      </c>
      <c r="T80" s="83">
        <v>54</v>
      </c>
      <c r="U80" s="83">
        <v>56</v>
      </c>
      <c r="V80" s="83">
        <v>57</v>
      </c>
      <c r="W80" s="83">
        <v>58</v>
      </c>
      <c r="X80" s="84">
        <f ca="1">N80-'CR T2'!Z18</f>
        <v>9</v>
      </c>
      <c r="Y80" s="83" cm="1">
        <f t="array" aca="1" ref="Y80" ca="1">_xlfn.IFS(X80=0,N80,X80&lt;0,0,X80&gt;0,0)</f>
        <v>0</v>
      </c>
      <c r="Z80" s="83" cm="1">
        <f t="array" aca="1" ref="Z80" ca="1">_xlfn.IFS(Y80&gt;0,'CR T2'!AD18,Y80=0,0)</f>
        <v>0</v>
      </c>
    </row>
    <row r="81" spans="1:26" x14ac:dyDescent="0.35">
      <c r="A81" s="84">
        <v>32</v>
      </c>
      <c r="B81" s="83">
        <v>55</v>
      </c>
      <c r="C81" s="83">
        <v>56</v>
      </c>
      <c r="D81" s="83">
        <v>57</v>
      </c>
      <c r="E81" s="83">
        <v>59</v>
      </c>
      <c r="F81" s="83">
        <v>61</v>
      </c>
      <c r="G81" s="83">
        <v>62</v>
      </c>
      <c r="H81" s="83">
        <v>64</v>
      </c>
      <c r="I81" s="83">
        <v>65</v>
      </c>
      <c r="J81" s="83">
        <v>66</v>
      </c>
      <c r="K81" s="83">
        <f ca="1">A81-'CR T2'!Z19</f>
        <v>10</v>
      </c>
      <c r="L81" s="83" cm="1">
        <f t="array" aca="1" ref="L81" ca="1">_xlfn.IFS(K81=0,A81,K81&lt;0,0,K81&gt;0,0)</f>
        <v>0</v>
      </c>
      <c r="M81" s="84" cm="1">
        <f t="array" aca="1" ref="M81" ca="1">_xlfn.IFS(L81&gt;0,'CR T2'!AC19,L81=0,0)</f>
        <v>0</v>
      </c>
      <c r="N81" s="84">
        <v>32</v>
      </c>
      <c r="O81" s="83">
        <v>49</v>
      </c>
      <c r="P81" s="83">
        <v>50</v>
      </c>
      <c r="Q81" s="83">
        <v>51</v>
      </c>
      <c r="R81" s="83">
        <v>53</v>
      </c>
      <c r="S81" s="83">
        <v>54</v>
      </c>
      <c r="T81" s="83">
        <v>56</v>
      </c>
      <c r="U81" s="83">
        <v>57</v>
      </c>
      <c r="V81" s="83">
        <v>59</v>
      </c>
      <c r="W81" s="83">
        <v>59</v>
      </c>
      <c r="X81" s="84">
        <f ca="1">N81-'CR T2'!Z19</f>
        <v>10</v>
      </c>
      <c r="Y81" s="83" cm="1">
        <f t="array" aca="1" ref="Y81" ca="1">_xlfn.IFS(X81=0,N81,X81&lt;0,0,X81&gt;0,0)</f>
        <v>0</v>
      </c>
      <c r="Z81" s="83" cm="1">
        <f t="array" aca="1" ref="Z81" ca="1">_xlfn.IFS(Y81&gt;0,'CR T2'!AD19,Y81=0,0)</f>
        <v>0</v>
      </c>
    </row>
    <row r="82" spans="1:26" x14ac:dyDescent="0.35">
      <c r="A82" s="84">
        <v>33</v>
      </c>
      <c r="B82" s="83">
        <v>57</v>
      </c>
      <c r="C82" s="83">
        <v>58</v>
      </c>
      <c r="D82" s="83">
        <v>60</v>
      </c>
      <c r="E82" s="83">
        <v>61</v>
      </c>
      <c r="F82" s="83">
        <v>63</v>
      </c>
      <c r="G82" s="83">
        <v>65</v>
      </c>
      <c r="H82" s="83">
        <v>66</v>
      </c>
      <c r="I82" s="83">
        <v>67</v>
      </c>
      <c r="J82" s="83">
        <v>68</v>
      </c>
      <c r="K82" s="83">
        <f ca="1">A82-'CR T2'!Z20</f>
        <v>11</v>
      </c>
      <c r="L82" s="83" cm="1">
        <f t="array" aca="1" ref="L82" ca="1">_xlfn.IFS(K82=0,A82,K82&lt;0,0,K82&gt;0,0)</f>
        <v>0</v>
      </c>
      <c r="M82" s="84" cm="1">
        <f t="array" aca="1" ref="M82" ca="1">_xlfn.IFS(L82&gt;0,'CR T2'!AC20,L82=0,0)</f>
        <v>0</v>
      </c>
      <c r="N82" s="84">
        <v>33</v>
      </c>
      <c r="O82" s="83">
        <v>51</v>
      </c>
      <c r="P82" s="83">
        <v>52</v>
      </c>
      <c r="Q82" s="83">
        <v>53</v>
      </c>
      <c r="R82" s="83">
        <v>54</v>
      </c>
      <c r="S82" s="83">
        <v>56</v>
      </c>
      <c r="T82" s="83">
        <v>58</v>
      </c>
      <c r="U82" s="83">
        <v>59</v>
      </c>
      <c r="V82" s="83">
        <v>60</v>
      </c>
      <c r="W82" s="83">
        <v>61</v>
      </c>
      <c r="X82" s="84">
        <f ca="1">N82-'CR T2'!Z20</f>
        <v>11</v>
      </c>
      <c r="Y82" s="83" cm="1">
        <f t="array" aca="1" ref="Y82" ca="1">_xlfn.IFS(X82=0,N82,X82&lt;0,0,X82&gt;0,0)</f>
        <v>0</v>
      </c>
      <c r="Z82" s="83" cm="1">
        <f t="array" aca="1" ref="Z82" ca="1">_xlfn.IFS(Y82&gt;0,'CR T2'!AD20,Y82=0,0)</f>
        <v>0</v>
      </c>
    </row>
    <row r="83" spans="1:26" x14ac:dyDescent="0.35">
      <c r="A83" s="84">
        <v>34</v>
      </c>
      <c r="B83" s="83">
        <v>59</v>
      </c>
      <c r="C83" s="83">
        <v>60</v>
      </c>
      <c r="D83" s="83">
        <v>61</v>
      </c>
      <c r="E83" s="83">
        <v>63</v>
      </c>
      <c r="F83" s="83">
        <v>65</v>
      </c>
      <c r="G83" s="83">
        <v>67</v>
      </c>
      <c r="H83" s="83">
        <v>68</v>
      </c>
      <c r="I83" s="83">
        <v>69</v>
      </c>
      <c r="J83" s="83">
        <v>70</v>
      </c>
      <c r="K83" s="83">
        <f ca="1">A83-'CR T2'!Z21</f>
        <v>12</v>
      </c>
      <c r="L83" s="83" cm="1">
        <f t="array" aca="1" ref="L83" ca="1">_xlfn.IFS(K83=0,A83,K83&lt;0,0,K83&gt;0,0)</f>
        <v>0</v>
      </c>
      <c r="M83" s="84" cm="1">
        <f t="array" aca="1" ref="M83" ca="1">_xlfn.IFS(L83&gt;0,'CR T2'!AC21,L83=0,0)</f>
        <v>0</v>
      </c>
      <c r="N83" s="84">
        <v>34</v>
      </c>
      <c r="O83" s="83">
        <v>53</v>
      </c>
      <c r="P83" s="83">
        <v>53</v>
      </c>
      <c r="Q83" s="83">
        <v>54</v>
      </c>
      <c r="R83" s="83">
        <v>56</v>
      </c>
      <c r="S83" s="83">
        <v>58</v>
      </c>
      <c r="T83" s="83">
        <v>59</v>
      </c>
      <c r="U83" s="83">
        <v>61</v>
      </c>
      <c r="V83" s="83">
        <v>62</v>
      </c>
      <c r="W83" s="83">
        <v>63</v>
      </c>
      <c r="X83" s="84">
        <f ca="1">N83-'CR T2'!Z21</f>
        <v>12</v>
      </c>
      <c r="Y83" s="83" cm="1">
        <f t="array" aca="1" ref="Y83" ca="1">_xlfn.IFS(X83=0,N83,X83&lt;0,0,X83&gt;0,0)</f>
        <v>0</v>
      </c>
      <c r="Z83" s="83" cm="1">
        <f t="array" aca="1" ref="Z83" ca="1">_xlfn.IFS(Y83&gt;0,'CR T2'!AD21,Y83=0,0)</f>
        <v>0</v>
      </c>
    </row>
    <row r="84" spans="1:26" x14ac:dyDescent="0.35">
      <c r="A84" s="84">
        <v>35</v>
      </c>
      <c r="B84" s="83">
        <v>61</v>
      </c>
      <c r="C84" s="83">
        <v>62</v>
      </c>
      <c r="D84" s="83">
        <v>63</v>
      </c>
      <c r="E84" s="83">
        <v>65</v>
      </c>
      <c r="F84" s="83">
        <v>67</v>
      </c>
      <c r="G84" s="83">
        <v>69</v>
      </c>
      <c r="H84" s="83">
        <v>70</v>
      </c>
      <c r="I84" s="83">
        <v>71</v>
      </c>
      <c r="J84" s="83">
        <v>73</v>
      </c>
      <c r="K84" s="83">
        <f ca="1">A84-'CR T2'!Z22</f>
        <v>13</v>
      </c>
      <c r="L84" s="83" cm="1">
        <f t="array" aca="1" ref="L84" ca="1">_xlfn.IFS(K84=0,A84,K84&lt;0,0,K84&gt;0,0)</f>
        <v>0</v>
      </c>
      <c r="M84" s="84" cm="1">
        <f t="array" aca="1" ref="M84" ca="1">_xlfn.IFS(L84&gt;0,'CR T2'!AC22,L84=0,0)</f>
        <v>0</v>
      </c>
      <c r="N84" s="84">
        <v>35</v>
      </c>
      <c r="O84" s="83">
        <v>54</v>
      </c>
      <c r="P84" s="83">
        <v>55</v>
      </c>
      <c r="Q84" s="83">
        <v>56</v>
      </c>
      <c r="R84" s="83">
        <v>57</v>
      </c>
      <c r="S84" s="83">
        <v>59</v>
      </c>
      <c r="T84" s="83">
        <v>61</v>
      </c>
      <c r="U84" s="83">
        <v>62</v>
      </c>
      <c r="V84" s="83">
        <v>63</v>
      </c>
      <c r="W84" s="83">
        <v>64</v>
      </c>
      <c r="X84" s="84">
        <f ca="1">N84-'CR T2'!Z22</f>
        <v>13</v>
      </c>
      <c r="Y84" s="83" cm="1">
        <f t="array" aca="1" ref="Y84" ca="1">_xlfn.IFS(X84=0,N84,X84&lt;0,0,X84&gt;0,0)</f>
        <v>0</v>
      </c>
      <c r="Z84" s="83" cm="1">
        <f t="array" aca="1" ref="Z84" ca="1">_xlfn.IFS(Y84&gt;0,'CR T2'!AD22,Y84=0,0)</f>
        <v>0</v>
      </c>
    </row>
    <row r="85" spans="1:26" x14ac:dyDescent="0.35">
      <c r="A85" s="84">
        <v>36</v>
      </c>
      <c r="B85" s="83">
        <v>63</v>
      </c>
      <c r="C85" s="83">
        <v>64</v>
      </c>
      <c r="D85" s="83">
        <v>65</v>
      </c>
      <c r="E85" s="83">
        <v>67</v>
      </c>
      <c r="F85" s="83">
        <v>69</v>
      </c>
      <c r="G85" s="83">
        <v>70</v>
      </c>
      <c r="H85" s="83">
        <v>72</v>
      </c>
      <c r="I85" s="83">
        <v>73</v>
      </c>
      <c r="J85" s="83">
        <v>75</v>
      </c>
      <c r="K85" s="83">
        <f ca="1">A85-'CR T2'!Z23</f>
        <v>14</v>
      </c>
      <c r="L85" s="83" cm="1">
        <f t="array" aca="1" ref="L85" ca="1">_xlfn.IFS(K85=0,A85,K85&lt;0,0,K85&gt;0,0)</f>
        <v>0</v>
      </c>
      <c r="M85" s="84" cm="1">
        <f t="array" aca="1" ref="M85" ca="1">_xlfn.IFS(L85&gt;0,'CR T2'!AC23,L85=0,0)</f>
        <v>0</v>
      </c>
      <c r="N85" s="84">
        <v>36</v>
      </c>
      <c r="O85" s="83">
        <v>55</v>
      </c>
      <c r="P85" s="83">
        <v>56</v>
      </c>
      <c r="Q85" s="83">
        <v>57</v>
      </c>
      <c r="R85" s="83">
        <v>59</v>
      </c>
      <c r="S85" s="83">
        <v>61</v>
      </c>
      <c r="T85" s="83">
        <v>62</v>
      </c>
      <c r="U85" s="83">
        <v>64</v>
      </c>
      <c r="V85" s="83">
        <v>65</v>
      </c>
      <c r="W85" s="83">
        <v>66</v>
      </c>
      <c r="X85" s="84">
        <f ca="1">N85-'CR T2'!Z23</f>
        <v>14</v>
      </c>
      <c r="Y85" s="83" cm="1">
        <f t="array" aca="1" ref="Y85" ca="1">_xlfn.IFS(X85=0,N85,X85&lt;0,0,X85&gt;0,0)</f>
        <v>0</v>
      </c>
      <c r="Z85" s="83" cm="1">
        <f t="array" aca="1" ref="Z85" ca="1">_xlfn.IFS(Y85&gt;0,'CR T2'!AD23,Y85=0,0)</f>
        <v>0</v>
      </c>
    </row>
    <row r="86" spans="1:26" x14ac:dyDescent="0.35">
      <c r="A86" s="84">
        <v>37</v>
      </c>
      <c r="B86" s="83">
        <v>65</v>
      </c>
      <c r="C86" s="83">
        <v>66</v>
      </c>
      <c r="D86" s="83">
        <v>67</v>
      </c>
      <c r="E86" s="83">
        <v>68</v>
      </c>
      <c r="F86" s="83">
        <v>70</v>
      </c>
      <c r="G86" s="83">
        <v>72</v>
      </c>
      <c r="H86" s="83">
        <v>74</v>
      </c>
      <c r="I86" s="83">
        <v>75</v>
      </c>
      <c r="J86" s="83">
        <v>76</v>
      </c>
      <c r="K86" s="83">
        <f ca="1">A86-'CR T2'!Z24</f>
        <v>15</v>
      </c>
      <c r="L86" s="83" cm="1">
        <f t="array" aca="1" ref="L86" ca="1">_xlfn.IFS(K86=0,A86,K86&lt;0,0,K86&gt;0,0)</f>
        <v>0</v>
      </c>
      <c r="M86" s="84" cm="1">
        <f t="array" aca="1" ref="M86" ca="1">_xlfn.IFS(L86&gt;0,'CR T2'!AC24,L86=0,0)</f>
        <v>0</v>
      </c>
      <c r="N86" s="84">
        <v>37</v>
      </c>
      <c r="O86" s="83">
        <v>56</v>
      </c>
      <c r="P86" s="83">
        <v>57</v>
      </c>
      <c r="Q86" s="83">
        <v>58</v>
      </c>
      <c r="R86" s="83">
        <v>60</v>
      </c>
      <c r="S86" s="83">
        <v>62</v>
      </c>
      <c r="T86" s="83">
        <v>64</v>
      </c>
      <c r="U86" s="83">
        <v>65</v>
      </c>
      <c r="V86" s="83">
        <v>66</v>
      </c>
      <c r="W86" s="83">
        <v>67</v>
      </c>
      <c r="X86" s="84">
        <f ca="1">N86-'CR T2'!Z24</f>
        <v>15</v>
      </c>
      <c r="Y86" s="83" cm="1">
        <f t="array" aca="1" ref="Y86" ca="1">_xlfn.IFS(X86=0,N86,X86&lt;0,0,X86&gt;0,0)</f>
        <v>0</v>
      </c>
      <c r="Z86" s="83" cm="1">
        <f t="array" aca="1" ref="Z86" ca="1">_xlfn.IFS(Y86&gt;0,'CR T2'!AD24,Y86=0,0)</f>
        <v>0</v>
      </c>
    </row>
    <row r="87" spans="1:26" x14ac:dyDescent="0.35">
      <c r="A87" s="84">
        <v>38</v>
      </c>
      <c r="B87" s="83">
        <v>66</v>
      </c>
      <c r="C87" s="83">
        <v>67</v>
      </c>
      <c r="D87" s="83">
        <v>68</v>
      </c>
      <c r="E87" s="83">
        <v>70</v>
      </c>
      <c r="F87" s="83">
        <v>72</v>
      </c>
      <c r="G87" s="83">
        <v>74</v>
      </c>
      <c r="H87" s="83">
        <v>75</v>
      </c>
      <c r="I87" s="83">
        <v>77</v>
      </c>
      <c r="J87" s="83">
        <v>78</v>
      </c>
      <c r="K87" s="83">
        <f ca="1">A87-'CR T2'!Z25</f>
        <v>16</v>
      </c>
      <c r="L87" s="83" cm="1">
        <f t="array" aca="1" ref="L87" ca="1">_xlfn.IFS(K87=0,A87,K87&lt;0,0,K87&gt;0,0)</f>
        <v>0</v>
      </c>
      <c r="M87" s="84" cm="1">
        <f t="array" aca="1" ref="M87" ca="1">_xlfn.IFS(L87&gt;0,'CR T2'!AC25,L87=0,0)</f>
        <v>0</v>
      </c>
      <c r="N87" s="84">
        <v>38</v>
      </c>
      <c r="O87" s="83">
        <v>57</v>
      </c>
      <c r="P87" s="83">
        <v>58</v>
      </c>
      <c r="Q87" s="83">
        <v>59</v>
      </c>
      <c r="R87" s="83">
        <v>61</v>
      </c>
      <c r="S87" s="83">
        <v>63</v>
      </c>
      <c r="T87" s="83">
        <v>65</v>
      </c>
      <c r="U87" s="83">
        <v>66</v>
      </c>
      <c r="V87" s="83">
        <v>67</v>
      </c>
      <c r="W87" s="83">
        <v>68</v>
      </c>
      <c r="X87" s="84">
        <f ca="1">N87-'CR T2'!Z25</f>
        <v>16</v>
      </c>
      <c r="Y87" s="83" cm="1">
        <f t="array" aca="1" ref="Y87" ca="1">_xlfn.IFS(X87=0,N87,X87&lt;0,0,X87&gt;0,0)</f>
        <v>0</v>
      </c>
      <c r="Z87" s="83" cm="1">
        <f t="array" aca="1" ref="Z87" ca="1">_xlfn.IFS(Y87&gt;0,'CR T2'!AD25,Y87=0,0)</f>
        <v>0</v>
      </c>
    </row>
    <row r="88" spans="1:26" x14ac:dyDescent="0.35">
      <c r="A88" s="84">
        <v>39</v>
      </c>
      <c r="B88" s="83">
        <v>67</v>
      </c>
      <c r="C88" s="83">
        <v>68</v>
      </c>
      <c r="D88" s="83">
        <v>69</v>
      </c>
      <c r="E88" s="83">
        <v>70</v>
      </c>
      <c r="F88" s="83">
        <v>73</v>
      </c>
      <c r="G88" s="83">
        <v>75</v>
      </c>
      <c r="H88" s="83">
        <v>76</v>
      </c>
      <c r="I88" s="83">
        <v>78</v>
      </c>
      <c r="J88" s="83">
        <v>79</v>
      </c>
      <c r="K88" s="83">
        <f ca="1">A88-'CR T2'!Z26</f>
        <v>17</v>
      </c>
      <c r="L88" s="83" cm="1">
        <f t="array" aca="1" ref="L88" ca="1">_xlfn.IFS(K88=0,A88,K88&lt;0,0,K88&gt;0,0)</f>
        <v>0</v>
      </c>
      <c r="M88" s="84" cm="1">
        <f t="array" aca="1" ref="M88" ca="1">_xlfn.IFS(L88&gt;0,'CR T2'!AC26,L88=0,0)</f>
        <v>0</v>
      </c>
      <c r="N88" s="84">
        <v>39</v>
      </c>
      <c r="O88" s="83">
        <v>58</v>
      </c>
      <c r="P88" s="83">
        <v>59</v>
      </c>
      <c r="Q88" s="83">
        <v>60</v>
      </c>
      <c r="R88" s="83">
        <v>62</v>
      </c>
      <c r="S88" s="83">
        <v>64</v>
      </c>
      <c r="T88" s="83">
        <v>65</v>
      </c>
      <c r="U88" s="83">
        <v>67</v>
      </c>
      <c r="V88" s="83">
        <v>68</v>
      </c>
      <c r="W88" s="83">
        <v>69</v>
      </c>
      <c r="X88" s="84">
        <f ca="1">N88-'CR T2'!Z26</f>
        <v>17</v>
      </c>
      <c r="Y88" s="83" cm="1">
        <f t="array" aca="1" ref="Y88" ca="1">_xlfn.IFS(X88=0,N88,X88&lt;0,0,X88&gt;0,0)</f>
        <v>0</v>
      </c>
      <c r="Z88" s="83" cm="1">
        <f t="array" aca="1" ref="Z88" ca="1">_xlfn.IFS(Y88&gt;0,'CR T2'!AD26,Y88=0,0)</f>
        <v>0</v>
      </c>
    </row>
    <row r="89" spans="1:26" x14ac:dyDescent="0.35">
      <c r="A89" s="84">
        <v>40</v>
      </c>
      <c r="B89" s="83">
        <v>68</v>
      </c>
      <c r="C89" s="83">
        <v>68</v>
      </c>
      <c r="D89" s="83">
        <v>69</v>
      </c>
      <c r="E89" s="83">
        <v>70</v>
      </c>
      <c r="F89" s="83">
        <v>73</v>
      </c>
      <c r="G89" s="83">
        <v>75</v>
      </c>
      <c r="H89" s="83">
        <v>77</v>
      </c>
      <c r="I89" s="83">
        <v>78</v>
      </c>
      <c r="J89" s="83">
        <v>79</v>
      </c>
      <c r="K89" s="83">
        <f ca="1">A89-'CR T2'!Z27</f>
        <v>18</v>
      </c>
      <c r="L89" s="83" cm="1">
        <f t="array" aca="1" ref="L89" ca="1">_xlfn.IFS(K89=0,A89,K89&lt;0,0,K89&gt;0,0)</f>
        <v>0</v>
      </c>
      <c r="M89" s="84" cm="1">
        <f t="array" aca="1" ref="M89" ca="1">_xlfn.IFS(L89&gt;0,'CR T2'!AC27,L89=0,0)</f>
        <v>0</v>
      </c>
      <c r="N89" s="84">
        <v>40</v>
      </c>
      <c r="O89" s="83">
        <v>57</v>
      </c>
      <c r="P89" s="83">
        <v>58</v>
      </c>
      <c r="Q89" s="83">
        <v>60</v>
      </c>
      <c r="R89" s="83">
        <v>62</v>
      </c>
      <c r="S89" s="83">
        <v>64</v>
      </c>
      <c r="T89" s="83">
        <v>66</v>
      </c>
      <c r="U89" s="83">
        <v>68</v>
      </c>
      <c r="V89" s="83">
        <v>69</v>
      </c>
      <c r="W89" s="83">
        <v>69</v>
      </c>
      <c r="X89" s="84">
        <f ca="1">N89-'CR T2'!Z27</f>
        <v>18</v>
      </c>
      <c r="Y89" s="83" cm="1">
        <f t="array" aca="1" ref="Y89" ca="1">_xlfn.IFS(X89=0,N89,X89&lt;0,0,X89&gt;0,0)</f>
        <v>0</v>
      </c>
      <c r="Z89" s="83" cm="1">
        <f t="array" aca="1" ref="Z89" ca="1">_xlfn.IFS(Y89&gt;0,'CR T2'!AD27,Y89=0,0)</f>
        <v>0</v>
      </c>
    </row>
    <row r="90" spans="1:26" x14ac:dyDescent="0.35">
      <c r="A90" s="83" t="s">
        <v>31</v>
      </c>
      <c r="N90" s="83" t="s">
        <v>32</v>
      </c>
    </row>
    <row r="97" s="83" customFormat="1" x14ac:dyDescent="0.35"/>
    <row r="98" s="83" customFormat="1" x14ac:dyDescent="0.35"/>
    <row r="99" s="83" customFormat="1" x14ac:dyDescent="0.35"/>
    <row r="100" s="83" customFormat="1" x14ac:dyDescent="0.35"/>
    <row r="101" s="83" customFormat="1" x14ac:dyDescent="0.35"/>
    <row r="102" s="83" customFormat="1" x14ac:dyDescent="0.35"/>
    <row r="103" s="83" customFormat="1" x14ac:dyDescent="0.35"/>
    <row r="104" s="83" customFormat="1" x14ac:dyDescent="0.35"/>
    <row r="105" s="83" customFormat="1" x14ac:dyDescent="0.35"/>
    <row r="106" s="83" customFormat="1" x14ac:dyDescent="0.35"/>
    <row r="107" s="83" customFormat="1" x14ac:dyDescent="0.35"/>
    <row r="108" s="83" customFormat="1" x14ac:dyDescent="0.35"/>
    <row r="109" s="83" customFormat="1" x14ac:dyDescent="0.35"/>
    <row r="110" s="83" customFormat="1" x14ac:dyDescent="0.35"/>
    <row r="111" s="83" customFormat="1" x14ac:dyDescent="0.35"/>
    <row r="112" s="83" customFormat="1" x14ac:dyDescent="0.35"/>
    <row r="113" s="83" customFormat="1" x14ac:dyDescent="0.35"/>
    <row r="114" s="83" customFormat="1" x14ac:dyDescent="0.35"/>
    <row r="115" s="83" customFormat="1" x14ac:dyDescent="0.35"/>
    <row r="116" s="83" customFormat="1" x14ac:dyDescent="0.35"/>
    <row r="117" s="83" customFormat="1" x14ac:dyDescent="0.35"/>
    <row r="118" s="83" customFormat="1" x14ac:dyDescent="0.35"/>
    <row r="119" s="83" customFormat="1" x14ac:dyDescent="0.35"/>
    <row r="120" s="83" customFormat="1" x14ac:dyDescent="0.35"/>
  </sheetData>
  <mergeCells count="6">
    <mergeCell ref="B31:J31"/>
    <mergeCell ref="O1:W1"/>
    <mergeCell ref="O61:W61"/>
    <mergeCell ref="B1:J1"/>
    <mergeCell ref="O31:W31"/>
    <mergeCell ref="B61:J61"/>
  </mergeCells>
  <pageMargins left="0.7" right="0.7" top="0.75" bottom="0.75" header="0.3" footer="0.3"/>
  <pageSetup paperSize="9" scale="48" fitToHeight="0" orientation="portrait" r:id="rId1"/>
  <headerFooter>
    <oddFooter>&amp;C0-0&amp;R&amp;D &amp;T &amp;P / &amp;N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8C5CB1-A29D-4588-B6B5-31C64B0F873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 T2</vt:lpstr>
      <vt:lpstr>TOT2</vt:lpstr>
      <vt:lpstr>'CR T2'!Zone_d_impression</vt:lpstr>
    </vt:vector>
  </TitlesOfParts>
  <Company>GH-ICL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eco_gyn3</dc:creator>
  <cp:lastModifiedBy>Sobiha SBAI</cp:lastModifiedBy>
  <cp:lastPrinted>2023-02-26T17:22:12Z</cp:lastPrinted>
  <dcterms:created xsi:type="dcterms:W3CDTF">2003-01-23T13:37:31Z</dcterms:created>
  <dcterms:modified xsi:type="dcterms:W3CDTF">2023-02-26T17:35:49Z</dcterms:modified>
  <cp:contentStatus/>
</cp:coreProperties>
</file>