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firstSheet="6" activeTab="10"/>
  </bookViews>
  <sheets>
    <sheet name="SR1" sheetId="3" r:id="rId1"/>
    <sheet name="SR2" sheetId="4" r:id="rId2"/>
    <sheet name="SR3" sheetId="5" r:id="rId3"/>
    <sheet name="SR4" sheetId="6" r:id="rId4"/>
    <sheet name="SR5" sheetId="7" r:id="rId5"/>
    <sheet name="SR6" sheetId="8" r:id="rId6"/>
    <sheet name="SR7" sheetId="9" r:id="rId7"/>
    <sheet name="SR8" sheetId="10" r:id="rId8"/>
    <sheet name="Bilan par freinage" sheetId="13" r:id="rId9"/>
    <sheet name="Bilan par freinage ss Et" sheetId="14" r:id="rId10"/>
    <sheet name="Regroupement" sheetId="15" r:id="rId11"/>
    <sheet name="Tri" sheetId="16" r:id="rId12"/>
    <sheet name="Résultat" sheetId="17" r:id="rId13"/>
    <sheet name="Résumé" sheetId="18" r:id="rId14"/>
    <sheet name="TCD" sheetId="19" r:id="rId15"/>
  </sheets>
  <definedNames>
    <definedName name="toto">TCD!#REF!</definedName>
  </definedNames>
  <calcPr calcId="145621"/>
</workbook>
</file>

<file path=xl/calcChain.xml><?xml version="1.0" encoding="utf-8"?>
<calcChain xmlns="http://schemas.openxmlformats.org/spreadsheetml/2006/main">
  <c r="N78" i="17" l="1"/>
  <c r="L78" i="17"/>
  <c r="J78" i="17"/>
  <c r="N76" i="17"/>
  <c r="L76" i="17"/>
  <c r="J76" i="17"/>
  <c r="N74" i="17"/>
  <c r="L74" i="17"/>
  <c r="J74" i="17"/>
  <c r="N72" i="17"/>
  <c r="L72" i="17"/>
  <c r="J72" i="17"/>
  <c r="N67" i="17"/>
  <c r="L67" i="17"/>
  <c r="J67" i="17"/>
  <c r="N62" i="17"/>
  <c r="L62" i="17"/>
  <c r="J62" i="17"/>
  <c r="N60" i="17"/>
  <c r="L60" i="17"/>
  <c r="J60" i="17"/>
  <c r="N58" i="17"/>
  <c r="L58" i="17"/>
  <c r="J58" i="17"/>
  <c r="N56" i="17"/>
  <c r="L56" i="17"/>
  <c r="J56" i="17"/>
  <c r="N51" i="17"/>
  <c r="L51" i="17"/>
  <c r="J51" i="17"/>
  <c r="N49" i="17"/>
  <c r="L49" i="17"/>
  <c r="J49" i="17"/>
  <c r="N37" i="17"/>
  <c r="L37" i="17"/>
  <c r="J37" i="17"/>
  <c r="N35" i="17"/>
  <c r="L35" i="17"/>
  <c r="J35" i="17"/>
  <c r="N33" i="17"/>
  <c r="L33" i="17"/>
  <c r="J33" i="17"/>
  <c r="N30" i="17"/>
  <c r="L30" i="17"/>
  <c r="J30" i="17"/>
  <c r="N28" i="17"/>
  <c r="L28" i="17"/>
  <c r="J28" i="17"/>
  <c r="N26" i="17"/>
  <c r="L26" i="17"/>
  <c r="J26" i="17"/>
  <c r="N17" i="17"/>
  <c r="L17" i="17"/>
  <c r="J17" i="17"/>
  <c r="N11" i="17"/>
  <c r="L11" i="17"/>
  <c r="J11" i="17"/>
  <c r="N5" i="17"/>
  <c r="L5" i="17"/>
  <c r="J5" i="17"/>
  <c r="N2" i="17"/>
  <c r="L2" i="17"/>
  <c r="J2" i="17"/>
  <c r="K101" i="16"/>
  <c r="J101" i="16"/>
  <c r="I101" i="16"/>
  <c r="H101" i="16"/>
  <c r="K100" i="16"/>
  <c r="J100" i="16"/>
  <c r="I100" i="16"/>
  <c r="H100" i="16"/>
  <c r="K99" i="16"/>
  <c r="J99" i="16"/>
  <c r="I99" i="16"/>
  <c r="H99" i="16"/>
  <c r="K98" i="16"/>
  <c r="J98" i="16"/>
  <c r="I98" i="16"/>
  <c r="H98" i="16"/>
  <c r="K97" i="16"/>
  <c r="J97" i="16"/>
  <c r="I97" i="16"/>
  <c r="H97" i="16"/>
  <c r="K96" i="16"/>
  <c r="J96" i="16"/>
  <c r="I96" i="16"/>
  <c r="H96" i="16"/>
  <c r="K95" i="16"/>
  <c r="J95" i="16"/>
  <c r="I95" i="16"/>
  <c r="H95" i="16"/>
  <c r="K94" i="16"/>
  <c r="J94" i="16"/>
  <c r="I94" i="16"/>
  <c r="H94" i="16"/>
  <c r="K93" i="16"/>
  <c r="J93" i="16"/>
  <c r="I93" i="16"/>
  <c r="H93" i="16"/>
  <c r="K92" i="16"/>
  <c r="J92" i="16"/>
  <c r="I92" i="16"/>
  <c r="H92" i="16"/>
  <c r="K91" i="16"/>
  <c r="J91" i="16"/>
  <c r="I91" i="16"/>
  <c r="H91" i="16"/>
  <c r="K90" i="16"/>
  <c r="J90" i="16"/>
  <c r="I90" i="16"/>
  <c r="H90" i="16"/>
  <c r="K89" i="16"/>
  <c r="J89" i="16"/>
  <c r="I89" i="16"/>
  <c r="H89" i="16"/>
  <c r="K88" i="16"/>
  <c r="J88" i="16"/>
  <c r="I88" i="16"/>
  <c r="H88" i="16"/>
  <c r="K87" i="16"/>
  <c r="J87" i="16"/>
  <c r="I87" i="16"/>
  <c r="H87" i="16"/>
  <c r="K86" i="16"/>
  <c r="J86" i="16"/>
  <c r="I86" i="16"/>
  <c r="H86" i="16"/>
  <c r="K85" i="16"/>
  <c r="J85" i="16"/>
  <c r="I85" i="16"/>
  <c r="H85" i="16"/>
  <c r="K84" i="16"/>
  <c r="J84" i="16"/>
  <c r="I84" i="16"/>
  <c r="H84" i="16"/>
  <c r="K83" i="16"/>
  <c r="J83" i="16"/>
  <c r="I83" i="16"/>
  <c r="H83" i="16"/>
  <c r="K82" i="16"/>
  <c r="J82" i="16"/>
  <c r="I82" i="16"/>
  <c r="H82" i="16"/>
  <c r="K81" i="16"/>
  <c r="J81" i="16"/>
  <c r="I81" i="16"/>
  <c r="H81" i="16"/>
  <c r="K80" i="16"/>
  <c r="J80" i="16"/>
  <c r="I80" i="16"/>
  <c r="H80" i="16"/>
  <c r="K79" i="16"/>
  <c r="J79" i="16"/>
  <c r="I79" i="16"/>
  <c r="H79" i="16"/>
  <c r="K78" i="16"/>
  <c r="J78" i="16"/>
  <c r="I78" i="16"/>
  <c r="H78" i="16"/>
  <c r="K77" i="16"/>
  <c r="J77" i="16"/>
  <c r="I77" i="16"/>
  <c r="H77" i="16"/>
  <c r="K76" i="16"/>
  <c r="J76" i="16"/>
  <c r="I76" i="16"/>
  <c r="H76" i="16"/>
  <c r="K75" i="16"/>
  <c r="J75" i="16"/>
  <c r="I75" i="16"/>
  <c r="H75" i="16"/>
  <c r="K74" i="16"/>
  <c r="J74" i="16"/>
  <c r="I74" i="16"/>
  <c r="H74" i="16"/>
  <c r="K73" i="16"/>
  <c r="J73" i="16"/>
  <c r="I73" i="16"/>
  <c r="H73" i="16"/>
  <c r="K72" i="16"/>
  <c r="J72" i="16"/>
  <c r="I72" i="16"/>
  <c r="H72" i="16"/>
  <c r="K71" i="16"/>
  <c r="J71" i="16"/>
  <c r="I71" i="16"/>
  <c r="H71" i="16"/>
  <c r="K70" i="16"/>
  <c r="J70" i="16"/>
  <c r="I70" i="16"/>
  <c r="H70" i="16"/>
  <c r="K69" i="16"/>
  <c r="J69" i="16"/>
  <c r="I69" i="16"/>
  <c r="H69" i="16"/>
  <c r="K68" i="16"/>
  <c r="J68" i="16"/>
  <c r="I68" i="16"/>
  <c r="H68" i="16"/>
  <c r="K67" i="16"/>
  <c r="J67" i="16"/>
  <c r="I67" i="16"/>
  <c r="H67" i="16"/>
  <c r="K66" i="16"/>
  <c r="J66" i="16"/>
  <c r="I66" i="16"/>
  <c r="H66" i="16"/>
  <c r="K65" i="16"/>
  <c r="J65" i="16"/>
  <c r="I65" i="16"/>
  <c r="H65" i="16"/>
  <c r="K64" i="16"/>
  <c r="J64" i="16"/>
  <c r="I64" i="16"/>
  <c r="H64" i="16"/>
  <c r="K63" i="16"/>
  <c r="J63" i="16"/>
  <c r="I63" i="16"/>
  <c r="H63" i="16"/>
  <c r="K62" i="16"/>
  <c r="J62" i="16"/>
  <c r="I62" i="16"/>
  <c r="H62" i="16"/>
  <c r="K61" i="16"/>
  <c r="J61" i="16"/>
  <c r="I61" i="16"/>
  <c r="H61" i="16"/>
  <c r="K60" i="16"/>
  <c r="J60" i="16"/>
  <c r="I60" i="16"/>
  <c r="H60" i="16"/>
  <c r="K59" i="16"/>
  <c r="J59" i="16"/>
  <c r="I59" i="16"/>
  <c r="H59" i="16"/>
  <c r="K38" i="16"/>
  <c r="J38" i="16"/>
  <c r="I38" i="16"/>
  <c r="H38" i="16"/>
  <c r="K39" i="16"/>
  <c r="J39" i="16"/>
  <c r="I39" i="16"/>
  <c r="H39" i="16"/>
  <c r="K37" i="16"/>
  <c r="J37" i="16"/>
  <c r="I37" i="16"/>
  <c r="H37" i="16"/>
  <c r="K36" i="16"/>
  <c r="J36" i="16"/>
  <c r="I36" i="16"/>
  <c r="H36" i="16"/>
  <c r="K35" i="16"/>
  <c r="J35" i="16"/>
  <c r="I35" i="16"/>
  <c r="H35" i="16"/>
  <c r="K34" i="16"/>
  <c r="J34" i="16"/>
  <c r="I34" i="16"/>
  <c r="H34" i="16"/>
  <c r="K33" i="16"/>
  <c r="J33" i="16"/>
  <c r="I33" i="16"/>
  <c r="H33" i="16"/>
  <c r="K32" i="16"/>
  <c r="J32" i="16"/>
  <c r="I32" i="16"/>
  <c r="H32" i="16"/>
  <c r="K58" i="16"/>
  <c r="J58" i="16"/>
  <c r="I58" i="16"/>
  <c r="H58" i="16"/>
  <c r="K56" i="16"/>
  <c r="J56" i="16"/>
  <c r="I56" i="16"/>
  <c r="H56" i="16"/>
  <c r="K54" i="16"/>
  <c r="J54" i="16"/>
  <c r="I54" i="16"/>
  <c r="H54" i="16"/>
  <c r="K53" i="16"/>
  <c r="J53" i="16"/>
  <c r="I53" i="16"/>
  <c r="H53" i="16"/>
  <c r="K52" i="16"/>
  <c r="J52" i="16"/>
  <c r="I52" i="16"/>
  <c r="H52" i="16"/>
  <c r="K51" i="16"/>
  <c r="J51" i="16"/>
  <c r="I51" i="16"/>
  <c r="H51" i="16"/>
  <c r="K27" i="16"/>
  <c r="J27" i="16"/>
  <c r="I27" i="16"/>
  <c r="H27" i="16"/>
  <c r="K13" i="16"/>
  <c r="J13" i="16"/>
  <c r="I13" i="16"/>
  <c r="H13" i="16"/>
  <c r="K12" i="16"/>
  <c r="J12" i="16"/>
  <c r="I12" i="16"/>
  <c r="H12" i="16"/>
  <c r="K11" i="16"/>
  <c r="J11" i="16"/>
  <c r="I11" i="16"/>
  <c r="H11" i="16"/>
  <c r="K10" i="16"/>
  <c r="J10" i="16"/>
  <c r="I10" i="16"/>
  <c r="H10" i="16"/>
  <c r="K9" i="16"/>
  <c r="J9" i="16"/>
  <c r="I9" i="16"/>
  <c r="H9" i="16"/>
  <c r="K57" i="16"/>
  <c r="J57" i="16"/>
  <c r="I57" i="16"/>
  <c r="H57" i="16"/>
  <c r="K55" i="16"/>
  <c r="J55" i="16"/>
  <c r="I55" i="16"/>
  <c r="H55" i="16"/>
  <c r="K50" i="16"/>
  <c r="J50" i="16"/>
  <c r="I50" i="16"/>
  <c r="H50" i="16"/>
  <c r="K49" i="16"/>
  <c r="J49" i="16"/>
  <c r="I49" i="16"/>
  <c r="H49" i="16"/>
  <c r="K48" i="16"/>
  <c r="J48" i="16"/>
  <c r="I48" i="16"/>
  <c r="H48" i="16"/>
  <c r="K47" i="16"/>
  <c r="J47" i="16"/>
  <c r="I47" i="16"/>
  <c r="H47" i="16"/>
  <c r="K26" i="16"/>
  <c r="J26" i="16"/>
  <c r="I26" i="16"/>
  <c r="H26" i="16"/>
  <c r="K8" i="16"/>
  <c r="J8" i="16"/>
  <c r="I8" i="16"/>
  <c r="H8" i="16"/>
  <c r="K7" i="16"/>
  <c r="J7" i="16"/>
  <c r="I7" i="16"/>
  <c r="H7" i="16"/>
  <c r="K6" i="16"/>
  <c r="J6" i="16"/>
  <c r="I6" i="16"/>
  <c r="H6" i="16"/>
  <c r="K5" i="16"/>
  <c r="J5" i="16"/>
  <c r="I5" i="16"/>
  <c r="H5" i="16"/>
  <c r="K4" i="16"/>
  <c r="J4" i="16"/>
  <c r="I4" i="16"/>
  <c r="H4" i="16"/>
  <c r="K23" i="16"/>
  <c r="J23" i="16"/>
  <c r="I23" i="16"/>
  <c r="H23" i="16"/>
  <c r="K22" i="16"/>
  <c r="J22" i="16"/>
  <c r="I22" i="16"/>
  <c r="H22" i="16"/>
  <c r="K21" i="16"/>
  <c r="J21" i="16"/>
  <c r="I21" i="16"/>
  <c r="H21" i="16"/>
  <c r="K20" i="16"/>
  <c r="J20" i="16"/>
  <c r="I20" i="16"/>
  <c r="H20" i="16"/>
  <c r="K19" i="16"/>
  <c r="J19" i="16"/>
  <c r="I19" i="16"/>
  <c r="H19" i="16"/>
  <c r="K18" i="16"/>
  <c r="J18" i="16"/>
  <c r="I18" i="16"/>
  <c r="H18" i="16"/>
  <c r="K17" i="16"/>
  <c r="J17" i="16"/>
  <c r="I17" i="16"/>
  <c r="H17" i="16"/>
  <c r="K16" i="16"/>
  <c r="J16" i="16"/>
  <c r="I16" i="16"/>
  <c r="H16" i="16"/>
  <c r="K15" i="16"/>
  <c r="J15" i="16"/>
  <c r="I15" i="16"/>
  <c r="H15" i="16"/>
  <c r="K14" i="16"/>
  <c r="J14" i="16"/>
  <c r="I14" i="16"/>
  <c r="H14" i="16"/>
  <c r="K31" i="16"/>
  <c r="J31" i="16"/>
  <c r="I31" i="16"/>
  <c r="H31" i="16"/>
  <c r="K30" i="16"/>
  <c r="J30" i="16"/>
  <c r="I30" i="16"/>
  <c r="H30" i="16"/>
  <c r="K29" i="16"/>
  <c r="J29" i="16"/>
  <c r="I29" i="16"/>
  <c r="H29" i="16"/>
  <c r="K28" i="16"/>
  <c r="J28" i="16"/>
  <c r="I28" i="16"/>
  <c r="H28" i="16"/>
  <c r="K3" i="16"/>
  <c r="J3" i="16"/>
  <c r="I3" i="16"/>
  <c r="H3" i="16"/>
  <c r="K2" i="16"/>
  <c r="J2" i="16"/>
  <c r="I2" i="16"/>
  <c r="H2" i="16"/>
  <c r="K25" i="16"/>
  <c r="J25" i="16"/>
  <c r="I25" i="16"/>
  <c r="H25" i="16"/>
  <c r="K24" i="16"/>
  <c r="J24" i="16"/>
  <c r="I24" i="16"/>
  <c r="H24" i="16"/>
  <c r="K46" i="16"/>
  <c r="J46" i="16"/>
  <c r="I46" i="16"/>
  <c r="H46" i="16"/>
  <c r="K43" i="16"/>
  <c r="J43" i="16"/>
  <c r="I43" i="16"/>
  <c r="H43" i="16"/>
  <c r="K42" i="16"/>
  <c r="J42" i="16"/>
  <c r="I42" i="16"/>
  <c r="H42" i="16"/>
  <c r="K45" i="16"/>
  <c r="J45" i="16"/>
  <c r="I45" i="16"/>
  <c r="H45" i="16"/>
  <c r="K44" i="16"/>
  <c r="J44" i="16"/>
  <c r="I44" i="16"/>
  <c r="H44" i="16"/>
  <c r="K41" i="16"/>
  <c r="J41" i="16"/>
  <c r="I41" i="16"/>
  <c r="H41" i="16"/>
  <c r="K40" i="16"/>
  <c r="J40" i="16"/>
  <c r="I40" i="16"/>
  <c r="H40" i="16"/>
  <c r="J4" i="15" l="1"/>
  <c r="J5" i="15"/>
  <c r="J6" i="15"/>
  <c r="J7" i="15"/>
  <c r="J8" i="15"/>
  <c r="J9" i="15"/>
  <c r="J10" i="15"/>
  <c r="J11" i="15"/>
  <c r="J12" i="15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J97" i="15"/>
  <c r="J98" i="15"/>
  <c r="J99" i="15"/>
  <c r="J100" i="15"/>
  <c r="J101" i="15"/>
  <c r="J102" i="15"/>
  <c r="J3" i="15"/>
  <c r="I4" i="15"/>
  <c r="I5" i="15"/>
  <c r="I6" i="15"/>
  <c r="I7" i="15"/>
  <c r="I8" i="15"/>
  <c r="I9" i="15"/>
  <c r="I10" i="15"/>
  <c r="I11" i="15"/>
  <c r="I12" i="15"/>
  <c r="I13" i="15"/>
  <c r="I14" i="15"/>
  <c r="I15" i="15"/>
  <c r="I16" i="15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I77" i="15"/>
  <c r="I78" i="15"/>
  <c r="I79" i="15"/>
  <c r="I80" i="15"/>
  <c r="I81" i="15"/>
  <c r="I82" i="15"/>
  <c r="I83" i="15"/>
  <c r="I84" i="15"/>
  <c r="I85" i="15"/>
  <c r="I86" i="15"/>
  <c r="I87" i="15"/>
  <c r="I88" i="15"/>
  <c r="I89" i="15"/>
  <c r="I90" i="15"/>
  <c r="I91" i="15"/>
  <c r="I92" i="15"/>
  <c r="I93" i="15"/>
  <c r="I94" i="15"/>
  <c r="I95" i="15"/>
  <c r="I96" i="15"/>
  <c r="I97" i="15"/>
  <c r="I98" i="15"/>
  <c r="I99" i="15"/>
  <c r="I100" i="15"/>
  <c r="I101" i="15"/>
  <c r="I102" i="15"/>
  <c r="I3" i="15"/>
  <c r="H4" i="15"/>
  <c r="H5" i="15"/>
  <c r="H6" i="15"/>
  <c r="H7" i="15"/>
  <c r="H8" i="15"/>
  <c r="H9" i="15"/>
  <c r="H10" i="15"/>
  <c r="H11" i="15"/>
  <c r="H12" i="15"/>
  <c r="H13" i="15"/>
  <c r="H14" i="15"/>
  <c r="H15" i="15"/>
  <c r="H16" i="15"/>
  <c r="H17" i="15"/>
  <c r="H18" i="15"/>
  <c r="H19" i="15"/>
  <c r="H20" i="15"/>
  <c r="H21" i="15"/>
  <c r="H22" i="15"/>
  <c r="H23" i="15"/>
  <c r="H24" i="15"/>
  <c r="H25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47" i="15"/>
  <c r="H48" i="15"/>
  <c r="H49" i="15"/>
  <c r="H50" i="15"/>
  <c r="H51" i="15"/>
  <c r="H52" i="15"/>
  <c r="H53" i="15"/>
  <c r="H54" i="15"/>
  <c r="H55" i="15"/>
  <c r="H56" i="15"/>
  <c r="H57" i="15"/>
  <c r="H58" i="15"/>
  <c r="H59" i="15"/>
  <c r="H60" i="15"/>
  <c r="H61" i="15"/>
  <c r="H62" i="15"/>
  <c r="H63" i="15"/>
  <c r="H64" i="15"/>
  <c r="H65" i="15"/>
  <c r="H66" i="15"/>
  <c r="H67" i="15"/>
  <c r="H68" i="15"/>
  <c r="H69" i="15"/>
  <c r="H70" i="15"/>
  <c r="H71" i="15"/>
  <c r="H72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88" i="15"/>
  <c r="H89" i="15"/>
  <c r="H90" i="15"/>
  <c r="H91" i="15"/>
  <c r="H92" i="15"/>
  <c r="H93" i="15"/>
  <c r="H94" i="15"/>
  <c r="H95" i="15"/>
  <c r="H96" i="15"/>
  <c r="H97" i="15"/>
  <c r="H98" i="15"/>
  <c r="H99" i="15"/>
  <c r="H100" i="15"/>
  <c r="H101" i="15"/>
  <c r="H102" i="15"/>
  <c r="H3" i="15"/>
  <c r="K4" i="15"/>
  <c r="K5" i="15"/>
  <c r="K6" i="15"/>
  <c r="K7" i="15"/>
  <c r="K8" i="15"/>
  <c r="K9" i="15"/>
  <c r="K10" i="15"/>
  <c r="K11" i="15"/>
  <c r="K12" i="15"/>
  <c r="K13" i="15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6" i="15"/>
  <c r="K97" i="15"/>
  <c r="K98" i="15"/>
  <c r="K99" i="15"/>
  <c r="K100" i="15"/>
  <c r="K101" i="15"/>
  <c r="K102" i="15"/>
  <c r="K3" i="15"/>
  <c r="H60" i="14" l="1"/>
  <c r="K60" i="13"/>
  <c r="C3" i="14" l="1"/>
  <c r="D3" i="14"/>
  <c r="E3" i="14"/>
  <c r="G3" i="14"/>
  <c r="H3" i="14"/>
  <c r="I3" i="14"/>
  <c r="J3" i="14"/>
  <c r="K3" i="14"/>
  <c r="M3" i="14"/>
  <c r="N3" i="14"/>
  <c r="O3" i="14"/>
  <c r="P3" i="14"/>
  <c r="Q3" i="14"/>
  <c r="C4" i="14"/>
  <c r="D4" i="14"/>
  <c r="E4" i="14"/>
  <c r="G4" i="14"/>
  <c r="H4" i="14"/>
  <c r="I4" i="14"/>
  <c r="J4" i="14"/>
  <c r="K4" i="14"/>
  <c r="M4" i="14"/>
  <c r="N4" i="14"/>
  <c r="O4" i="14"/>
  <c r="P4" i="14"/>
  <c r="Q4" i="14"/>
  <c r="C5" i="14"/>
  <c r="D5" i="14"/>
  <c r="E5" i="14"/>
  <c r="G5" i="14"/>
  <c r="H5" i="14"/>
  <c r="I5" i="14"/>
  <c r="J5" i="14"/>
  <c r="K5" i="14"/>
  <c r="M5" i="14"/>
  <c r="N5" i="14"/>
  <c r="O5" i="14"/>
  <c r="P5" i="14"/>
  <c r="Q5" i="14"/>
  <c r="C6" i="14"/>
  <c r="D6" i="14"/>
  <c r="E6" i="14"/>
  <c r="G6" i="14"/>
  <c r="H6" i="14"/>
  <c r="I6" i="14"/>
  <c r="J6" i="14"/>
  <c r="K6" i="14"/>
  <c r="M6" i="14"/>
  <c r="N6" i="14"/>
  <c r="O6" i="14"/>
  <c r="P6" i="14"/>
  <c r="Q6" i="14"/>
  <c r="C7" i="14"/>
  <c r="D7" i="14"/>
  <c r="E7" i="14"/>
  <c r="G7" i="14"/>
  <c r="H7" i="14"/>
  <c r="I7" i="14"/>
  <c r="J7" i="14"/>
  <c r="K7" i="14"/>
  <c r="M7" i="14"/>
  <c r="N7" i="14"/>
  <c r="O7" i="14"/>
  <c r="P7" i="14"/>
  <c r="Q7" i="14"/>
  <c r="C8" i="14"/>
  <c r="D8" i="14"/>
  <c r="E8" i="14"/>
  <c r="G8" i="14"/>
  <c r="H8" i="14"/>
  <c r="I8" i="14"/>
  <c r="J8" i="14"/>
  <c r="K8" i="14"/>
  <c r="M8" i="14"/>
  <c r="N8" i="14"/>
  <c r="O8" i="14"/>
  <c r="P8" i="14"/>
  <c r="Q8" i="14"/>
  <c r="C9" i="14"/>
  <c r="D9" i="14"/>
  <c r="E9" i="14"/>
  <c r="G9" i="14"/>
  <c r="H9" i="14"/>
  <c r="I9" i="14"/>
  <c r="J9" i="14"/>
  <c r="K9" i="14"/>
  <c r="M9" i="14"/>
  <c r="N9" i="14"/>
  <c r="O9" i="14"/>
  <c r="P9" i="14"/>
  <c r="Q9" i="14"/>
  <c r="C10" i="14"/>
  <c r="D10" i="14"/>
  <c r="E10" i="14"/>
  <c r="G10" i="14"/>
  <c r="H10" i="14"/>
  <c r="I10" i="14"/>
  <c r="J10" i="14"/>
  <c r="K10" i="14"/>
  <c r="M10" i="14"/>
  <c r="N10" i="14"/>
  <c r="O10" i="14"/>
  <c r="P10" i="14"/>
  <c r="Q10" i="14"/>
  <c r="C11" i="14"/>
  <c r="D11" i="14"/>
  <c r="E11" i="14"/>
  <c r="G11" i="14"/>
  <c r="H11" i="14"/>
  <c r="I11" i="14"/>
  <c r="J11" i="14"/>
  <c r="K11" i="14"/>
  <c r="M11" i="14"/>
  <c r="N11" i="14"/>
  <c r="O11" i="14"/>
  <c r="P11" i="14"/>
  <c r="Q11" i="14"/>
  <c r="C12" i="14"/>
  <c r="D12" i="14"/>
  <c r="E12" i="14"/>
  <c r="G12" i="14"/>
  <c r="H12" i="14"/>
  <c r="I12" i="14"/>
  <c r="J12" i="14"/>
  <c r="K12" i="14"/>
  <c r="M12" i="14"/>
  <c r="N12" i="14"/>
  <c r="O12" i="14"/>
  <c r="P12" i="14"/>
  <c r="Q12" i="14"/>
  <c r="C13" i="14"/>
  <c r="D13" i="14"/>
  <c r="E13" i="14"/>
  <c r="G13" i="14"/>
  <c r="H13" i="14"/>
  <c r="I13" i="14"/>
  <c r="J13" i="14"/>
  <c r="K13" i="14"/>
  <c r="M13" i="14"/>
  <c r="N13" i="14"/>
  <c r="O13" i="14"/>
  <c r="P13" i="14"/>
  <c r="Q13" i="14"/>
  <c r="C14" i="14"/>
  <c r="D14" i="14"/>
  <c r="E14" i="14"/>
  <c r="G14" i="14"/>
  <c r="H14" i="14"/>
  <c r="I14" i="14"/>
  <c r="J14" i="14"/>
  <c r="K14" i="14"/>
  <c r="M14" i="14"/>
  <c r="N14" i="14"/>
  <c r="O14" i="14"/>
  <c r="P14" i="14"/>
  <c r="Q14" i="14"/>
  <c r="C15" i="14"/>
  <c r="D15" i="14"/>
  <c r="E15" i="14"/>
  <c r="G15" i="14"/>
  <c r="H15" i="14"/>
  <c r="I15" i="14"/>
  <c r="J15" i="14"/>
  <c r="K15" i="14"/>
  <c r="M15" i="14"/>
  <c r="N15" i="14"/>
  <c r="O15" i="14"/>
  <c r="P15" i="14"/>
  <c r="Q15" i="14"/>
  <c r="C16" i="14"/>
  <c r="D16" i="14"/>
  <c r="E16" i="14"/>
  <c r="G16" i="14"/>
  <c r="H16" i="14"/>
  <c r="I16" i="14"/>
  <c r="J16" i="14"/>
  <c r="K16" i="14"/>
  <c r="M16" i="14"/>
  <c r="N16" i="14"/>
  <c r="O16" i="14"/>
  <c r="P16" i="14"/>
  <c r="Q16" i="14"/>
  <c r="C17" i="14"/>
  <c r="D17" i="14"/>
  <c r="E17" i="14"/>
  <c r="G17" i="14"/>
  <c r="H17" i="14"/>
  <c r="I17" i="14"/>
  <c r="J17" i="14"/>
  <c r="K17" i="14"/>
  <c r="M17" i="14"/>
  <c r="N17" i="14"/>
  <c r="O17" i="14"/>
  <c r="P17" i="14"/>
  <c r="Q17" i="14"/>
  <c r="C18" i="14"/>
  <c r="D18" i="14"/>
  <c r="E18" i="14"/>
  <c r="G18" i="14"/>
  <c r="H18" i="14"/>
  <c r="I18" i="14"/>
  <c r="J18" i="14"/>
  <c r="K18" i="14"/>
  <c r="M18" i="14"/>
  <c r="N18" i="14"/>
  <c r="O18" i="14"/>
  <c r="P18" i="14"/>
  <c r="Q18" i="14"/>
  <c r="C19" i="14"/>
  <c r="D19" i="14"/>
  <c r="E19" i="14"/>
  <c r="G19" i="14"/>
  <c r="H19" i="14"/>
  <c r="I19" i="14"/>
  <c r="J19" i="14"/>
  <c r="K19" i="14"/>
  <c r="M19" i="14"/>
  <c r="N19" i="14"/>
  <c r="O19" i="14"/>
  <c r="P19" i="14"/>
  <c r="Q19" i="14"/>
  <c r="C20" i="14"/>
  <c r="D20" i="14"/>
  <c r="E20" i="14"/>
  <c r="G20" i="14"/>
  <c r="H20" i="14"/>
  <c r="I20" i="14"/>
  <c r="J20" i="14"/>
  <c r="K20" i="14"/>
  <c r="M20" i="14"/>
  <c r="N20" i="14"/>
  <c r="O20" i="14"/>
  <c r="P20" i="14"/>
  <c r="Q20" i="14"/>
  <c r="C21" i="14"/>
  <c r="D21" i="14"/>
  <c r="E21" i="14"/>
  <c r="G21" i="14"/>
  <c r="H21" i="14"/>
  <c r="I21" i="14"/>
  <c r="J21" i="14"/>
  <c r="K21" i="14"/>
  <c r="M21" i="14"/>
  <c r="N21" i="14"/>
  <c r="O21" i="14"/>
  <c r="P21" i="14"/>
  <c r="Q21" i="14"/>
  <c r="C22" i="14"/>
  <c r="D22" i="14"/>
  <c r="E22" i="14"/>
  <c r="G22" i="14"/>
  <c r="H22" i="14"/>
  <c r="I22" i="14"/>
  <c r="J22" i="14"/>
  <c r="K22" i="14"/>
  <c r="M22" i="14"/>
  <c r="N22" i="14"/>
  <c r="O22" i="14"/>
  <c r="P22" i="14"/>
  <c r="Q22" i="14"/>
  <c r="C23" i="14"/>
  <c r="D23" i="14"/>
  <c r="E23" i="14"/>
  <c r="G23" i="14"/>
  <c r="H23" i="14"/>
  <c r="I23" i="14"/>
  <c r="J23" i="14"/>
  <c r="K23" i="14"/>
  <c r="M23" i="14"/>
  <c r="N23" i="14"/>
  <c r="O23" i="14"/>
  <c r="P23" i="14"/>
  <c r="Q23" i="14"/>
  <c r="C24" i="14"/>
  <c r="D24" i="14"/>
  <c r="E24" i="14"/>
  <c r="G24" i="14"/>
  <c r="H24" i="14"/>
  <c r="I24" i="14"/>
  <c r="J24" i="14"/>
  <c r="K24" i="14"/>
  <c r="M24" i="14"/>
  <c r="N24" i="14"/>
  <c r="O24" i="14"/>
  <c r="P24" i="14"/>
  <c r="Q24" i="14"/>
  <c r="C25" i="14"/>
  <c r="D25" i="14"/>
  <c r="E25" i="14"/>
  <c r="G25" i="14"/>
  <c r="H25" i="14"/>
  <c r="I25" i="14"/>
  <c r="J25" i="14"/>
  <c r="K25" i="14"/>
  <c r="M25" i="14"/>
  <c r="N25" i="14"/>
  <c r="O25" i="14"/>
  <c r="P25" i="14"/>
  <c r="Q25" i="14"/>
  <c r="C26" i="14"/>
  <c r="D26" i="14"/>
  <c r="E26" i="14"/>
  <c r="G26" i="14"/>
  <c r="H26" i="14"/>
  <c r="I26" i="14"/>
  <c r="J26" i="14"/>
  <c r="K26" i="14"/>
  <c r="M26" i="14"/>
  <c r="N26" i="14"/>
  <c r="O26" i="14"/>
  <c r="P26" i="14"/>
  <c r="Q26" i="14"/>
  <c r="C27" i="14"/>
  <c r="D27" i="14"/>
  <c r="E27" i="14"/>
  <c r="G27" i="14"/>
  <c r="H27" i="14"/>
  <c r="I27" i="14"/>
  <c r="J27" i="14"/>
  <c r="K27" i="14"/>
  <c r="M27" i="14"/>
  <c r="N27" i="14"/>
  <c r="O27" i="14"/>
  <c r="P27" i="14"/>
  <c r="Q27" i="14"/>
  <c r="C28" i="14"/>
  <c r="D28" i="14"/>
  <c r="E28" i="14"/>
  <c r="G28" i="14"/>
  <c r="H28" i="14"/>
  <c r="I28" i="14"/>
  <c r="J28" i="14"/>
  <c r="K28" i="14"/>
  <c r="M28" i="14"/>
  <c r="N28" i="14"/>
  <c r="O28" i="14"/>
  <c r="P28" i="14"/>
  <c r="Q28" i="14"/>
  <c r="C29" i="14"/>
  <c r="D29" i="14"/>
  <c r="E29" i="14"/>
  <c r="G29" i="14"/>
  <c r="H29" i="14"/>
  <c r="I29" i="14"/>
  <c r="J29" i="14"/>
  <c r="K29" i="14"/>
  <c r="M29" i="14"/>
  <c r="N29" i="14"/>
  <c r="O29" i="14"/>
  <c r="P29" i="14"/>
  <c r="Q29" i="14"/>
  <c r="C30" i="14"/>
  <c r="D30" i="14"/>
  <c r="E30" i="14"/>
  <c r="G30" i="14"/>
  <c r="H30" i="14"/>
  <c r="I30" i="14"/>
  <c r="J30" i="14"/>
  <c r="K30" i="14"/>
  <c r="M30" i="14"/>
  <c r="N30" i="14"/>
  <c r="O30" i="14"/>
  <c r="P30" i="14"/>
  <c r="Q30" i="14"/>
  <c r="C31" i="14"/>
  <c r="D31" i="14"/>
  <c r="E31" i="14"/>
  <c r="G31" i="14"/>
  <c r="H31" i="14"/>
  <c r="I31" i="14"/>
  <c r="J31" i="14"/>
  <c r="K31" i="14"/>
  <c r="M31" i="14"/>
  <c r="N31" i="14"/>
  <c r="O31" i="14"/>
  <c r="P31" i="14"/>
  <c r="Q31" i="14"/>
  <c r="C32" i="14"/>
  <c r="D32" i="14"/>
  <c r="E32" i="14"/>
  <c r="G32" i="14"/>
  <c r="H32" i="14"/>
  <c r="I32" i="14"/>
  <c r="J32" i="14"/>
  <c r="K32" i="14"/>
  <c r="M32" i="14"/>
  <c r="N32" i="14"/>
  <c r="O32" i="14"/>
  <c r="P32" i="14"/>
  <c r="Q32" i="14"/>
  <c r="C33" i="14"/>
  <c r="D33" i="14"/>
  <c r="E33" i="14"/>
  <c r="G33" i="14"/>
  <c r="H33" i="14"/>
  <c r="I33" i="14"/>
  <c r="J33" i="14"/>
  <c r="K33" i="14"/>
  <c r="M33" i="14"/>
  <c r="N33" i="14"/>
  <c r="O33" i="14"/>
  <c r="P33" i="14"/>
  <c r="Q33" i="14"/>
  <c r="C34" i="14"/>
  <c r="D34" i="14"/>
  <c r="E34" i="14"/>
  <c r="G34" i="14"/>
  <c r="H34" i="14"/>
  <c r="I34" i="14"/>
  <c r="J34" i="14"/>
  <c r="K34" i="14"/>
  <c r="M34" i="14"/>
  <c r="N34" i="14"/>
  <c r="O34" i="14"/>
  <c r="P34" i="14"/>
  <c r="Q34" i="14"/>
  <c r="C35" i="14"/>
  <c r="D35" i="14"/>
  <c r="E35" i="14"/>
  <c r="G35" i="14"/>
  <c r="H35" i="14"/>
  <c r="I35" i="14"/>
  <c r="J35" i="14"/>
  <c r="K35" i="14"/>
  <c r="M35" i="14"/>
  <c r="N35" i="14"/>
  <c r="O35" i="14"/>
  <c r="P35" i="14"/>
  <c r="Q35" i="14"/>
  <c r="C36" i="14"/>
  <c r="D36" i="14"/>
  <c r="E36" i="14"/>
  <c r="G36" i="14"/>
  <c r="H36" i="14"/>
  <c r="I36" i="14"/>
  <c r="J36" i="14"/>
  <c r="K36" i="14"/>
  <c r="M36" i="14"/>
  <c r="N36" i="14"/>
  <c r="O36" i="14"/>
  <c r="P36" i="14"/>
  <c r="Q36" i="14"/>
  <c r="C37" i="14"/>
  <c r="D37" i="14"/>
  <c r="E37" i="14"/>
  <c r="G37" i="14"/>
  <c r="H37" i="14"/>
  <c r="I37" i="14"/>
  <c r="J37" i="14"/>
  <c r="K37" i="14"/>
  <c r="M37" i="14"/>
  <c r="N37" i="14"/>
  <c r="O37" i="14"/>
  <c r="P37" i="14"/>
  <c r="Q37" i="14"/>
  <c r="C38" i="14"/>
  <c r="D38" i="14"/>
  <c r="E38" i="14"/>
  <c r="G38" i="14"/>
  <c r="H38" i="14"/>
  <c r="I38" i="14"/>
  <c r="J38" i="14"/>
  <c r="K38" i="14"/>
  <c r="M38" i="14"/>
  <c r="N38" i="14"/>
  <c r="O38" i="14"/>
  <c r="P38" i="14"/>
  <c r="Q38" i="14"/>
  <c r="C39" i="14"/>
  <c r="D39" i="14"/>
  <c r="E39" i="14"/>
  <c r="G39" i="14"/>
  <c r="H39" i="14"/>
  <c r="I39" i="14"/>
  <c r="J39" i="14"/>
  <c r="K39" i="14"/>
  <c r="M39" i="14"/>
  <c r="N39" i="14"/>
  <c r="O39" i="14"/>
  <c r="P39" i="14"/>
  <c r="Q39" i="14"/>
  <c r="C40" i="14"/>
  <c r="D40" i="14"/>
  <c r="E40" i="14"/>
  <c r="G40" i="14"/>
  <c r="H40" i="14"/>
  <c r="I40" i="14"/>
  <c r="J40" i="14"/>
  <c r="K40" i="14"/>
  <c r="M40" i="14"/>
  <c r="N40" i="14"/>
  <c r="O40" i="14"/>
  <c r="P40" i="14"/>
  <c r="Q40" i="14"/>
  <c r="C41" i="14"/>
  <c r="D41" i="14"/>
  <c r="E41" i="14"/>
  <c r="G41" i="14"/>
  <c r="H41" i="14"/>
  <c r="I41" i="14"/>
  <c r="J41" i="14"/>
  <c r="K41" i="14"/>
  <c r="M41" i="14"/>
  <c r="N41" i="14"/>
  <c r="O41" i="14"/>
  <c r="P41" i="14"/>
  <c r="Q41" i="14"/>
  <c r="C42" i="14"/>
  <c r="D42" i="14"/>
  <c r="E42" i="14"/>
  <c r="G42" i="14"/>
  <c r="H42" i="14"/>
  <c r="I42" i="14"/>
  <c r="J42" i="14"/>
  <c r="K42" i="14"/>
  <c r="M42" i="14"/>
  <c r="N42" i="14"/>
  <c r="O42" i="14"/>
  <c r="P42" i="14"/>
  <c r="Q42" i="14"/>
  <c r="C43" i="14"/>
  <c r="D43" i="14"/>
  <c r="E43" i="14"/>
  <c r="G43" i="14"/>
  <c r="H43" i="14"/>
  <c r="I43" i="14"/>
  <c r="J43" i="14"/>
  <c r="K43" i="14"/>
  <c r="M43" i="14"/>
  <c r="N43" i="14"/>
  <c r="O43" i="14"/>
  <c r="P43" i="14"/>
  <c r="Q43" i="14"/>
  <c r="C44" i="14"/>
  <c r="D44" i="14"/>
  <c r="E44" i="14"/>
  <c r="G44" i="14"/>
  <c r="H44" i="14"/>
  <c r="I44" i="14"/>
  <c r="J44" i="14"/>
  <c r="K44" i="14"/>
  <c r="M44" i="14"/>
  <c r="N44" i="14"/>
  <c r="O44" i="14"/>
  <c r="P44" i="14"/>
  <c r="Q44" i="14"/>
  <c r="C45" i="14"/>
  <c r="D45" i="14"/>
  <c r="E45" i="14"/>
  <c r="G45" i="14"/>
  <c r="H45" i="14"/>
  <c r="I45" i="14"/>
  <c r="J45" i="14"/>
  <c r="K45" i="14"/>
  <c r="M45" i="14"/>
  <c r="N45" i="14"/>
  <c r="O45" i="14"/>
  <c r="P45" i="14"/>
  <c r="Q45" i="14"/>
  <c r="C46" i="14"/>
  <c r="D46" i="14"/>
  <c r="E46" i="14"/>
  <c r="G46" i="14"/>
  <c r="H46" i="14"/>
  <c r="I46" i="14"/>
  <c r="J46" i="14"/>
  <c r="K46" i="14"/>
  <c r="M46" i="14"/>
  <c r="N46" i="14"/>
  <c r="O46" i="14"/>
  <c r="P46" i="14"/>
  <c r="Q46" i="14"/>
  <c r="C47" i="14"/>
  <c r="D47" i="14"/>
  <c r="E47" i="14"/>
  <c r="G47" i="14"/>
  <c r="H47" i="14"/>
  <c r="I47" i="14"/>
  <c r="J47" i="14"/>
  <c r="K47" i="14"/>
  <c r="M47" i="14"/>
  <c r="N47" i="14"/>
  <c r="O47" i="14"/>
  <c r="P47" i="14"/>
  <c r="Q47" i="14"/>
  <c r="C48" i="14"/>
  <c r="D48" i="14"/>
  <c r="E48" i="14"/>
  <c r="G48" i="14"/>
  <c r="H48" i="14"/>
  <c r="I48" i="14"/>
  <c r="J48" i="14"/>
  <c r="K48" i="14"/>
  <c r="M48" i="14"/>
  <c r="N48" i="14"/>
  <c r="O48" i="14"/>
  <c r="P48" i="14"/>
  <c r="Q48" i="14"/>
  <c r="C49" i="14"/>
  <c r="D49" i="14"/>
  <c r="E49" i="14"/>
  <c r="G49" i="14"/>
  <c r="H49" i="14"/>
  <c r="I49" i="14"/>
  <c r="J49" i="14"/>
  <c r="K49" i="14"/>
  <c r="M49" i="14"/>
  <c r="N49" i="14"/>
  <c r="O49" i="14"/>
  <c r="P49" i="14"/>
  <c r="Q49" i="14"/>
  <c r="C50" i="14"/>
  <c r="D50" i="14"/>
  <c r="E50" i="14"/>
  <c r="G50" i="14"/>
  <c r="H50" i="14"/>
  <c r="I50" i="14"/>
  <c r="J50" i="14"/>
  <c r="K50" i="14"/>
  <c r="M50" i="14"/>
  <c r="N50" i="14"/>
  <c r="O50" i="14"/>
  <c r="P50" i="14"/>
  <c r="Q50" i="14"/>
  <c r="C51" i="14"/>
  <c r="D51" i="14"/>
  <c r="E51" i="14"/>
  <c r="G51" i="14"/>
  <c r="H51" i="14"/>
  <c r="I51" i="14"/>
  <c r="J51" i="14"/>
  <c r="K51" i="14"/>
  <c r="M51" i="14"/>
  <c r="N51" i="14"/>
  <c r="O51" i="14"/>
  <c r="P51" i="14"/>
  <c r="Q51" i="14"/>
  <c r="C52" i="14"/>
  <c r="D52" i="14"/>
  <c r="E52" i="14"/>
  <c r="G52" i="14"/>
  <c r="H52" i="14"/>
  <c r="I52" i="14"/>
  <c r="J52" i="14"/>
  <c r="K52" i="14"/>
  <c r="M52" i="14"/>
  <c r="N52" i="14"/>
  <c r="O52" i="14"/>
  <c r="P52" i="14"/>
  <c r="Q52" i="14"/>
  <c r="C53" i="14"/>
  <c r="D53" i="14"/>
  <c r="E53" i="14"/>
  <c r="G53" i="14"/>
  <c r="H53" i="14"/>
  <c r="I53" i="14"/>
  <c r="J53" i="14"/>
  <c r="K53" i="14"/>
  <c r="M53" i="14"/>
  <c r="N53" i="14"/>
  <c r="O53" i="14"/>
  <c r="P53" i="14"/>
  <c r="Q53" i="14"/>
  <c r="C54" i="14"/>
  <c r="D54" i="14"/>
  <c r="E54" i="14"/>
  <c r="G54" i="14"/>
  <c r="H54" i="14"/>
  <c r="I54" i="14"/>
  <c r="J54" i="14"/>
  <c r="K54" i="14"/>
  <c r="M54" i="14"/>
  <c r="N54" i="14"/>
  <c r="O54" i="14"/>
  <c r="P54" i="14"/>
  <c r="Q54" i="14"/>
  <c r="C55" i="14"/>
  <c r="D55" i="14"/>
  <c r="E55" i="14"/>
  <c r="G55" i="14"/>
  <c r="H55" i="14"/>
  <c r="I55" i="14"/>
  <c r="J55" i="14"/>
  <c r="K55" i="14"/>
  <c r="M55" i="14"/>
  <c r="N55" i="14"/>
  <c r="O55" i="14"/>
  <c r="P55" i="14"/>
  <c r="Q55" i="14"/>
  <c r="C56" i="14"/>
  <c r="D56" i="14"/>
  <c r="E56" i="14"/>
  <c r="G56" i="14"/>
  <c r="H56" i="14"/>
  <c r="I56" i="14"/>
  <c r="J56" i="14"/>
  <c r="K56" i="14"/>
  <c r="M56" i="14"/>
  <c r="N56" i="14"/>
  <c r="O56" i="14"/>
  <c r="P56" i="14"/>
  <c r="Q56" i="14"/>
  <c r="C57" i="14"/>
  <c r="D57" i="14"/>
  <c r="E57" i="14"/>
  <c r="G57" i="14"/>
  <c r="H57" i="14"/>
  <c r="I57" i="14"/>
  <c r="J57" i="14"/>
  <c r="K57" i="14"/>
  <c r="M57" i="14"/>
  <c r="N57" i="14"/>
  <c r="O57" i="14"/>
  <c r="P57" i="14"/>
  <c r="Q57" i="14"/>
  <c r="C58" i="14"/>
  <c r="D58" i="14"/>
  <c r="E58" i="14"/>
  <c r="G58" i="14"/>
  <c r="H58" i="14"/>
  <c r="I58" i="14"/>
  <c r="J58" i="14"/>
  <c r="K58" i="14"/>
  <c r="M58" i="14"/>
  <c r="N58" i="14"/>
  <c r="O58" i="14"/>
  <c r="P58" i="14"/>
  <c r="Q58" i="14"/>
  <c r="C59" i="14"/>
  <c r="D59" i="14"/>
  <c r="E59" i="14"/>
  <c r="G59" i="14"/>
  <c r="H59" i="14"/>
  <c r="I59" i="14"/>
  <c r="J59" i="14"/>
  <c r="K59" i="14"/>
  <c r="M59" i="14"/>
  <c r="N59" i="14"/>
  <c r="O59" i="14"/>
  <c r="P59" i="14"/>
  <c r="Q59" i="14"/>
  <c r="C60" i="14"/>
  <c r="D60" i="14"/>
  <c r="E60" i="14"/>
  <c r="G60" i="14"/>
  <c r="I60" i="14"/>
  <c r="J60" i="14"/>
  <c r="K60" i="14"/>
  <c r="M60" i="14"/>
  <c r="N60" i="14"/>
  <c r="O60" i="14"/>
  <c r="P60" i="14"/>
  <c r="Q60" i="14"/>
  <c r="C61" i="14"/>
  <c r="D61" i="14"/>
  <c r="E61" i="14"/>
  <c r="G61" i="14"/>
  <c r="H61" i="14"/>
  <c r="I61" i="14"/>
  <c r="J61" i="14"/>
  <c r="K61" i="14"/>
  <c r="M61" i="14"/>
  <c r="N61" i="14"/>
  <c r="O61" i="14"/>
  <c r="P61" i="14"/>
  <c r="Q61" i="14"/>
  <c r="C62" i="14"/>
  <c r="D62" i="14"/>
  <c r="E62" i="14"/>
  <c r="G62" i="14"/>
  <c r="H62" i="14"/>
  <c r="I62" i="14"/>
  <c r="J62" i="14"/>
  <c r="K62" i="14"/>
  <c r="M62" i="14"/>
  <c r="N62" i="14"/>
  <c r="O62" i="14"/>
  <c r="P62" i="14"/>
  <c r="Q62" i="14"/>
  <c r="C63" i="14"/>
  <c r="D63" i="14"/>
  <c r="E63" i="14"/>
  <c r="G63" i="14"/>
  <c r="H63" i="14"/>
  <c r="I63" i="14"/>
  <c r="J63" i="14"/>
  <c r="K63" i="14"/>
  <c r="M63" i="14"/>
  <c r="N63" i="14"/>
  <c r="O63" i="14"/>
  <c r="P63" i="14"/>
  <c r="Q63" i="14"/>
  <c r="C64" i="14"/>
  <c r="D64" i="14"/>
  <c r="E64" i="14"/>
  <c r="G64" i="14"/>
  <c r="H64" i="14"/>
  <c r="I64" i="14"/>
  <c r="J64" i="14"/>
  <c r="K64" i="14"/>
  <c r="M64" i="14"/>
  <c r="N64" i="14"/>
  <c r="O64" i="14"/>
  <c r="P64" i="14"/>
  <c r="Q64" i="14"/>
  <c r="C65" i="14"/>
  <c r="D65" i="14"/>
  <c r="E65" i="14"/>
  <c r="G65" i="14"/>
  <c r="H65" i="14"/>
  <c r="I65" i="14"/>
  <c r="J65" i="14"/>
  <c r="K65" i="14"/>
  <c r="M65" i="14"/>
  <c r="N65" i="14"/>
  <c r="O65" i="14"/>
  <c r="P65" i="14"/>
  <c r="Q65" i="14"/>
  <c r="C66" i="14"/>
  <c r="D66" i="14"/>
  <c r="E66" i="14"/>
  <c r="G66" i="14"/>
  <c r="H66" i="14"/>
  <c r="I66" i="14"/>
  <c r="J66" i="14"/>
  <c r="K66" i="14"/>
  <c r="M66" i="14"/>
  <c r="N66" i="14"/>
  <c r="O66" i="14"/>
  <c r="P66" i="14"/>
  <c r="Q66" i="14"/>
  <c r="C67" i="14"/>
  <c r="D67" i="14"/>
  <c r="E67" i="14"/>
  <c r="G67" i="14"/>
  <c r="H67" i="14"/>
  <c r="I67" i="14"/>
  <c r="J67" i="14"/>
  <c r="K67" i="14"/>
  <c r="M67" i="14"/>
  <c r="N67" i="14"/>
  <c r="O67" i="14"/>
  <c r="P67" i="14"/>
  <c r="Q67" i="14"/>
  <c r="C68" i="14"/>
  <c r="D68" i="14"/>
  <c r="E68" i="14"/>
  <c r="G68" i="14"/>
  <c r="H68" i="14"/>
  <c r="I68" i="14"/>
  <c r="J68" i="14"/>
  <c r="K68" i="14"/>
  <c r="M68" i="14"/>
  <c r="N68" i="14"/>
  <c r="O68" i="14"/>
  <c r="P68" i="14"/>
  <c r="Q68" i="14"/>
  <c r="C69" i="14"/>
  <c r="D69" i="14"/>
  <c r="E69" i="14"/>
  <c r="G69" i="14"/>
  <c r="H69" i="14"/>
  <c r="I69" i="14"/>
  <c r="J69" i="14"/>
  <c r="K69" i="14"/>
  <c r="M69" i="14"/>
  <c r="N69" i="14"/>
  <c r="O69" i="14"/>
  <c r="P69" i="14"/>
  <c r="Q69" i="14"/>
  <c r="C70" i="14"/>
  <c r="D70" i="14"/>
  <c r="E70" i="14"/>
  <c r="G70" i="14"/>
  <c r="H70" i="14"/>
  <c r="I70" i="14"/>
  <c r="J70" i="14"/>
  <c r="K70" i="14"/>
  <c r="M70" i="14"/>
  <c r="N70" i="14"/>
  <c r="O70" i="14"/>
  <c r="P70" i="14"/>
  <c r="Q70" i="14"/>
  <c r="C71" i="14"/>
  <c r="D71" i="14"/>
  <c r="E71" i="14"/>
  <c r="G71" i="14"/>
  <c r="H71" i="14"/>
  <c r="I71" i="14"/>
  <c r="J71" i="14"/>
  <c r="K71" i="14"/>
  <c r="M71" i="14"/>
  <c r="N71" i="14"/>
  <c r="O71" i="14"/>
  <c r="P71" i="14"/>
  <c r="Q71" i="14"/>
  <c r="C72" i="14"/>
  <c r="D72" i="14"/>
  <c r="E72" i="14"/>
  <c r="G72" i="14"/>
  <c r="H72" i="14"/>
  <c r="I72" i="14"/>
  <c r="J72" i="14"/>
  <c r="K72" i="14"/>
  <c r="M72" i="14"/>
  <c r="N72" i="14"/>
  <c r="O72" i="14"/>
  <c r="P72" i="14"/>
  <c r="Q72" i="14"/>
  <c r="C73" i="14"/>
  <c r="D73" i="14"/>
  <c r="E73" i="14"/>
  <c r="G73" i="14"/>
  <c r="H73" i="14"/>
  <c r="I73" i="14"/>
  <c r="J73" i="14"/>
  <c r="K73" i="14"/>
  <c r="M73" i="14"/>
  <c r="N73" i="14"/>
  <c r="O73" i="14"/>
  <c r="P73" i="14"/>
  <c r="Q73" i="14"/>
  <c r="C74" i="14"/>
  <c r="D74" i="14"/>
  <c r="E74" i="14"/>
  <c r="G74" i="14"/>
  <c r="H74" i="14"/>
  <c r="I74" i="14"/>
  <c r="J74" i="14"/>
  <c r="K74" i="14"/>
  <c r="M74" i="14"/>
  <c r="N74" i="14"/>
  <c r="O74" i="14"/>
  <c r="P74" i="14"/>
  <c r="Q74" i="14"/>
  <c r="C75" i="14"/>
  <c r="D75" i="14"/>
  <c r="E75" i="14"/>
  <c r="G75" i="14"/>
  <c r="H75" i="14"/>
  <c r="I75" i="14"/>
  <c r="J75" i="14"/>
  <c r="K75" i="14"/>
  <c r="M75" i="14"/>
  <c r="N75" i="14"/>
  <c r="O75" i="14"/>
  <c r="P75" i="14"/>
  <c r="Q75" i="14"/>
  <c r="C76" i="14"/>
  <c r="D76" i="14"/>
  <c r="E76" i="14"/>
  <c r="G76" i="14"/>
  <c r="H76" i="14"/>
  <c r="I76" i="14"/>
  <c r="J76" i="14"/>
  <c r="K76" i="14"/>
  <c r="M76" i="14"/>
  <c r="N76" i="14"/>
  <c r="O76" i="14"/>
  <c r="P76" i="14"/>
  <c r="Q76" i="14"/>
  <c r="C77" i="14"/>
  <c r="D77" i="14"/>
  <c r="E77" i="14"/>
  <c r="G77" i="14"/>
  <c r="H77" i="14"/>
  <c r="I77" i="14"/>
  <c r="J77" i="14"/>
  <c r="K77" i="14"/>
  <c r="M77" i="14"/>
  <c r="N77" i="14"/>
  <c r="O77" i="14"/>
  <c r="P77" i="14"/>
  <c r="Q77" i="14"/>
  <c r="C78" i="14"/>
  <c r="D78" i="14"/>
  <c r="E78" i="14"/>
  <c r="G78" i="14"/>
  <c r="H78" i="14"/>
  <c r="I78" i="14"/>
  <c r="J78" i="14"/>
  <c r="K78" i="14"/>
  <c r="M78" i="14"/>
  <c r="N78" i="14"/>
  <c r="O78" i="14"/>
  <c r="P78" i="14"/>
  <c r="Q78" i="14"/>
  <c r="C79" i="14"/>
  <c r="D79" i="14"/>
  <c r="E79" i="14"/>
  <c r="G79" i="14"/>
  <c r="H79" i="14"/>
  <c r="I79" i="14"/>
  <c r="J79" i="14"/>
  <c r="K79" i="14"/>
  <c r="M79" i="14"/>
  <c r="N79" i="14"/>
  <c r="O79" i="14"/>
  <c r="P79" i="14"/>
  <c r="Q79" i="14"/>
  <c r="C80" i="14"/>
  <c r="D80" i="14"/>
  <c r="E80" i="14"/>
  <c r="G80" i="14"/>
  <c r="H80" i="14"/>
  <c r="I80" i="14"/>
  <c r="J80" i="14"/>
  <c r="K80" i="14"/>
  <c r="M80" i="14"/>
  <c r="N80" i="14"/>
  <c r="O80" i="14"/>
  <c r="P80" i="14"/>
  <c r="Q80" i="14"/>
  <c r="C81" i="14"/>
  <c r="D81" i="14"/>
  <c r="E81" i="14"/>
  <c r="G81" i="14"/>
  <c r="H81" i="14"/>
  <c r="I81" i="14"/>
  <c r="J81" i="14"/>
  <c r="K81" i="14"/>
  <c r="M81" i="14"/>
  <c r="N81" i="14"/>
  <c r="O81" i="14"/>
  <c r="P81" i="14"/>
  <c r="Q81" i="14"/>
  <c r="C82" i="14"/>
  <c r="D82" i="14"/>
  <c r="E82" i="14"/>
  <c r="G82" i="14"/>
  <c r="H82" i="14"/>
  <c r="I82" i="14"/>
  <c r="J82" i="14"/>
  <c r="K82" i="14"/>
  <c r="M82" i="14"/>
  <c r="N82" i="14"/>
  <c r="O82" i="14"/>
  <c r="P82" i="14"/>
  <c r="Q82" i="14"/>
  <c r="C83" i="14"/>
  <c r="D83" i="14"/>
  <c r="E83" i="14"/>
  <c r="G83" i="14"/>
  <c r="H83" i="14"/>
  <c r="I83" i="14"/>
  <c r="J83" i="14"/>
  <c r="K83" i="14"/>
  <c r="M83" i="14"/>
  <c r="N83" i="14"/>
  <c r="O83" i="14"/>
  <c r="P83" i="14"/>
  <c r="Q83" i="14"/>
  <c r="C84" i="14"/>
  <c r="D84" i="14"/>
  <c r="E84" i="14"/>
  <c r="G84" i="14"/>
  <c r="H84" i="14"/>
  <c r="I84" i="14"/>
  <c r="J84" i="14"/>
  <c r="K84" i="14"/>
  <c r="M84" i="14"/>
  <c r="N84" i="14"/>
  <c r="O84" i="14"/>
  <c r="P84" i="14"/>
  <c r="Q84" i="14"/>
  <c r="C85" i="14"/>
  <c r="D85" i="14"/>
  <c r="E85" i="14"/>
  <c r="G85" i="14"/>
  <c r="H85" i="14"/>
  <c r="I85" i="14"/>
  <c r="J85" i="14"/>
  <c r="K85" i="14"/>
  <c r="M85" i="14"/>
  <c r="N85" i="14"/>
  <c r="O85" i="14"/>
  <c r="P85" i="14"/>
  <c r="Q85" i="14"/>
  <c r="C86" i="14"/>
  <c r="D86" i="14"/>
  <c r="E86" i="14"/>
  <c r="G86" i="14"/>
  <c r="H86" i="14"/>
  <c r="I86" i="14"/>
  <c r="J86" i="14"/>
  <c r="K86" i="14"/>
  <c r="M86" i="14"/>
  <c r="N86" i="14"/>
  <c r="O86" i="14"/>
  <c r="P86" i="14"/>
  <c r="Q86" i="14"/>
  <c r="C87" i="14"/>
  <c r="D87" i="14"/>
  <c r="E87" i="14"/>
  <c r="G87" i="14"/>
  <c r="H87" i="14"/>
  <c r="I87" i="14"/>
  <c r="J87" i="14"/>
  <c r="K87" i="14"/>
  <c r="M87" i="14"/>
  <c r="N87" i="14"/>
  <c r="O87" i="14"/>
  <c r="P87" i="14"/>
  <c r="Q87" i="14"/>
  <c r="C88" i="14"/>
  <c r="D88" i="14"/>
  <c r="E88" i="14"/>
  <c r="G88" i="14"/>
  <c r="H88" i="14"/>
  <c r="I88" i="14"/>
  <c r="J88" i="14"/>
  <c r="K88" i="14"/>
  <c r="M88" i="14"/>
  <c r="N88" i="14"/>
  <c r="O88" i="14"/>
  <c r="P88" i="14"/>
  <c r="Q88" i="14"/>
  <c r="C89" i="14"/>
  <c r="D89" i="14"/>
  <c r="E89" i="14"/>
  <c r="G89" i="14"/>
  <c r="H89" i="14"/>
  <c r="I89" i="14"/>
  <c r="J89" i="14"/>
  <c r="K89" i="14"/>
  <c r="M89" i="14"/>
  <c r="N89" i="14"/>
  <c r="O89" i="14"/>
  <c r="P89" i="14"/>
  <c r="Q89" i="14"/>
  <c r="C90" i="14"/>
  <c r="D90" i="14"/>
  <c r="E90" i="14"/>
  <c r="G90" i="14"/>
  <c r="H90" i="14"/>
  <c r="I90" i="14"/>
  <c r="J90" i="14"/>
  <c r="K90" i="14"/>
  <c r="M90" i="14"/>
  <c r="N90" i="14"/>
  <c r="O90" i="14"/>
  <c r="P90" i="14"/>
  <c r="Q90" i="14"/>
  <c r="C91" i="14"/>
  <c r="D91" i="14"/>
  <c r="E91" i="14"/>
  <c r="G91" i="14"/>
  <c r="H91" i="14"/>
  <c r="I91" i="14"/>
  <c r="J91" i="14"/>
  <c r="K91" i="14"/>
  <c r="M91" i="14"/>
  <c r="N91" i="14"/>
  <c r="O91" i="14"/>
  <c r="P91" i="14"/>
  <c r="Q91" i="14"/>
  <c r="C92" i="14"/>
  <c r="D92" i="14"/>
  <c r="E92" i="14"/>
  <c r="G92" i="14"/>
  <c r="H92" i="14"/>
  <c r="I92" i="14"/>
  <c r="J92" i="14"/>
  <c r="K92" i="14"/>
  <c r="M92" i="14"/>
  <c r="N92" i="14"/>
  <c r="O92" i="14"/>
  <c r="P92" i="14"/>
  <c r="Q92" i="14"/>
  <c r="C93" i="14"/>
  <c r="D93" i="14"/>
  <c r="E93" i="14"/>
  <c r="G93" i="14"/>
  <c r="H93" i="14"/>
  <c r="I93" i="14"/>
  <c r="J93" i="14"/>
  <c r="K93" i="14"/>
  <c r="M93" i="14"/>
  <c r="N93" i="14"/>
  <c r="O93" i="14"/>
  <c r="P93" i="14"/>
  <c r="Q93" i="14"/>
  <c r="C94" i="14"/>
  <c r="D94" i="14"/>
  <c r="E94" i="14"/>
  <c r="G94" i="14"/>
  <c r="H94" i="14"/>
  <c r="I94" i="14"/>
  <c r="J94" i="14"/>
  <c r="K94" i="14"/>
  <c r="M94" i="14"/>
  <c r="N94" i="14"/>
  <c r="O94" i="14"/>
  <c r="P94" i="14"/>
  <c r="Q94" i="14"/>
  <c r="C95" i="14"/>
  <c r="D95" i="14"/>
  <c r="E95" i="14"/>
  <c r="G95" i="14"/>
  <c r="H95" i="14"/>
  <c r="I95" i="14"/>
  <c r="J95" i="14"/>
  <c r="K95" i="14"/>
  <c r="M95" i="14"/>
  <c r="N95" i="14"/>
  <c r="O95" i="14"/>
  <c r="P95" i="14"/>
  <c r="Q95" i="14"/>
  <c r="C96" i="14"/>
  <c r="D96" i="14"/>
  <c r="E96" i="14"/>
  <c r="G96" i="14"/>
  <c r="H96" i="14"/>
  <c r="I96" i="14"/>
  <c r="J96" i="14"/>
  <c r="K96" i="14"/>
  <c r="M96" i="14"/>
  <c r="N96" i="14"/>
  <c r="O96" i="14"/>
  <c r="P96" i="14"/>
  <c r="Q96" i="14"/>
  <c r="C97" i="14"/>
  <c r="D97" i="14"/>
  <c r="E97" i="14"/>
  <c r="G97" i="14"/>
  <c r="H97" i="14"/>
  <c r="I97" i="14"/>
  <c r="J97" i="14"/>
  <c r="K97" i="14"/>
  <c r="M97" i="14"/>
  <c r="N97" i="14"/>
  <c r="O97" i="14"/>
  <c r="P97" i="14"/>
  <c r="Q97" i="14"/>
  <c r="C98" i="14"/>
  <c r="D98" i="14"/>
  <c r="E98" i="14"/>
  <c r="G98" i="14"/>
  <c r="H98" i="14"/>
  <c r="I98" i="14"/>
  <c r="J98" i="14"/>
  <c r="K98" i="14"/>
  <c r="M98" i="14"/>
  <c r="N98" i="14"/>
  <c r="O98" i="14"/>
  <c r="P98" i="14"/>
  <c r="Q98" i="14"/>
  <c r="C99" i="14"/>
  <c r="D99" i="14"/>
  <c r="E99" i="14"/>
  <c r="G99" i="14"/>
  <c r="H99" i="14"/>
  <c r="I99" i="14"/>
  <c r="J99" i="14"/>
  <c r="K99" i="14"/>
  <c r="M99" i="14"/>
  <c r="N99" i="14"/>
  <c r="O99" i="14"/>
  <c r="P99" i="14"/>
  <c r="Q99" i="14"/>
  <c r="C100" i="14"/>
  <c r="D100" i="14"/>
  <c r="E100" i="14"/>
  <c r="G100" i="14"/>
  <c r="H100" i="14"/>
  <c r="I100" i="14"/>
  <c r="J100" i="14"/>
  <c r="K100" i="14"/>
  <c r="M100" i="14"/>
  <c r="N100" i="14"/>
  <c r="O100" i="14"/>
  <c r="P100" i="14"/>
  <c r="Q100" i="14"/>
  <c r="C101" i="14"/>
  <c r="D101" i="14"/>
  <c r="E101" i="14"/>
  <c r="G101" i="14"/>
  <c r="H101" i="14"/>
  <c r="I101" i="14"/>
  <c r="J101" i="14"/>
  <c r="K101" i="14"/>
  <c r="M101" i="14"/>
  <c r="N101" i="14"/>
  <c r="O101" i="14"/>
  <c r="P101" i="14"/>
  <c r="Q101" i="14"/>
  <c r="C102" i="14"/>
  <c r="D102" i="14"/>
  <c r="E102" i="14"/>
  <c r="G102" i="14"/>
  <c r="H102" i="14"/>
  <c r="I102" i="14"/>
  <c r="J102" i="14"/>
  <c r="K102" i="14"/>
  <c r="M102" i="14"/>
  <c r="N102" i="14"/>
  <c r="O102" i="14"/>
  <c r="P102" i="14"/>
  <c r="Q102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3" i="14"/>
  <c r="S4" i="13" l="1"/>
  <c r="T4" i="13" s="1"/>
  <c r="U4" i="13"/>
  <c r="V4" i="13" s="1"/>
  <c r="S5" i="13"/>
  <c r="T5" i="13" s="1"/>
  <c r="U5" i="13"/>
  <c r="V5" i="13" s="1"/>
  <c r="S6" i="13"/>
  <c r="T6" i="13" s="1"/>
  <c r="U6" i="13"/>
  <c r="V6" i="13" s="1"/>
  <c r="S7" i="13"/>
  <c r="T7" i="13" s="1"/>
  <c r="U7" i="13"/>
  <c r="V7" i="13" s="1"/>
  <c r="S8" i="13"/>
  <c r="T8" i="13" s="1"/>
  <c r="U8" i="13"/>
  <c r="V8" i="13" s="1"/>
  <c r="S9" i="13"/>
  <c r="T9" i="13" s="1"/>
  <c r="U9" i="13"/>
  <c r="V9" i="13" s="1"/>
  <c r="S10" i="13"/>
  <c r="T10" i="13" s="1"/>
  <c r="U10" i="13"/>
  <c r="V10" i="13" s="1"/>
  <c r="S11" i="13"/>
  <c r="T11" i="13" s="1"/>
  <c r="U11" i="13"/>
  <c r="V11" i="13" s="1"/>
  <c r="S12" i="13"/>
  <c r="T12" i="13" s="1"/>
  <c r="U12" i="13"/>
  <c r="V12" i="13" s="1"/>
  <c r="S13" i="13"/>
  <c r="T13" i="13" s="1"/>
  <c r="U13" i="13"/>
  <c r="V13" i="13" s="1"/>
  <c r="S14" i="13"/>
  <c r="T14" i="13" s="1"/>
  <c r="U14" i="13"/>
  <c r="V14" i="13" s="1"/>
  <c r="S15" i="13"/>
  <c r="T15" i="13" s="1"/>
  <c r="U15" i="13"/>
  <c r="V15" i="13" s="1"/>
  <c r="S16" i="13"/>
  <c r="T16" i="13" s="1"/>
  <c r="U16" i="13"/>
  <c r="V16" i="13" s="1"/>
  <c r="S17" i="13"/>
  <c r="T17" i="13" s="1"/>
  <c r="U17" i="13"/>
  <c r="V17" i="13" s="1"/>
  <c r="S18" i="13"/>
  <c r="T18" i="13" s="1"/>
  <c r="U18" i="13"/>
  <c r="V18" i="13" s="1"/>
  <c r="S19" i="13"/>
  <c r="T19" i="13" s="1"/>
  <c r="U19" i="13"/>
  <c r="V19" i="13" s="1"/>
  <c r="S20" i="13"/>
  <c r="T20" i="13" s="1"/>
  <c r="U20" i="13"/>
  <c r="V20" i="13" s="1"/>
  <c r="S21" i="13"/>
  <c r="T21" i="13" s="1"/>
  <c r="U21" i="13"/>
  <c r="V21" i="13" s="1"/>
  <c r="S22" i="13"/>
  <c r="T22" i="13" s="1"/>
  <c r="U22" i="13"/>
  <c r="V22" i="13" s="1"/>
  <c r="S23" i="13"/>
  <c r="T23" i="13" s="1"/>
  <c r="U23" i="13"/>
  <c r="V23" i="13" s="1"/>
  <c r="S24" i="13"/>
  <c r="T24" i="13" s="1"/>
  <c r="U24" i="13"/>
  <c r="V24" i="13" s="1"/>
  <c r="S25" i="13"/>
  <c r="T25" i="13" s="1"/>
  <c r="U25" i="13"/>
  <c r="V25" i="13" s="1"/>
  <c r="S26" i="13"/>
  <c r="T26" i="13" s="1"/>
  <c r="U26" i="13"/>
  <c r="V26" i="13" s="1"/>
  <c r="S27" i="13"/>
  <c r="T27" i="13" s="1"/>
  <c r="U27" i="13"/>
  <c r="V27" i="13" s="1"/>
  <c r="S28" i="13"/>
  <c r="T28" i="13" s="1"/>
  <c r="U28" i="13"/>
  <c r="V28" i="13" s="1"/>
  <c r="S29" i="13"/>
  <c r="T29" i="13" s="1"/>
  <c r="U29" i="13"/>
  <c r="V29" i="13" s="1"/>
  <c r="S30" i="13"/>
  <c r="T30" i="13" s="1"/>
  <c r="U30" i="13"/>
  <c r="V30" i="13" s="1"/>
  <c r="S31" i="13"/>
  <c r="T31" i="13" s="1"/>
  <c r="U31" i="13"/>
  <c r="V31" i="13" s="1"/>
  <c r="S32" i="13"/>
  <c r="T32" i="13" s="1"/>
  <c r="U32" i="13"/>
  <c r="V32" i="13" s="1"/>
  <c r="S33" i="13"/>
  <c r="T33" i="13"/>
  <c r="U33" i="13"/>
  <c r="V33" i="13" s="1"/>
  <c r="S34" i="13"/>
  <c r="T34" i="13" s="1"/>
  <c r="U34" i="13"/>
  <c r="V34" i="13" s="1"/>
  <c r="S35" i="13"/>
  <c r="T35" i="13" s="1"/>
  <c r="U35" i="13"/>
  <c r="V35" i="13" s="1"/>
  <c r="S36" i="13"/>
  <c r="T36" i="13" s="1"/>
  <c r="U36" i="13"/>
  <c r="V36" i="13" s="1"/>
  <c r="S37" i="13"/>
  <c r="T37" i="13" s="1"/>
  <c r="U37" i="13"/>
  <c r="V37" i="13" s="1"/>
  <c r="S38" i="13"/>
  <c r="T38" i="13" s="1"/>
  <c r="U38" i="13"/>
  <c r="V38" i="13" s="1"/>
  <c r="S39" i="13"/>
  <c r="T39" i="13" s="1"/>
  <c r="U39" i="13"/>
  <c r="V39" i="13" s="1"/>
  <c r="S40" i="13"/>
  <c r="T40" i="13" s="1"/>
  <c r="U40" i="13"/>
  <c r="V40" i="13" s="1"/>
  <c r="S41" i="13"/>
  <c r="T41" i="13"/>
  <c r="U41" i="13"/>
  <c r="V41" i="13" s="1"/>
  <c r="S42" i="13"/>
  <c r="T42" i="13" s="1"/>
  <c r="U42" i="13"/>
  <c r="V42" i="13" s="1"/>
  <c r="S43" i="13"/>
  <c r="T43" i="13" s="1"/>
  <c r="U43" i="13"/>
  <c r="V43" i="13" s="1"/>
  <c r="S44" i="13"/>
  <c r="T44" i="13" s="1"/>
  <c r="U44" i="13"/>
  <c r="V44" i="13" s="1"/>
  <c r="S45" i="13"/>
  <c r="T45" i="13" s="1"/>
  <c r="U45" i="13"/>
  <c r="V45" i="13" s="1"/>
  <c r="S46" i="13"/>
  <c r="T46" i="13" s="1"/>
  <c r="U46" i="13"/>
  <c r="V46" i="13" s="1"/>
  <c r="S47" i="13"/>
  <c r="T47" i="13" s="1"/>
  <c r="U47" i="13"/>
  <c r="V47" i="13" s="1"/>
  <c r="S48" i="13"/>
  <c r="T48" i="13" s="1"/>
  <c r="U48" i="13"/>
  <c r="V48" i="13" s="1"/>
  <c r="S49" i="13"/>
  <c r="T49" i="13"/>
  <c r="U49" i="13"/>
  <c r="V49" i="13" s="1"/>
  <c r="S50" i="13"/>
  <c r="T50" i="13" s="1"/>
  <c r="U50" i="13"/>
  <c r="V50" i="13" s="1"/>
  <c r="S51" i="13"/>
  <c r="T51" i="13" s="1"/>
  <c r="U51" i="13"/>
  <c r="V51" i="13" s="1"/>
  <c r="S52" i="13"/>
  <c r="T52" i="13" s="1"/>
  <c r="U52" i="13"/>
  <c r="V52" i="13" s="1"/>
  <c r="S53" i="13"/>
  <c r="T53" i="13" s="1"/>
  <c r="U53" i="13"/>
  <c r="V53" i="13" s="1"/>
  <c r="S54" i="13"/>
  <c r="T54" i="13" s="1"/>
  <c r="U54" i="13"/>
  <c r="V54" i="13" s="1"/>
  <c r="S55" i="13"/>
  <c r="T55" i="13" s="1"/>
  <c r="U55" i="13"/>
  <c r="V55" i="13" s="1"/>
  <c r="S56" i="13"/>
  <c r="T56" i="13" s="1"/>
  <c r="U56" i="13"/>
  <c r="V56" i="13" s="1"/>
  <c r="S57" i="13"/>
  <c r="T57" i="13" s="1"/>
  <c r="U57" i="13"/>
  <c r="V57" i="13" s="1"/>
  <c r="S58" i="13"/>
  <c r="T58" i="13" s="1"/>
  <c r="U58" i="13"/>
  <c r="V58" i="13" s="1"/>
  <c r="S59" i="13"/>
  <c r="T59" i="13" s="1"/>
  <c r="U59" i="13"/>
  <c r="V59" i="13" s="1"/>
  <c r="S60" i="13"/>
  <c r="T60" i="13" s="1"/>
  <c r="U60" i="13"/>
  <c r="V60" i="13" s="1"/>
  <c r="S61" i="13"/>
  <c r="T61" i="13"/>
  <c r="U61" i="13"/>
  <c r="V61" i="13" s="1"/>
  <c r="S62" i="13"/>
  <c r="T62" i="13"/>
  <c r="U62" i="13"/>
  <c r="V62" i="13" s="1"/>
  <c r="S63" i="13"/>
  <c r="T63" i="13" s="1"/>
  <c r="U63" i="13"/>
  <c r="V63" i="13" s="1"/>
  <c r="S64" i="13"/>
  <c r="T64" i="13" s="1"/>
  <c r="U64" i="13"/>
  <c r="V64" i="13" s="1"/>
  <c r="S65" i="13"/>
  <c r="T65" i="13"/>
  <c r="U65" i="13"/>
  <c r="V65" i="13" s="1"/>
  <c r="S66" i="13"/>
  <c r="T66" i="13"/>
  <c r="U66" i="13"/>
  <c r="V66" i="13" s="1"/>
  <c r="S67" i="13"/>
  <c r="T67" i="13" s="1"/>
  <c r="U67" i="13"/>
  <c r="V67" i="13" s="1"/>
  <c r="S68" i="13"/>
  <c r="T68" i="13" s="1"/>
  <c r="U68" i="13"/>
  <c r="V68" i="13" s="1"/>
  <c r="S69" i="13"/>
  <c r="T69" i="13"/>
  <c r="U69" i="13"/>
  <c r="V69" i="13" s="1"/>
  <c r="S70" i="13"/>
  <c r="T70" i="13"/>
  <c r="U70" i="13"/>
  <c r="V70" i="13" s="1"/>
  <c r="S71" i="13"/>
  <c r="T71" i="13" s="1"/>
  <c r="U71" i="13"/>
  <c r="V71" i="13" s="1"/>
  <c r="S72" i="13"/>
  <c r="T72" i="13" s="1"/>
  <c r="U72" i="13"/>
  <c r="V72" i="13" s="1"/>
  <c r="S73" i="13"/>
  <c r="T73" i="13"/>
  <c r="U73" i="13"/>
  <c r="V73" i="13" s="1"/>
  <c r="S74" i="13"/>
  <c r="T74" i="13"/>
  <c r="U74" i="13"/>
  <c r="V74" i="13" s="1"/>
  <c r="S75" i="13"/>
  <c r="T75" i="13" s="1"/>
  <c r="U75" i="13"/>
  <c r="V75" i="13" s="1"/>
  <c r="S76" i="13"/>
  <c r="T76" i="13" s="1"/>
  <c r="U76" i="13"/>
  <c r="V76" i="13" s="1"/>
  <c r="S77" i="13"/>
  <c r="T77" i="13"/>
  <c r="U77" i="13"/>
  <c r="V77" i="13" s="1"/>
  <c r="S78" i="13"/>
  <c r="T78" i="13"/>
  <c r="U78" i="13"/>
  <c r="V78" i="13" s="1"/>
  <c r="S79" i="13"/>
  <c r="T79" i="13" s="1"/>
  <c r="U79" i="13"/>
  <c r="V79" i="13" s="1"/>
  <c r="S80" i="13"/>
  <c r="T80" i="13" s="1"/>
  <c r="U80" i="13"/>
  <c r="V80" i="13" s="1"/>
  <c r="S81" i="13"/>
  <c r="T81" i="13"/>
  <c r="U81" i="13"/>
  <c r="V81" i="13" s="1"/>
  <c r="S82" i="13"/>
  <c r="T82" i="13"/>
  <c r="U82" i="13"/>
  <c r="V82" i="13" s="1"/>
  <c r="S83" i="13"/>
  <c r="T83" i="13" s="1"/>
  <c r="U83" i="13"/>
  <c r="V83" i="13" s="1"/>
  <c r="S84" i="13"/>
  <c r="T84" i="13" s="1"/>
  <c r="U84" i="13"/>
  <c r="V84" i="13" s="1"/>
  <c r="S85" i="13"/>
  <c r="T85" i="13"/>
  <c r="U85" i="13"/>
  <c r="V85" i="13" s="1"/>
  <c r="S86" i="13"/>
  <c r="T86" i="13"/>
  <c r="U86" i="13"/>
  <c r="V86" i="13" s="1"/>
  <c r="S87" i="13"/>
  <c r="T87" i="13" s="1"/>
  <c r="U87" i="13"/>
  <c r="V87" i="13" s="1"/>
  <c r="S88" i="13"/>
  <c r="T88" i="13" s="1"/>
  <c r="U88" i="13"/>
  <c r="V88" i="13" s="1"/>
  <c r="S89" i="13"/>
  <c r="T89" i="13"/>
  <c r="U89" i="13"/>
  <c r="V89" i="13" s="1"/>
  <c r="S90" i="13"/>
  <c r="T90" i="13"/>
  <c r="U90" i="13"/>
  <c r="V90" i="13" s="1"/>
  <c r="S91" i="13"/>
  <c r="T91" i="13"/>
  <c r="U91" i="13"/>
  <c r="V91" i="13" s="1"/>
  <c r="S92" i="13"/>
  <c r="T92" i="13"/>
  <c r="U92" i="13"/>
  <c r="V92" i="13" s="1"/>
  <c r="S93" i="13"/>
  <c r="T93" i="13"/>
  <c r="U93" i="13"/>
  <c r="V93" i="13" s="1"/>
  <c r="S94" i="13"/>
  <c r="T94" i="13"/>
  <c r="U94" i="13"/>
  <c r="V94" i="13" s="1"/>
  <c r="S95" i="13"/>
  <c r="T95" i="13"/>
  <c r="U95" i="13"/>
  <c r="V95" i="13" s="1"/>
  <c r="S96" i="13"/>
  <c r="T96" i="13"/>
  <c r="U96" i="13"/>
  <c r="V96" i="13" s="1"/>
  <c r="S97" i="13"/>
  <c r="T97" i="13"/>
  <c r="U97" i="13"/>
  <c r="V97" i="13" s="1"/>
  <c r="S98" i="13"/>
  <c r="T98" i="13"/>
  <c r="U98" i="13"/>
  <c r="V98" i="13" s="1"/>
  <c r="S99" i="13"/>
  <c r="T99" i="13"/>
  <c r="U99" i="13"/>
  <c r="V99" i="13" s="1"/>
  <c r="S100" i="13"/>
  <c r="T100" i="13"/>
  <c r="U100" i="13"/>
  <c r="V100" i="13" s="1"/>
  <c r="S101" i="13"/>
  <c r="T101" i="13"/>
  <c r="U101" i="13"/>
  <c r="V101" i="13" s="1"/>
  <c r="S102" i="13"/>
  <c r="T102" i="13"/>
  <c r="U102" i="13"/>
  <c r="V102" i="13" s="1"/>
  <c r="U3" i="13"/>
  <c r="V3" i="13" s="1"/>
  <c r="S3" i="13"/>
  <c r="T3" i="13" s="1"/>
  <c r="R60" i="13"/>
  <c r="R61" i="13"/>
  <c r="R62" i="13"/>
  <c r="R63" i="13"/>
  <c r="R64" i="13"/>
  <c r="R65" i="13"/>
  <c r="R66" i="13"/>
  <c r="R67" i="13"/>
  <c r="R68" i="13"/>
  <c r="R69" i="13"/>
  <c r="R70" i="13"/>
  <c r="R71" i="13"/>
  <c r="R72" i="13"/>
  <c r="R73" i="13"/>
  <c r="R74" i="13"/>
  <c r="R75" i="13"/>
  <c r="R76" i="13"/>
  <c r="R77" i="13"/>
  <c r="R78" i="13"/>
  <c r="R79" i="13"/>
  <c r="R80" i="13"/>
  <c r="R81" i="13"/>
  <c r="R82" i="13"/>
  <c r="R83" i="13"/>
  <c r="R84" i="13"/>
  <c r="R85" i="13"/>
  <c r="R86" i="13"/>
  <c r="R87" i="13"/>
  <c r="R88" i="13"/>
  <c r="R89" i="13"/>
  <c r="R90" i="13"/>
  <c r="R91" i="13"/>
  <c r="R92" i="13"/>
  <c r="R93" i="13"/>
  <c r="R94" i="13"/>
  <c r="R95" i="13"/>
  <c r="R96" i="13"/>
  <c r="R97" i="13"/>
  <c r="R98" i="13"/>
  <c r="R99" i="13"/>
  <c r="R100" i="13"/>
  <c r="R101" i="13"/>
  <c r="R102" i="13"/>
  <c r="G102" i="13"/>
  <c r="G101" i="13"/>
  <c r="G100" i="13"/>
  <c r="G99" i="13"/>
  <c r="G98" i="13"/>
  <c r="G97" i="13"/>
  <c r="G96" i="13"/>
  <c r="G95" i="13"/>
  <c r="G94" i="13"/>
  <c r="G93" i="13"/>
  <c r="G92" i="13"/>
  <c r="G91" i="13"/>
  <c r="G90" i="13"/>
  <c r="G89" i="13"/>
  <c r="G88" i="13"/>
  <c r="G87" i="13"/>
  <c r="G86" i="13"/>
  <c r="G85" i="13"/>
  <c r="G84" i="13"/>
  <c r="G83" i="13"/>
  <c r="G82" i="13"/>
  <c r="G81" i="13"/>
  <c r="G80" i="13"/>
  <c r="G79" i="13"/>
  <c r="G78" i="13"/>
  <c r="G77" i="13"/>
  <c r="G76" i="13"/>
  <c r="G75" i="13"/>
  <c r="G74" i="13"/>
  <c r="G73" i="13"/>
  <c r="G72" i="13"/>
  <c r="G71" i="13"/>
  <c r="G70" i="13"/>
  <c r="G69" i="13"/>
  <c r="G68" i="13"/>
  <c r="G67" i="13"/>
  <c r="G66" i="13"/>
  <c r="G65" i="13"/>
  <c r="G64" i="13"/>
  <c r="G63" i="13"/>
  <c r="G62" i="13"/>
  <c r="G61" i="13"/>
  <c r="G60" i="13"/>
  <c r="E102" i="13"/>
  <c r="E101" i="13"/>
  <c r="E100" i="13"/>
  <c r="E99" i="13"/>
  <c r="E98" i="13"/>
  <c r="E97" i="13"/>
  <c r="E96" i="13"/>
  <c r="E95" i="13"/>
  <c r="E94" i="13"/>
  <c r="E93" i="13"/>
  <c r="E92" i="13"/>
  <c r="E91" i="13"/>
  <c r="E90" i="13"/>
  <c r="E89" i="13"/>
  <c r="E88" i="13"/>
  <c r="E87" i="13"/>
  <c r="E86" i="13"/>
  <c r="E85" i="13"/>
  <c r="E84" i="13"/>
  <c r="E83" i="13"/>
  <c r="E82" i="13"/>
  <c r="E81" i="13"/>
  <c r="E80" i="13"/>
  <c r="E79" i="13"/>
  <c r="E78" i="13"/>
  <c r="E77" i="13"/>
  <c r="E76" i="13"/>
  <c r="E75" i="13"/>
  <c r="E74" i="13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Q4" i="13"/>
  <c r="R4" i="13" s="1"/>
  <c r="Q5" i="13"/>
  <c r="R5" i="13" s="1"/>
  <c r="Q6" i="13"/>
  <c r="R6" i="13" s="1"/>
  <c r="Q7" i="13"/>
  <c r="R7" i="13" s="1"/>
  <c r="Q8" i="13"/>
  <c r="R8" i="13" s="1"/>
  <c r="Q9" i="13"/>
  <c r="R9" i="13" s="1"/>
  <c r="Q10" i="13"/>
  <c r="R10" i="13" s="1"/>
  <c r="Q11" i="13"/>
  <c r="R11" i="13" s="1"/>
  <c r="Q12" i="13"/>
  <c r="R12" i="13" s="1"/>
  <c r="Q13" i="13"/>
  <c r="R13" i="13" s="1"/>
  <c r="Q14" i="13"/>
  <c r="R14" i="13" s="1"/>
  <c r="Q15" i="13"/>
  <c r="R15" i="13" s="1"/>
  <c r="Q16" i="13"/>
  <c r="R16" i="13" s="1"/>
  <c r="Q17" i="13"/>
  <c r="R17" i="13" s="1"/>
  <c r="Q18" i="13"/>
  <c r="R18" i="13" s="1"/>
  <c r="Q19" i="13"/>
  <c r="R19" i="13" s="1"/>
  <c r="Q20" i="13"/>
  <c r="R20" i="13" s="1"/>
  <c r="Q21" i="13"/>
  <c r="R21" i="13" s="1"/>
  <c r="Q22" i="13"/>
  <c r="R22" i="13" s="1"/>
  <c r="Q23" i="13"/>
  <c r="R23" i="13" s="1"/>
  <c r="Q24" i="13"/>
  <c r="R24" i="13" s="1"/>
  <c r="Q25" i="13"/>
  <c r="R25" i="13" s="1"/>
  <c r="Q26" i="13"/>
  <c r="R26" i="13" s="1"/>
  <c r="Q27" i="13"/>
  <c r="R27" i="13" s="1"/>
  <c r="Q28" i="13"/>
  <c r="R28" i="13" s="1"/>
  <c r="Q29" i="13"/>
  <c r="R29" i="13" s="1"/>
  <c r="Q30" i="13"/>
  <c r="R30" i="13" s="1"/>
  <c r="Q31" i="13"/>
  <c r="R31" i="13" s="1"/>
  <c r="Q32" i="13"/>
  <c r="R32" i="13" s="1"/>
  <c r="Q33" i="13"/>
  <c r="R33" i="13" s="1"/>
  <c r="Q34" i="13"/>
  <c r="R34" i="13" s="1"/>
  <c r="Q35" i="13"/>
  <c r="R35" i="13" s="1"/>
  <c r="Q36" i="13"/>
  <c r="R36" i="13" s="1"/>
  <c r="Q37" i="13"/>
  <c r="R37" i="13" s="1"/>
  <c r="Q38" i="13"/>
  <c r="R38" i="13" s="1"/>
  <c r="Q39" i="13"/>
  <c r="R39" i="13" s="1"/>
  <c r="Q40" i="13"/>
  <c r="R40" i="13" s="1"/>
  <c r="Q41" i="13"/>
  <c r="R41" i="13" s="1"/>
  <c r="Q42" i="13"/>
  <c r="R42" i="13" s="1"/>
  <c r="Q43" i="13"/>
  <c r="R43" i="13" s="1"/>
  <c r="Q44" i="13"/>
  <c r="R44" i="13" s="1"/>
  <c r="Q45" i="13"/>
  <c r="R45" i="13" s="1"/>
  <c r="Q46" i="13"/>
  <c r="R46" i="13" s="1"/>
  <c r="Q47" i="13"/>
  <c r="R47" i="13" s="1"/>
  <c r="Q48" i="13"/>
  <c r="R48" i="13" s="1"/>
  <c r="Q49" i="13"/>
  <c r="R49" i="13" s="1"/>
  <c r="Q50" i="13"/>
  <c r="R50" i="13" s="1"/>
  <c r="Q51" i="13"/>
  <c r="R51" i="13" s="1"/>
  <c r="Q52" i="13"/>
  <c r="R52" i="13" s="1"/>
  <c r="Q53" i="13"/>
  <c r="R53" i="13" s="1"/>
  <c r="Q54" i="13"/>
  <c r="R54" i="13" s="1"/>
  <c r="Q55" i="13"/>
  <c r="R55" i="13" s="1"/>
  <c r="Q56" i="13"/>
  <c r="R56" i="13" s="1"/>
  <c r="Q57" i="13"/>
  <c r="R57" i="13" s="1"/>
  <c r="Q58" i="13"/>
  <c r="R58" i="13" s="1"/>
  <c r="Q59" i="13"/>
  <c r="R59" i="13" s="1"/>
  <c r="Q60" i="13"/>
  <c r="Q61" i="13"/>
  <c r="Q62" i="13"/>
  <c r="Q63" i="13"/>
  <c r="Q64" i="13"/>
  <c r="Q65" i="13"/>
  <c r="Q66" i="13"/>
  <c r="Q67" i="13"/>
  <c r="Q68" i="13"/>
  <c r="Q69" i="13"/>
  <c r="Q70" i="13"/>
  <c r="Q71" i="13"/>
  <c r="Q72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3" i="13"/>
  <c r="R3" i="13" s="1"/>
  <c r="W102" i="13"/>
  <c r="W101" i="13"/>
  <c r="W100" i="13"/>
  <c r="W99" i="13"/>
  <c r="W98" i="13"/>
  <c r="W97" i="13"/>
  <c r="W96" i="13"/>
  <c r="W95" i="13"/>
  <c r="W94" i="13"/>
  <c r="W93" i="13"/>
  <c r="W92" i="13"/>
  <c r="W91" i="13"/>
  <c r="W90" i="13"/>
  <c r="W89" i="13"/>
  <c r="W88" i="13"/>
  <c r="W87" i="13"/>
  <c r="W86" i="13"/>
  <c r="W85" i="13"/>
  <c r="W84" i="13"/>
  <c r="W83" i="13"/>
  <c r="W82" i="13"/>
  <c r="W81" i="13"/>
  <c r="W80" i="13"/>
  <c r="W79" i="13"/>
  <c r="W78" i="13"/>
  <c r="W77" i="13"/>
  <c r="W76" i="13"/>
  <c r="W75" i="13"/>
  <c r="W74" i="13"/>
  <c r="W73" i="13"/>
  <c r="W72" i="13"/>
  <c r="W71" i="13"/>
  <c r="W70" i="13"/>
  <c r="W69" i="13"/>
  <c r="W68" i="13"/>
  <c r="W67" i="13"/>
  <c r="W66" i="13"/>
  <c r="W65" i="13"/>
  <c r="W64" i="13"/>
  <c r="W63" i="13"/>
  <c r="W62" i="13"/>
  <c r="W61" i="13"/>
  <c r="W60" i="13"/>
  <c r="W59" i="13"/>
  <c r="W58" i="13"/>
  <c r="W57" i="13"/>
  <c r="W56" i="13"/>
  <c r="W55" i="13"/>
  <c r="W54" i="13"/>
  <c r="W53" i="13"/>
  <c r="W52" i="13"/>
  <c r="W51" i="13"/>
  <c r="W50" i="13"/>
  <c r="W49" i="13"/>
  <c r="W48" i="13"/>
  <c r="W47" i="13"/>
  <c r="W46" i="13"/>
  <c r="W45" i="13"/>
  <c r="W44" i="13"/>
  <c r="W43" i="13"/>
  <c r="W42" i="13"/>
  <c r="W41" i="13"/>
  <c r="W40" i="13"/>
  <c r="W39" i="13"/>
  <c r="W38" i="13"/>
  <c r="W37" i="13"/>
  <c r="W36" i="13"/>
  <c r="W35" i="13"/>
  <c r="W34" i="13"/>
  <c r="W33" i="13"/>
  <c r="W32" i="13"/>
  <c r="W31" i="13"/>
  <c r="W30" i="13"/>
  <c r="W29" i="13"/>
  <c r="W28" i="13"/>
  <c r="W27" i="13"/>
  <c r="W26" i="13"/>
  <c r="W25" i="13"/>
  <c r="W24" i="13"/>
  <c r="W23" i="13"/>
  <c r="W22" i="13"/>
  <c r="W21" i="13"/>
  <c r="W20" i="13"/>
  <c r="W19" i="13"/>
  <c r="W18" i="13"/>
  <c r="W17" i="13"/>
  <c r="W16" i="13"/>
  <c r="W15" i="13"/>
  <c r="W14" i="13"/>
  <c r="W13" i="13"/>
  <c r="W12" i="13"/>
  <c r="W11" i="13"/>
  <c r="W10" i="13"/>
  <c r="W9" i="13"/>
  <c r="W8" i="13"/>
  <c r="W7" i="13"/>
  <c r="W6" i="13"/>
  <c r="W5" i="13"/>
  <c r="W4" i="13"/>
  <c r="W3" i="13"/>
  <c r="M102" i="13"/>
  <c r="M101" i="13"/>
  <c r="M100" i="13"/>
  <c r="M99" i="13"/>
  <c r="M98" i="13"/>
  <c r="M97" i="13"/>
  <c r="M96" i="13"/>
  <c r="M95" i="13"/>
  <c r="M94" i="13"/>
  <c r="M93" i="13"/>
  <c r="M92" i="13"/>
  <c r="M91" i="13"/>
  <c r="M90" i="13"/>
  <c r="M89" i="13"/>
  <c r="M88" i="13"/>
  <c r="M87" i="13"/>
  <c r="M86" i="13"/>
  <c r="M85" i="13"/>
  <c r="M84" i="13"/>
  <c r="M83" i="13"/>
  <c r="M82" i="13"/>
  <c r="M81" i="13"/>
  <c r="M80" i="13"/>
  <c r="M79" i="13"/>
  <c r="M78" i="13"/>
  <c r="M77" i="13"/>
  <c r="M76" i="13"/>
  <c r="M75" i="13"/>
  <c r="M74" i="13"/>
  <c r="M73" i="13"/>
  <c r="M72" i="13"/>
  <c r="M71" i="13"/>
  <c r="M70" i="13"/>
  <c r="M69" i="13"/>
  <c r="M68" i="13"/>
  <c r="M67" i="13"/>
  <c r="M66" i="13"/>
  <c r="M65" i="13"/>
  <c r="M64" i="13"/>
  <c r="M63" i="13"/>
  <c r="M62" i="13"/>
  <c r="M61" i="13"/>
  <c r="M60" i="13"/>
  <c r="M59" i="13"/>
  <c r="M58" i="13"/>
  <c r="M57" i="13"/>
  <c r="M56" i="13"/>
  <c r="M55" i="13"/>
  <c r="M54" i="13"/>
  <c r="M53" i="13"/>
  <c r="M52" i="13"/>
  <c r="M51" i="13"/>
  <c r="M50" i="13"/>
  <c r="M49" i="13"/>
  <c r="M48" i="13"/>
  <c r="M47" i="13"/>
  <c r="M46" i="13"/>
  <c r="M45" i="13"/>
  <c r="M44" i="13"/>
  <c r="M43" i="13"/>
  <c r="M42" i="13"/>
  <c r="M41" i="13"/>
  <c r="M40" i="13"/>
  <c r="M39" i="13"/>
  <c r="M38" i="13"/>
  <c r="M37" i="13"/>
  <c r="M36" i="13"/>
  <c r="M35" i="13"/>
  <c r="M34" i="13"/>
  <c r="M33" i="13"/>
  <c r="M32" i="13"/>
  <c r="M31" i="13"/>
  <c r="M30" i="13"/>
  <c r="M29" i="13"/>
  <c r="M28" i="13"/>
  <c r="M27" i="13"/>
  <c r="M26" i="13"/>
  <c r="M25" i="13"/>
  <c r="M24" i="13"/>
  <c r="M23" i="13"/>
  <c r="M22" i="13"/>
  <c r="M21" i="13"/>
  <c r="M20" i="13"/>
  <c r="M19" i="13"/>
  <c r="M18" i="13"/>
  <c r="M17" i="13"/>
  <c r="M16" i="13"/>
  <c r="M15" i="13"/>
  <c r="M14" i="13"/>
  <c r="M13" i="13"/>
  <c r="M12" i="13"/>
  <c r="M11" i="13"/>
  <c r="M10" i="13"/>
  <c r="M9" i="13"/>
  <c r="M8" i="13"/>
  <c r="M7" i="13"/>
  <c r="M6" i="13"/>
  <c r="M5" i="13"/>
  <c r="M4" i="13"/>
  <c r="M3" i="13"/>
  <c r="L4" i="13"/>
  <c r="L5" i="13"/>
  <c r="L6" i="13"/>
  <c r="L7" i="13"/>
  <c r="L8" i="13"/>
  <c r="L9" i="13"/>
  <c r="L10" i="13"/>
  <c r="L11" i="13"/>
  <c r="L12" i="13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L50" i="13"/>
  <c r="L51" i="13"/>
  <c r="L52" i="13"/>
  <c r="L53" i="13"/>
  <c r="L54" i="13"/>
  <c r="L55" i="13"/>
  <c r="L56" i="13"/>
  <c r="L57" i="13"/>
  <c r="L58" i="13"/>
  <c r="L59" i="13"/>
  <c r="L60" i="13"/>
  <c r="L61" i="13"/>
  <c r="L62" i="13"/>
  <c r="L63" i="13"/>
  <c r="L64" i="13"/>
  <c r="L65" i="13"/>
  <c r="L66" i="13"/>
  <c r="L67" i="13"/>
  <c r="L68" i="13"/>
  <c r="L69" i="13"/>
  <c r="L70" i="13"/>
  <c r="L71" i="13"/>
  <c r="L72" i="13"/>
  <c r="L73" i="13"/>
  <c r="L74" i="13"/>
  <c r="L75" i="13"/>
  <c r="L76" i="13"/>
  <c r="L77" i="13"/>
  <c r="L78" i="13"/>
  <c r="L79" i="13"/>
  <c r="L80" i="13"/>
  <c r="L81" i="13"/>
  <c r="L82" i="13"/>
  <c r="L83" i="13"/>
  <c r="L84" i="13"/>
  <c r="L85" i="13"/>
  <c r="L86" i="13"/>
  <c r="L87" i="13"/>
  <c r="L88" i="13"/>
  <c r="L89" i="13"/>
  <c r="L90" i="13"/>
  <c r="L91" i="13"/>
  <c r="L92" i="13"/>
  <c r="L93" i="13"/>
  <c r="L94" i="13"/>
  <c r="L95" i="13"/>
  <c r="L96" i="13"/>
  <c r="L97" i="13"/>
  <c r="L98" i="13"/>
  <c r="L99" i="13"/>
  <c r="L100" i="13"/>
  <c r="L101" i="13"/>
  <c r="L102" i="13"/>
  <c r="L3" i="13"/>
  <c r="K102" i="13"/>
  <c r="K101" i="13"/>
  <c r="K100" i="13"/>
  <c r="K99" i="13"/>
  <c r="K98" i="13"/>
  <c r="K97" i="13"/>
  <c r="K96" i="13"/>
  <c r="K95" i="13"/>
  <c r="K94" i="13"/>
  <c r="K93" i="13"/>
  <c r="K92" i="13"/>
  <c r="K91" i="13"/>
  <c r="K90" i="13"/>
  <c r="K89" i="13"/>
  <c r="K88" i="13"/>
  <c r="K87" i="13"/>
  <c r="K86" i="13"/>
  <c r="K85" i="13"/>
  <c r="K84" i="13"/>
  <c r="K83" i="13"/>
  <c r="K82" i="13"/>
  <c r="K81" i="13"/>
  <c r="K80" i="13"/>
  <c r="K79" i="13"/>
  <c r="K78" i="13"/>
  <c r="K77" i="13"/>
  <c r="K76" i="13"/>
  <c r="K75" i="13"/>
  <c r="K74" i="13"/>
  <c r="K73" i="13"/>
  <c r="K72" i="13"/>
  <c r="K71" i="13"/>
  <c r="K70" i="13"/>
  <c r="K69" i="13"/>
  <c r="K68" i="13"/>
  <c r="K67" i="13"/>
  <c r="K66" i="13"/>
  <c r="K65" i="13"/>
  <c r="K64" i="13"/>
  <c r="K63" i="13"/>
  <c r="K62" i="13"/>
  <c r="K61" i="13"/>
  <c r="K59" i="13"/>
  <c r="K58" i="13"/>
  <c r="K57" i="13"/>
  <c r="K56" i="13"/>
  <c r="K55" i="13"/>
  <c r="K54" i="13"/>
  <c r="K53" i="13"/>
  <c r="K52" i="13"/>
  <c r="K51" i="13"/>
  <c r="K50" i="13"/>
  <c r="K49" i="13"/>
  <c r="K48" i="13"/>
  <c r="K47" i="13"/>
  <c r="K46" i="13"/>
  <c r="K45" i="13"/>
  <c r="K44" i="13"/>
  <c r="K43" i="13"/>
  <c r="K42" i="13"/>
  <c r="K41" i="13"/>
  <c r="K40" i="13"/>
  <c r="K39" i="13"/>
  <c r="K38" i="13"/>
  <c r="K37" i="13"/>
  <c r="K36" i="13"/>
  <c r="K35" i="13"/>
  <c r="K34" i="13"/>
  <c r="K33" i="13"/>
  <c r="K32" i="13"/>
  <c r="K31" i="13"/>
  <c r="K30" i="13"/>
  <c r="K29" i="13"/>
  <c r="K28" i="13"/>
  <c r="K27" i="13"/>
  <c r="K26" i="13"/>
  <c r="K25" i="13"/>
  <c r="K24" i="13"/>
  <c r="K23" i="13"/>
  <c r="K22" i="13"/>
  <c r="K21" i="13"/>
  <c r="K20" i="13"/>
  <c r="K19" i="13"/>
  <c r="K18" i="13"/>
  <c r="K17" i="13"/>
  <c r="K16" i="13"/>
  <c r="K15" i="13"/>
  <c r="K14" i="13"/>
  <c r="K13" i="13"/>
  <c r="K12" i="13"/>
  <c r="K11" i="13"/>
  <c r="K10" i="13"/>
  <c r="K9" i="13"/>
  <c r="K8" i="13"/>
  <c r="K7" i="13"/>
  <c r="K6" i="13"/>
  <c r="K5" i="13"/>
  <c r="K4" i="13"/>
  <c r="K3" i="13"/>
  <c r="N102" i="13"/>
  <c r="N101" i="13"/>
  <c r="N100" i="13"/>
  <c r="N99" i="13"/>
  <c r="N98" i="13"/>
  <c r="N97" i="13"/>
  <c r="N96" i="13"/>
  <c r="N95" i="13"/>
  <c r="N94" i="13"/>
  <c r="N93" i="13"/>
  <c r="N92" i="13"/>
  <c r="N91" i="13"/>
  <c r="N90" i="13"/>
  <c r="N89" i="13"/>
  <c r="N88" i="13"/>
  <c r="N87" i="13"/>
  <c r="N86" i="13"/>
  <c r="N85" i="13"/>
  <c r="N84" i="13"/>
  <c r="N83" i="13"/>
  <c r="N82" i="13"/>
  <c r="N81" i="13"/>
  <c r="N80" i="13"/>
  <c r="N79" i="13"/>
  <c r="N78" i="13"/>
  <c r="N77" i="13"/>
  <c r="N76" i="13"/>
  <c r="N75" i="13"/>
  <c r="N74" i="13"/>
  <c r="N73" i="13"/>
  <c r="N72" i="13"/>
  <c r="N71" i="13"/>
  <c r="N70" i="13"/>
  <c r="N69" i="13"/>
  <c r="N68" i="13"/>
  <c r="N67" i="13"/>
  <c r="N66" i="13"/>
  <c r="N65" i="13"/>
  <c r="N64" i="13"/>
  <c r="N63" i="13"/>
  <c r="N62" i="13"/>
  <c r="N61" i="13"/>
  <c r="N60" i="13"/>
  <c r="N59" i="13"/>
  <c r="N58" i="13"/>
  <c r="N57" i="13"/>
  <c r="N56" i="13"/>
  <c r="N55" i="13"/>
  <c r="N54" i="13"/>
  <c r="N53" i="13"/>
  <c r="N52" i="13"/>
  <c r="N51" i="13"/>
  <c r="N50" i="13"/>
  <c r="N49" i="13"/>
  <c r="N48" i="13"/>
  <c r="N47" i="13"/>
  <c r="N46" i="13"/>
  <c r="N45" i="13"/>
  <c r="N44" i="13"/>
  <c r="N43" i="13"/>
  <c r="N42" i="13"/>
  <c r="N41" i="13"/>
  <c r="N40" i="13"/>
  <c r="N39" i="13"/>
  <c r="N38" i="13"/>
  <c r="N37" i="13"/>
  <c r="N36" i="13"/>
  <c r="N35" i="13"/>
  <c r="N34" i="13"/>
  <c r="N33" i="13"/>
  <c r="N32" i="13"/>
  <c r="N31" i="13"/>
  <c r="N30" i="13"/>
  <c r="N29" i="13"/>
  <c r="N28" i="13"/>
  <c r="N27" i="13"/>
  <c r="N26" i="13"/>
  <c r="N25" i="13"/>
  <c r="N24" i="13"/>
  <c r="N23" i="13"/>
  <c r="N22" i="13"/>
  <c r="N21" i="13"/>
  <c r="N20" i="13"/>
  <c r="N19" i="13"/>
  <c r="N18" i="13"/>
  <c r="N17" i="13"/>
  <c r="N16" i="13"/>
  <c r="N15" i="13"/>
  <c r="N14" i="13"/>
  <c r="N13" i="13"/>
  <c r="N12" i="13"/>
  <c r="N11" i="13"/>
  <c r="N10" i="13"/>
  <c r="N9" i="13"/>
  <c r="N8" i="13"/>
  <c r="N7" i="13"/>
  <c r="N6" i="13"/>
  <c r="N5" i="13"/>
  <c r="N4" i="13"/>
  <c r="N3" i="13"/>
  <c r="F102" i="13"/>
  <c r="F101" i="13"/>
  <c r="F100" i="13"/>
  <c r="F99" i="13"/>
  <c r="F98" i="13"/>
  <c r="F97" i="13"/>
  <c r="F96" i="13"/>
  <c r="F95" i="13"/>
  <c r="F94" i="13"/>
  <c r="F93" i="13"/>
  <c r="F92" i="13"/>
  <c r="F91" i="13"/>
  <c r="F90" i="13"/>
  <c r="F89" i="13"/>
  <c r="F88" i="13"/>
  <c r="F87" i="13"/>
  <c r="F86" i="13"/>
  <c r="F85" i="13"/>
  <c r="F84" i="13"/>
  <c r="F83" i="13"/>
  <c r="F82" i="13"/>
  <c r="F81" i="13"/>
  <c r="F80" i="13"/>
  <c r="F79" i="13"/>
  <c r="F78" i="13"/>
  <c r="F77" i="13"/>
  <c r="F76" i="13"/>
  <c r="F75" i="13"/>
  <c r="F74" i="13"/>
  <c r="F73" i="13"/>
  <c r="F72" i="13"/>
  <c r="F71" i="13"/>
  <c r="F70" i="13"/>
  <c r="F69" i="13"/>
  <c r="F68" i="13"/>
  <c r="F67" i="13"/>
  <c r="F66" i="13"/>
  <c r="F65" i="13"/>
  <c r="F64" i="13"/>
  <c r="F63" i="13"/>
  <c r="F62" i="13"/>
  <c r="F61" i="13"/>
  <c r="F60" i="13"/>
  <c r="F59" i="13"/>
  <c r="G59" i="13" s="1"/>
  <c r="F58" i="13"/>
  <c r="G58" i="13" s="1"/>
  <c r="F57" i="13"/>
  <c r="G57" i="13" s="1"/>
  <c r="F56" i="13"/>
  <c r="G56" i="13" s="1"/>
  <c r="F55" i="13"/>
  <c r="G55" i="13" s="1"/>
  <c r="F54" i="13"/>
  <c r="G54" i="13" s="1"/>
  <c r="F53" i="13"/>
  <c r="G53" i="13" s="1"/>
  <c r="F52" i="13"/>
  <c r="G52" i="13" s="1"/>
  <c r="F51" i="13"/>
  <c r="G51" i="13" s="1"/>
  <c r="F50" i="13"/>
  <c r="G50" i="13" s="1"/>
  <c r="F49" i="13"/>
  <c r="G49" i="13" s="1"/>
  <c r="F48" i="13"/>
  <c r="G48" i="13" s="1"/>
  <c r="F47" i="13"/>
  <c r="G47" i="13" s="1"/>
  <c r="F46" i="13"/>
  <c r="G46" i="13" s="1"/>
  <c r="F45" i="13"/>
  <c r="G45" i="13" s="1"/>
  <c r="F44" i="13"/>
  <c r="G44" i="13" s="1"/>
  <c r="F43" i="13"/>
  <c r="G43" i="13" s="1"/>
  <c r="F42" i="13"/>
  <c r="G42" i="13" s="1"/>
  <c r="F41" i="13"/>
  <c r="G41" i="13" s="1"/>
  <c r="F40" i="13"/>
  <c r="G40" i="13" s="1"/>
  <c r="F39" i="13"/>
  <c r="G39" i="13" s="1"/>
  <c r="F38" i="13"/>
  <c r="G38" i="13" s="1"/>
  <c r="F37" i="13"/>
  <c r="G37" i="13" s="1"/>
  <c r="F36" i="13"/>
  <c r="G36" i="13" s="1"/>
  <c r="F35" i="13"/>
  <c r="G35" i="13" s="1"/>
  <c r="F34" i="13"/>
  <c r="G34" i="13" s="1"/>
  <c r="F33" i="13"/>
  <c r="G33" i="13" s="1"/>
  <c r="F32" i="13"/>
  <c r="G32" i="13" s="1"/>
  <c r="F31" i="13"/>
  <c r="G31" i="13" s="1"/>
  <c r="F30" i="13"/>
  <c r="G30" i="13" s="1"/>
  <c r="F29" i="13"/>
  <c r="G29" i="13" s="1"/>
  <c r="F28" i="13"/>
  <c r="G28" i="13" s="1"/>
  <c r="F27" i="13"/>
  <c r="G27" i="13" s="1"/>
  <c r="F26" i="13"/>
  <c r="G26" i="13" s="1"/>
  <c r="F25" i="13"/>
  <c r="G25" i="13" s="1"/>
  <c r="F24" i="13"/>
  <c r="G24" i="13" s="1"/>
  <c r="F23" i="13"/>
  <c r="G23" i="13" s="1"/>
  <c r="F22" i="13"/>
  <c r="G22" i="13" s="1"/>
  <c r="F21" i="13"/>
  <c r="G21" i="13" s="1"/>
  <c r="F20" i="13"/>
  <c r="G20" i="13" s="1"/>
  <c r="F19" i="13"/>
  <c r="G19" i="13" s="1"/>
  <c r="F18" i="13"/>
  <c r="G18" i="13" s="1"/>
  <c r="F17" i="13"/>
  <c r="G17" i="13" s="1"/>
  <c r="F16" i="13"/>
  <c r="G16" i="13" s="1"/>
  <c r="F15" i="13"/>
  <c r="G15" i="13" s="1"/>
  <c r="F14" i="13"/>
  <c r="G14" i="13" s="1"/>
  <c r="F13" i="13"/>
  <c r="G13" i="13" s="1"/>
  <c r="F12" i="13"/>
  <c r="G12" i="13" s="1"/>
  <c r="F11" i="13"/>
  <c r="G11" i="13" s="1"/>
  <c r="F10" i="13"/>
  <c r="G10" i="13" s="1"/>
  <c r="F9" i="13"/>
  <c r="G9" i="13" s="1"/>
  <c r="F8" i="13"/>
  <c r="G8" i="13" s="1"/>
  <c r="F7" i="13"/>
  <c r="G7" i="13" s="1"/>
  <c r="F6" i="13"/>
  <c r="G6" i="13" s="1"/>
  <c r="F5" i="13"/>
  <c r="G5" i="13" s="1"/>
  <c r="F4" i="13"/>
  <c r="G4" i="13" s="1"/>
  <c r="F3" i="13"/>
  <c r="G3" i="13" s="1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90" i="13"/>
  <c r="D89" i="13"/>
  <c r="D88" i="13"/>
  <c r="D87" i="13"/>
  <c r="D86" i="13"/>
  <c r="D85" i="13"/>
  <c r="D84" i="13"/>
  <c r="D83" i="13"/>
  <c r="D82" i="13"/>
  <c r="D81" i="13"/>
  <c r="D80" i="13"/>
  <c r="D79" i="13"/>
  <c r="D78" i="13"/>
  <c r="D77" i="13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E59" i="13" s="1"/>
  <c r="D58" i="13"/>
  <c r="E58" i="13" s="1"/>
  <c r="D57" i="13"/>
  <c r="E57" i="13" s="1"/>
  <c r="D56" i="13"/>
  <c r="E56" i="13" s="1"/>
  <c r="D55" i="13"/>
  <c r="E55" i="13" s="1"/>
  <c r="D54" i="13"/>
  <c r="E54" i="13" s="1"/>
  <c r="D53" i="13"/>
  <c r="E53" i="13" s="1"/>
  <c r="D52" i="13"/>
  <c r="E52" i="13" s="1"/>
  <c r="D51" i="13"/>
  <c r="E51" i="13" s="1"/>
  <c r="D50" i="13"/>
  <c r="E50" i="13" s="1"/>
  <c r="D49" i="13"/>
  <c r="E49" i="13" s="1"/>
  <c r="D48" i="13"/>
  <c r="E48" i="13" s="1"/>
  <c r="D47" i="13"/>
  <c r="E47" i="13" s="1"/>
  <c r="D46" i="13"/>
  <c r="E46" i="13" s="1"/>
  <c r="D45" i="13"/>
  <c r="E45" i="13" s="1"/>
  <c r="D44" i="13"/>
  <c r="E44" i="13" s="1"/>
  <c r="D43" i="13"/>
  <c r="E43" i="13" s="1"/>
  <c r="D42" i="13"/>
  <c r="E42" i="13" s="1"/>
  <c r="D41" i="13"/>
  <c r="E41" i="13" s="1"/>
  <c r="D40" i="13"/>
  <c r="E40" i="13" s="1"/>
  <c r="D39" i="13"/>
  <c r="E39" i="13" s="1"/>
  <c r="D38" i="13"/>
  <c r="E38" i="13" s="1"/>
  <c r="D37" i="13"/>
  <c r="E37" i="13" s="1"/>
  <c r="D36" i="13"/>
  <c r="E36" i="13" s="1"/>
  <c r="D35" i="13"/>
  <c r="E35" i="13" s="1"/>
  <c r="D34" i="13"/>
  <c r="E34" i="13" s="1"/>
  <c r="D33" i="13"/>
  <c r="E33" i="13" s="1"/>
  <c r="D32" i="13"/>
  <c r="E32" i="13" s="1"/>
  <c r="D31" i="13"/>
  <c r="E31" i="13" s="1"/>
  <c r="D30" i="13"/>
  <c r="E30" i="13" s="1"/>
  <c r="D29" i="13"/>
  <c r="E29" i="13" s="1"/>
  <c r="D28" i="13"/>
  <c r="E28" i="13" s="1"/>
  <c r="D27" i="13"/>
  <c r="E27" i="13" s="1"/>
  <c r="D26" i="13"/>
  <c r="E26" i="13" s="1"/>
  <c r="D25" i="13"/>
  <c r="E25" i="13" s="1"/>
  <c r="D24" i="13"/>
  <c r="E24" i="13" s="1"/>
  <c r="D23" i="13"/>
  <c r="E23" i="13" s="1"/>
  <c r="D22" i="13"/>
  <c r="E22" i="13" s="1"/>
  <c r="D21" i="13"/>
  <c r="E21" i="13" s="1"/>
  <c r="D20" i="13"/>
  <c r="E20" i="13" s="1"/>
  <c r="D19" i="13"/>
  <c r="E19" i="13" s="1"/>
  <c r="D18" i="13"/>
  <c r="E18" i="13" s="1"/>
  <c r="D17" i="13"/>
  <c r="E17" i="13" s="1"/>
  <c r="D16" i="13"/>
  <c r="E16" i="13" s="1"/>
  <c r="D15" i="13"/>
  <c r="E15" i="13" s="1"/>
  <c r="D14" i="13"/>
  <c r="E14" i="13" s="1"/>
  <c r="D13" i="13"/>
  <c r="E13" i="13" s="1"/>
  <c r="D12" i="13"/>
  <c r="E12" i="13" s="1"/>
  <c r="D11" i="13"/>
  <c r="E11" i="13" s="1"/>
  <c r="D10" i="13"/>
  <c r="E10" i="13" s="1"/>
  <c r="D9" i="13"/>
  <c r="E9" i="13" s="1"/>
  <c r="D8" i="13"/>
  <c r="E8" i="13" s="1"/>
  <c r="D7" i="13"/>
  <c r="E7" i="13" s="1"/>
  <c r="D6" i="13"/>
  <c r="E6" i="13" s="1"/>
  <c r="D5" i="13"/>
  <c r="E5" i="13" s="1"/>
  <c r="D4" i="13"/>
  <c r="E4" i="13" s="1"/>
  <c r="D3" i="13"/>
  <c r="E3" i="13" s="1"/>
  <c r="B3" i="13" l="1"/>
  <c r="C3" i="13" s="1"/>
  <c r="B4" i="13"/>
  <c r="C4" i="13" s="1"/>
  <c r="B5" i="13"/>
  <c r="C5" i="13" s="1"/>
  <c r="B6" i="13"/>
  <c r="C6" i="13" s="1"/>
  <c r="B7" i="13"/>
  <c r="C7" i="13" s="1"/>
  <c r="B8" i="13"/>
  <c r="C8" i="13" s="1"/>
  <c r="B9" i="13"/>
  <c r="C9" i="13" s="1"/>
  <c r="B10" i="13"/>
  <c r="C10" i="13" s="1"/>
  <c r="B11" i="13"/>
  <c r="C11" i="13" s="1"/>
  <c r="B12" i="13"/>
  <c r="C12" i="13" s="1"/>
  <c r="B13" i="13"/>
  <c r="C13" i="13" s="1"/>
  <c r="B14" i="13"/>
  <c r="C14" i="13" s="1"/>
  <c r="B15" i="13"/>
  <c r="C15" i="13" s="1"/>
  <c r="B16" i="13"/>
  <c r="C16" i="13" s="1"/>
  <c r="B17" i="13"/>
  <c r="C17" i="13" s="1"/>
  <c r="B18" i="13"/>
  <c r="C18" i="13" s="1"/>
  <c r="B19" i="13"/>
  <c r="C19" i="13" s="1"/>
  <c r="B20" i="13"/>
  <c r="C20" i="13" s="1"/>
  <c r="B21" i="13"/>
  <c r="C21" i="13" s="1"/>
  <c r="B22" i="13"/>
  <c r="C22" i="13" s="1"/>
  <c r="B23" i="13"/>
  <c r="C23" i="13" s="1"/>
  <c r="B24" i="13"/>
  <c r="C24" i="13" s="1"/>
  <c r="B25" i="13"/>
  <c r="C25" i="13" s="1"/>
  <c r="B26" i="13"/>
  <c r="C26" i="13" s="1"/>
  <c r="B27" i="13"/>
  <c r="C27" i="13" s="1"/>
  <c r="B28" i="13"/>
  <c r="C28" i="13" s="1"/>
  <c r="B29" i="13"/>
  <c r="C29" i="13" s="1"/>
  <c r="B30" i="13"/>
  <c r="C30" i="13" s="1"/>
  <c r="B31" i="13"/>
  <c r="C31" i="13" s="1"/>
  <c r="B32" i="13"/>
  <c r="C32" i="13" s="1"/>
  <c r="B33" i="13"/>
  <c r="C33" i="13" s="1"/>
  <c r="B34" i="13"/>
  <c r="C34" i="13" s="1"/>
  <c r="B35" i="13"/>
  <c r="C35" i="13" s="1"/>
  <c r="B36" i="13"/>
  <c r="C36" i="13" s="1"/>
  <c r="B37" i="13"/>
  <c r="C37" i="13" s="1"/>
  <c r="B38" i="13"/>
  <c r="C38" i="13" s="1"/>
  <c r="B39" i="13"/>
  <c r="C39" i="13" s="1"/>
  <c r="B40" i="13"/>
  <c r="C40" i="13" s="1"/>
  <c r="B41" i="13"/>
  <c r="C41" i="13" s="1"/>
  <c r="B42" i="13"/>
  <c r="C42" i="13" s="1"/>
  <c r="B43" i="13"/>
  <c r="C43" i="13" s="1"/>
  <c r="B44" i="13"/>
  <c r="C44" i="13" s="1"/>
  <c r="B45" i="13"/>
  <c r="C45" i="13" s="1"/>
  <c r="B46" i="13"/>
  <c r="C46" i="13" s="1"/>
  <c r="B47" i="13"/>
  <c r="C47" i="13" s="1"/>
  <c r="B48" i="13"/>
  <c r="C48" i="13" s="1"/>
  <c r="B49" i="13"/>
  <c r="C49" i="13" s="1"/>
  <c r="B50" i="13"/>
  <c r="C50" i="13" s="1"/>
  <c r="B51" i="13"/>
  <c r="C51" i="13" s="1"/>
  <c r="B52" i="13"/>
  <c r="C52" i="13" s="1"/>
  <c r="B53" i="13"/>
  <c r="C53" i="13" s="1"/>
  <c r="B54" i="13"/>
  <c r="C54" i="13" s="1"/>
  <c r="B55" i="13"/>
  <c r="C55" i="13" s="1"/>
  <c r="B56" i="13"/>
  <c r="C56" i="13" s="1"/>
  <c r="B57" i="13"/>
  <c r="C57" i="13" s="1"/>
  <c r="B58" i="13"/>
  <c r="C58" i="13" s="1"/>
  <c r="B59" i="13"/>
  <c r="C59" i="13" s="1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H3" i="13"/>
  <c r="H4" i="13" l="1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</calcChain>
</file>

<file path=xl/sharedStrings.xml><?xml version="1.0" encoding="utf-8"?>
<sst xmlns="http://schemas.openxmlformats.org/spreadsheetml/2006/main" count="830" uniqueCount="300">
  <si>
    <t>Freinage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</si>
  <si>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</si>
  <si>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</si>
  <si>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</si>
  <si>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</si>
  <si>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</si>
  <si>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</si>
  <si>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</si>
  <si>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</si>
  <si>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</si>
  <si>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</si>
  <si>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</si>
  <si>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</si>
  <si>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</si>
  <si>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</si>
  <si>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</si>
  <si>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</si>
  <si>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</si>
  <si>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</si>
  <si>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</si>
  <si>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</si>
  <si>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</si>
  <si>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</si>
  <si>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</si>
  <si>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</si>
  <si>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</si>
  <si>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</si>
  <si>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</si>
  <si>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</si>
  <si>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</si>
  <si>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</si>
  <si>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</si>
  <si>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</si>
  <si>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</si>
  <si>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</si>
  <si>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</si>
  <si>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</si>
  <si>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</si>
  <si>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</si>
  <si>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</si>
  <si>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</si>
  <si>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</si>
  <si>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</si>
  <si>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</si>
  <si>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</si>
  <si>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</si>
  <si>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</si>
  <si>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</si>
  <si>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</si>
  <si>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</si>
  <si>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</si>
  <si>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</si>
  <si>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</si>
  <si>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</si>
  <si>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</si>
  <si>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</si>
  <si>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</si>
  <si>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</si>
  <si>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Freinages</t>
  </si>
  <si>
    <t>PM10</t>
  </si>
  <si>
    <t>PM2,5</t>
  </si>
  <si>
    <t>PM1</t>
  </si>
  <si>
    <t>Moyenne</t>
  </si>
  <si>
    <t>Max</t>
  </si>
  <si>
    <t>Moyenne PM2,5/PM10</t>
  </si>
  <si>
    <t>Moyenne PM1/PM10</t>
  </si>
  <si>
    <t>Moyenne PM1/PM2,5</t>
  </si>
  <si>
    <t>Quantité matière PM10</t>
  </si>
  <si>
    <t>Quantité matière PM2,5</t>
  </si>
  <si>
    <t>Quantité matière PM1</t>
  </si>
  <si>
    <t>#</t>
  </si>
  <si>
    <t>Début</t>
  </si>
  <si>
    <t>Fin</t>
  </si>
  <si>
    <t>Durée (mm:ss)</t>
  </si>
  <si>
    <t>Heure</t>
  </si>
  <si>
    <t>0,30 µm</t>
  </si>
  <si>
    <t>0,40 µm</t>
  </si>
  <si>
    <t>0,50 µm</t>
  </si>
  <si>
    <t>0,65 µm</t>
  </si>
  <si>
    <t>0,80 µm</t>
  </si>
  <si>
    <t>1,00 µm</t>
  </si>
  <si>
    <t>1,60 µm</t>
  </si>
  <si>
    <t>2,00 µm</t>
  </si>
  <si>
    <t>3,00 µm</t>
  </si>
  <si>
    <t>4,00 µm</t>
  </si>
  <si>
    <t>5,00 µm</t>
  </si>
  <si>
    <t>7,50 µm</t>
  </si>
  <si>
    <t>10,00 µm</t>
  </si>
  <si>
    <t>15,00 µm</t>
  </si>
  <si>
    <t>20,00 µm</t>
  </si>
  <si>
    <t>11:31:42</t>
  </si>
  <si>
    <t>11:32:59</t>
  </si>
  <si>
    <t>11:34:02</t>
  </si>
  <si>
    <t>11:35:25</t>
  </si>
  <si>
    <t>11:37:26</t>
  </si>
  <si>
    <t>11:40:13</t>
  </si>
  <si>
    <t>11:43:01</t>
  </si>
  <si>
    <t>11:45:52</t>
  </si>
  <si>
    <t>11:47:42</t>
  </si>
  <si>
    <t>11:49:37</t>
  </si>
  <si>
    <t>11:50:39</t>
  </si>
  <si>
    <t>11:51:41</t>
  </si>
  <si>
    <t>11:54:28</t>
  </si>
  <si>
    <t>11:57:27</t>
  </si>
  <si>
    <t>12:00:23</t>
  </si>
  <si>
    <t>12:03:23</t>
  </si>
  <si>
    <t>12:05:27</t>
  </si>
  <si>
    <t>12:07:39</t>
  </si>
  <si>
    <t>12:09:45</t>
  </si>
  <si>
    <t>12:11:54</t>
  </si>
  <si>
    <t>12:14:09</t>
  </si>
  <si>
    <t>12:16:19</t>
  </si>
  <si>
    <t>12:18:29</t>
  </si>
  <si>
    <t>12:20:41</t>
  </si>
  <si>
    <t>12:22:31</t>
  </si>
  <si>
    <t>12:24:16</t>
  </si>
  <si>
    <t>12:26:01</t>
  </si>
  <si>
    <t>12:27:46</t>
  </si>
  <si>
    <t>12:29:35</t>
  </si>
  <si>
    <t>12:31:26</t>
  </si>
  <si>
    <t>12:33:09</t>
  </si>
  <si>
    <t>12:36:22</t>
  </si>
  <si>
    <t>12:42:17</t>
  </si>
  <si>
    <t>12:48:15</t>
  </si>
  <si>
    <t>12:54:13</t>
  </si>
  <si>
    <t>13:00:09</t>
  </si>
  <si>
    <t>13:05:00</t>
  </si>
  <si>
    <t>13:09:53</t>
  </si>
  <si>
    <t>13:12:19</t>
  </si>
  <si>
    <t>13:14:39</t>
  </si>
  <si>
    <t>13:16:59</t>
  </si>
  <si>
    <t>13:19:23</t>
  </si>
  <si>
    <t>13:21:41</t>
  </si>
  <si>
    <t>13:25:58</t>
  </si>
  <si>
    <t>13:33:37</t>
  </si>
  <si>
    <t>13:41:08</t>
  </si>
  <si>
    <t>13:48:43</t>
  </si>
  <si>
    <t>13:56:23</t>
  </si>
  <si>
    <t>14:02:31</t>
  </si>
  <si>
    <t>14:08:45</t>
  </si>
  <si>
    <t>14:11:53</t>
  </si>
  <si>
    <t>14:14:55</t>
  </si>
  <si>
    <t>14:17:58</t>
  </si>
  <si>
    <t>14:21:07</t>
  </si>
  <si>
    <t>14:24:10</t>
  </si>
  <si>
    <t>14:27:15</t>
  </si>
  <si>
    <t>14:30:04</t>
  </si>
  <si>
    <t>09:32:21</t>
  </si>
  <si>
    <t>09:33:28</t>
  </si>
  <si>
    <t>09:34:30</t>
  </si>
  <si>
    <t>09:36:28</t>
  </si>
  <si>
    <t>09:38:43</t>
  </si>
  <si>
    <t>09:41:37</t>
  </si>
  <si>
    <t>09:44:31</t>
  </si>
  <si>
    <t>09:47:35</t>
  </si>
  <si>
    <t>09:49:35</t>
  </si>
  <si>
    <t>09:51:35</t>
  </si>
  <si>
    <t>09:52:47</t>
  </si>
  <si>
    <t>09:53:49</t>
  </si>
  <si>
    <t>09:56:56</t>
  </si>
  <si>
    <t>10:00:04</t>
  </si>
  <si>
    <t>10:03:17</t>
  </si>
  <si>
    <t>10:06:26</t>
  </si>
  <si>
    <t>10:08:46</t>
  </si>
  <si>
    <t>10:11:06</t>
  </si>
  <si>
    <t>10:13:25</t>
  </si>
  <si>
    <t>10:15:41</t>
  </si>
  <si>
    <t>10:18:01</t>
  </si>
  <si>
    <t>10:20:19</t>
  </si>
  <si>
    <t>10:22:38</t>
  </si>
  <si>
    <t>10:24:58</t>
  </si>
  <si>
    <t>10:26:51</t>
  </si>
  <si>
    <t>10:28:47</t>
  </si>
  <si>
    <t>10:30:41</t>
  </si>
  <si>
    <t>10:32:34</t>
  </si>
  <si>
    <t>10:34:30</t>
  </si>
  <si>
    <t>10:36:17</t>
  </si>
  <si>
    <t>10:38:08</t>
  </si>
  <si>
    <t>10:41:34</t>
  </si>
  <si>
    <t>10:47:43</t>
  </si>
  <si>
    <t>10:54:03</t>
  </si>
  <si>
    <t>11:00:18</t>
  </si>
  <si>
    <t>13:06:51</t>
  </si>
  <si>
    <t>13:09:09</t>
  </si>
  <si>
    <t>13:14:31</t>
  </si>
  <si>
    <t>13:16:50</t>
  </si>
  <si>
    <t>13:19:48</t>
  </si>
  <si>
    <t>13:22:50</t>
  </si>
  <si>
    <t>13:25:36</t>
  </si>
  <si>
    <t>13:27:34</t>
  </si>
  <si>
    <t>13:29:35</t>
  </si>
  <si>
    <t>13:30:43</t>
  </si>
  <si>
    <t>13:31:48</t>
  </si>
  <si>
    <t>13:34:57</t>
  </si>
  <si>
    <t>13:38:08</t>
  </si>
  <si>
    <t>13:41:18</t>
  </si>
  <si>
    <t>13:44:29</t>
  </si>
  <si>
    <t>13:46:51</t>
  </si>
  <si>
    <t>13:49:06</t>
  </si>
  <si>
    <t>13:51:24</t>
  </si>
  <si>
    <t>13:53:47</t>
  </si>
  <si>
    <t>13:56:06</t>
  </si>
  <si>
    <t>13:58:23</t>
  </si>
  <si>
    <t>14:00:36</t>
  </si>
  <si>
    <t>14:02:56</t>
  </si>
  <si>
    <t>14:04:46</t>
  </si>
  <si>
    <t>14:06:45</t>
  </si>
  <si>
    <t>14:08:33</t>
  </si>
  <si>
    <t>14:10:22</t>
  </si>
  <si>
    <t>14:12:03</t>
  </si>
  <si>
    <t>14:13:49</t>
  </si>
  <si>
    <t>14:15:34</t>
  </si>
  <si>
    <t>14:18:47</t>
  </si>
  <si>
    <t>14:24:48</t>
  </si>
  <si>
    <t>14:30:55</t>
  </si>
  <si>
    <t>14:37:00</t>
  </si>
  <si>
    <t>14:43:07</t>
  </si>
  <si>
    <t>14:48:04</t>
  </si>
  <si>
    <t>14:53:02</t>
  </si>
  <si>
    <t>14:55:34</t>
  </si>
  <si>
    <t>14:58:01</t>
  </si>
  <si>
    <t>15:00:26</t>
  </si>
  <si>
    <t>15:02:48</t>
  </si>
  <si>
    <t>15:05:10</t>
  </si>
  <si>
    <t>15:09:33</t>
  </si>
  <si>
    <t>15:17:11</t>
  </si>
  <si>
    <t>15:24:53</t>
  </si>
  <si>
    <t>15:32:37</t>
  </si>
  <si>
    <t>15:40:23</t>
  </si>
  <si>
    <t>15:46:44</t>
  </si>
  <si>
    <t>15:52:59</t>
  </si>
  <si>
    <t>15:56:13</t>
  </si>
  <si>
    <t>15:59:20</t>
  </si>
  <si>
    <t>16:02:25</t>
  </si>
  <si>
    <t>16:05:30</t>
  </si>
  <si>
    <t>16:08:35</t>
  </si>
  <si>
    <t>16:11:39</t>
  </si>
  <si>
    <t>16:14:06</t>
  </si>
  <si>
    <t>13:12:05</t>
  </si>
  <si>
    <t>nombre de 
reproduction</t>
  </si>
  <si>
    <t>Ecart type</t>
  </si>
  <si>
    <t>Ecart
type</t>
  </si>
  <si>
    <t>Moyenne PM10
(µg/m3)</t>
  </si>
  <si>
    <t>Moyenne PM2.5
(µg/m3)</t>
  </si>
  <si>
    <t>Moyenne PM1
(µg/m3)</t>
  </si>
  <si>
    <t>Moyennes par freinage du programme</t>
  </si>
  <si>
    <t>PM10
(µg/m3)</t>
  </si>
  <si>
    <t>PM2.5
(µg/m3)</t>
  </si>
  <si>
    <t>PM1
(µg/m3)</t>
  </si>
  <si>
    <t>Masse PM10
(µg)</t>
  </si>
  <si>
    <t>Masse PM2.5
(µg)</t>
  </si>
  <si>
    <t>Masse PM1
(µg)</t>
  </si>
  <si>
    <t>Moyenne des Maximum mesurés par freinage du programme</t>
  </si>
  <si>
    <t>Moyenne des masses mesurées par  le GRIMM par freinage du programme</t>
  </si>
  <si>
    <t>Fbm (N)</t>
  </si>
  <si>
    <t>V0 (km/h)</t>
  </si>
  <si>
    <t>Masse simulée (t)</t>
  </si>
  <si>
    <t>T (s)</t>
  </si>
  <si>
    <t>Vf (km/h)</t>
  </si>
  <si>
    <t>FM</t>
  </si>
  <si>
    <t>FA</t>
  </si>
  <si>
    <t>FR</t>
  </si>
  <si>
    <t>Type</t>
  </si>
  <si>
    <t>Moyenne des masses mesurées par  le GRIMM 
par freinage du programme</t>
  </si>
  <si>
    <t>Paramètres Freinages</t>
  </si>
  <si>
    <t>Masse PM10
(ng)</t>
  </si>
  <si>
    <t>Masse PM2.5
(ng)</t>
  </si>
  <si>
    <t>Masse PM1
(ng)</t>
  </si>
  <si>
    <t>Configuration</t>
  </si>
  <si>
    <t xml:space="preserve">Masse </t>
  </si>
  <si>
    <t>Nombre 
freinages</t>
  </si>
  <si>
    <t>Ts</t>
  </si>
  <si>
    <t>Masse moyenne PM10
(ng)</t>
  </si>
  <si>
    <t>Masse moyenne PM2.5
(ng)</t>
  </si>
  <si>
    <t>Masse moyenne PM1
(ng)</t>
  </si>
  <si>
    <t>Masse totale
PM10
(ng)</t>
  </si>
  <si>
    <t>Masse totale
PM2.5
(ng)</t>
  </si>
  <si>
    <t>Masse totale
PM1
(ng)</t>
  </si>
  <si>
    <t>Config 1</t>
  </si>
  <si>
    <t>Config 2</t>
  </si>
  <si>
    <t>Config 3</t>
  </si>
  <si>
    <t>Config 4</t>
  </si>
  <si>
    <t>Config 5</t>
  </si>
  <si>
    <t>Config 6</t>
  </si>
  <si>
    <t>Config 7</t>
  </si>
  <si>
    <t>Config 8</t>
  </si>
  <si>
    <t>Config 9</t>
  </si>
  <si>
    <t>Config 10</t>
  </si>
  <si>
    <t>Config 11</t>
  </si>
  <si>
    <t>Config 12</t>
  </si>
  <si>
    <t>Config 13</t>
  </si>
  <si>
    <t>Config 14</t>
  </si>
  <si>
    <t>Config 15</t>
  </si>
  <si>
    <t>Config 16</t>
  </si>
  <si>
    <t>Config 17</t>
  </si>
  <si>
    <t>Config 18</t>
  </si>
  <si>
    <t>Config 19</t>
  </si>
  <si>
    <t>Config 20</t>
  </si>
  <si>
    <t>Config 21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</si>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</sst>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"/>
    <numFmt numFmtId="165" formatCode="dd/mm/yyyy\ hh:mm:ss"/>
    <numFmt numFmtId="166" formatCode="0.000"/>
    <numFmt numFmtId="167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8FB98"/>
        <bgColor indexed="64"/>
      </patternFill>
    </fill>
    <fill>
      <patternFill patternType="solid">
        <fgColor rgb="FFADD8E6"/>
        <bgColor indexed="64"/>
      </patternFill>
    </fill>
    <fill>
      <patternFill patternType="solid">
        <fgColor rgb="FF00FF7F"/>
        <bgColor indexed="64"/>
      </patternFill>
    </fill>
    <fill>
      <patternFill patternType="solid">
        <fgColor rgb="FF87CEFA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CCC0DA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9D9D9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6" tint="0.799951170384838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9" fontId="0" fillId="0" borderId="0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45" fontId="0" fillId="4" borderId="0" xfId="0" applyNumberFormat="1" applyFill="1" applyAlignment="1">
      <alignment horizontal="center"/>
    </xf>
    <xf numFmtId="49" fontId="0" fillId="4" borderId="0" xfId="0" applyNumberFormat="1" applyFill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0" fillId="4" borderId="0" xfId="0" applyNumberFormat="1" applyFill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0" fillId="4" borderId="2" xfId="0" applyFill="1" applyBorder="1"/>
    <xf numFmtId="0" fontId="0" fillId="5" borderId="0" xfId="0" applyFill="1" applyAlignment="1">
      <alignment horizontal="center"/>
    </xf>
    <xf numFmtId="165" fontId="0" fillId="5" borderId="0" xfId="0" applyNumberFormat="1" applyFill="1" applyAlignment="1">
      <alignment horizontal="center"/>
    </xf>
    <xf numFmtId="45" fontId="0" fillId="5" borderId="0" xfId="0" applyNumberFormat="1" applyFill="1" applyAlignment="1">
      <alignment horizontal="center"/>
    </xf>
    <xf numFmtId="49" fontId="0" fillId="5" borderId="0" xfId="0" applyNumberFormat="1" applyFill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164" fontId="0" fillId="5" borderId="0" xfId="0" applyNumberFormat="1" applyFill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5" borderId="2" xfId="0" applyFill="1" applyBorder="1"/>
    <xf numFmtId="0" fontId="0" fillId="6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45" fontId="0" fillId="6" borderId="0" xfId="0" applyNumberFormat="1" applyFill="1" applyAlignment="1">
      <alignment horizontal="center"/>
    </xf>
    <xf numFmtId="49" fontId="0" fillId="6" borderId="0" xfId="0" applyNumberFormat="1" applyFill="1" applyAlignment="1">
      <alignment horizontal="center"/>
    </xf>
    <xf numFmtId="164" fontId="0" fillId="6" borderId="2" xfId="0" applyNumberFormat="1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0" fontId="0" fillId="6" borderId="2" xfId="0" applyFill="1" applyBorder="1"/>
    <xf numFmtId="165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4" borderId="2" xfId="0" applyNumberFormat="1" applyFill="1" applyBorder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4" borderId="0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165" fontId="0" fillId="7" borderId="0" xfId="0" applyNumberFormat="1" applyFill="1" applyAlignment="1">
      <alignment horizontal="center"/>
    </xf>
    <xf numFmtId="45" fontId="0" fillId="7" borderId="0" xfId="0" applyNumberFormat="1" applyFill="1" applyAlignment="1">
      <alignment horizontal="center"/>
    </xf>
    <xf numFmtId="49" fontId="0" fillId="7" borderId="0" xfId="0" applyNumberFormat="1" applyFill="1" applyAlignment="1">
      <alignment horizontal="center"/>
    </xf>
    <xf numFmtId="164" fontId="0" fillId="7" borderId="2" xfId="0" applyNumberFormat="1" applyFill="1" applyBorder="1" applyAlignment="1">
      <alignment horizontal="center"/>
    </xf>
    <xf numFmtId="164" fontId="0" fillId="7" borderId="0" xfId="0" applyNumberFormat="1" applyFill="1" applyAlignment="1">
      <alignment horizontal="center"/>
    </xf>
    <xf numFmtId="164" fontId="0" fillId="7" borderId="0" xfId="0" applyNumberFormat="1" applyFill="1" applyBorder="1" applyAlignment="1">
      <alignment horizontal="center"/>
    </xf>
    <xf numFmtId="0" fontId="0" fillId="7" borderId="2" xfId="0" applyFill="1" applyBorder="1"/>
    <xf numFmtId="164" fontId="0" fillId="8" borderId="2" xfId="0" applyNumberFormat="1" applyFill="1" applyBorder="1" applyAlignment="1">
      <alignment horizontal="center"/>
    </xf>
    <xf numFmtId="164" fontId="0" fillId="8" borderId="0" xfId="0" applyNumberFormat="1" applyFill="1" applyAlignment="1">
      <alignment horizontal="center"/>
    </xf>
    <xf numFmtId="164" fontId="0" fillId="8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10" borderId="1" xfId="0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12" borderId="1" xfId="0" applyFont="1" applyFill="1" applyBorder="1" applyAlignment="1">
      <alignment vertical="center"/>
    </xf>
    <xf numFmtId="0" fontId="2" fillId="9" borderId="1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 wrapText="1"/>
    </xf>
    <xf numFmtId="0" fontId="1" fillId="14" borderId="1" xfId="0" applyFont="1" applyFill="1" applyBorder="1" applyAlignment="1">
      <alignment horizontal="center" vertical="center" wrapText="1"/>
    </xf>
    <xf numFmtId="0" fontId="1" fillId="14" borderId="9" xfId="0" applyFont="1" applyFill="1" applyBorder="1" applyAlignment="1">
      <alignment horizontal="center" vertical="center" wrapText="1"/>
    </xf>
    <xf numFmtId="0" fontId="0" fillId="15" borderId="10" xfId="0" applyFill="1" applyBorder="1" applyAlignment="1">
      <alignment horizontal="center" vertical="center" wrapText="1"/>
    </xf>
    <xf numFmtId="0" fontId="0" fillId="16" borderId="0" xfId="0" applyFill="1"/>
    <xf numFmtId="0" fontId="1" fillId="17" borderId="1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 wrapText="1"/>
    </xf>
    <xf numFmtId="0" fontId="0" fillId="20" borderId="1" xfId="0" applyFill="1" applyBorder="1" applyAlignment="1">
      <alignment horizontal="center" vertical="center" wrapText="1"/>
    </xf>
    <xf numFmtId="0" fontId="1" fillId="21" borderId="1" xfId="0" applyFont="1" applyFill="1" applyBorder="1" applyAlignment="1">
      <alignment horizontal="center" vertical="center" wrapText="1"/>
    </xf>
    <xf numFmtId="0" fontId="0" fillId="22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1" fontId="0" fillId="23" borderId="1" xfId="0" applyNumberFormat="1" applyFill="1" applyBorder="1" applyAlignment="1">
      <alignment horizontal="center"/>
    </xf>
    <xf numFmtId="1" fontId="0" fillId="24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NumberFormat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3</xdr:row>
          <xdr:rowOff>171450</xdr:rowOff>
        </xdr:from>
        <xdr:to>
          <xdr:col>14</xdr:col>
          <xdr:colOff>723900</xdr:colOff>
          <xdr:row>7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59"/>
  <sheetViews>
    <sheetView workbookViewId="0">
      <selection sqref="A1:A2"/>
    </sheetView>
  </sheetViews>
  <sheetFormatPr baseColWidth="10" defaultRowHeight="15" x14ac:dyDescent="0.25"/>
  <cols>
    <col min="1" max="1" width="5.85546875" style="3" customWidth="1"/>
    <col min="2" max="3" width="18.42578125" style="39" bestFit="1" customWidth="1"/>
    <col min="4" max="4" width="11.42578125" style="40"/>
    <col min="5" max="5" width="8.7109375" style="40" bestFit="1" customWidth="1"/>
    <col min="6" max="6" width="11.42578125" style="40"/>
    <col min="7" max="7" width="11" style="41" customWidth="1"/>
    <col min="8" max="8" width="11" style="42" customWidth="1"/>
    <col min="9" max="9" width="11" style="41" customWidth="1"/>
    <col min="10" max="10" width="11" style="42" customWidth="1"/>
    <col min="11" max="11" width="11" style="41" customWidth="1"/>
    <col min="12" max="12" width="11" style="42" customWidth="1"/>
    <col min="13" max="13" width="11" style="41" customWidth="1"/>
    <col min="14" max="14" width="11" style="42" customWidth="1"/>
    <col min="15" max="15" width="11" style="41" customWidth="1"/>
    <col min="16" max="16" width="11" style="42" customWidth="1"/>
    <col min="17" max="17" width="11" style="41" customWidth="1"/>
    <col min="18" max="18" width="11" style="42" customWidth="1"/>
    <col min="19" max="19" width="11" style="41" customWidth="1"/>
    <col min="20" max="20" width="11" style="42" customWidth="1"/>
    <col min="21" max="21" width="11" style="41" customWidth="1"/>
    <col min="22" max="22" width="11" style="42" customWidth="1"/>
    <col min="23" max="23" width="11" style="41" customWidth="1"/>
    <col min="24" max="24" width="11" style="42" customWidth="1"/>
    <col min="25" max="25" width="11" style="41" customWidth="1"/>
    <col min="26" max="26" width="11" style="42" customWidth="1"/>
    <col min="27" max="27" width="11" style="41" customWidth="1"/>
    <col min="28" max="28" width="11" style="42" customWidth="1"/>
    <col min="29" max="29" width="11" style="41" customWidth="1"/>
    <col min="30" max="30" width="11" style="42" customWidth="1"/>
    <col min="31" max="31" width="11" style="41" customWidth="1"/>
    <col min="32" max="32" width="11" style="42" customWidth="1"/>
    <col min="33" max="33" width="11" style="41" customWidth="1"/>
    <col min="34" max="34" width="11" style="42" customWidth="1"/>
    <col min="35" max="35" width="11" style="41" customWidth="1"/>
    <col min="36" max="36" width="11" style="42" customWidth="1"/>
    <col min="37" max="37" width="11" style="41" customWidth="1"/>
    <col min="38" max="38" width="11" style="42" customWidth="1"/>
    <col min="39" max="39" width="11" style="41" customWidth="1"/>
    <col min="40" max="40" width="11" style="42" customWidth="1"/>
    <col min="41" max="41" width="11" style="41" customWidth="1"/>
    <col min="42" max="42" width="11" style="42" customWidth="1"/>
    <col min="43" max="43" width="13.42578125" style="41" customWidth="1"/>
    <col min="44" max="45" width="13.42578125" style="43" customWidth="1"/>
    <col min="46" max="46" width="14.140625" style="41" customWidth="1"/>
    <col min="47" max="48" width="14.140625" style="43" customWidth="1"/>
    <col min="49" max="49" width="11.42578125" style="13"/>
  </cols>
  <sheetData>
    <row r="1" spans="1:49" x14ac:dyDescent="0.25">
      <c r="A1" s="90" t="s">
        <v>70</v>
      </c>
      <c r="B1" s="90" t="s">
        <v>71</v>
      </c>
      <c r="C1" s="91" t="s">
        <v>72</v>
      </c>
      <c r="D1" s="92" t="s">
        <v>73</v>
      </c>
      <c r="E1" s="92" t="s">
        <v>0</v>
      </c>
      <c r="F1" s="89" t="s">
        <v>74</v>
      </c>
      <c r="G1" s="86" t="s">
        <v>59</v>
      </c>
      <c r="H1" s="87"/>
      <c r="I1" s="86" t="s">
        <v>60</v>
      </c>
      <c r="J1" s="87"/>
      <c r="K1" s="86" t="s">
        <v>61</v>
      </c>
      <c r="L1" s="87"/>
      <c r="M1" s="86" t="s">
        <v>75</v>
      </c>
      <c r="N1" s="87"/>
      <c r="O1" s="86" t="s">
        <v>76</v>
      </c>
      <c r="P1" s="87"/>
      <c r="Q1" s="86" t="s">
        <v>77</v>
      </c>
      <c r="R1" s="87"/>
      <c r="S1" s="86" t="s">
        <v>78</v>
      </c>
      <c r="T1" s="87"/>
      <c r="U1" s="86" t="s">
        <v>79</v>
      </c>
      <c r="V1" s="87"/>
      <c r="W1" s="86" t="s">
        <v>80</v>
      </c>
      <c r="X1" s="87"/>
      <c r="Y1" s="86" t="s">
        <v>81</v>
      </c>
      <c r="Z1" s="87"/>
      <c r="AA1" s="86" t="s">
        <v>82</v>
      </c>
      <c r="AB1" s="87"/>
      <c r="AC1" s="86" t="s">
        <v>83</v>
      </c>
      <c r="AD1" s="87"/>
      <c r="AE1" s="86" t="s">
        <v>84</v>
      </c>
      <c r="AF1" s="87"/>
      <c r="AG1" s="86" t="s">
        <v>85</v>
      </c>
      <c r="AH1" s="87"/>
      <c r="AI1" s="86" t="s">
        <v>86</v>
      </c>
      <c r="AJ1" s="87"/>
      <c r="AK1" s="86" t="s">
        <v>87</v>
      </c>
      <c r="AL1" s="87"/>
      <c r="AM1" s="86" t="s">
        <v>88</v>
      </c>
      <c r="AN1" s="87"/>
      <c r="AO1" s="86" t="s">
        <v>89</v>
      </c>
      <c r="AP1" s="87"/>
      <c r="AQ1" s="88" t="s">
        <v>64</v>
      </c>
      <c r="AR1" s="85" t="s">
        <v>65</v>
      </c>
      <c r="AS1" s="85" t="s">
        <v>66</v>
      </c>
      <c r="AT1" s="88" t="s">
        <v>67</v>
      </c>
      <c r="AU1" s="85" t="s">
        <v>68</v>
      </c>
      <c r="AV1" s="85" t="s">
        <v>69</v>
      </c>
    </row>
    <row r="2" spans="1:49" x14ac:dyDescent="0.25">
      <c r="A2" s="90"/>
      <c r="B2" s="90"/>
      <c r="C2" s="91"/>
      <c r="D2" s="92"/>
      <c r="E2" s="92"/>
      <c r="F2" s="89"/>
      <c r="G2" s="14" t="s">
        <v>62</v>
      </c>
      <c r="H2" s="3" t="s">
        <v>63</v>
      </c>
      <c r="I2" s="14" t="s">
        <v>62</v>
      </c>
      <c r="J2" s="3" t="s">
        <v>63</v>
      </c>
      <c r="K2" s="14" t="s">
        <v>62</v>
      </c>
      <c r="L2" s="3" t="s">
        <v>63</v>
      </c>
      <c r="M2" s="14" t="s">
        <v>62</v>
      </c>
      <c r="N2" s="3" t="s">
        <v>63</v>
      </c>
      <c r="O2" s="14" t="s">
        <v>62</v>
      </c>
      <c r="P2" s="3" t="s">
        <v>63</v>
      </c>
      <c r="Q2" s="14" t="s">
        <v>62</v>
      </c>
      <c r="R2" s="3" t="s">
        <v>63</v>
      </c>
      <c r="S2" s="14" t="s">
        <v>62</v>
      </c>
      <c r="T2" s="3" t="s">
        <v>63</v>
      </c>
      <c r="U2" s="14" t="s">
        <v>62</v>
      </c>
      <c r="V2" s="3" t="s">
        <v>63</v>
      </c>
      <c r="W2" s="14" t="s">
        <v>62</v>
      </c>
      <c r="X2" s="3" t="s">
        <v>63</v>
      </c>
      <c r="Y2" s="14" t="s">
        <v>62</v>
      </c>
      <c r="Z2" s="3" t="s">
        <v>63</v>
      </c>
      <c r="AA2" s="14" t="s">
        <v>62</v>
      </c>
      <c r="AB2" s="3" t="s">
        <v>63</v>
      </c>
      <c r="AC2" s="14" t="s">
        <v>62</v>
      </c>
      <c r="AD2" s="3" t="s">
        <v>63</v>
      </c>
      <c r="AE2" s="14" t="s">
        <v>62</v>
      </c>
      <c r="AF2" s="3" t="s">
        <v>63</v>
      </c>
      <c r="AG2" s="14" t="s">
        <v>62</v>
      </c>
      <c r="AH2" s="3" t="s">
        <v>63</v>
      </c>
      <c r="AI2" s="14" t="s">
        <v>62</v>
      </c>
      <c r="AJ2" s="3" t="s">
        <v>63</v>
      </c>
      <c r="AK2" s="14" t="s">
        <v>62</v>
      </c>
      <c r="AL2" s="3" t="s">
        <v>63</v>
      </c>
      <c r="AM2" s="14" t="s">
        <v>62</v>
      </c>
      <c r="AN2" s="3" t="s">
        <v>63</v>
      </c>
      <c r="AO2" s="14" t="s">
        <v>62</v>
      </c>
      <c r="AP2" s="3" t="s">
        <v>63</v>
      </c>
      <c r="AQ2" s="88"/>
      <c r="AR2" s="85"/>
      <c r="AS2" s="85"/>
      <c r="AT2" s="88"/>
      <c r="AU2" s="85"/>
      <c r="AV2" s="85"/>
    </row>
    <row r="3" spans="1:49" x14ac:dyDescent="0.25">
      <c r="A3" s="15">
        <v>2</v>
      </c>
      <c r="B3" s="16">
        <v>43588.480405092596</v>
      </c>
      <c r="C3" s="16">
        <v>43588.481030092589</v>
      </c>
      <c r="D3" s="17">
        <v>6.2500000000000001E-4</v>
      </c>
      <c r="E3" s="18" t="s">
        <v>1</v>
      </c>
      <c r="F3" s="18" t="s">
        <v>90</v>
      </c>
      <c r="G3" s="19">
        <v>27.230000000000004</v>
      </c>
      <c r="H3" s="20">
        <v>73.45</v>
      </c>
      <c r="I3" s="19">
        <v>16.600000000000001</v>
      </c>
      <c r="J3" s="20">
        <v>55.199999999999996</v>
      </c>
      <c r="K3" s="19">
        <v>6.7299999999999986</v>
      </c>
      <c r="L3" s="20">
        <v>23.3</v>
      </c>
      <c r="M3" s="19">
        <v>2665</v>
      </c>
      <c r="N3" s="20">
        <v>10540</v>
      </c>
      <c r="O3" s="19">
        <v>4840</v>
      </c>
      <c r="P3" s="20">
        <v>17690</v>
      </c>
      <c r="Q3" s="19">
        <v>8696</v>
      </c>
      <c r="R3" s="20">
        <v>28830</v>
      </c>
      <c r="S3" s="19">
        <v>3377</v>
      </c>
      <c r="T3" s="20">
        <v>11405</v>
      </c>
      <c r="U3" s="19">
        <v>1457</v>
      </c>
      <c r="V3" s="20">
        <v>5260</v>
      </c>
      <c r="W3" s="19">
        <v>1635</v>
      </c>
      <c r="X3" s="20">
        <v>5650</v>
      </c>
      <c r="Y3" s="19">
        <v>239</v>
      </c>
      <c r="Z3" s="20">
        <v>1415</v>
      </c>
      <c r="AA3" s="19">
        <v>317</v>
      </c>
      <c r="AB3" s="20">
        <v>795</v>
      </c>
      <c r="AC3" s="19">
        <v>100</v>
      </c>
      <c r="AD3" s="20">
        <v>355</v>
      </c>
      <c r="AE3" s="19">
        <v>17</v>
      </c>
      <c r="AF3" s="20">
        <v>35</v>
      </c>
      <c r="AG3" s="19">
        <v>10</v>
      </c>
      <c r="AH3" s="20">
        <v>30</v>
      </c>
      <c r="AI3" s="19">
        <v>-3</v>
      </c>
      <c r="AJ3" s="20">
        <v>5</v>
      </c>
      <c r="AK3" s="19">
        <v>0</v>
      </c>
      <c r="AL3" s="20">
        <v>0</v>
      </c>
      <c r="AM3" s="19">
        <v>0</v>
      </c>
      <c r="AN3" s="20">
        <v>0</v>
      </c>
      <c r="AO3" s="19">
        <v>0</v>
      </c>
      <c r="AP3" s="20">
        <v>0</v>
      </c>
      <c r="AQ3" s="19">
        <v>0.60962174072713915</v>
      </c>
      <c r="AR3" s="21">
        <v>0.24715387440323164</v>
      </c>
      <c r="AS3" s="21">
        <v>0.40542168674698781</v>
      </c>
      <c r="AT3" s="19">
        <v>2.9408400000000005E-2</v>
      </c>
      <c r="AU3" s="21">
        <v>1.7928000000000003E-2</v>
      </c>
      <c r="AV3" s="21">
        <v>7.2683999999999986E-3</v>
      </c>
      <c r="AW3" s="22"/>
    </row>
    <row r="4" spans="1:49" x14ac:dyDescent="0.25">
      <c r="A4" s="23">
        <v>3</v>
      </c>
      <c r="B4" s="24">
        <v>43588.481238425928</v>
      </c>
      <c r="C4" s="24">
        <v>43588.481793981482</v>
      </c>
      <c r="D4" s="25">
        <v>5.5555555555555556E-4</v>
      </c>
      <c r="E4" s="26" t="s">
        <v>2</v>
      </c>
      <c r="F4" s="26" t="s">
        <v>91</v>
      </c>
      <c r="G4" s="27">
        <v>30.127777777777776</v>
      </c>
      <c r="H4" s="28">
        <v>112.75</v>
      </c>
      <c r="I4" s="27">
        <v>15.172222222222224</v>
      </c>
      <c r="J4" s="28">
        <v>62.349999999999994</v>
      </c>
      <c r="K4" s="27">
        <v>7.1111111111111125</v>
      </c>
      <c r="L4" s="28">
        <v>31.299999999999997</v>
      </c>
      <c r="M4" s="27">
        <v>3270</v>
      </c>
      <c r="N4" s="28">
        <v>20670</v>
      </c>
      <c r="O4" s="27">
        <v>6453.3333333333339</v>
      </c>
      <c r="P4" s="28">
        <v>29460</v>
      </c>
      <c r="Q4" s="27">
        <v>10637.777777777777</v>
      </c>
      <c r="R4" s="28">
        <v>48650</v>
      </c>
      <c r="S4" s="27">
        <v>3960.5555555555557</v>
      </c>
      <c r="T4" s="28">
        <v>17265</v>
      </c>
      <c r="U4" s="27">
        <v>1290</v>
      </c>
      <c r="V4" s="28">
        <v>5610</v>
      </c>
      <c r="W4" s="27">
        <v>1400</v>
      </c>
      <c r="X4" s="28">
        <v>4800</v>
      </c>
      <c r="Y4" s="27">
        <v>160.55555555555554</v>
      </c>
      <c r="Z4" s="28">
        <v>635</v>
      </c>
      <c r="AA4" s="27">
        <v>215</v>
      </c>
      <c r="AB4" s="28">
        <v>895</v>
      </c>
      <c r="AC4" s="27">
        <v>112.22222222222223</v>
      </c>
      <c r="AD4" s="28">
        <v>330</v>
      </c>
      <c r="AE4" s="27">
        <v>13.333333333333336</v>
      </c>
      <c r="AF4" s="28">
        <v>40</v>
      </c>
      <c r="AG4" s="27">
        <v>13.333333333333334</v>
      </c>
      <c r="AH4" s="28">
        <v>50</v>
      </c>
      <c r="AI4" s="27">
        <v>0</v>
      </c>
      <c r="AJ4" s="28">
        <v>0</v>
      </c>
      <c r="AK4" s="27">
        <v>2.2222222222222223</v>
      </c>
      <c r="AL4" s="28">
        <v>10</v>
      </c>
      <c r="AM4" s="27">
        <v>0</v>
      </c>
      <c r="AN4" s="28">
        <v>0</v>
      </c>
      <c r="AO4" s="27">
        <v>0</v>
      </c>
      <c r="AP4" s="28">
        <v>0</v>
      </c>
      <c r="AQ4" s="27">
        <v>0.50359579568504531</v>
      </c>
      <c r="AR4" s="29">
        <v>0.23603171676193993</v>
      </c>
      <c r="AS4" s="29">
        <v>0.46869278652508239</v>
      </c>
      <c r="AT4" s="27">
        <v>2.8922666666666669E-2</v>
      </c>
      <c r="AU4" s="29">
        <v>1.4565333333333338E-2</v>
      </c>
      <c r="AV4" s="29">
        <v>6.8266666666666692E-3</v>
      </c>
      <c r="AW4" s="30"/>
    </row>
    <row r="5" spans="1:49" x14ac:dyDescent="0.25">
      <c r="A5" s="15">
        <v>4</v>
      </c>
      <c r="B5" s="16">
        <v>43588.482071759259</v>
      </c>
      <c r="C5" s="16">
        <v>43588.48269675926</v>
      </c>
      <c r="D5" s="17">
        <v>6.2500000000000001E-4</v>
      </c>
      <c r="E5" s="18" t="s">
        <v>3</v>
      </c>
      <c r="F5" s="18" t="s">
        <v>92</v>
      </c>
      <c r="G5" s="19">
        <v>31.820000000000004</v>
      </c>
      <c r="H5" s="20">
        <v>117.10000000000001</v>
      </c>
      <c r="I5" s="19">
        <v>22.809999999999995</v>
      </c>
      <c r="J5" s="20">
        <v>94.550000000000011</v>
      </c>
      <c r="K5" s="19">
        <v>11.279999999999998</v>
      </c>
      <c r="L5" s="20">
        <v>46.5</v>
      </c>
      <c r="M5" s="19">
        <v>9741</v>
      </c>
      <c r="N5" s="20">
        <v>50205</v>
      </c>
      <c r="O5" s="19">
        <v>13549</v>
      </c>
      <c r="P5" s="20">
        <v>55995</v>
      </c>
      <c r="Q5" s="19">
        <v>17256</v>
      </c>
      <c r="R5" s="20">
        <v>62330</v>
      </c>
      <c r="S5" s="19">
        <v>5472</v>
      </c>
      <c r="T5" s="20">
        <v>21420</v>
      </c>
      <c r="U5" s="19">
        <v>1947</v>
      </c>
      <c r="V5" s="20">
        <v>7995</v>
      </c>
      <c r="W5" s="19">
        <v>1425</v>
      </c>
      <c r="X5" s="20">
        <v>6350</v>
      </c>
      <c r="Y5" s="19">
        <v>365</v>
      </c>
      <c r="Z5" s="20">
        <v>1980</v>
      </c>
      <c r="AA5" s="19">
        <v>371</v>
      </c>
      <c r="AB5" s="20">
        <v>1260</v>
      </c>
      <c r="AC5" s="19">
        <v>55</v>
      </c>
      <c r="AD5" s="20">
        <v>120</v>
      </c>
      <c r="AE5" s="19">
        <v>13</v>
      </c>
      <c r="AF5" s="20">
        <v>35</v>
      </c>
      <c r="AG5" s="19">
        <v>-1</v>
      </c>
      <c r="AH5" s="20">
        <v>10</v>
      </c>
      <c r="AI5" s="19">
        <v>1</v>
      </c>
      <c r="AJ5" s="20">
        <v>10</v>
      </c>
      <c r="AK5" s="19">
        <v>1</v>
      </c>
      <c r="AL5" s="20">
        <v>10</v>
      </c>
      <c r="AM5" s="19">
        <v>0</v>
      </c>
      <c r="AN5" s="20">
        <v>0</v>
      </c>
      <c r="AO5" s="19">
        <v>0</v>
      </c>
      <c r="AP5" s="20">
        <v>0</v>
      </c>
      <c r="AQ5" s="19">
        <v>0.7168447517284724</v>
      </c>
      <c r="AR5" s="21">
        <v>0.35449402891263343</v>
      </c>
      <c r="AS5" s="21">
        <v>0.49451994739149496</v>
      </c>
      <c r="AT5" s="19">
        <v>3.4365600000000003E-2</v>
      </c>
      <c r="AU5" s="21">
        <v>2.4634799999999995E-2</v>
      </c>
      <c r="AV5" s="21">
        <v>1.2182399999999998E-2</v>
      </c>
      <c r="AW5" s="22"/>
    </row>
    <row r="6" spans="1:49" x14ac:dyDescent="0.25">
      <c r="A6" s="23">
        <v>5</v>
      </c>
      <c r="B6" s="24">
        <v>43588.482905092591</v>
      </c>
      <c r="C6" s="24">
        <v>43588.483530092592</v>
      </c>
      <c r="D6" s="25">
        <v>6.2500000000000001E-4</v>
      </c>
      <c r="E6" s="26" t="s">
        <v>4</v>
      </c>
      <c r="F6" s="26" t="s">
        <v>93</v>
      </c>
      <c r="G6" s="27">
        <v>23.46</v>
      </c>
      <c r="H6" s="28">
        <v>97.1</v>
      </c>
      <c r="I6" s="27">
        <v>16.099999999999994</v>
      </c>
      <c r="J6" s="28">
        <v>73.650000000000006</v>
      </c>
      <c r="K6" s="27">
        <v>8.9200000000000017</v>
      </c>
      <c r="L6" s="28">
        <v>39.700000000000003</v>
      </c>
      <c r="M6" s="27">
        <v>6902</v>
      </c>
      <c r="N6" s="28">
        <v>40840</v>
      </c>
      <c r="O6" s="27">
        <v>11639</v>
      </c>
      <c r="P6" s="28">
        <v>49915</v>
      </c>
      <c r="Q6" s="27">
        <v>14318</v>
      </c>
      <c r="R6" s="28">
        <v>59610</v>
      </c>
      <c r="S6" s="27">
        <v>4434</v>
      </c>
      <c r="T6" s="28">
        <v>17975</v>
      </c>
      <c r="U6" s="27">
        <v>1521</v>
      </c>
      <c r="V6" s="28">
        <v>6935</v>
      </c>
      <c r="W6" s="27">
        <v>1170</v>
      </c>
      <c r="X6" s="28">
        <v>4800</v>
      </c>
      <c r="Y6" s="27">
        <v>142</v>
      </c>
      <c r="Z6" s="28">
        <v>1310</v>
      </c>
      <c r="AA6" s="27">
        <v>193</v>
      </c>
      <c r="AB6" s="28">
        <v>740</v>
      </c>
      <c r="AC6" s="27">
        <v>9</v>
      </c>
      <c r="AD6" s="28">
        <v>85</v>
      </c>
      <c r="AE6" s="27">
        <v>10</v>
      </c>
      <c r="AF6" s="28">
        <v>40</v>
      </c>
      <c r="AG6" s="27">
        <v>9</v>
      </c>
      <c r="AH6" s="28">
        <v>30</v>
      </c>
      <c r="AI6" s="27">
        <v>1</v>
      </c>
      <c r="AJ6" s="28">
        <v>10</v>
      </c>
      <c r="AK6" s="27">
        <v>1</v>
      </c>
      <c r="AL6" s="28">
        <v>10</v>
      </c>
      <c r="AM6" s="27">
        <v>0</v>
      </c>
      <c r="AN6" s="28">
        <v>0</v>
      </c>
      <c r="AO6" s="27">
        <v>0</v>
      </c>
      <c r="AP6" s="28">
        <v>0</v>
      </c>
      <c r="AQ6" s="27">
        <v>0.68627450980392135</v>
      </c>
      <c r="AR6" s="29">
        <v>0.38022165387894297</v>
      </c>
      <c r="AS6" s="29">
        <v>0.55403726708074563</v>
      </c>
      <c r="AT6" s="27">
        <v>2.53368E-2</v>
      </c>
      <c r="AU6" s="29">
        <v>1.7387999999999994E-2</v>
      </c>
      <c r="AV6" s="29">
        <v>9.6336000000000026E-3</v>
      </c>
      <c r="AW6" s="30"/>
    </row>
    <row r="7" spans="1:49" x14ac:dyDescent="0.25">
      <c r="A7" s="31">
        <v>8</v>
      </c>
      <c r="B7" s="32">
        <v>43588.484432870369</v>
      </c>
      <c r="C7" s="32">
        <v>43588.484849537039</v>
      </c>
      <c r="D7" s="33">
        <v>4.1666666666666669E-4</v>
      </c>
      <c r="E7" s="34" t="s">
        <v>5</v>
      </c>
      <c r="F7" s="34" t="s">
        <v>94</v>
      </c>
      <c r="G7" s="35">
        <v>30.771428571428565</v>
      </c>
      <c r="H7" s="36">
        <v>100.1</v>
      </c>
      <c r="I7" s="35">
        <v>22.849999999999998</v>
      </c>
      <c r="J7" s="36">
        <v>75.95</v>
      </c>
      <c r="K7" s="35">
        <v>12.671428571428571</v>
      </c>
      <c r="L7" s="36">
        <v>40.6</v>
      </c>
      <c r="M7" s="35">
        <v>7873.5714285714294</v>
      </c>
      <c r="N7" s="36">
        <v>29805</v>
      </c>
      <c r="O7" s="35">
        <v>16140</v>
      </c>
      <c r="P7" s="36">
        <v>54080</v>
      </c>
      <c r="Q7" s="35">
        <v>22372.142857142859</v>
      </c>
      <c r="R7" s="36">
        <v>71625</v>
      </c>
      <c r="S7" s="35">
        <v>6325</v>
      </c>
      <c r="T7" s="36">
        <v>19335</v>
      </c>
      <c r="U7" s="35">
        <v>2231.4285714285716</v>
      </c>
      <c r="V7" s="36">
        <v>6210</v>
      </c>
      <c r="W7" s="35">
        <v>1571.4285714285716</v>
      </c>
      <c r="X7" s="36">
        <v>4700</v>
      </c>
      <c r="Y7" s="35">
        <v>186.42857142857144</v>
      </c>
      <c r="Z7" s="36">
        <v>1165</v>
      </c>
      <c r="AA7" s="35">
        <v>252.14285714285717</v>
      </c>
      <c r="AB7" s="36">
        <v>795</v>
      </c>
      <c r="AC7" s="35">
        <v>98.571428571428584</v>
      </c>
      <c r="AD7" s="36">
        <v>390</v>
      </c>
      <c r="AE7" s="35">
        <v>7.8571428571428541</v>
      </c>
      <c r="AF7" s="36">
        <v>15</v>
      </c>
      <c r="AG7" s="35">
        <v>-3.5714285714285712</v>
      </c>
      <c r="AH7" s="36">
        <v>5</v>
      </c>
      <c r="AI7" s="35">
        <v>1.4285714285714286</v>
      </c>
      <c r="AJ7" s="36">
        <v>10</v>
      </c>
      <c r="AK7" s="35">
        <v>0</v>
      </c>
      <c r="AL7" s="36">
        <v>0</v>
      </c>
      <c r="AM7" s="35">
        <v>0</v>
      </c>
      <c r="AN7" s="36">
        <v>0</v>
      </c>
      <c r="AO7" s="35">
        <v>0</v>
      </c>
      <c r="AP7" s="36">
        <v>0</v>
      </c>
      <c r="AQ7" s="35">
        <v>0.74257195914577534</v>
      </c>
      <c r="AR7" s="37">
        <v>0.4117920148560818</v>
      </c>
      <c r="AS7" s="37">
        <v>0.55454829634260705</v>
      </c>
      <c r="AT7" s="35">
        <v>2.2155428571428569E-2</v>
      </c>
      <c r="AU7" s="37">
        <v>1.6451999999999998E-2</v>
      </c>
      <c r="AV7" s="37">
        <v>9.1234285714285723E-3</v>
      </c>
      <c r="AW7" s="38"/>
    </row>
    <row r="8" spans="1:49" x14ac:dyDescent="0.25">
      <c r="A8" s="23">
        <v>11</v>
      </c>
      <c r="B8" s="24">
        <v>43588.486307870371</v>
      </c>
      <c r="C8" s="24">
        <v>43588.486793981479</v>
      </c>
      <c r="D8" s="25">
        <v>4.8611111111111104E-4</v>
      </c>
      <c r="E8" s="26" t="s">
        <v>6</v>
      </c>
      <c r="F8" s="26" t="s">
        <v>95</v>
      </c>
      <c r="G8" s="27">
        <v>44.675000000000011</v>
      </c>
      <c r="H8" s="28">
        <v>131.25</v>
      </c>
      <c r="I8" s="27">
        <v>31.350000000000005</v>
      </c>
      <c r="J8" s="28">
        <v>114.25</v>
      </c>
      <c r="K8" s="27">
        <v>16.899999999999999</v>
      </c>
      <c r="L8" s="28">
        <v>59.4</v>
      </c>
      <c r="M8" s="27">
        <v>12606.25</v>
      </c>
      <c r="N8" s="28">
        <v>60810</v>
      </c>
      <c r="O8" s="27">
        <v>20467.5</v>
      </c>
      <c r="P8" s="28">
        <v>68900</v>
      </c>
      <c r="Q8" s="27">
        <v>26676.25</v>
      </c>
      <c r="R8" s="28">
        <v>80415</v>
      </c>
      <c r="S8" s="27">
        <v>8507.5</v>
      </c>
      <c r="T8" s="28">
        <v>27870</v>
      </c>
      <c r="U8" s="27">
        <v>2930</v>
      </c>
      <c r="V8" s="28">
        <v>11080</v>
      </c>
      <c r="W8" s="27">
        <v>2418.75</v>
      </c>
      <c r="X8" s="28">
        <v>8550</v>
      </c>
      <c r="Y8" s="27">
        <v>428.75</v>
      </c>
      <c r="Z8" s="28">
        <v>2585</v>
      </c>
      <c r="AA8" s="27">
        <v>272.5</v>
      </c>
      <c r="AB8" s="28">
        <v>835</v>
      </c>
      <c r="AC8" s="27">
        <v>83.75</v>
      </c>
      <c r="AD8" s="28">
        <v>295</v>
      </c>
      <c r="AE8" s="27">
        <v>23.75</v>
      </c>
      <c r="AF8" s="28">
        <v>100</v>
      </c>
      <c r="AG8" s="27">
        <v>7.5</v>
      </c>
      <c r="AH8" s="28">
        <v>20</v>
      </c>
      <c r="AI8" s="27">
        <v>1.25</v>
      </c>
      <c r="AJ8" s="28">
        <v>10</v>
      </c>
      <c r="AK8" s="27">
        <v>1.25</v>
      </c>
      <c r="AL8" s="28">
        <v>10</v>
      </c>
      <c r="AM8" s="27">
        <v>0</v>
      </c>
      <c r="AN8" s="28">
        <v>0</v>
      </c>
      <c r="AO8" s="27">
        <v>0</v>
      </c>
      <c r="AP8" s="28">
        <v>0</v>
      </c>
      <c r="AQ8" s="27">
        <v>0.70173475097929483</v>
      </c>
      <c r="AR8" s="29">
        <v>0.37828763290430878</v>
      </c>
      <c r="AS8" s="29">
        <v>0.5390749601275916</v>
      </c>
      <c r="AT8" s="27">
        <v>3.7527000000000012E-2</v>
      </c>
      <c r="AU8" s="29">
        <v>2.6334000000000007E-2</v>
      </c>
      <c r="AV8" s="29">
        <v>1.4195999999999999E-2</v>
      </c>
      <c r="AW8" s="30"/>
    </row>
    <row r="9" spans="1:49" x14ac:dyDescent="0.25">
      <c r="A9" s="15">
        <v>12</v>
      </c>
      <c r="B9" s="16">
        <v>43588.488252314812</v>
      </c>
      <c r="C9" s="16">
        <v>43588.489293981482</v>
      </c>
      <c r="D9" s="17">
        <v>1.0416666666666667E-3</v>
      </c>
      <c r="E9" s="18" t="s">
        <v>7</v>
      </c>
      <c r="F9" s="18" t="s">
        <v>96</v>
      </c>
      <c r="G9" s="19">
        <v>312.12499999999994</v>
      </c>
      <c r="H9" s="20">
        <v>566.6</v>
      </c>
      <c r="I9" s="19">
        <v>241.36249999999998</v>
      </c>
      <c r="J9" s="20">
        <v>446.90000000000003</v>
      </c>
      <c r="K9" s="19">
        <v>136.81875000000002</v>
      </c>
      <c r="L9" s="20">
        <v>255.15</v>
      </c>
      <c r="M9" s="19">
        <v>121000</v>
      </c>
      <c r="N9" s="20">
        <v>222420</v>
      </c>
      <c r="O9" s="19">
        <v>190428.75</v>
      </c>
      <c r="P9" s="20">
        <v>364225</v>
      </c>
      <c r="Q9" s="19">
        <v>220815.625</v>
      </c>
      <c r="R9" s="20">
        <v>414050</v>
      </c>
      <c r="S9" s="19">
        <v>66708.75</v>
      </c>
      <c r="T9" s="20">
        <v>123235</v>
      </c>
      <c r="U9" s="19">
        <v>22229.375</v>
      </c>
      <c r="V9" s="20">
        <v>41675</v>
      </c>
      <c r="W9" s="19">
        <v>16331.25</v>
      </c>
      <c r="X9" s="20">
        <v>30550</v>
      </c>
      <c r="Y9" s="19">
        <v>2411.875</v>
      </c>
      <c r="Z9" s="20">
        <v>4590</v>
      </c>
      <c r="AA9" s="19">
        <v>2440.625</v>
      </c>
      <c r="AB9" s="20">
        <v>4520</v>
      </c>
      <c r="AC9" s="19">
        <v>611.875</v>
      </c>
      <c r="AD9" s="20">
        <v>1100</v>
      </c>
      <c r="AE9" s="19">
        <v>121.875</v>
      </c>
      <c r="AF9" s="20">
        <v>215</v>
      </c>
      <c r="AG9" s="19">
        <v>15.625</v>
      </c>
      <c r="AH9" s="20">
        <v>55</v>
      </c>
      <c r="AI9" s="19">
        <v>1.25</v>
      </c>
      <c r="AJ9" s="20">
        <v>10</v>
      </c>
      <c r="AK9" s="19">
        <v>0</v>
      </c>
      <c r="AL9" s="20">
        <v>0</v>
      </c>
      <c r="AM9" s="19">
        <v>0</v>
      </c>
      <c r="AN9" s="20">
        <v>0</v>
      </c>
      <c r="AO9" s="19">
        <v>0</v>
      </c>
      <c r="AP9" s="20">
        <v>0</v>
      </c>
      <c r="AQ9" s="19">
        <v>0.77328794553464164</v>
      </c>
      <c r="AR9" s="21">
        <v>0.43834601521826205</v>
      </c>
      <c r="AS9" s="21">
        <v>0.56686001346522363</v>
      </c>
      <c r="AT9" s="19">
        <v>0.56182499999999991</v>
      </c>
      <c r="AU9" s="21">
        <v>0.43445250000000002</v>
      </c>
      <c r="AV9" s="21">
        <v>0.24627375000000007</v>
      </c>
      <c r="AW9" s="22"/>
    </row>
    <row r="10" spans="1:49" x14ac:dyDescent="0.25">
      <c r="A10" s="23">
        <v>13</v>
      </c>
      <c r="B10" s="24">
        <v>43588.490335648145</v>
      </c>
      <c r="C10" s="24">
        <v>43588.490613425929</v>
      </c>
      <c r="D10" s="25">
        <v>2.7777777777777778E-4</v>
      </c>
      <c r="E10" s="26" t="s">
        <v>8</v>
      </c>
      <c r="F10" s="26" t="s">
        <v>97</v>
      </c>
      <c r="G10" s="27">
        <v>27.689999999999998</v>
      </c>
      <c r="H10" s="28">
        <v>65.95</v>
      </c>
      <c r="I10" s="27">
        <v>14.499999999999996</v>
      </c>
      <c r="J10" s="28">
        <v>43.599999999999994</v>
      </c>
      <c r="K10" s="27">
        <v>7.69</v>
      </c>
      <c r="L10" s="28">
        <v>23.85</v>
      </c>
      <c r="M10" s="27">
        <v>4231</v>
      </c>
      <c r="N10" s="28">
        <v>15775</v>
      </c>
      <c r="O10" s="27">
        <v>8214</v>
      </c>
      <c r="P10" s="28">
        <v>28680</v>
      </c>
      <c r="Q10" s="27">
        <v>13011</v>
      </c>
      <c r="R10" s="28">
        <v>40225</v>
      </c>
      <c r="S10" s="27">
        <v>4191</v>
      </c>
      <c r="T10" s="28">
        <v>12345</v>
      </c>
      <c r="U10" s="27">
        <v>1607</v>
      </c>
      <c r="V10" s="28">
        <v>4985</v>
      </c>
      <c r="W10" s="27">
        <v>990</v>
      </c>
      <c r="X10" s="28">
        <v>2600</v>
      </c>
      <c r="Y10" s="27">
        <v>49</v>
      </c>
      <c r="Z10" s="28">
        <v>335</v>
      </c>
      <c r="AA10" s="27">
        <v>247</v>
      </c>
      <c r="AB10" s="28">
        <v>635</v>
      </c>
      <c r="AC10" s="27">
        <v>46</v>
      </c>
      <c r="AD10" s="28">
        <v>90</v>
      </c>
      <c r="AE10" s="27">
        <v>31</v>
      </c>
      <c r="AF10" s="28">
        <v>75</v>
      </c>
      <c r="AG10" s="27">
        <v>6</v>
      </c>
      <c r="AH10" s="28">
        <v>20</v>
      </c>
      <c r="AI10" s="27">
        <v>6</v>
      </c>
      <c r="AJ10" s="28">
        <v>20</v>
      </c>
      <c r="AK10" s="27">
        <v>0</v>
      </c>
      <c r="AL10" s="28">
        <v>0</v>
      </c>
      <c r="AM10" s="27">
        <v>0</v>
      </c>
      <c r="AN10" s="28">
        <v>0</v>
      </c>
      <c r="AO10" s="27">
        <v>0</v>
      </c>
      <c r="AP10" s="28">
        <v>0</v>
      </c>
      <c r="AQ10" s="27">
        <v>0.5236547490068616</v>
      </c>
      <c r="AR10" s="29">
        <v>0.27771758757674253</v>
      </c>
      <c r="AS10" s="29">
        <v>0.53034482758620705</v>
      </c>
      <c r="AT10" s="27">
        <v>1.3291200000000001E-2</v>
      </c>
      <c r="AU10" s="29">
        <v>6.9599999999999992E-3</v>
      </c>
      <c r="AV10" s="29">
        <v>3.6912000000000008E-3</v>
      </c>
      <c r="AW10" s="30"/>
    </row>
    <row r="11" spans="1:49" x14ac:dyDescent="0.25">
      <c r="A11" s="15">
        <v>14</v>
      </c>
      <c r="B11" s="16">
        <v>43588.491585648146</v>
      </c>
      <c r="C11" s="16">
        <v>43588.491932870369</v>
      </c>
      <c r="D11" s="17">
        <v>3.4722222222222224E-4</v>
      </c>
      <c r="E11" s="18" t="s">
        <v>9</v>
      </c>
      <c r="F11" s="18" t="s">
        <v>98</v>
      </c>
      <c r="G11" s="19">
        <v>34.61666666666666</v>
      </c>
      <c r="H11" s="20">
        <v>102.55</v>
      </c>
      <c r="I11" s="19">
        <v>21.06666666666667</v>
      </c>
      <c r="J11" s="20">
        <v>78.3</v>
      </c>
      <c r="K11" s="19">
        <v>10.216666666666669</v>
      </c>
      <c r="L11" s="20">
        <v>40.950000000000003</v>
      </c>
      <c r="M11" s="19">
        <v>6148.3333333333339</v>
      </c>
      <c r="N11" s="20">
        <v>32130</v>
      </c>
      <c r="O11" s="19">
        <v>10736.666666666666</v>
      </c>
      <c r="P11" s="20">
        <v>48955</v>
      </c>
      <c r="Q11" s="19">
        <v>16096.666666666668</v>
      </c>
      <c r="R11" s="20">
        <v>63545</v>
      </c>
      <c r="S11" s="19">
        <v>5220</v>
      </c>
      <c r="T11" s="20">
        <v>20785</v>
      </c>
      <c r="U11" s="19">
        <v>2043.3333333333335</v>
      </c>
      <c r="V11" s="20">
        <v>6960</v>
      </c>
      <c r="W11" s="19">
        <v>1441.6666666666665</v>
      </c>
      <c r="X11" s="20">
        <v>5775</v>
      </c>
      <c r="Y11" s="19">
        <v>351.66666666666669</v>
      </c>
      <c r="Z11" s="20">
        <v>1325</v>
      </c>
      <c r="AA11" s="19">
        <v>291.66666666666669</v>
      </c>
      <c r="AB11" s="20">
        <v>705</v>
      </c>
      <c r="AC11" s="19">
        <v>106.66666666666666</v>
      </c>
      <c r="AD11" s="20">
        <v>300</v>
      </c>
      <c r="AE11" s="19">
        <v>5</v>
      </c>
      <c r="AF11" s="20">
        <v>15</v>
      </c>
      <c r="AG11" s="19">
        <v>8.3333333333333339</v>
      </c>
      <c r="AH11" s="20">
        <v>15</v>
      </c>
      <c r="AI11" s="19">
        <v>1.6666666666666667</v>
      </c>
      <c r="AJ11" s="20">
        <v>10</v>
      </c>
      <c r="AK11" s="19">
        <v>1.6666666666666667</v>
      </c>
      <c r="AL11" s="20">
        <v>10</v>
      </c>
      <c r="AM11" s="19">
        <v>0</v>
      </c>
      <c r="AN11" s="20">
        <v>0</v>
      </c>
      <c r="AO11" s="19">
        <v>0</v>
      </c>
      <c r="AP11" s="20">
        <v>0</v>
      </c>
      <c r="AQ11" s="19">
        <v>0.60857005296100164</v>
      </c>
      <c r="AR11" s="21">
        <v>0.29513721714010605</v>
      </c>
      <c r="AS11" s="21">
        <v>0.48496835443037978</v>
      </c>
      <c r="AT11" s="19">
        <v>2.0769999999999997E-2</v>
      </c>
      <c r="AU11" s="21">
        <v>1.2640000000000004E-2</v>
      </c>
      <c r="AV11" s="21">
        <v>6.1300000000000018E-3</v>
      </c>
      <c r="AW11" s="22"/>
    </row>
    <row r="12" spans="1:49" x14ac:dyDescent="0.25">
      <c r="A12" s="23">
        <v>15</v>
      </c>
      <c r="B12" s="24">
        <v>43588.492766203701</v>
      </c>
      <c r="C12" s="24">
        <v>43588.493391203701</v>
      </c>
      <c r="D12" s="25">
        <v>6.2500000000000001E-4</v>
      </c>
      <c r="E12" s="26" t="s">
        <v>10</v>
      </c>
      <c r="F12" s="26" t="s">
        <v>99</v>
      </c>
      <c r="G12" s="27">
        <v>13.589999999999996</v>
      </c>
      <c r="H12" s="28">
        <v>72.55</v>
      </c>
      <c r="I12" s="27">
        <v>5.7299999999999995</v>
      </c>
      <c r="J12" s="28">
        <v>49.849999999999994</v>
      </c>
      <c r="K12" s="27">
        <v>2.890000000000001</v>
      </c>
      <c r="L12" s="28">
        <v>24.5</v>
      </c>
      <c r="M12" s="27">
        <v>2001</v>
      </c>
      <c r="N12" s="28">
        <v>17365</v>
      </c>
      <c r="O12" s="27">
        <v>2072</v>
      </c>
      <c r="P12" s="28">
        <v>22525</v>
      </c>
      <c r="Q12" s="27">
        <v>4510</v>
      </c>
      <c r="R12" s="28">
        <v>38115</v>
      </c>
      <c r="S12" s="27">
        <v>1387</v>
      </c>
      <c r="T12" s="28">
        <v>13170</v>
      </c>
      <c r="U12" s="27">
        <v>611</v>
      </c>
      <c r="V12" s="28">
        <v>3935</v>
      </c>
      <c r="W12" s="27">
        <v>495</v>
      </c>
      <c r="X12" s="28">
        <v>3800</v>
      </c>
      <c r="Y12" s="27">
        <v>37</v>
      </c>
      <c r="Z12" s="28">
        <v>780</v>
      </c>
      <c r="AA12" s="27">
        <v>65</v>
      </c>
      <c r="AB12" s="28">
        <v>650</v>
      </c>
      <c r="AC12" s="27">
        <v>64</v>
      </c>
      <c r="AD12" s="28">
        <v>255</v>
      </c>
      <c r="AE12" s="27">
        <v>15</v>
      </c>
      <c r="AF12" s="28">
        <v>55</v>
      </c>
      <c r="AG12" s="27">
        <v>9</v>
      </c>
      <c r="AH12" s="28">
        <v>50</v>
      </c>
      <c r="AI12" s="27">
        <v>0</v>
      </c>
      <c r="AJ12" s="28">
        <v>0</v>
      </c>
      <c r="AK12" s="27">
        <v>0</v>
      </c>
      <c r="AL12" s="28">
        <v>0</v>
      </c>
      <c r="AM12" s="27">
        <v>0</v>
      </c>
      <c r="AN12" s="28">
        <v>0</v>
      </c>
      <c r="AO12" s="27">
        <v>0</v>
      </c>
      <c r="AP12" s="28">
        <v>0</v>
      </c>
      <c r="AQ12" s="27">
        <v>0.42163355408388531</v>
      </c>
      <c r="AR12" s="29">
        <v>0.21265636497424589</v>
      </c>
      <c r="AS12" s="29">
        <v>0.50436300174520088</v>
      </c>
      <c r="AT12" s="27">
        <v>1.4677199999999996E-2</v>
      </c>
      <c r="AU12" s="29">
        <v>6.1883999999999993E-3</v>
      </c>
      <c r="AV12" s="29">
        <v>3.1212000000000011E-3</v>
      </c>
      <c r="AW12" s="30"/>
    </row>
    <row r="13" spans="1:49" x14ac:dyDescent="0.25">
      <c r="A13" s="15">
        <v>16</v>
      </c>
      <c r="B13" s="16">
        <v>43588.49359953704</v>
      </c>
      <c r="C13" s="16">
        <v>43588.494016203702</v>
      </c>
      <c r="D13" s="17">
        <v>4.1666666666666669E-4</v>
      </c>
      <c r="E13" s="18" t="s">
        <v>11</v>
      </c>
      <c r="F13" s="18" t="s">
        <v>100</v>
      </c>
      <c r="G13" s="19">
        <v>11.007142857142856</v>
      </c>
      <c r="H13" s="20">
        <v>55.050000000000004</v>
      </c>
      <c r="I13" s="19">
        <v>5.7428571428571411</v>
      </c>
      <c r="J13" s="20">
        <v>27.499999999999996</v>
      </c>
      <c r="K13" s="19">
        <v>2.7928571428571427</v>
      </c>
      <c r="L13" s="20">
        <v>14.95</v>
      </c>
      <c r="M13" s="19">
        <v>993.57142857142844</v>
      </c>
      <c r="N13" s="20">
        <v>5135</v>
      </c>
      <c r="O13" s="19">
        <v>3320.7142857142853</v>
      </c>
      <c r="P13" s="20">
        <v>14585</v>
      </c>
      <c r="Q13" s="19">
        <v>4177.1428571428569</v>
      </c>
      <c r="R13" s="20">
        <v>24880</v>
      </c>
      <c r="S13" s="19">
        <v>1431.4285714285716</v>
      </c>
      <c r="T13" s="20">
        <v>8370</v>
      </c>
      <c r="U13" s="19">
        <v>860.71428571428578</v>
      </c>
      <c r="V13" s="20">
        <v>3425</v>
      </c>
      <c r="W13" s="19">
        <v>475</v>
      </c>
      <c r="X13" s="20">
        <v>2725</v>
      </c>
      <c r="Y13" s="19">
        <v>61.428571428571416</v>
      </c>
      <c r="Z13" s="20">
        <v>400</v>
      </c>
      <c r="AA13" s="19">
        <v>60.714285714285722</v>
      </c>
      <c r="AB13" s="20">
        <v>285</v>
      </c>
      <c r="AC13" s="19">
        <v>44.285714285714292</v>
      </c>
      <c r="AD13" s="20">
        <v>280</v>
      </c>
      <c r="AE13" s="19">
        <v>13.571428571428573</v>
      </c>
      <c r="AF13" s="20">
        <v>65</v>
      </c>
      <c r="AG13" s="19">
        <v>0.71428571428571441</v>
      </c>
      <c r="AH13" s="20">
        <v>15</v>
      </c>
      <c r="AI13" s="19">
        <v>1.4285714285714286</v>
      </c>
      <c r="AJ13" s="20">
        <v>10</v>
      </c>
      <c r="AK13" s="19">
        <v>0</v>
      </c>
      <c r="AL13" s="20">
        <v>0</v>
      </c>
      <c r="AM13" s="19">
        <v>0</v>
      </c>
      <c r="AN13" s="20">
        <v>0</v>
      </c>
      <c r="AO13" s="19">
        <v>0</v>
      </c>
      <c r="AP13" s="20">
        <v>0</v>
      </c>
      <c r="AQ13" s="19">
        <v>0.52173913043478248</v>
      </c>
      <c r="AR13" s="21">
        <v>0.2537313432835821</v>
      </c>
      <c r="AS13" s="21">
        <v>0.48631840796019915</v>
      </c>
      <c r="AT13" s="19">
        <v>7.9251428571428563E-3</v>
      </c>
      <c r="AU13" s="21">
        <v>4.1348571428571415E-3</v>
      </c>
      <c r="AV13" s="21">
        <v>2.0108571428571428E-3</v>
      </c>
      <c r="AW13" s="22"/>
    </row>
    <row r="14" spans="1:49" x14ac:dyDescent="0.25">
      <c r="A14" s="23">
        <v>17</v>
      </c>
      <c r="B14" s="24">
        <v>43588.494293981479</v>
      </c>
      <c r="C14" s="24">
        <v>43588.494641203702</v>
      </c>
      <c r="D14" s="25">
        <v>3.4722222222222224E-4</v>
      </c>
      <c r="E14" s="26" t="s">
        <v>12</v>
      </c>
      <c r="F14" s="26" t="s">
        <v>101</v>
      </c>
      <c r="G14" s="27">
        <v>55.100000000000009</v>
      </c>
      <c r="H14" s="28">
        <v>196.05</v>
      </c>
      <c r="I14" s="27">
        <v>37.666666666666664</v>
      </c>
      <c r="J14" s="28">
        <v>142.6</v>
      </c>
      <c r="K14" s="27">
        <v>19.650000000000002</v>
      </c>
      <c r="L14" s="28">
        <v>77.350000000000009</v>
      </c>
      <c r="M14" s="27">
        <v>13465</v>
      </c>
      <c r="N14" s="28">
        <v>67540</v>
      </c>
      <c r="O14" s="27">
        <v>22486.666666666668</v>
      </c>
      <c r="P14" s="28">
        <v>98085</v>
      </c>
      <c r="Q14" s="27">
        <v>31761.666666666664</v>
      </c>
      <c r="R14" s="28">
        <v>123105</v>
      </c>
      <c r="S14" s="27">
        <v>9813.3333333333339</v>
      </c>
      <c r="T14" s="28">
        <v>38055</v>
      </c>
      <c r="U14" s="27">
        <v>3408.3333333333335</v>
      </c>
      <c r="V14" s="28">
        <v>12440</v>
      </c>
      <c r="W14" s="27">
        <v>2750</v>
      </c>
      <c r="X14" s="28">
        <v>9775</v>
      </c>
      <c r="Y14" s="27">
        <v>423.33333333333331</v>
      </c>
      <c r="Z14" s="28">
        <v>1835</v>
      </c>
      <c r="AA14" s="27">
        <v>500</v>
      </c>
      <c r="AB14" s="28">
        <v>1585</v>
      </c>
      <c r="AC14" s="27">
        <v>120</v>
      </c>
      <c r="AD14" s="28">
        <v>380</v>
      </c>
      <c r="AE14" s="27">
        <v>38.333333333333336</v>
      </c>
      <c r="AF14" s="28">
        <v>115</v>
      </c>
      <c r="AG14" s="27">
        <v>10</v>
      </c>
      <c r="AH14" s="28">
        <v>40</v>
      </c>
      <c r="AI14" s="27">
        <v>0</v>
      </c>
      <c r="AJ14" s="28">
        <v>0</v>
      </c>
      <c r="AK14" s="27">
        <v>0</v>
      </c>
      <c r="AL14" s="28">
        <v>0</v>
      </c>
      <c r="AM14" s="27">
        <v>0</v>
      </c>
      <c r="AN14" s="28">
        <v>0</v>
      </c>
      <c r="AO14" s="27">
        <v>0</v>
      </c>
      <c r="AP14" s="28">
        <v>0</v>
      </c>
      <c r="AQ14" s="27">
        <v>0.68360556563823338</v>
      </c>
      <c r="AR14" s="29">
        <v>0.35662431941923772</v>
      </c>
      <c r="AS14" s="29">
        <v>0.52168141592920358</v>
      </c>
      <c r="AT14" s="27">
        <v>3.3060000000000006E-2</v>
      </c>
      <c r="AU14" s="29">
        <v>2.2600000000000002E-2</v>
      </c>
      <c r="AV14" s="29">
        <v>1.1790000000000002E-2</v>
      </c>
      <c r="AW14" s="30"/>
    </row>
    <row r="15" spans="1:49" x14ac:dyDescent="0.25">
      <c r="A15" s="15">
        <v>18</v>
      </c>
      <c r="B15" s="16">
        <v>43588.496307870373</v>
      </c>
      <c r="C15" s="16">
        <v>43588.496655092589</v>
      </c>
      <c r="D15" s="17">
        <v>3.4722222222222224E-4</v>
      </c>
      <c r="E15" s="18" t="s">
        <v>13</v>
      </c>
      <c r="F15" s="18" t="s">
        <v>102</v>
      </c>
      <c r="G15" s="19">
        <v>45.400000000000006</v>
      </c>
      <c r="H15" s="20">
        <v>164</v>
      </c>
      <c r="I15" s="19">
        <v>31.933333333333323</v>
      </c>
      <c r="J15" s="20">
        <v>123.65</v>
      </c>
      <c r="K15" s="19">
        <v>18.183333333333334</v>
      </c>
      <c r="L15" s="20">
        <v>70.05</v>
      </c>
      <c r="M15" s="19">
        <v>12115</v>
      </c>
      <c r="N15" s="20">
        <v>58730</v>
      </c>
      <c r="O15" s="19">
        <v>22306.666666666668</v>
      </c>
      <c r="P15" s="20">
        <v>91920</v>
      </c>
      <c r="Q15" s="19">
        <v>31410</v>
      </c>
      <c r="R15" s="20">
        <v>116895</v>
      </c>
      <c r="S15" s="19">
        <v>9123.3333333333339</v>
      </c>
      <c r="T15" s="20">
        <v>33200</v>
      </c>
      <c r="U15" s="19">
        <v>2990</v>
      </c>
      <c r="V15" s="20">
        <v>12080</v>
      </c>
      <c r="W15" s="19">
        <v>2300</v>
      </c>
      <c r="X15" s="20">
        <v>8525</v>
      </c>
      <c r="Y15" s="19">
        <v>218.33333333333331</v>
      </c>
      <c r="Z15" s="20">
        <v>1045</v>
      </c>
      <c r="AA15" s="19">
        <v>311.66666666666663</v>
      </c>
      <c r="AB15" s="20">
        <v>1255</v>
      </c>
      <c r="AC15" s="19">
        <v>148.33333333333334</v>
      </c>
      <c r="AD15" s="20">
        <v>475</v>
      </c>
      <c r="AE15" s="19">
        <v>13.333333333333332</v>
      </c>
      <c r="AF15" s="20">
        <v>50</v>
      </c>
      <c r="AG15" s="19">
        <v>-3.333333333333333</v>
      </c>
      <c r="AH15" s="20">
        <v>0</v>
      </c>
      <c r="AI15" s="19">
        <v>1.6666666666666667</v>
      </c>
      <c r="AJ15" s="20">
        <v>10</v>
      </c>
      <c r="AK15" s="19">
        <v>1.6666666666666667</v>
      </c>
      <c r="AL15" s="20">
        <v>10</v>
      </c>
      <c r="AM15" s="19">
        <v>0</v>
      </c>
      <c r="AN15" s="20">
        <v>0</v>
      </c>
      <c r="AO15" s="19">
        <v>0</v>
      </c>
      <c r="AP15" s="20">
        <v>0</v>
      </c>
      <c r="AQ15" s="19">
        <v>0.70337738619676915</v>
      </c>
      <c r="AR15" s="21">
        <v>0.40051395007342139</v>
      </c>
      <c r="AS15" s="21">
        <v>0.56941544885177475</v>
      </c>
      <c r="AT15" s="19">
        <v>2.7240000000000007E-2</v>
      </c>
      <c r="AU15" s="21">
        <v>1.9159999999999996E-2</v>
      </c>
      <c r="AV15" s="21">
        <v>1.0910000000000001E-2</v>
      </c>
      <c r="AW15" s="22"/>
    </row>
    <row r="16" spans="1:49" x14ac:dyDescent="0.25">
      <c r="A16" s="23">
        <v>19</v>
      </c>
      <c r="B16" s="24">
        <v>43588.498252314814</v>
      </c>
      <c r="C16" s="24">
        <v>43588.498877314814</v>
      </c>
      <c r="D16" s="25">
        <v>6.2500000000000001E-4</v>
      </c>
      <c r="E16" s="26" t="s">
        <v>14</v>
      </c>
      <c r="F16" s="26" t="s">
        <v>103</v>
      </c>
      <c r="G16" s="27">
        <v>39.38000000000001</v>
      </c>
      <c r="H16" s="28">
        <v>157</v>
      </c>
      <c r="I16" s="27">
        <v>26.009999999999998</v>
      </c>
      <c r="J16" s="28">
        <v>104.25</v>
      </c>
      <c r="K16" s="27">
        <v>13.66</v>
      </c>
      <c r="L16" s="28">
        <v>56.75</v>
      </c>
      <c r="M16" s="27">
        <v>9574</v>
      </c>
      <c r="N16" s="28">
        <v>50740</v>
      </c>
      <c r="O16" s="27">
        <v>16684</v>
      </c>
      <c r="P16" s="28">
        <v>74540</v>
      </c>
      <c r="Q16" s="27">
        <v>23399</v>
      </c>
      <c r="R16" s="28">
        <v>103145</v>
      </c>
      <c r="S16" s="27">
        <v>7035</v>
      </c>
      <c r="T16" s="28">
        <v>29525</v>
      </c>
      <c r="U16" s="27">
        <v>2074</v>
      </c>
      <c r="V16" s="28">
        <v>8370</v>
      </c>
      <c r="W16" s="27">
        <v>1535</v>
      </c>
      <c r="X16" s="28">
        <v>6700</v>
      </c>
      <c r="Y16" s="27">
        <v>343</v>
      </c>
      <c r="Z16" s="28">
        <v>2370</v>
      </c>
      <c r="AA16" s="27">
        <v>372</v>
      </c>
      <c r="AB16" s="28">
        <v>1860</v>
      </c>
      <c r="AC16" s="27">
        <v>95</v>
      </c>
      <c r="AD16" s="28">
        <v>470</v>
      </c>
      <c r="AE16" s="27">
        <v>22</v>
      </c>
      <c r="AF16" s="28">
        <v>100</v>
      </c>
      <c r="AG16" s="27">
        <v>6</v>
      </c>
      <c r="AH16" s="28">
        <v>25</v>
      </c>
      <c r="AI16" s="27">
        <v>2</v>
      </c>
      <c r="AJ16" s="28">
        <v>10</v>
      </c>
      <c r="AK16" s="27">
        <v>0</v>
      </c>
      <c r="AL16" s="28">
        <v>0</v>
      </c>
      <c r="AM16" s="27">
        <v>0</v>
      </c>
      <c r="AN16" s="28">
        <v>0</v>
      </c>
      <c r="AO16" s="27">
        <v>0</v>
      </c>
      <c r="AP16" s="28">
        <v>0</v>
      </c>
      <c r="AQ16" s="27">
        <v>0.66048755713560159</v>
      </c>
      <c r="AR16" s="29">
        <v>0.3468765871000507</v>
      </c>
      <c r="AS16" s="29">
        <v>0.52518262206843525</v>
      </c>
      <c r="AT16" s="27">
        <v>4.253040000000001E-2</v>
      </c>
      <c r="AU16" s="29">
        <v>2.8090799999999999E-2</v>
      </c>
      <c r="AV16" s="29">
        <v>1.47528E-2</v>
      </c>
      <c r="AW16" s="30"/>
    </row>
    <row r="17" spans="1:49" x14ac:dyDescent="0.25">
      <c r="A17" s="15">
        <v>21</v>
      </c>
      <c r="B17" s="16">
        <v>43588.500405092593</v>
      </c>
      <c r="C17" s="16">
        <v>43588.500752314816</v>
      </c>
      <c r="D17" s="17">
        <v>3.4722222222222224E-4</v>
      </c>
      <c r="E17" s="18" t="s">
        <v>15</v>
      </c>
      <c r="F17" s="18" t="s">
        <v>104</v>
      </c>
      <c r="G17" s="19">
        <v>55.65</v>
      </c>
      <c r="H17" s="20">
        <v>209.1</v>
      </c>
      <c r="I17" s="19">
        <v>42.733333333333341</v>
      </c>
      <c r="J17" s="20">
        <v>168.4</v>
      </c>
      <c r="K17" s="19">
        <v>24.249999999999996</v>
      </c>
      <c r="L17" s="20">
        <v>96.2</v>
      </c>
      <c r="M17" s="19">
        <v>18150</v>
      </c>
      <c r="N17" s="20">
        <v>91915</v>
      </c>
      <c r="O17" s="19">
        <v>29561.666666666668</v>
      </c>
      <c r="P17" s="20">
        <v>125010</v>
      </c>
      <c r="Q17" s="19">
        <v>40448.333333333336</v>
      </c>
      <c r="R17" s="20">
        <v>153840</v>
      </c>
      <c r="S17" s="19">
        <v>12330</v>
      </c>
      <c r="T17" s="20">
        <v>47095</v>
      </c>
      <c r="U17" s="19">
        <v>4318.333333333333</v>
      </c>
      <c r="V17" s="20">
        <v>15950</v>
      </c>
      <c r="W17" s="19">
        <v>2733.3333333333335</v>
      </c>
      <c r="X17" s="20">
        <v>10725</v>
      </c>
      <c r="Y17" s="19">
        <v>421.66666666666669</v>
      </c>
      <c r="Z17" s="20">
        <v>2130</v>
      </c>
      <c r="AA17" s="19">
        <v>438.33333333333337</v>
      </c>
      <c r="AB17" s="20">
        <v>1505</v>
      </c>
      <c r="AC17" s="19">
        <v>120</v>
      </c>
      <c r="AD17" s="20">
        <v>315</v>
      </c>
      <c r="AE17" s="19">
        <v>15</v>
      </c>
      <c r="AF17" s="20">
        <v>55</v>
      </c>
      <c r="AG17" s="19">
        <v>5</v>
      </c>
      <c r="AH17" s="20">
        <v>20</v>
      </c>
      <c r="AI17" s="19">
        <v>0</v>
      </c>
      <c r="AJ17" s="20">
        <v>0</v>
      </c>
      <c r="AK17" s="19">
        <v>0</v>
      </c>
      <c r="AL17" s="20">
        <v>0</v>
      </c>
      <c r="AM17" s="19">
        <v>0</v>
      </c>
      <c r="AN17" s="20">
        <v>0</v>
      </c>
      <c r="AO17" s="19">
        <v>0</v>
      </c>
      <c r="AP17" s="20">
        <v>0</v>
      </c>
      <c r="AQ17" s="19">
        <v>0.76789457921533411</v>
      </c>
      <c r="AR17" s="21">
        <v>0.43575920934411494</v>
      </c>
      <c r="AS17" s="21">
        <v>0.56747269890795615</v>
      </c>
      <c r="AT17" s="19">
        <v>3.3390000000000003E-2</v>
      </c>
      <c r="AU17" s="21">
        <v>2.5640000000000007E-2</v>
      </c>
      <c r="AV17" s="21">
        <v>1.4549999999999999E-2</v>
      </c>
      <c r="AW17" s="22"/>
    </row>
    <row r="18" spans="1:49" x14ac:dyDescent="0.25">
      <c r="A18" s="23">
        <v>22</v>
      </c>
      <c r="B18" s="24">
        <v>43588.502488425926</v>
      </c>
      <c r="C18" s="24">
        <v>43588.502696759257</v>
      </c>
      <c r="D18" s="25">
        <v>2.0833333333333335E-4</v>
      </c>
      <c r="E18" s="26" t="s">
        <v>16</v>
      </c>
      <c r="F18" s="26" t="s">
        <v>105</v>
      </c>
      <c r="G18" s="27">
        <v>46.449999999999996</v>
      </c>
      <c r="H18" s="28">
        <v>129.35</v>
      </c>
      <c r="I18" s="27">
        <v>30.35</v>
      </c>
      <c r="J18" s="28">
        <v>88.2</v>
      </c>
      <c r="K18" s="27">
        <v>16.55</v>
      </c>
      <c r="L18" s="28">
        <v>49.949999999999996</v>
      </c>
      <c r="M18" s="27">
        <v>11435</v>
      </c>
      <c r="N18" s="28">
        <v>40225</v>
      </c>
      <c r="O18" s="27">
        <v>19527.5</v>
      </c>
      <c r="P18" s="28">
        <v>63825</v>
      </c>
      <c r="Q18" s="27">
        <v>27662.5</v>
      </c>
      <c r="R18" s="28">
        <v>83850</v>
      </c>
      <c r="S18" s="27">
        <v>8387.5</v>
      </c>
      <c r="T18" s="28">
        <v>24730</v>
      </c>
      <c r="U18" s="27">
        <v>2742.5</v>
      </c>
      <c r="V18" s="28">
        <v>8220</v>
      </c>
      <c r="W18" s="27">
        <v>2487.5</v>
      </c>
      <c r="X18" s="28">
        <v>6375</v>
      </c>
      <c r="Y18" s="27">
        <v>112.5</v>
      </c>
      <c r="Z18" s="28">
        <v>470</v>
      </c>
      <c r="AA18" s="27">
        <v>382.5</v>
      </c>
      <c r="AB18" s="28">
        <v>990</v>
      </c>
      <c r="AC18" s="27">
        <v>147.5</v>
      </c>
      <c r="AD18" s="28">
        <v>385</v>
      </c>
      <c r="AE18" s="27">
        <v>42.5</v>
      </c>
      <c r="AF18" s="28">
        <v>95</v>
      </c>
      <c r="AG18" s="27">
        <v>2.5</v>
      </c>
      <c r="AH18" s="28">
        <v>10</v>
      </c>
      <c r="AI18" s="27">
        <v>0</v>
      </c>
      <c r="AJ18" s="28">
        <v>0</v>
      </c>
      <c r="AK18" s="27">
        <v>0</v>
      </c>
      <c r="AL18" s="28">
        <v>0</v>
      </c>
      <c r="AM18" s="27">
        <v>0</v>
      </c>
      <c r="AN18" s="28">
        <v>0</v>
      </c>
      <c r="AO18" s="27">
        <v>0</v>
      </c>
      <c r="AP18" s="28">
        <v>0</v>
      </c>
      <c r="AQ18" s="27">
        <v>0.65339074273412279</v>
      </c>
      <c r="AR18" s="29">
        <v>0.35629709364908507</v>
      </c>
      <c r="AS18" s="29">
        <v>0.54530477759472817</v>
      </c>
      <c r="AT18" s="27">
        <v>1.6722000000000001E-2</v>
      </c>
      <c r="AU18" s="29">
        <v>1.0926000000000002E-2</v>
      </c>
      <c r="AV18" s="29">
        <v>5.9580000000000006E-3</v>
      </c>
      <c r="AW18" s="30"/>
    </row>
    <row r="19" spans="1:49" x14ac:dyDescent="0.25">
      <c r="A19" s="15">
        <v>23</v>
      </c>
      <c r="B19" s="16">
        <v>43588.503946759258</v>
      </c>
      <c r="C19" s="16">
        <v>43588.504293981481</v>
      </c>
      <c r="D19" s="17">
        <v>3.4722222222222224E-4</v>
      </c>
      <c r="E19" s="18" t="s">
        <v>17</v>
      </c>
      <c r="F19" s="18" t="s">
        <v>106</v>
      </c>
      <c r="G19" s="19">
        <v>29.266666666666673</v>
      </c>
      <c r="H19" s="20">
        <v>123.25</v>
      </c>
      <c r="I19" s="19">
        <v>16.750000000000004</v>
      </c>
      <c r="J19" s="20">
        <v>75.649999999999991</v>
      </c>
      <c r="K19" s="19">
        <v>9.0166666666666675</v>
      </c>
      <c r="L19" s="20">
        <v>43.45</v>
      </c>
      <c r="M19" s="19">
        <v>4891.6666666666661</v>
      </c>
      <c r="N19" s="20">
        <v>28120</v>
      </c>
      <c r="O19" s="19">
        <v>10466.666666666666</v>
      </c>
      <c r="P19" s="20">
        <v>51400</v>
      </c>
      <c r="Q19" s="19">
        <v>16305</v>
      </c>
      <c r="R19" s="20">
        <v>79260</v>
      </c>
      <c r="S19" s="19">
        <v>5005</v>
      </c>
      <c r="T19" s="20">
        <v>21970</v>
      </c>
      <c r="U19" s="19">
        <v>1543.3333333333335</v>
      </c>
      <c r="V19" s="20">
        <v>7760</v>
      </c>
      <c r="W19" s="19">
        <v>925</v>
      </c>
      <c r="X19" s="20">
        <v>5000</v>
      </c>
      <c r="Y19" s="19">
        <v>80</v>
      </c>
      <c r="Z19" s="20">
        <v>310</v>
      </c>
      <c r="AA19" s="19">
        <v>281.66666666666669</v>
      </c>
      <c r="AB19" s="20">
        <v>1020</v>
      </c>
      <c r="AC19" s="19">
        <v>125</v>
      </c>
      <c r="AD19" s="20">
        <v>490</v>
      </c>
      <c r="AE19" s="19">
        <v>13.333333333333334</v>
      </c>
      <c r="AF19" s="20">
        <v>30</v>
      </c>
      <c r="AG19" s="19">
        <v>8.3333333333333339</v>
      </c>
      <c r="AH19" s="20">
        <v>40</v>
      </c>
      <c r="AI19" s="19">
        <v>0</v>
      </c>
      <c r="AJ19" s="20">
        <v>0</v>
      </c>
      <c r="AK19" s="19">
        <v>0</v>
      </c>
      <c r="AL19" s="20">
        <v>0</v>
      </c>
      <c r="AM19" s="19">
        <v>0</v>
      </c>
      <c r="AN19" s="20">
        <v>0</v>
      </c>
      <c r="AO19" s="19">
        <v>0</v>
      </c>
      <c r="AP19" s="20">
        <v>0</v>
      </c>
      <c r="AQ19" s="19">
        <v>0.57232346241457854</v>
      </c>
      <c r="AR19" s="21">
        <v>0.30808656036446463</v>
      </c>
      <c r="AS19" s="21">
        <v>0.53830845771144276</v>
      </c>
      <c r="AT19" s="19">
        <v>1.7560000000000006E-2</v>
      </c>
      <c r="AU19" s="21">
        <v>1.0050000000000003E-2</v>
      </c>
      <c r="AV19" s="21">
        <v>5.4100000000000007E-3</v>
      </c>
      <c r="AW19" s="22"/>
    </row>
    <row r="20" spans="1:49" x14ac:dyDescent="0.25">
      <c r="A20" s="23">
        <v>24</v>
      </c>
      <c r="B20" s="24">
        <v>43588.50540509259</v>
      </c>
      <c r="C20" s="24">
        <v>43588.505682870367</v>
      </c>
      <c r="D20" s="25">
        <v>2.7777777777777778E-4</v>
      </c>
      <c r="E20" s="26" t="s">
        <v>18</v>
      </c>
      <c r="F20" s="26" t="s">
        <v>107</v>
      </c>
      <c r="G20" s="27">
        <v>52.360000000000007</v>
      </c>
      <c r="H20" s="28">
        <v>120.79999999999998</v>
      </c>
      <c r="I20" s="27">
        <v>40.53</v>
      </c>
      <c r="J20" s="28">
        <v>113.55</v>
      </c>
      <c r="K20" s="27">
        <v>22.56</v>
      </c>
      <c r="L20" s="28">
        <v>61.7</v>
      </c>
      <c r="M20" s="27">
        <v>19282</v>
      </c>
      <c r="N20" s="28">
        <v>66290</v>
      </c>
      <c r="O20" s="27">
        <v>29370</v>
      </c>
      <c r="P20" s="28">
        <v>85620</v>
      </c>
      <c r="Q20" s="27">
        <v>38751</v>
      </c>
      <c r="R20" s="28">
        <v>97195</v>
      </c>
      <c r="S20" s="27">
        <v>10694</v>
      </c>
      <c r="T20" s="28">
        <v>26500</v>
      </c>
      <c r="U20" s="27">
        <v>3386</v>
      </c>
      <c r="V20" s="28">
        <v>8970</v>
      </c>
      <c r="W20" s="27">
        <v>2590</v>
      </c>
      <c r="X20" s="28">
        <v>7150</v>
      </c>
      <c r="Y20" s="27">
        <v>542</v>
      </c>
      <c r="Z20" s="28">
        <v>2400</v>
      </c>
      <c r="AA20" s="27">
        <v>396</v>
      </c>
      <c r="AB20" s="28">
        <v>970</v>
      </c>
      <c r="AC20" s="27">
        <v>122</v>
      </c>
      <c r="AD20" s="28">
        <v>460</v>
      </c>
      <c r="AE20" s="27">
        <v>20</v>
      </c>
      <c r="AF20" s="28">
        <v>70</v>
      </c>
      <c r="AG20" s="27">
        <v>0</v>
      </c>
      <c r="AH20" s="28">
        <v>0</v>
      </c>
      <c r="AI20" s="27">
        <v>0</v>
      </c>
      <c r="AJ20" s="28">
        <v>0</v>
      </c>
      <c r="AK20" s="27">
        <v>0</v>
      </c>
      <c r="AL20" s="28">
        <v>0</v>
      </c>
      <c r="AM20" s="27">
        <v>0</v>
      </c>
      <c r="AN20" s="28">
        <v>0</v>
      </c>
      <c r="AO20" s="27">
        <v>0</v>
      </c>
      <c r="AP20" s="28">
        <v>0</v>
      </c>
      <c r="AQ20" s="27">
        <v>0.77406417112299453</v>
      </c>
      <c r="AR20" s="29">
        <v>0.4308632543926661</v>
      </c>
      <c r="AS20" s="29">
        <v>0.55662472242783123</v>
      </c>
      <c r="AT20" s="27">
        <v>2.5132800000000007E-2</v>
      </c>
      <c r="AU20" s="29">
        <v>1.9454400000000004E-2</v>
      </c>
      <c r="AV20" s="29">
        <v>1.0828800000000001E-2</v>
      </c>
      <c r="AW20" s="30"/>
    </row>
    <row r="21" spans="1:49" x14ac:dyDescent="0.25">
      <c r="A21" s="15">
        <v>25</v>
      </c>
      <c r="B21" s="16">
        <v>43588.506724537037</v>
      </c>
      <c r="C21" s="16">
        <v>43588.507210648146</v>
      </c>
      <c r="D21" s="17">
        <v>4.8611111111111104E-4</v>
      </c>
      <c r="E21" s="18" t="s">
        <v>19</v>
      </c>
      <c r="F21" s="18" t="s">
        <v>108</v>
      </c>
      <c r="G21" s="19">
        <v>27.9</v>
      </c>
      <c r="H21" s="20">
        <v>123.80000000000001</v>
      </c>
      <c r="I21" s="19">
        <v>18.825000000000003</v>
      </c>
      <c r="J21" s="20">
        <v>78.7</v>
      </c>
      <c r="K21" s="19">
        <v>10.1875</v>
      </c>
      <c r="L21" s="20">
        <v>45.15</v>
      </c>
      <c r="M21" s="19">
        <v>8780</v>
      </c>
      <c r="N21" s="20">
        <v>34695</v>
      </c>
      <c r="O21" s="19">
        <v>13697.5</v>
      </c>
      <c r="P21" s="20">
        <v>65220</v>
      </c>
      <c r="Q21" s="19">
        <v>17336.25</v>
      </c>
      <c r="R21" s="20">
        <v>83105</v>
      </c>
      <c r="S21" s="19">
        <v>4711.25</v>
      </c>
      <c r="T21" s="20">
        <v>22335</v>
      </c>
      <c r="U21" s="19">
        <v>1432.5</v>
      </c>
      <c r="V21" s="20">
        <v>6035</v>
      </c>
      <c r="W21" s="19">
        <v>1150</v>
      </c>
      <c r="X21" s="20">
        <v>4475</v>
      </c>
      <c r="Y21" s="19">
        <v>253.75</v>
      </c>
      <c r="Z21" s="20">
        <v>1020</v>
      </c>
      <c r="AA21" s="19">
        <v>222.5</v>
      </c>
      <c r="AB21" s="20">
        <v>1105</v>
      </c>
      <c r="AC21" s="19">
        <v>81.25</v>
      </c>
      <c r="AD21" s="20">
        <v>430</v>
      </c>
      <c r="AE21" s="19">
        <v>21.25</v>
      </c>
      <c r="AF21" s="20">
        <v>100</v>
      </c>
      <c r="AG21" s="19">
        <v>2.5</v>
      </c>
      <c r="AH21" s="20">
        <v>10</v>
      </c>
      <c r="AI21" s="19">
        <v>0</v>
      </c>
      <c r="AJ21" s="20">
        <v>0</v>
      </c>
      <c r="AK21" s="19">
        <v>0</v>
      </c>
      <c r="AL21" s="20">
        <v>0</v>
      </c>
      <c r="AM21" s="19">
        <v>0</v>
      </c>
      <c r="AN21" s="20">
        <v>0</v>
      </c>
      <c r="AO21" s="19">
        <v>0</v>
      </c>
      <c r="AP21" s="20">
        <v>0</v>
      </c>
      <c r="AQ21" s="19">
        <v>0.6747311827956991</v>
      </c>
      <c r="AR21" s="21">
        <v>0.36514336917562729</v>
      </c>
      <c r="AS21" s="21">
        <v>0.54116865869853914</v>
      </c>
      <c r="AT21" s="19">
        <v>2.3435999999999998E-2</v>
      </c>
      <c r="AU21" s="21">
        <v>1.5813000000000004E-2</v>
      </c>
      <c r="AV21" s="21">
        <v>8.5575000000000009E-3</v>
      </c>
      <c r="AW21" s="22"/>
    </row>
    <row r="22" spans="1:49" x14ac:dyDescent="0.25">
      <c r="A22" s="23">
        <v>26</v>
      </c>
      <c r="B22" s="24">
        <v>43588.508391203701</v>
      </c>
      <c r="C22" s="24">
        <v>43588.508738425924</v>
      </c>
      <c r="D22" s="25">
        <v>3.4722222222222224E-4</v>
      </c>
      <c r="E22" s="26" t="s">
        <v>20</v>
      </c>
      <c r="F22" s="26" t="s">
        <v>109</v>
      </c>
      <c r="G22" s="27">
        <v>46.533333333333331</v>
      </c>
      <c r="H22" s="28">
        <v>186.8</v>
      </c>
      <c r="I22" s="27">
        <v>38.099999999999994</v>
      </c>
      <c r="J22" s="28">
        <v>169</v>
      </c>
      <c r="K22" s="27">
        <v>21.999999999999996</v>
      </c>
      <c r="L22" s="28">
        <v>98.15</v>
      </c>
      <c r="M22" s="27">
        <v>22598.333333333332</v>
      </c>
      <c r="N22" s="28">
        <v>117650</v>
      </c>
      <c r="O22" s="27">
        <v>30541.666666666664</v>
      </c>
      <c r="P22" s="28">
        <v>142000</v>
      </c>
      <c r="Q22" s="27">
        <v>36828.333333333336</v>
      </c>
      <c r="R22" s="28">
        <v>157955</v>
      </c>
      <c r="S22" s="27">
        <v>9825</v>
      </c>
      <c r="T22" s="28">
        <v>41285</v>
      </c>
      <c r="U22" s="27">
        <v>2981.6666666666665</v>
      </c>
      <c r="V22" s="28">
        <v>13140</v>
      </c>
      <c r="W22" s="27">
        <v>2325</v>
      </c>
      <c r="X22" s="28">
        <v>9950</v>
      </c>
      <c r="Y22" s="27">
        <v>473.33333333333337</v>
      </c>
      <c r="Z22" s="28">
        <v>2965</v>
      </c>
      <c r="AA22" s="27">
        <v>373.33333333333331</v>
      </c>
      <c r="AB22" s="28">
        <v>1225</v>
      </c>
      <c r="AC22" s="27">
        <v>63.333333333333329</v>
      </c>
      <c r="AD22" s="28">
        <v>240</v>
      </c>
      <c r="AE22" s="27">
        <v>13.333333333333332</v>
      </c>
      <c r="AF22" s="28">
        <v>40</v>
      </c>
      <c r="AG22" s="27">
        <v>1.6666666666666667</v>
      </c>
      <c r="AH22" s="28">
        <v>10</v>
      </c>
      <c r="AI22" s="27">
        <v>0</v>
      </c>
      <c r="AJ22" s="28">
        <v>0</v>
      </c>
      <c r="AK22" s="27">
        <v>0</v>
      </c>
      <c r="AL22" s="28">
        <v>0</v>
      </c>
      <c r="AM22" s="27">
        <v>0</v>
      </c>
      <c r="AN22" s="28">
        <v>0</v>
      </c>
      <c r="AO22" s="27">
        <v>0</v>
      </c>
      <c r="AP22" s="28">
        <v>0</v>
      </c>
      <c r="AQ22" s="27">
        <v>0.81876790830945545</v>
      </c>
      <c r="AR22" s="29">
        <v>0.47277936962750711</v>
      </c>
      <c r="AS22" s="29">
        <v>0.57742782152230976</v>
      </c>
      <c r="AT22" s="27">
        <v>2.792E-2</v>
      </c>
      <c r="AU22" s="29">
        <v>2.2859999999999998E-2</v>
      </c>
      <c r="AV22" s="29">
        <v>1.32E-2</v>
      </c>
      <c r="AW22" s="30"/>
    </row>
    <row r="23" spans="1:49" x14ac:dyDescent="0.25">
      <c r="A23" s="15">
        <v>27</v>
      </c>
      <c r="B23" s="16">
        <v>43588.50984953704</v>
      </c>
      <c r="C23" s="16">
        <v>43588.510335648149</v>
      </c>
      <c r="D23" s="17">
        <v>4.8611111111111104E-4</v>
      </c>
      <c r="E23" s="18" t="s">
        <v>21</v>
      </c>
      <c r="F23" s="18" t="s">
        <v>110</v>
      </c>
      <c r="G23" s="19">
        <v>26.037500000000001</v>
      </c>
      <c r="H23" s="20">
        <v>119.35</v>
      </c>
      <c r="I23" s="19">
        <v>16.05</v>
      </c>
      <c r="J23" s="20">
        <v>75.8</v>
      </c>
      <c r="K23" s="19">
        <v>8.6375000000000011</v>
      </c>
      <c r="L23" s="20">
        <v>44.35</v>
      </c>
      <c r="M23" s="19">
        <v>7345</v>
      </c>
      <c r="N23" s="20">
        <v>38800</v>
      </c>
      <c r="O23" s="19">
        <v>12001.25</v>
      </c>
      <c r="P23" s="20">
        <v>67060</v>
      </c>
      <c r="Q23" s="19">
        <v>16185</v>
      </c>
      <c r="R23" s="20">
        <v>86105</v>
      </c>
      <c r="S23" s="19">
        <v>3396.25</v>
      </c>
      <c r="T23" s="20">
        <v>19525</v>
      </c>
      <c r="U23" s="19">
        <v>1326.25</v>
      </c>
      <c r="V23" s="20">
        <v>5360</v>
      </c>
      <c r="W23" s="19">
        <v>887.5</v>
      </c>
      <c r="X23" s="20">
        <v>3800</v>
      </c>
      <c r="Y23" s="19">
        <v>176.25</v>
      </c>
      <c r="Z23" s="20">
        <v>745</v>
      </c>
      <c r="AA23" s="19">
        <v>235</v>
      </c>
      <c r="AB23" s="20">
        <v>1155</v>
      </c>
      <c r="AC23" s="19">
        <v>80</v>
      </c>
      <c r="AD23" s="20">
        <v>400</v>
      </c>
      <c r="AE23" s="19">
        <v>22.5</v>
      </c>
      <c r="AF23" s="20">
        <v>70</v>
      </c>
      <c r="AG23" s="19">
        <v>5</v>
      </c>
      <c r="AH23" s="20">
        <v>20</v>
      </c>
      <c r="AI23" s="19">
        <v>0</v>
      </c>
      <c r="AJ23" s="20">
        <v>0</v>
      </c>
      <c r="AK23" s="19">
        <v>0</v>
      </c>
      <c r="AL23" s="20">
        <v>0</v>
      </c>
      <c r="AM23" s="19">
        <v>0</v>
      </c>
      <c r="AN23" s="20">
        <v>0</v>
      </c>
      <c r="AO23" s="19">
        <v>0</v>
      </c>
      <c r="AP23" s="20">
        <v>0</v>
      </c>
      <c r="AQ23" s="19">
        <v>0.6164186269803168</v>
      </c>
      <c r="AR23" s="21">
        <v>0.33173307729236678</v>
      </c>
      <c r="AS23" s="21">
        <v>0.53816199376947049</v>
      </c>
      <c r="AT23" s="19">
        <v>2.1871500000000002E-2</v>
      </c>
      <c r="AU23" s="21">
        <v>1.3482000000000001E-2</v>
      </c>
      <c r="AV23" s="21">
        <v>7.2555000000000015E-3</v>
      </c>
      <c r="AW23" s="22"/>
    </row>
    <row r="24" spans="1:49" x14ac:dyDescent="0.25">
      <c r="A24" s="23">
        <v>28</v>
      </c>
      <c r="B24" s="24">
        <v>43588.511377314811</v>
      </c>
      <c r="C24" s="24">
        <v>43588.511724537035</v>
      </c>
      <c r="D24" s="25">
        <v>3.4722222222222224E-4</v>
      </c>
      <c r="E24" s="26" t="s">
        <v>22</v>
      </c>
      <c r="F24" s="26" t="s">
        <v>111</v>
      </c>
      <c r="G24" s="27">
        <v>48.116666666666667</v>
      </c>
      <c r="H24" s="28">
        <v>192.35</v>
      </c>
      <c r="I24" s="27">
        <v>37.783333333333324</v>
      </c>
      <c r="J24" s="28">
        <v>171.5</v>
      </c>
      <c r="K24" s="27">
        <v>23.083333333333336</v>
      </c>
      <c r="L24" s="28">
        <v>105.1</v>
      </c>
      <c r="M24" s="27">
        <v>24126.666666666668</v>
      </c>
      <c r="N24" s="28">
        <v>127535</v>
      </c>
      <c r="O24" s="27">
        <v>32406.666666666664</v>
      </c>
      <c r="P24" s="28">
        <v>152090</v>
      </c>
      <c r="Q24" s="27">
        <v>39085</v>
      </c>
      <c r="R24" s="28">
        <v>171415</v>
      </c>
      <c r="S24" s="27">
        <v>10395</v>
      </c>
      <c r="T24" s="28">
        <v>44090</v>
      </c>
      <c r="U24" s="27">
        <v>3375</v>
      </c>
      <c r="V24" s="28">
        <v>14490</v>
      </c>
      <c r="W24" s="27">
        <v>2425</v>
      </c>
      <c r="X24" s="28">
        <v>10800</v>
      </c>
      <c r="Y24" s="27">
        <v>295</v>
      </c>
      <c r="Z24" s="28">
        <v>1970</v>
      </c>
      <c r="AA24" s="27">
        <v>278.33333333333331</v>
      </c>
      <c r="AB24" s="28">
        <v>1080</v>
      </c>
      <c r="AC24" s="27">
        <v>103.33333333333333</v>
      </c>
      <c r="AD24" s="28">
        <v>335</v>
      </c>
      <c r="AE24" s="27">
        <v>11.666666666666668</v>
      </c>
      <c r="AF24" s="28">
        <v>40</v>
      </c>
      <c r="AG24" s="27">
        <v>1.666666666666667</v>
      </c>
      <c r="AH24" s="28">
        <v>15</v>
      </c>
      <c r="AI24" s="27">
        <v>1.6666666666666667</v>
      </c>
      <c r="AJ24" s="28">
        <v>10</v>
      </c>
      <c r="AK24" s="27">
        <v>0</v>
      </c>
      <c r="AL24" s="28">
        <v>0</v>
      </c>
      <c r="AM24" s="27">
        <v>0</v>
      </c>
      <c r="AN24" s="28">
        <v>0</v>
      </c>
      <c r="AO24" s="27">
        <v>0</v>
      </c>
      <c r="AP24" s="28">
        <v>0</v>
      </c>
      <c r="AQ24" s="27">
        <v>0.78524419812954604</v>
      </c>
      <c r="AR24" s="29">
        <v>0.47973675095254592</v>
      </c>
      <c r="AS24" s="29">
        <v>0.61093956771063096</v>
      </c>
      <c r="AT24" s="27">
        <v>2.8870000000000003E-2</v>
      </c>
      <c r="AU24" s="29">
        <v>2.2669999999999996E-2</v>
      </c>
      <c r="AV24" s="29">
        <v>1.3850000000000003E-2</v>
      </c>
      <c r="AW24" s="30"/>
    </row>
    <row r="25" spans="1:49" x14ac:dyDescent="0.25">
      <c r="A25" s="15">
        <v>29</v>
      </c>
      <c r="B25" s="16">
        <v>43588.512766203705</v>
      </c>
      <c r="C25" s="16">
        <v>43588.513252314813</v>
      </c>
      <c r="D25" s="17">
        <v>4.8611111111111104E-4</v>
      </c>
      <c r="E25" s="18" t="s">
        <v>23</v>
      </c>
      <c r="F25" s="18" t="s">
        <v>112</v>
      </c>
      <c r="G25" s="19">
        <v>27.250000000000004</v>
      </c>
      <c r="H25" s="20">
        <v>157.79999999999998</v>
      </c>
      <c r="I25" s="19">
        <v>16.937499999999996</v>
      </c>
      <c r="J25" s="20">
        <v>107.05</v>
      </c>
      <c r="K25" s="19">
        <v>10.087499999999999</v>
      </c>
      <c r="L25" s="20">
        <v>65.900000000000006</v>
      </c>
      <c r="M25" s="19">
        <v>9370</v>
      </c>
      <c r="N25" s="20">
        <v>67750</v>
      </c>
      <c r="O25" s="19">
        <v>14463.75</v>
      </c>
      <c r="P25" s="20">
        <v>98330</v>
      </c>
      <c r="Q25" s="19">
        <v>17886.25</v>
      </c>
      <c r="R25" s="20">
        <v>119465</v>
      </c>
      <c r="S25" s="19">
        <v>4671.25</v>
      </c>
      <c r="T25" s="20">
        <v>29075</v>
      </c>
      <c r="U25" s="19">
        <v>1527.5</v>
      </c>
      <c r="V25" s="20">
        <v>8470</v>
      </c>
      <c r="W25" s="19">
        <v>968.75</v>
      </c>
      <c r="X25" s="20">
        <v>5975</v>
      </c>
      <c r="Y25" s="19">
        <v>71.25</v>
      </c>
      <c r="Z25" s="20">
        <v>500</v>
      </c>
      <c r="AA25" s="19">
        <v>205</v>
      </c>
      <c r="AB25" s="20">
        <v>1145</v>
      </c>
      <c r="AC25" s="19">
        <v>68.75</v>
      </c>
      <c r="AD25" s="20">
        <v>315</v>
      </c>
      <c r="AE25" s="19">
        <v>30</v>
      </c>
      <c r="AF25" s="20">
        <v>125</v>
      </c>
      <c r="AG25" s="19">
        <v>6.25</v>
      </c>
      <c r="AH25" s="20">
        <v>40</v>
      </c>
      <c r="AI25" s="19">
        <v>0</v>
      </c>
      <c r="AJ25" s="20">
        <v>0</v>
      </c>
      <c r="AK25" s="19">
        <v>0</v>
      </c>
      <c r="AL25" s="20">
        <v>0</v>
      </c>
      <c r="AM25" s="19">
        <v>0</v>
      </c>
      <c r="AN25" s="20">
        <v>0</v>
      </c>
      <c r="AO25" s="19">
        <v>0</v>
      </c>
      <c r="AP25" s="20">
        <v>0</v>
      </c>
      <c r="AQ25" s="19">
        <v>0.62155963302752271</v>
      </c>
      <c r="AR25" s="21">
        <v>0.37018348623853203</v>
      </c>
      <c r="AS25" s="21">
        <v>0.59557195571955723</v>
      </c>
      <c r="AT25" s="19">
        <v>2.2890000000000004E-2</v>
      </c>
      <c r="AU25" s="21">
        <v>1.4227499999999997E-2</v>
      </c>
      <c r="AV25" s="21">
        <v>8.4734999999999984E-3</v>
      </c>
      <c r="AW25" s="22"/>
    </row>
    <row r="26" spans="1:49" x14ac:dyDescent="0.25">
      <c r="A26" s="23">
        <v>30</v>
      </c>
      <c r="B26" s="24">
        <v>43588.514432870368</v>
      </c>
      <c r="C26" s="24">
        <v>43588.514849537038</v>
      </c>
      <c r="D26" s="25">
        <v>4.1666666666666669E-4</v>
      </c>
      <c r="E26" s="26" t="s">
        <v>24</v>
      </c>
      <c r="F26" s="26" t="s">
        <v>113</v>
      </c>
      <c r="G26" s="27">
        <v>32.157142857142858</v>
      </c>
      <c r="H26" s="28">
        <v>99.6</v>
      </c>
      <c r="I26" s="27">
        <v>23.164285714285718</v>
      </c>
      <c r="J26" s="28">
        <v>75.45</v>
      </c>
      <c r="K26" s="27">
        <v>12.228571428571431</v>
      </c>
      <c r="L26" s="28">
        <v>41.5</v>
      </c>
      <c r="M26" s="27">
        <v>10030</v>
      </c>
      <c r="N26" s="28">
        <v>44690</v>
      </c>
      <c r="O26" s="27">
        <v>14554.285714285714</v>
      </c>
      <c r="P26" s="28">
        <v>55390</v>
      </c>
      <c r="Q26" s="27">
        <v>20745.714285714286</v>
      </c>
      <c r="R26" s="28">
        <v>68240</v>
      </c>
      <c r="S26" s="27">
        <v>6045</v>
      </c>
      <c r="T26" s="28">
        <v>18775</v>
      </c>
      <c r="U26" s="27">
        <v>1797.8571428571427</v>
      </c>
      <c r="V26" s="28">
        <v>5835</v>
      </c>
      <c r="W26" s="27">
        <v>1489.2857142857142</v>
      </c>
      <c r="X26" s="28">
        <v>4225</v>
      </c>
      <c r="Y26" s="27">
        <v>306.42857142857144</v>
      </c>
      <c r="Z26" s="28">
        <v>955</v>
      </c>
      <c r="AA26" s="27">
        <v>294.28571428571428</v>
      </c>
      <c r="AB26" s="28">
        <v>990</v>
      </c>
      <c r="AC26" s="27">
        <v>102.85714285714286</v>
      </c>
      <c r="AD26" s="28">
        <v>260</v>
      </c>
      <c r="AE26" s="27">
        <v>4.2857142857142865</v>
      </c>
      <c r="AF26" s="28">
        <v>20</v>
      </c>
      <c r="AG26" s="27">
        <v>2.8571428571428572</v>
      </c>
      <c r="AH26" s="28">
        <v>10</v>
      </c>
      <c r="AI26" s="27">
        <v>0</v>
      </c>
      <c r="AJ26" s="28">
        <v>0</v>
      </c>
      <c r="AK26" s="27">
        <v>0</v>
      </c>
      <c r="AL26" s="28">
        <v>0</v>
      </c>
      <c r="AM26" s="27">
        <v>0</v>
      </c>
      <c r="AN26" s="28">
        <v>0</v>
      </c>
      <c r="AO26" s="27">
        <v>0</v>
      </c>
      <c r="AP26" s="28">
        <v>0</v>
      </c>
      <c r="AQ26" s="27">
        <v>0.72034651266103966</v>
      </c>
      <c r="AR26" s="29">
        <v>0.38027543314082635</v>
      </c>
      <c r="AS26" s="29">
        <v>0.52790625963613935</v>
      </c>
      <c r="AT26" s="27">
        <v>2.3153142857142858E-2</v>
      </c>
      <c r="AU26" s="29">
        <v>1.6678285714285718E-2</v>
      </c>
      <c r="AV26" s="29">
        <v>8.8045714285714307E-3</v>
      </c>
      <c r="AW26" s="30"/>
    </row>
    <row r="27" spans="1:49" x14ac:dyDescent="0.25">
      <c r="A27" s="15">
        <v>31</v>
      </c>
      <c r="B27" s="16">
        <v>43588.515752314815</v>
      </c>
      <c r="C27" s="16">
        <v>43588.516030092593</v>
      </c>
      <c r="D27" s="17">
        <v>2.7777777777777778E-4</v>
      </c>
      <c r="E27" s="18" t="s">
        <v>25</v>
      </c>
      <c r="F27" s="18" t="s">
        <v>114</v>
      </c>
      <c r="G27" s="19">
        <v>46.849999999999994</v>
      </c>
      <c r="H27" s="20">
        <v>129.55000000000001</v>
      </c>
      <c r="I27" s="19">
        <v>34.58</v>
      </c>
      <c r="J27" s="20">
        <v>113</v>
      </c>
      <c r="K27" s="19">
        <v>19.28</v>
      </c>
      <c r="L27" s="20">
        <v>64.5</v>
      </c>
      <c r="M27" s="19">
        <v>18271</v>
      </c>
      <c r="N27" s="20">
        <v>68005</v>
      </c>
      <c r="O27" s="19">
        <v>24320</v>
      </c>
      <c r="P27" s="20">
        <v>84220</v>
      </c>
      <c r="Q27" s="19">
        <v>33208</v>
      </c>
      <c r="R27" s="20">
        <v>106180</v>
      </c>
      <c r="S27" s="19">
        <v>8856</v>
      </c>
      <c r="T27" s="20">
        <v>29210</v>
      </c>
      <c r="U27" s="19">
        <v>2754</v>
      </c>
      <c r="V27" s="20">
        <v>9170</v>
      </c>
      <c r="W27" s="19">
        <v>2070</v>
      </c>
      <c r="X27" s="20">
        <v>7000</v>
      </c>
      <c r="Y27" s="19">
        <v>476</v>
      </c>
      <c r="Z27" s="20">
        <v>1710</v>
      </c>
      <c r="AA27" s="19">
        <v>387</v>
      </c>
      <c r="AB27" s="20">
        <v>1005</v>
      </c>
      <c r="AC27" s="19">
        <v>58</v>
      </c>
      <c r="AD27" s="20">
        <v>160</v>
      </c>
      <c r="AE27" s="19">
        <v>25</v>
      </c>
      <c r="AF27" s="20">
        <v>95</v>
      </c>
      <c r="AG27" s="19">
        <v>7</v>
      </c>
      <c r="AH27" s="20">
        <v>15</v>
      </c>
      <c r="AI27" s="19">
        <v>2</v>
      </c>
      <c r="AJ27" s="20">
        <v>10</v>
      </c>
      <c r="AK27" s="19">
        <v>0</v>
      </c>
      <c r="AL27" s="20">
        <v>0</v>
      </c>
      <c r="AM27" s="19">
        <v>0</v>
      </c>
      <c r="AN27" s="20">
        <v>0</v>
      </c>
      <c r="AO27" s="19">
        <v>0</v>
      </c>
      <c r="AP27" s="20">
        <v>0</v>
      </c>
      <c r="AQ27" s="19">
        <v>0.73810032017075777</v>
      </c>
      <c r="AR27" s="21">
        <v>0.41152614727854864</v>
      </c>
      <c r="AS27" s="21">
        <v>0.5575477154424523</v>
      </c>
      <c r="AT27" s="19">
        <v>2.2488000000000001E-2</v>
      </c>
      <c r="AU27" s="21">
        <v>1.6598400000000003E-2</v>
      </c>
      <c r="AV27" s="21">
        <v>9.2544000000000012E-3</v>
      </c>
      <c r="AW27" s="22"/>
    </row>
    <row r="28" spans="1:49" x14ac:dyDescent="0.25">
      <c r="A28" s="23">
        <v>32</v>
      </c>
      <c r="B28" s="24">
        <v>43588.516863425924</v>
      </c>
      <c r="C28" s="24">
        <v>43588.517418981479</v>
      </c>
      <c r="D28" s="25">
        <v>5.5555555555555556E-4</v>
      </c>
      <c r="E28" s="26" t="s">
        <v>26</v>
      </c>
      <c r="F28" s="26" t="s">
        <v>115</v>
      </c>
      <c r="G28" s="27">
        <v>14.222222222222221</v>
      </c>
      <c r="H28" s="28">
        <v>87</v>
      </c>
      <c r="I28" s="27">
        <v>6.7333333333333325</v>
      </c>
      <c r="J28" s="28">
        <v>45.699999999999996</v>
      </c>
      <c r="K28" s="27">
        <v>3.2333333333333338</v>
      </c>
      <c r="L28" s="28">
        <v>24.200000000000003</v>
      </c>
      <c r="M28" s="27">
        <v>1706.1111111111113</v>
      </c>
      <c r="N28" s="28">
        <v>12635</v>
      </c>
      <c r="O28" s="27">
        <v>3733.8888888888887</v>
      </c>
      <c r="P28" s="28">
        <v>27725</v>
      </c>
      <c r="Q28" s="27">
        <v>5896.1111111111113</v>
      </c>
      <c r="R28" s="28">
        <v>43545</v>
      </c>
      <c r="S28" s="27">
        <v>1808.8888888888887</v>
      </c>
      <c r="T28" s="28">
        <v>13830</v>
      </c>
      <c r="U28" s="27">
        <v>544.44444444444434</v>
      </c>
      <c r="V28" s="28">
        <v>4250</v>
      </c>
      <c r="W28" s="27">
        <v>263.88888888888891</v>
      </c>
      <c r="X28" s="28">
        <v>2475</v>
      </c>
      <c r="Y28" s="27">
        <v>109.44444444444446</v>
      </c>
      <c r="Z28" s="28">
        <v>495</v>
      </c>
      <c r="AA28" s="27">
        <v>130</v>
      </c>
      <c r="AB28" s="28">
        <v>730</v>
      </c>
      <c r="AC28" s="27">
        <v>50</v>
      </c>
      <c r="AD28" s="28">
        <v>320</v>
      </c>
      <c r="AE28" s="27">
        <v>17.777777777777779</v>
      </c>
      <c r="AF28" s="28">
        <v>120</v>
      </c>
      <c r="AG28" s="27">
        <v>6.666666666666667</v>
      </c>
      <c r="AH28" s="28">
        <v>20</v>
      </c>
      <c r="AI28" s="27">
        <v>0</v>
      </c>
      <c r="AJ28" s="28">
        <v>0</v>
      </c>
      <c r="AK28" s="27">
        <v>0</v>
      </c>
      <c r="AL28" s="28">
        <v>0</v>
      </c>
      <c r="AM28" s="27">
        <v>0</v>
      </c>
      <c r="AN28" s="28">
        <v>0</v>
      </c>
      <c r="AO28" s="27">
        <v>0</v>
      </c>
      <c r="AP28" s="28">
        <v>0</v>
      </c>
      <c r="AQ28" s="27">
        <v>0.47343749999999996</v>
      </c>
      <c r="AR28" s="29">
        <v>0.22734375000000004</v>
      </c>
      <c r="AS28" s="29">
        <v>0.48019801980198035</v>
      </c>
      <c r="AT28" s="27">
        <v>1.3653333333333335E-2</v>
      </c>
      <c r="AU28" s="29">
        <v>6.4640000000000001E-3</v>
      </c>
      <c r="AV28" s="29">
        <v>3.1040000000000009E-3</v>
      </c>
      <c r="AW28" s="30"/>
    </row>
    <row r="29" spans="1:49" x14ac:dyDescent="0.25">
      <c r="A29" s="15">
        <v>33</v>
      </c>
      <c r="B29" s="16">
        <v>43588.518113425926</v>
      </c>
      <c r="C29" s="16">
        <v>43588.518460648149</v>
      </c>
      <c r="D29" s="17">
        <v>3.4722222222222224E-4</v>
      </c>
      <c r="E29" s="18" t="s">
        <v>27</v>
      </c>
      <c r="F29" s="18" t="s">
        <v>116</v>
      </c>
      <c r="G29" s="19">
        <v>25</v>
      </c>
      <c r="H29" s="20">
        <v>115.3</v>
      </c>
      <c r="I29" s="19">
        <v>17.516666666666666</v>
      </c>
      <c r="J29" s="20">
        <v>90.75</v>
      </c>
      <c r="K29" s="19">
        <v>9.783333333333335</v>
      </c>
      <c r="L29" s="20">
        <v>54.5</v>
      </c>
      <c r="M29" s="19">
        <v>7380</v>
      </c>
      <c r="N29" s="20">
        <v>45475</v>
      </c>
      <c r="O29" s="19">
        <v>12941.666666666666</v>
      </c>
      <c r="P29" s="20">
        <v>72950</v>
      </c>
      <c r="Q29" s="19">
        <v>18901.666666666668</v>
      </c>
      <c r="R29" s="20">
        <v>105240</v>
      </c>
      <c r="S29" s="19">
        <v>4880</v>
      </c>
      <c r="T29" s="20">
        <v>25905</v>
      </c>
      <c r="U29" s="19">
        <v>1160</v>
      </c>
      <c r="V29" s="20">
        <v>6385</v>
      </c>
      <c r="W29" s="19">
        <v>858.33333333333326</v>
      </c>
      <c r="X29" s="20">
        <v>5200</v>
      </c>
      <c r="Y29" s="19">
        <v>213.33333333333331</v>
      </c>
      <c r="Z29" s="20">
        <v>945</v>
      </c>
      <c r="AA29" s="19">
        <v>228.33333333333331</v>
      </c>
      <c r="AB29" s="20">
        <v>755</v>
      </c>
      <c r="AC29" s="19">
        <v>66.666666666666671</v>
      </c>
      <c r="AD29" s="20">
        <v>235</v>
      </c>
      <c r="AE29" s="19">
        <v>15</v>
      </c>
      <c r="AF29" s="20">
        <v>50</v>
      </c>
      <c r="AG29" s="19">
        <v>1.6666666666666667</v>
      </c>
      <c r="AH29" s="20">
        <v>10</v>
      </c>
      <c r="AI29" s="19">
        <v>0</v>
      </c>
      <c r="AJ29" s="20">
        <v>0</v>
      </c>
      <c r="AK29" s="19">
        <v>0</v>
      </c>
      <c r="AL29" s="20">
        <v>0</v>
      </c>
      <c r="AM29" s="19">
        <v>0</v>
      </c>
      <c r="AN29" s="20">
        <v>0</v>
      </c>
      <c r="AO29" s="19">
        <v>0</v>
      </c>
      <c r="AP29" s="20">
        <v>0</v>
      </c>
      <c r="AQ29" s="19">
        <v>0.70066666666666666</v>
      </c>
      <c r="AR29" s="21">
        <v>0.39133333333333342</v>
      </c>
      <c r="AS29" s="21">
        <v>0.55851569933396783</v>
      </c>
      <c r="AT29" s="19">
        <v>1.5000000000000001E-2</v>
      </c>
      <c r="AU29" s="21">
        <v>1.051E-2</v>
      </c>
      <c r="AV29" s="21">
        <v>5.870000000000002E-3</v>
      </c>
      <c r="AW29" s="22"/>
    </row>
    <row r="30" spans="1:49" x14ac:dyDescent="0.25">
      <c r="A30" s="23">
        <v>34</v>
      </c>
      <c r="B30" s="24">
        <v>43588.519363425927</v>
      </c>
      <c r="C30" s="24">
        <v>43588.519780092596</v>
      </c>
      <c r="D30" s="25">
        <v>4.1666666666666669E-4</v>
      </c>
      <c r="E30" s="26" t="s">
        <v>28</v>
      </c>
      <c r="F30" s="26" t="s">
        <v>117</v>
      </c>
      <c r="G30" s="27">
        <v>22.650000000000006</v>
      </c>
      <c r="H30" s="28">
        <v>117.75</v>
      </c>
      <c r="I30" s="27">
        <v>13.492857142857144</v>
      </c>
      <c r="J30" s="28">
        <v>83.85</v>
      </c>
      <c r="K30" s="27">
        <v>7.5857142857142854</v>
      </c>
      <c r="L30" s="28">
        <v>49.5</v>
      </c>
      <c r="M30" s="27">
        <v>5680</v>
      </c>
      <c r="N30" s="28">
        <v>36490</v>
      </c>
      <c r="O30" s="27">
        <v>9545</v>
      </c>
      <c r="P30" s="28">
        <v>65595</v>
      </c>
      <c r="Q30" s="27">
        <v>13834.285714285714</v>
      </c>
      <c r="R30" s="28">
        <v>92480</v>
      </c>
      <c r="S30" s="27">
        <v>3731.4285714285716</v>
      </c>
      <c r="T30" s="28">
        <v>24820</v>
      </c>
      <c r="U30" s="27">
        <v>1080</v>
      </c>
      <c r="V30" s="28">
        <v>6610</v>
      </c>
      <c r="W30" s="27">
        <v>832.14285714285711</v>
      </c>
      <c r="X30" s="28">
        <v>5325</v>
      </c>
      <c r="Y30" s="27">
        <v>130</v>
      </c>
      <c r="Z30" s="28">
        <v>520</v>
      </c>
      <c r="AA30" s="27">
        <v>150.71428571428572</v>
      </c>
      <c r="AB30" s="28">
        <v>835</v>
      </c>
      <c r="AC30" s="27">
        <v>60.714285714285708</v>
      </c>
      <c r="AD30" s="28">
        <v>355</v>
      </c>
      <c r="AE30" s="27">
        <v>17.857142857142858</v>
      </c>
      <c r="AF30" s="28">
        <v>55</v>
      </c>
      <c r="AG30" s="27">
        <v>7.1428571428571432</v>
      </c>
      <c r="AH30" s="28">
        <v>20</v>
      </c>
      <c r="AI30" s="27">
        <v>1.4285714285714286</v>
      </c>
      <c r="AJ30" s="28">
        <v>10</v>
      </c>
      <c r="AK30" s="27">
        <v>0</v>
      </c>
      <c r="AL30" s="28">
        <v>0</v>
      </c>
      <c r="AM30" s="27">
        <v>0</v>
      </c>
      <c r="AN30" s="28">
        <v>0</v>
      </c>
      <c r="AO30" s="27">
        <v>0</v>
      </c>
      <c r="AP30" s="28">
        <v>0</v>
      </c>
      <c r="AQ30" s="27">
        <v>0.59571113213497306</v>
      </c>
      <c r="AR30" s="29">
        <v>0.33491012298959311</v>
      </c>
      <c r="AS30" s="29">
        <v>0.56220222339862358</v>
      </c>
      <c r="AT30" s="27">
        <v>1.6308000000000007E-2</v>
      </c>
      <c r="AU30" s="29">
        <v>9.7148571428571449E-3</v>
      </c>
      <c r="AV30" s="29">
        <v>5.4617142857142859E-3</v>
      </c>
      <c r="AW30" s="30"/>
    </row>
    <row r="31" spans="1:49" x14ac:dyDescent="0.25">
      <c r="A31" s="15">
        <v>35</v>
      </c>
      <c r="B31" s="16">
        <v>43588.520474537036</v>
      </c>
      <c r="C31" s="16">
        <v>43588.52103009259</v>
      </c>
      <c r="D31" s="17">
        <v>5.5555555555555556E-4</v>
      </c>
      <c r="E31" s="18" t="s">
        <v>29</v>
      </c>
      <c r="F31" s="18" t="s">
        <v>118</v>
      </c>
      <c r="G31" s="19">
        <v>16.12777777777778</v>
      </c>
      <c r="H31" s="20">
        <v>111.25</v>
      </c>
      <c r="I31" s="19">
        <v>9.2666666666666657</v>
      </c>
      <c r="J31" s="20">
        <v>74.399999999999991</v>
      </c>
      <c r="K31" s="19">
        <v>5.155555555555555</v>
      </c>
      <c r="L31" s="20">
        <v>44.1</v>
      </c>
      <c r="M31" s="19">
        <v>3985.5555555555557</v>
      </c>
      <c r="N31" s="20">
        <v>33260</v>
      </c>
      <c r="O31" s="19">
        <v>6537.2222222222226</v>
      </c>
      <c r="P31" s="20">
        <v>57465</v>
      </c>
      <c r="Q31" s="19">
        <v>10541.111111111111</v>
      </c>
      <c r="R31" s="20">
        <v>87760</v>
      </c>
      <c r="S31" s="19">
        <v>2230.5555555555557</v>
      </c>
      <c r="T31" s="20">
        <v>20525</v>
      </c>
      <c r="U31" s="19">
        <v>662.22222222222217</v>
      </c>
      <c r="V31" s="20">
        <v>5610</v>
      </c>
      <c r="W31" s="19">
        <v>427.77777777777783</v>
      </c>
      <c r="X31" s="20">
        <v>4300</v>
      </c>
      <c r="Y31" s="19">
        <v>72.222222222222229</v>
      </c>
      <c r="Z31" s="20">
        <v>290</v>
      </c>
      <c r="AA31" s="19">
        <v>147.77777777777777</v>
      </c>
      <c r="AB31" s="20">
        <v>920</v>
      </c>
      <c r="AC31" s="19">
        <v>43.333333333333329</v>
      </c>
      <c r="AD31" s="20">
        <v>310</v>
      </c>
      <c r="AE31" s="19">
        <v>17.222222222222221</v>
      </c>
      <c r="AF31" s="20">
        <v>95</v>
      </c>
      <c r="AG31" s="19">
        <v>5.5555555555555554</v>
      </c>
      <c r="AH31" s="20">
        <v>20</v>
      </c>
      <c r="AI31" s="19">
        <v>0</v>
      </c>
      <c r="AJ31" s="20">
        <v>0</v>
      </c>
      <c r="AK31" s="19">
        <v>0</v>
      </c>
      <c r="AL31" s="20">
        <v>0</v>
      </c>
      <c r="AM31" s="19">
        <v>0</v>
      </c>
      <c r="AN31" s="20">
        <v>0</v>
      </c>
      <c r="AO31" s="19">
        <v>0</v>
      </c>
      <c r="AP31" s="20">
        <v>0</v>
      </c>
      <c r="AQ31" s="19">
        <v>0.5745780227351015</v>
      </c>
      <c r="AR31" s="21">
        <v>0.31966930761281426</v>
      </c>
      <c r="AS31" s="21">
        <v>0.55635491606714627</v>
      </c>
      <c r="AT31" s="19">
        <v>1.5482666666666671E-2</v>
      </c>
      <c r="AU31" s="21">
        <v>8.8960000000000011E-3</v>
      </c>
      <c r="AV31" s="21">
        <v>4.9493333333333334E-3</v>
      </c>
      <c r="AW31" s="22"/>
    </row>
    <row r="32" spans="1:49" x14ac:dyDescent="0.25">
      <c r="A32" s="23">
        <v>36</v>
      </c>
      <c r="B32" s="24">
        <v>43588.521932870368</v>
      </c>
      <c r="C32" s="24">
        <v>43588.522280092591</v>
      </c>
      <c r="D32" s="25">
        <v>3.4722222222222224E-4</v>
      </c>
      <c r="E32" s="26" t="s">
        <v>30</v>
      </c>
      <c r="F32" s="26" t="s">
        <v>119</v>
      </c>
      <c r="G32" s="27">
        <v>33.450000000000003</v>
      </c>
      <c r="H32" s="28">
        <v>155.4</v>
      </c>
      <c r="I32" s="27">
        <v>25.666666666666671</v>
      </c>
      <c r="J32" s="28">
        <v>131.45000000000002</v>
      </c>
      <c r="K32" s="27">
        <v>14.216666666666663</v>
      </c>
      <c r="L32" s="28">
        <v>74.099999999999994</v>
      </c>
      <c r="M32" s="27">
        <v>13950</v>
      </c>
      <c r="N32" s="28">
        <v>80310</v>
      </c>
      <c r="O32" s="27">
        <v>18856.666666666668</v>
      </c>
      <c r="P32" s="28">
        <v>101945</v>
      </c>
      <c r="Q32" s="27">
        <v>23790</v>
      </c>
      <c r="R32" s="28">
        <v>124865</v>
      </c>
      <c r="S32" s="27">
        <v>6203.333333333333</v>
      </c>
      <c r="T32" s="28">
        <v>29635</v>
      </c>
      <c r="U32" s="27">
        <v>2096.6666666666665</v>
      </c>
      <c r="V32" s="28">
        <v>10405</v>
      </c>
      <c r="W32" s="27">
        <v>1608.3333333333333</v>
      </c>
      <c r="X32" s="28">
        <v>8150</v>
      </c>
      <c r="Y32" s="27">
        <v>415</v>
      </c>
      <c r="Z32" s="28">
        <v>2280</v>
      </c>
      <c r="AA32" s="27">
        <v>240</v>
      </c>
      <c r="AB32" s="28">
        <v>1125</v>
      </c>
      <c r="AC32" s="27">
        <v>55</v>
      </c>
      <c r="AD32" s="28">
        <v>175</v>
      </c>
      <c r="AE32" s="27">
        <v>21.666666666666668</v>
      </c>
      <c r="AF32" s="28">
        <v>70</v>
      </c>
      <c r="AG32" s="27">
        <v>1.666666666666667</v>
      </c>
      <c r="AH32" s="28">
        <v>15</v>
      </c>
      <c r="AI32" s="27">
        <v>0</v>
      </c>
      <c r="AJ32" s="28">
        <v>0</v>
      </c>
      <c r="AK32" s="27">
        <v>0</v>
      </c>
      <c r="AL32" s="28">
        <v>0</v>
      </c>
      <c r="AM32" s="27">
        <v>0</v>
      </c>
      <c r="AN32" s="28">
        <v>0</v>
      </c>
      <c r="AO32" s="27">
        <v>0</v>
      </c>
      <c r="AP32" s="28">
        <v>0</v>
      </c>
      <c r="AQ32" s="27">
        <v>0.76731439960139525</v>
      </c>
      <c r="AR32" s="29">
        <v>0.42501245640259078</v>
      </c>
      <c r="AS32" s="29">
        <v>0.55389610389610366</v>
      </c>
      <c r="AT32" s="27">
        <v>2.0070000000000005E-2</v>
      </c>
      <c r="AU32" s="29">
        <v>1.5400000000000004E-2</v>
      </c>
      <c r="AV32" s="29">
        <v>8.5299999999999994E-3</v>
      </c>
      <c r="AW32" s="30"/>
    </row>
    <row r="33" spans="1:49" x14ac:dyDescent="0.25">
      <c r="A33" s="15">
        <v>37</v>
      </c>
      <c r="B33" s="16">
        <v>43588.522974537038</v>
      </c>
      <c r="C33" s="16">
        <v>43588.523530092592</v>
      </c>
      <c r="D33" s="17">
        <v>5.5555555555555556E-4</v>
      </c>
      <c r="E33" s="18" t="s">
        <v>31</v>
      </c>
      <c r="F33" s="18" t="s">
        <v>120</v>
      </c>
      <c r="G33" s="19">
        <v>49.211111111111109</v>
      </c>
      <c r="H33" s="20">
        <v>216.8</v>
      </c>
      <c r="I33" s="19">
        <v>35.1</v>
      </c>
      <c r="J33" s="20">
        <v>149.1</v>
      </c>
      <c r="K33" s="19">
        <v>19.655555555555555</v>
      </c>
      <c r="L33" s="20">
        <v>88.4</v>
      </c>
      <c r="M33" s="19">
        <v>19217.777777777777</v>
      </c>
      <c r="N33" s="20">
        <v>84320</v>
      </c>
      <c r="O33" s="19">
        <v>27224.444444444445</v>
      </c>
      <c r="P33" s="20">
        <v>127360</v>
      </c>
      <c r="Q33" s="19">
        <v>33047.222222222219</v>
      </c>
      <c r="R33" s="20">
        <v>163745</v>
      </c>
      <c r="S33" s="19">
        <v>8688.8888888888887</v>
      </c>
      <c r="T33" s="20">
        <v>39540</v>
      </c>
      <c r="U33" s="19">
        <v>2809.4444444444443</v>
      </c>
      <c r="V33" s="20">
        <v>12105</v>
      </c>
      <c r="W33" s="19">
        <v>2102.7777777777778</v>
      </c>
      <c r="X33" s="20">
        <v>9075</v>
      </c>
      <c r="Y33" s="19">
        <v>405</v>
      </c>
      <c r="Z33" s="20">
        <v>2095</v>
      </c>
      <c r="AA33" s="19">
        <v>422.22222222222217</v>
      </c>
      <c r="AB33" s="20">
        <v>1950</v>
      </c>
      <c r="AC33" s="19">
        <v>96.666666666666657</v>
      </c>
      <c r="AD33" s="20">
        <v>610</v>
      </c>
      <c r="AE33" s="19">
        <v>35.555555555555557</v>
      </c>
      <c r="AF33" s="20">
        <v>180</v>
      </c>
      <c r="AG33" s="19">
        <v>3.3333333333333335</v>
      </c>
      <c r="AH33" s="20">
        <v>10</v>
      </c>
      <c r="AI33" s="19">
        <v>1.1111111111111112</v>
      </c>
      <c r="AJ33" s="20">
        <v>10</v>
      </c>
      <c r="AK33" s="19">
        <v>0</v>
      </c>
      <c r="AL33" s="20">
        <v>0</v>
      </c>
      <c r="AM33" s="19">
        <v>0</v>
      </c>
      <c r="AN33" s="20">
        <v>0</v>
      </c>
      <c r="AO33" s="19">
        <v>0</v>
      </c>
      <c r="AP33" s="20">
        <v>0</v>
      </c>
      <c r="AQ33" s="19">
        <v>0.71325355610747354</v>
      </c>
      <c r="AR33" s="21">
        <v>0.39941296003612553</v>
      </c>
      <c r="AS33" s="21">
        <v>0.55998733776511556</v>
      </c>
      <c r="AT33" s="19">
        <v>4.7242666666666669E-2</v>
      </c>
      <c r="AU33" s="21">
        <v>3.3696000000000004E-2</v>
      </c>
      <c r="AV33" s="21">
        <v>1.8869333333333335E-2</v>
      </c>
      <c r="AW33" s="22"/>
    </row>
    <row r="34" spans="1:49" x14ac:dyDescent="0.25">
      <c r="A34" s="23">
        <v>38</v>
      </c>
      <c r="B34" s="24">
        <v>43588.525335648148</v>
      </c>
      <c r="C34" s="24">
        <v>43588.525891203702</v>
      </c>
      <c r="D34" s="25">
        <v>5.5555555555555556E-4</v>
      </c>
      <c r="E34" s="26" t="s">
        <v>32</v>
      </c>
      <c r="F34" s="26" t="s">
        <v>121</v>
      </c>
      <c r="G34" s="27">
        <v>166.5888888888889</v>
      </c>
      <c r="H34" s="28">
        <v>616.79999999999995</v>
      </c>
      <c r="I34" s="27">
        <v>126.5277777777778</v>
      </c>
      <c r="J34" s="28">
        <v>495.75</v>
      </c>
      <c r="K34" s="27">
        <v>75.211111111111123</v>
      </c>
      <c r="L34" s="28">
        <v>309.5</v>
      </c>
      <c r="M34" s="27">
        <v>84456.666666666672</v>
      </c>
      <c r="N34" s="28">
        <v>470830</v>
      </c>
      <c r="O34" s="27">
        <v>115362.22222222222</v>
      </c>
      <c r="P34" s="28">
        <v>500330</v>
      </c>
      <c r="Q34" s="27">
        <v>121325</v>
      </c>
      <c r="R34" s="28">
        <v>453835</v>
      </c>
      <c r="S34" s="27">
        <v>32627.777777777781</v>
      </c>
      <c r="T34" s="28">
        <v>125010</v>
      </c>
      <c r="U34" s="27">
        <v>10615</v>
      </c>
      <c r="V34" s="28">
        <v>38325</v>
      </c>
      <c r="W34" s="27">
        <v>7472.2222222222226</v>
      </c>
      <c r="X34" s="28">
        <v>28200</v>
      </c>
      <c r="Y34" s="27">
        <v>948.33333333333326</v>
      </c>
      <c r="Z34" s="28">
        <v>3795</v>
      </c>
      <c r="AA34" s="27">
        <v>1402.7777777777778</v>
      </c>
      <c r="AB34" s="28">
        <v>4485</v>
      </c>
      <c r="AC34" s="27">
        <v>302.77777777777777</v>
      </c>
      <c r="AD34" s="28">
        <v>905</v>
      </c>
      <c r="AE34" s="27">
        <v>68.333333333333329</v>
      </c>
      <c r="AF34" s="28">
        <v>225</v>
      </c>
      <c r="AG34" s="27">
        <v>8.8888888888888893</v>
      </c>
      <c r="AH34" s="28">
        <v>40</v>
      </c>
      <c r="AI34" s="27">
        <v>0</v>
      </c>
      <c r="AJ34" s="28">
        <v>0</v>
      </c>
      <c r="AK34" s="27">
        <v>2.2222222222222223</v>
      </c>
      <c r="AL34" s="28">
        <v>10</v>
      </c>
      <c r="AM34" s="27">
        <v>0</v>
      </c>
      <c r="AN34" s="28">
        <v>0</v>
      </c>
      <c r="AO34" s="27">
        <v>0</v>
      </c>
      <c r="AP34" s="28">
        <v>0</v>
      </c>
      <c r="AQ34" s="27">
        <v>0.75952110985126398</v>
      </c>
      <c r="AR34" s="29">
        <v>0.45147735609951312</v>
      </c>
      <c r="AS34" s="29">
        <v>0.594423710208562</v>
      </c>
      <c r="AT34" s="27">
        <v>0.15992533333333336</v>
      </c>
      <c r="AU34" s="29">
        <v>0.12146666666666671</v>
      </c>
      <c r="AV34" s="29">
        <v>7.2202666666666693E-2</v>
      </c>
      <c r="AW34" s="30"/>
    </row>
    <row r="35" spans="1:49" x14ac:dyDescent="0.25">
      <c r="A35" s="15">
        <v>40</v>
      </c>
      <c r="B35" s="16">
        <v>43588.529432870368</v>
      </c>
      <c r="C35" s="16">
        <v>43588.529918981483</v>
      </c>
      <c r="D35" s="17">
        <v>4.8611111111111104E-4</v>
      </c>
      <c r="E35" s="18" t="s">
        <v>33</v>
      </c>
      <c r="F35" s="18" t="s">
        <v>122</v>
      </c>
      <c r="G35" s="19">
        <v>204.21250000000003</v>
      </c>
      <c r="H35" s="20">
        <v>671.15</v>
      </c>
      <c r="I35" s="19">
        <v>161.71249999999998</v>
      </c>
      <c r="J35" s="20">
        <v>561.70000000000005</v>
      </c>
      <c r="K35" s="19">
        <v>100.21249999999999</v>
      </c>
      <c r="L35" s="20">
        <v>357.90000000000003</v>
      </c>
      <c r="M35" s="19">
        <v>128545</v>
      </c>
      <c r="N35" s="20">
        <v>580775</v>
      </c>
      <c r="O35" s="19">
        <v>171225</v>
      </c>
      <c r="P35" s="20">
        <v>611170</v>
      </c>
      <c r="Q35" s="19">
        <v>164861.25</v>
      </c>
      <c r="R35" s="20">
        <v>534495</v>
      </c>
      <c r="S35" s="19">
        <v>40386.25</v>
      </c>
      <c r="T35" s="20">
        <v>132395</v>
      </c>
      <c r="U35" s="19">
        <v>11901.25</v>
      </c>
      <c r="V35" s="20">
        <v>40490</v>
      </c>
      <c r="W35" s="19">
        <v>8500</v>
      </c>
      <c r="X35" s="20">
        <v>28900</v>
      </c>
      <c r="Y35" s="19">
        <v>1392.5</v>
      </c>
      <c r="Z35" s="20">
        <v>5765</v>
      </c>
      <c r="AA35" s="19">
        <v>1507.5</v>
      </c>
      <c r="AB35" s="20">
        <v>4165</v>
      </c>
      <c r="AC35" s="19">
        <v>358.75</v>
      </c>
      <c r="AD35" s="20">
        <v>915</v>
      </c>
      <c r="AE35" s="19">
        <v>53.75</v>
      </c>
      <c r="AF35" s="20">
        <v>140</v>
      </c>
      <c r="AG35" s="19">
        <v>18.75</v>
      </c>
      <c r="AH35" s="20">
        <v>70</v>
      </c>
      <c r="AI35" s="19">
        <v>0</v>
      </c>
      <c r="AJ35" s="20">
        <v>0</v>
      </c>
      <c r="AK35" s="19">
        <v>0</v>
      </c>
      <c r="AL35" s="20">
        <v>0</v>
      </c>
      <c r="AM35" s="19">
        <v>0</v>
      </c>
      <c r="AN35" s="20">
        <v>0</v>
      </c>
      <c r="AO35" s="19">
        <v>0</v>
      </c>
      <c r="AP35" s="20">
        <v>0</v>
      </c>
      <c r="AQ35" s="19">
        <v>0.79188345473465116</v>
      </c>
      <c r="AR35" s="21">
        <v>0.49072657158597038</v>
      </c>
      <c r="AS35" s="21">
        <v>0.61969544716704028</v>
      </c>
      <c r="AT35" s="19">
        <v>0.17153850000000004</v>
      </c>
      <c r="AU35" s="21">
        <v>0.13583849999999997</v>
      </c>
      <c r="AV35" s="21">
        <v>8.4178499999999989E-2</v>
      </c>
      <c r="AW35" s="22"/>
    </row>
    <row r="36" spans="1:49" x14ac:dyDescent="0.25">
      <c r="A36" s="23">
        <v>41</v>
      </c>
      <c r="B36" s="24">
        <v>43588.533460648148</v>
      </c>
      <c r="C36" s="24">
        <v>43588.53429398148</v>
      </c>
      <c r="D36" s="25">
        <v>8.3333333333333339E-4</v>
      </c>
      <c r="E36" s="26" t="s">
        <v>34</v>
      </c>
      <c r="F36" s="26" t="s">
        <v>123</v>
      </c>
      <c r="G36" s="27">
        <v>112.14999999999999</v>
      </c>
      <c r="H36" s="28">
        <v>558.25</v>
      </c>
      <c r="I36" s="27">
        <v>88.211538461538453</v>
      </c>
      <c r="J36" s="28">
        <v>436.84999999999997</v>
      </c>
      <c r="K36" s="27">
        <v>54.142307692307696</v>
      </c>
      <c r="L36" s="28">
        <v>280.25</v>
      </c>
      <c r="M36" s="27">
        <v>56767.692307692305</v>
      </c>
      <c r="N36" s="28">
        <v>396110</v>
      </c>
      <c r="O36" s="27">
        <v>87620</v>
      </c>
      <c r="P36" s="28">
        <v>476820</v>
      </c>
      <c r="Q36" s="27">
        <v>92395</v>
      </c>
      <c r="R36" s="28">
        <v>450525</v>
      </c>
      <c r="S36" s="27">
        <v>23468.076923076922</v>
      </c>
      <c r="T36" s="28">
        <v>114075</v>
      </c>
      <c r="U36" s="27">
        <v>7214.6153846153848</v>
      </c>
      <c r="V36" s="28">
        <v>33310</v>
      </c>
      <c r="W36" s="27">
        <v>4950</v>
      </c>
      <c r="X36" s="28">
        <v>22500</v>
      </c>
      <c r="Y36" s="27">
        <v>571.15384615384619</v>
      </c>
      <c r="Z36" s="28">
        <v>1925</v>
      </c>
      <c r="AA36" s="27">
        <v>903.46153846153845</v>
      </c>
      <c r="AB36" s="28">
        <v>4385</v>
      </c>
      <c r="AC36" s="27">
        <v>156.53846153846155</v>
      </c>
      <c r="AD36" s="28">
        <v>875</v>
      </c>
      <c r="AE36" s="27">
        <v>40.384615384615387</v>
      </c>
      <c r="AF36" s="28">
        <v>225</v>
      </c>
      <c r="AG36" s="27">
        <v>13.076923076923077</v>
      </c>
      <c r="AH36" s="28">
        <v>50</v>
      </c>
      <c r="AI36" s="27">
        <v>0</v>
      </c>
      <c r="AJ36" s="28">
        <v>0</v>
      </c>
      <c r="AK36" s="27">
        <v>0</v>
      </c>
      <c r="AL36" s="28">
        <v>0</v>
      </c>
      <c r="AM36" s="27">
        <v>0</v>
      </c>
      <c r="AN36" s="28">
        <v>0</v>
      </c>
      <c r="AO36" s="27">
        <v>0</v>
      </c>
      <c r="AP36" s="28">
        <v>0</v>
      </c>
      <c r="AQ36" s="27">
        <v>0.78654960732535406</v>
      </c>
      <c r="AR36" s="29">
        <v>0.48276689872766565</v>
      </c>
      <c r="AS36" s="29">
        <v>0.61377806845432759</v>
      </c>
      <c r="AT36" s="27">
        <v>0.161496</v>
      </c>
      <c r="AU36" s="29">
        <v>0.12702461538461537</v>
      </c>
      <c r="AV36" s="29">
        <v>7.7964923076923084E-2</v>
      </c>
      <c r="AW36" s="30"/>
    </row>
    <row r="37" spans="1:49" x14ac:dyDescent="0.25">
      <c r="A37" s="15">
        <v>42</v>
      </c>
      <c r="B37" s="16">
        <v>43588.53769675926</v>
      </c>
      <c r="C37" s="16">
        <v>43588.538252314815</v>
      </c>
      <c r="D37" s="17">
        <v>5.5555555555555556E-4</v>
      </c>
      <c r="E37" s="18" t="s">
        <v>35</v>
      </c>
      <c r="F37" s="18" t="s">
        <v>124</v>
      </c>
      <c r="G37" s="19">
        <v>213.31666666666666</v>
      </c>
      <c r="H37" s="20">
        <v>845.65</v>
      </c>
      <c r="I37" s="19">
        <v>181.56666666666663</v>
      </c>
      <c r="J37" s="20">
        <v>776</v>
      </c>
      <c r="K37" s="19">
        <v>117.86111111111111</v>
      </c>
      <c r="L37" s="20">
        <v>522.65000000000009</v>
      </c>
      <c r="M37" s="19">
        <v>177090.55555555556</v>
      </c>
      <c r="N37" s="20">
        <v>1026565</v>
      </c>
      <c r="O37" s="19">
        <v>205090</v>
      </c>
      <c r="P37" s="20">
        <v>892790</v>
      </c>
      <c r="Q37" s="19">
        <v>183657.22222222222</v>
      </c>
      <c r="R37" s="20">
        <v>712675</v>
      </c>
      <c r="S37" s="19">
        <v>44618.333333333336</v>
      </c>
      <c r="T37" s="20">
        <v>174535</v>
      </c>
      <c r="U37" s="19">
        <v>13308.333333333334</v>
      </c>
      <c r="V37" s="20">
        <v>51035</v>
      </c>
      <c r="W37" s="19">
        <v>8816.6666666666661</v>
      </c>
      <c r="X37" s="20">
        <v>35350</v>
      </c>
      <c r="Y37" s="19">
        <v>1615</v>
      </c>
      <c r="Z37" s="20">
        <v>8485</v>
      </c>
      <c r="AA37" s="19">
        <v>1330</v>
      </c>
      <c r="AB37" s="20">
        <v>4170</v>
      </c>
      <c r="AC37" s="19">
        <v>267.77777777777777</v>
      </c>
      <c r="AD37" s="20">
        <v>720</v>
      </c>
      <c r="AE37" s="19">
        <v>34.444444444444443</v>
      </c>
      <c r="AF37" s="20">
        <v>100</v>
      </c>
      <c r="AG37" s="19">
        <v>7.2222222222222214</v>
      </c>
      <c r="AH37" s="20">
        <v>35</v>
      </c>
      <c r="AI37" s="19">
        <v>1.1111111111111112</v>
      </c>
      <c r="AJ37" s="20">
        <v>10</v>
      </c>
      <c r="AK37" s="19">
        <v>0</v>
      </c>
      <c r="AL37" s="20">
        <v>0</v>
      </c>
      <c r="AM37" s="19">
        <v>0</v>
      </c>
      <c r="AN37" s="20">
        <v>0</v>
      </c>
      <c r="AO37" s="19">
        <v>0</v>
      </c>
      <c r="AP37" s="20">
        <v>0</v>
      </c>
      <c r="AQ37" s="19">
        <v>0.85116024689428849</v>
      </c>
      <c r="AR37" s="21">
        <v>0.55251712373362505</v>
      </c>
      <c r="AS37" s="21">
        <v>0.6491340799216696</v>
      </c>
      <c r="AT37" s="19">
        <v>0.20478400000000002</v>
      </c>
      <c r="AU37" s="21">
        <v>0.17430399999999999</v>
      </c>
      <c r="AV37" s="21">
        <v>0.11314666666666669</v>
      </c>
      <c r="AW37" s="22"/>
    </row>
    <row r="38" spans="1:49" x14ac:dyDescent="0.25">
      <c r="A38" s="23">
        <v>44</v>
      </c>
      <c r="B38" s="24">
        <v>43588.54179398148</v>
      </c>
      <c r="C38" s="24">
        <v>43588.542557870373</v>
      </c>
      <c r="D38" s="25">
        <v>7.6388888888888893E-4</v>
      </c>
      <c r="E38" s="26" t="s">
        <v>36</v>
      </c>
      <c r="F38" s="26" t="s">
        <v>125</v>
      </c>
      <c r="G38" s="27">
        <v>139.77499999999998</v>
      </c>
      <c r="H38" s="28">
        <v>512.95000000000005</v>
      </c>
      <c r="I38" s="27">
        <v>116.27500000000002</v>
      </c>
      <c r="J38" s="28">
        <v>485.7</v>
      </c>
      <c r="K38" s="27">
        <v>72.908333333333331</v>
      </c>
      <c r="L38" s="28">
        <v>306.60000000000002</v>
      </c>
      <c r="M38" s="27">
        <v>89865</v>
      </c>
      <c r="N38" s="28">
        <v>495270</v>
      </c>
      <c r="O38" s="27">
        <v>123194.16666666667</v>
      </c>
      <c r="P38" s="28">
        <v>498255</v>
      </c>
      <c r="Q38" s="27">
        <v>120720.83333333333</v>
      </c>
      <c r="R38" s="28">
        <v>441765</v>
      </c>
      <c r="S38" s="27">
        <v>30188.333333333332</v>
      </c>
      <c r="T38" s="28">
        <v>117510</v>
      </c>
      <c r="U38" s="27">
        <v>9027.5</v>
      </c>
      <c r="V38" s="28">
        <v>36795</v>
      </c>
      <c r="W38" s="27">
        <v>6300</v>
      </c>
      <c r="X38" s="28">
        <v>25925</v>
      </c>
      <c r="Y38" s="27">
        <v>1079.1666666666667</v>
      </c>
      <c r="Z38" s="28">
        <v>7325</v>
      </c>
      <c r="AA38" s="27">
        <v>900</v>
      </c>
      <c r="AB38" s="28">
        <v>2475</v>
      </c>
      <c r="AC38" s="27">
        <v>176.66666666666666</v>
      </c>
      <c r="AD38" s="28">
        <v>445</v>
      </c>
      <c r="AE38" s="27">
        <v>33.333333333333336</v>
      </c>
      <c r="AF38" s="28">
        <v>100</v>
      </c>
      <c r="AG38" s="27">
        <v>10.833333333333334</v>
      </c>
      <c r="AH38" s="28">
        <v>50</v>
      </c>
      <c r="AI38" s="27">
        <v>0</v>
      </c>
      <c r="AJ38" s="28">
        <v>0</v>
      </c>
      <c r="AK38" s="27">
        <v>0</v>
      </c>
      <c r="AL38" s="28">
        <v>0</v>
      </c>
      <c r="AM38" s="27">
        <v>0</v>
      </c>
      <c r="AN38" s="28">
        <v>0</v>
      </c>
      <c r="AO38" s="27">
        <v>0</v>
      </c>
      <c r="AP38" s="28">
        <v>0</v>
      </c>
      <c r="AQ38" s="27">
        <v>0.83187265247719577</v>
      </c>
      <c r="AR38" s="29">
        <v>0.52161211470816204</v>
      </c>
      <c r="AS38" s="29">
        <v>0.62703361284311609</v>
      </c>
      <c r="AT38" s="27">
        <v>0.184503</v>
      </c>
      <c r="AU38" s="29">
        <v>0.15348300000000006</v>
      </c>
      <c r="AV38" s="29">
        <v>9.6239000000000019E-2</v>
      </c>
      <c r="AW38" s="30"/>
    </row>
    <row r="39" spans="1:49" x14ac:dyDescent="0.25">
      <c r="A39" s="15">
        <v>45</v>
      </c>
      <c r="B39" s="16">
        <v>43588.54519675926</v>
      </c>
      <c r="C39" s="16">
        <v>43588.545752314814</v>
      </c>
      <c r="D39" s="17">
        <v>5.5555555555555556E-4</v>
      </c>
      <c r="E39" s="18" t="s">
        <v>37</v>
      </c>
      <c r="F39" s="18" t="s">
        <v>126</v>
      </c>
      <c r="G39" s="19">
        <v>148.25000000000003</v>
      </c>
      <c r="H39" s="20">
        <v>409.55</v>
      </c>
      <c r="I39" s="19">
        <v>123.38888888888889</v>
      </c>
      <c r="J39" s="20">
        <v>363.40000000000003</v>
      </c>
      <c r="K39" s="19">
        <v>76.672222222222203</v>
      </c>
      <c r="L39" s="20">
        <v>229.75</v>
      </c>
      <c r="M39" s="19">
        <v>83833.333333333328</v>
      </c>
      <c r="N39" s="20">
        <v>321140</v>
      </c>
      <c r="O39" s="19">
        <v>134195.55555555556</v>
      </c>
      <c r="P39" s="20">
        <v>393000</v>
      </c>
      <c r="Q39" s="19">
        <v>131141.11111111112</v>
      </c>
      <c r="R39" s="20">
        <v>357710</v>
      </c>
      <c r="S39" s="19">
        <v>32267.777777777781</v>
      </c>
      <c r="T39" s="20">
        <v>92370</v>
      </c>
      <c r="U39" s="19">
        <v>9547.7777777777774</v>
      </c>
      <c r="V39" s="20">
        <v>28810</v>
      </c>
      <c r="W39" s="19">
        <v>6730.5555555555557</v>
      </c>
      <c r="X39" s="20">
        <v>20425</v>
      </c>
      <c r="Y39" s="19">
        <v>1097.7777777777778</v>
      </c>
      <c r="Z39" s="20">
        <v>4070</v>
      </c>
      <c r="AA39" s="19">
        <v>1026.6666666666667</v>
      </c>
      <c r="AB39" s="20">
        <v>2230</v>
      </c>
      <c r="AC39" s="19">
        <v>196.66666666666666</v>
      </c>
      <c r="AD39" s="20">
        <v>540</v>
      </c>
      <c r="AE39" s="19">
        <v>31.111111111111114</v>
      </c>
      <c r="AF39" s="20">
        <v>120</v>
      </c>
      <c r="AG39" s="19">
        <v>8.8888888888888893</v>
      </c>
      <c r="AH39" s="20">
        <v>20</v>
      </c>
      <c r="AI39" s="19">
        <v>0</v>
      </c>
      <c r="AJ39" s="20">
        <v>0</v>
      </c>
      <c r="AK39" s="19">
        <v>0</v>
      </c>
      <c r="AL39" s="20">
        <v>0</v>
      </c>
      <c r="AM39" s="19">
        <v>0</v>
      </c>
      <c r="AN39" s="20">
        <v>0</v>
      </c>
      <c r="AO39" s="19">
        <v>0</v>
      </c>
      <c r="AP39" s="20">
        <v>0</v>
      </c>
      <c r="AQ39" s="19">
        <v>0.83230279183061628</v>
      </c>
      <c r="AR39" s="21">
        <v>0.51718193741802487</v>
      </c>
      <c r="AS39" s="21">
        <v>0.62138676271949556</v>
      </c>
      <c r="AT39" s="19">
        <v>0.14232000000000006</v>
      </c>
      <c r="AU39" s="21">
        <v>0.11845333333333334</v>
      </c>
      <c r="AV39" s="21">
        <v>7.3605333333333328E-2</v>
      </c>
      <c r="AW39" s="22"/>
    </row>
    <row r="40" spans="1:49" x14ac:dyDescent="0.25">
      <c r="A40" s="23">
        <v>46</v>
      </c>
      <c r="B40" s="24">
        <v>43588.548530092594</v>
      </c>
      <c r="C40" s="24">
        <v>43588.548877314817</v>
      </c>
      <c r="D40" s="25">
        <v>3.4722222222222224E-4</v>
      </c>
      <c r="E40" s="26" t="s">
        <v>38</v>
      </c>
      <c r="F40" s="26" t="s">
        <v>127</v>
      </c>
      <c r="G40" s="27">
        <v>18.899999999999999</v>
      </c>
      <c r="H40" s="28">
        <v>70.95</v>
      </c>
      <c r="I40" s="27">
        <v>12.783333333333331</v>
      </c>
      <c r="J40" s="28">
        <v>48</v>
      </c>
      <c r="K40" s="27">
        <v>5.85</v>
      </c>
      <c r="L40" s="28">
        <v>23.25</v>
      </c>
      <c r="M40" s="27">
        <v>2771.666666666667</v>
      </c>
      <c r="N40" s="28">
        <v>12035</v>
      </c>
      <c r="O40" s="27">
        <v>6675</v>
      </c>
      <c r="P40" s="28">
        <v>27065</v>
      </c>
      <c r="Q40" s="27">
        <v>9420</v>
      </c>
      <c r="R40" s="28">
        <v>39180</v>
      </c>
      <c r="S40" s="27">
        <v>2696.666666666667</v>
      </c>
      <c r="T40" s="28">
        <v>10770</v>
      </c>
      <c r="U40" s="27">
        <v>1101.6666666666667</v>
      </c>
      <c r="V40" s="28">
        <v>4735</v>
      </c>
      <c r="W40" s="27">
        <v>950</v>
      </c>
      <c r="X40" s="28">
        <v>3100</v>
      </c>
      <c r="Y40" s="27">
        <v>216.66666666666669</v>
      </c>
      <c r="Z40" s="28">
        <v>730</v>
      </c>
      <c r="AA40" s="27">
        <v>208.33333333333331</v>
      </c>
      <c r="AB40" s="28">
        <v>745</v>
      </c>
      <c r="AC40" s="27">
        <v>56.666666666666671</v>
      </c>
      <c r="AD40" s="28">
        <v>235</v>
      </c>
      <c r="AE40" s="27">
        <v>8.3333333333333321</v>
      </c>
      <c r="AF40" s="28">
        <v>40</v>
      </c>
      <c r="AG40" s="27">
        <v>1.6666666666666667</v>
      </c>
      <c r="AH40" s="28">
        <v>10</v>
      </c>
      <c r="AI40" s="27">
        <v>0</v>
      </c>
      <c r="AJ40" s="28">
        <v>0</v>
      </c>
      <c r="AK40" s="27">
        <v>0</v>
      </c>
      <c r="AL40" s="28">
        <v>0</v>
      </c>
      <c r="AM40" s="27">
        <v>0</v>
      </c>
      <c r="AN40" s="28">
        <v>0</v>
      </c>
      <c r="AO40" s="27">
        <v>0</v>
      </c>
      <c r="AP40" s="28">
        <v>0</v>
      </c>
      <c r="AQ40" s="27">
        <v>0.67636684303350969</v>
      </c>
      <c r="AR40" s="29">
        <v>0.30952380952380953</v>
      </c>
      <c r="AS40" s="29">
        <v>0.45762711864406785</v>
      </c>
      <c r="AT40" s="27">
        <v>1.1339999999999999E-2</v>
      </c>
      <c r="AU40" s="29">
        <v>7.6699999999999997E-3</v>
      </c>
      <c r="AV40" s="29">
        <v>3.5100000000000001E-3</v>
      </c>
      <c r="AW40" s="30"/>
    </row>
    <row r="41" spans="1:49" x14ac:dyDescent="0.25">
      <c r="A41" s="15">
        <v>47</v>
      </c>
      <c r="B41" s="16">
        <v>43588.550335648149</v>
      </c>
      <c r="C41" s="16">
        <v>43588.550752314812</v>
      </c>
      <c r="D41" s="17">
        <v>4.1666666666666669E-4</v>
      </c>
      <c r="E41" s="18" t="s">
        <v>39</v>
      </c>
      <c r="F41" s="18" t="s">
        <v>128</v>
      </c>
      <c r="G41" s="19">
        <v>32.714285714285708</v>
      </c>
      <c r="H41" s="20">
        <v>122.89999999999999</v>
      </c>
      <c r="I41" s="19">
        <v>24.664285714285718</v>
      </c>
      <c r="J41" s="20">
        <v>111.64999999999999</v>
      </c>
      <c r="K41" s="19">
        <v>12.392857142857142</v>
      </c>
      <c r="L41" s="20">
        <v>57.55</v>
      </c>
      <c r="M41" s="19">
        <v>9777.8571428571431</v>
      </c>
      <c r="N41" s="20">
        <v>55555</v>
      </c>
      <c r="O41" s="19">
        <v>14565.714285714286</v>
      </c>
      <c r="P41" s="20">
        <v>72440</v>
      </c>
      <c r="Q41" s="19">
        <v>19234.285714285714</v>
      </c>
      <c r="R41" s="20">
        <v>87120</v>
      </c>
      <c r="S41" s="19">
        <v>5745.7142857142853</v>
      </c>
      <c r="T41" s="20">
        <v>24800</v>
      </c>
      <c r="U41" s="19">
        <v>1982.8571428571427</v>
      </c>
      <c r="V41" s="20">
        <v>9520</v>
      </c>
      <c r="W41" s="19">
        <v>1942.8571428571427</v>
      </c>
      <c r="X41" s="20">
        <v>8000</v>
      </c>
      <c r="Y41" s="19">
        <v>360.71428571428572</v>
      </c>
      <c r="Z41" s="20">
        <v>2375</v>
      </c>
      <c r="AA41" s="19">
        <v>322.85714285714283</v>
      </c>
      <c r="AB41" s="20">
        <v>1090</v>
      </c>
      <c r="AC41" s="19">
        <v>70</v>
      </c>
      <c r="AD41" s="20">
        <v>310</v>
      </c>
      <c r="AE41" s="19">
        <v>20</v>
      </c>
      <c r="AF41" s="20">
        <v>60</v>
      </c>
      <c r="AG41" s="19">
        <v>-2.1428571428571428</v>
      </c>
      <c r="AH41" s="20">
        <v>5</v>
      </c>
      <c r="AI41" s="19">
        <v>0</v>
      </c>
      <c r="AJ41" s="20">
        <v>0</v>
      </c>
      <c r="AK41" s="19">
        <v>0</v>
      </c>
      <c r="AL41" s="20">
        <v>0</v>
      </c>
      <c r="AM41" s="19">
        <v>0</v>
      </c>
      <c r="AN41" s="20">
        <v>0</v>
      </c>
      <c r="AO41" s="19">
        <v>0</v>
      </c>
      <c r="AP41" s="20">
        <v>0</v>
      </c>
      <c r="AQ41" s="19">
        <v>0.75393013100436712</v>
      </c>
      <c r="AR41" s="21">
        <v>0.37882096069869003</v>
      </c>
      <c r="AS41" s="21">
        <v>0.50246162757022872</v>
      </c>
      <c r="AT41" s="19">
        <v>2.3554285714285712E-2</v>
      </c>
      <c r="AU41" s="21">
        <v>1.775828571428572E-2</v>
      </c>
      <c r="AV41" s="21">
        <v>8.9228571428571438E-3</v>
      </c>
      <c r="AW41" s="22"/>
    </row>
    <row r="42" spans="1:49" x14ac:dyDescent="0.25">
      <c r="A42" s="23">
        <v>48</v>
      </c>
      <c r="B42" s="24">
        <v>43588.551932870374</v>
      </c>
      <c r="C42" s="24">
        <v>43588.55228009259</v>
      </c>
      <c r="D42" s="25">
        <v>3.4722222222222224E-4</v>
      </c>
      <c r="E42" s="26" t="s">
        <v>40</v>
      </c>
      <c r="F42" s="26" t="s">
        <v>129</v>
      </c>
      <c r="G42" s="27">
        <v>30.533333333333335</v>
      </c>
      <c r="H42" s="28">
        <v>124.39999999999999</v>
      </c>
      <c r="I42" s="27">
        <v>18</v>
      </c>
      <c r="J42" s="28">
        <v>78.400000000000006</v>
      </c>
      <c r="K42" s="27">
        <v>9.5333333333333314</v>
      </c>
      <c r="L42" s="28">
        <v>41.35</v>
      </c>
      <c r="M42" s="27">
        <v>5151.666666666667</v>
      </c>
      <c r="N42" s="28">
        <v>23440</v>
      </c>
      <c r="O42" s="27">
        <v>10965</v>
      </c>
      <c r="P42" s="28">
        <v>48470</v>
      </c>
      <c r="Q42" s="27">
        <v>16653.333333333332</v>
      </c>
      <c r="R42" s="28">
        <v>73235</v>
      </c>
      <c r="S42" s="27">
        <v>4753.333333333333</v>
      </c>
      <c r="T42" s="28">
        <v>20160</v>
      </c>
      <c r="U42" s="27">
        <v>1726.6666666666665</v>
      </c>
      <c r="V42" s="28">
        <v>7010</v>
      </c>
      <c r="W42" s="27">
        <v>1266.6666666666667</v>
      </c>
      <c r="X42" s="28">
        <v>5625</v>
      </c>
      <c r="Y42" s="27">
        <v>83.333333333333343</v>
      </c>
      <c r="Z42" s="28">
        <v>425</v>
      </c>
      <c r="AA42" s="27">
        <v>278.33333333333331</v>
      </c>
      <c r="AB42" s="28">
        <v>1205</v>
      </c>
      <c r="AC42" s="27">
        <v>115</v>
      </c>
      <c r="AD42" s="28">
        <v>465</v>
      </c>
      <c r="AE42" s="27">
        <v>26.666666666666668</v>
      </c>
      <c r="AF42" s="28">
        <v>70</v>
      </c>
      <c r="AG42" s="27">
        <v>5</v>
      </c>
      <c r="AH42" s="28">
        <v>20</v>
      </c>
      <c r="AI42" s="27">
        <v>0</v>
      </c>
      <c r="AJ42" s="28">
        <v>0</v>
      </c>
      <c r="AK42" s="27">
        <v>0</v>
      </c>
      <c r="AL42" s="28">
        <v>0</v>
      </c>
      <c r="AM42" s="27">
        <v>0</v>
      </c>
      <c r="AN42" s="28">
        <v>0</v>
      </c>
      <c r="AO42" s="27">
        <v>0</v>
      </c>
      <c r="AP42" s="28">
        <v>0</v>
      </c>
      <c r="AQ42" s="27">
        <v>0.58951965065502177</v>
      </c>
      <c r="AR42" s="29">
        <v>0.31222707423580776</v>
      </c>
      <c r="AS42" s="29">
        <v>0.52962962962962956</v>
      </c>
      <c r="AT42" s="27">
        <v>1.8320000000000003E-2</v>
      </c>
      <c r="AU42" s="29">
        <v>1.0800000000000001E-2</v>
      </c>
      <c r="AV42" s="29">
        <v>5.7199999999999994E-3</v>
      </c>
      <c r="AW42" s="30"/>
    </row>
    <row r="43" spans="1:49" x14ac:dyDescent="0.25">
      <c r="A43" s="15">
        <v>49</v>
      </c>
      <c r="B43" s="16">
        <v>43588.553530092591</v>
      </c>
      <c r="C43" s="16">
        <v>43588.553946759261</v>
      </c>
      <c r="D43" s="17">
        <v>4.1666666666666669E-4</v>
      </c>
      <c r="E43" s="18" t="s">
        <v>41</v>
      </c>
      <c r="F43" s="18" t="s">
        <v>130</v>
      </c>
      <c r="G43" s="19">
        <v>37.450000000000003</v>
      </c>
      <c r="H43" s="20">
        <v>162.65</v>
      </c>
      <c r="I43" s="19">
        <v>25.278571428571432</v>
      </c>
      <c r="J43" s="20">
        <v>124.94999999999999</v>
      </c>
      <c r="K43" s="19">
        <v>13.378571428571426</v>
      </c>
      <c r="L43" s="20">
        <v>68.849999999999994</v>
      </c>
      <c r="M43" s="19">
        <v>9648.5714285714294</v>
      </c>
      <c r="N43" s="20">
        <v>61530</v>
      </c>
      <c r="O43" s="19">
        <v>17642.857142857141</v>
      </c>
      <c r="P43" s="20">
        <v>95340</v>
      </c>
      <c r="Q43" s="19">
        <v>23204.285714285714</v>
      </c>
      <c r="R43" s="20">
        <v>118530</v>
      </c>
      <c r="S43" s="19">
        <v>6467.8571428571431</v>
      </c>
      <c r="T43" s="20">
        <v>31805</v>
      </c>
      <c r="U43" s="19">
        <v>1810</v>
      </c>
      <c r="V43" s="20">
        <v>9270</v>
      </c>
      <c r="W43" s="19">
        <v>1639.2857142857142</v>
      </c>
      <c r="X43" s="20">
        <v>7775</v>
      </c>
      <c r="Y43" s="19">
        <v>348.57142857142856</v>
      </c>
      <c r="Z43" s="20">
        <v>1800</v>
      </c>
      <c r="AA43" s="19">
        <v>323.57142857142856</v>
      </c>
      <c r="AB43" s="20">
        <v>1385</v>
      </c>
      <c r="AC43" s="19">
        <v>87.142857142857139</v>
      </c>
      <c r="AD43" s="20">
        <v>320</v>
      </c>
      <c r="AE43" s="19">
        <v>26.428571428571427</v>
      </c>
      <c r="AF43" s="20">
        <v>95</v>
      </c>
      <c r="AG43" s="19">
        <v>7.1428571428571432</v>
      </c>
      <c r="AH43" s="20">
        <v>30</v>
      </c>
      <c r="AI43" s="19">
        <v>0</v>
      </c>
      <c r="AJ43" s="20">
        <v>0</v>
      </c>
      <c r="AK43" s="19">
        <v>0</v>
      </c>
      <c r="AL43" s="20">
        <v>0</v>
      </c>
      <c r="AM43" s="19">
        <v>0</v>
      </c>
      <c r="AN43" s="20">
        <v>0</v>
      </c>
      <c r="AO43" s="19">
        <v>0</v>
      </c>
      <c r="AP43" s="20">
        <v>0</v>
      </c>
      <c r="AQ43" s="19">
        <v>0.67499523173755482</v>
      </c>
      <c r="AR43" s="21">
        <v>0.35723822239176034</v>
      </c>
      <c r="AS43" s="21">
        <v>0.52924554959027958</v>
      </c>
      <c r="AT43" s="19">
        <v>2.6964000000000005E-2</v>
      </c>
      <c r="AU43" s="21">
        <v>1.8200571428571431E-2</v>
      </c>
      <c r="AV43" s="21">
        <v>9.6325714285714278E-3</v>
      </c>
      <c r="AW43" s="22"/>
    </row>
    <row r="44" spans="1:49" x14ac:dyDescent="0.25">
      <c r="A44" s="23">
        <v>50</v>
      </c>
      <c r="B44" s="24">
        <v>43588.555127314816</v>
      </c>
      <c r="C44" s="24">
        <v>43588.555613425924</v>
      </c>
      <c r="D44" s="25">
        <v>4.8611111111111104E-4</v>
      </c>
      <c r="E44" s="26" t="s">
        <v>42</v>
      </c>
      <c r="F44" s="26" t="s">
        <v>131</v>
      </c>
      <c r="G44" s="27">
        <v>29.125</v>
      </c>
      <c r="H44" s="28">
        <v>149.94999999999999</v>
      </c>
      <c r="I44" s="27">
        <v>19.337499999999999</v>
      </c>
      <c r="J44" s="28">
        <v>107.1</v>
      </c>
      <c r="K44" s="27">
        <v>10.075000000000001</v>
      </c>
      <c r="L44" s="28">
        <v>58.95</v>
      </c>
      <c r="M44" s="27">
        <v>6306.25</v>
      </c>
      <c r="N44" s="28">
        <v>46395</v>
      </c>
      <c r="O44" s="27">
        <v>12425</v>
      </c>
      <c r="P44" s="28">
        <v>80295</v>
      </c>
      <c r="Q44" s="27">
        <v>17853.75</v>
      </c>
      <c r="R44" s="28">
        <v>108695</v>
      </c>
      <c r="S44" s="27">
        <v>4718.75</v>
      </c>
      <c r="T44" s="28">
        <v>25080</v>
      </c>
      <c r="U44" s="27">
        <v>1660</v>
      </c>
      <c r="V44" s="28">
        <v>8495</v>
      </c>
      <c r="W44" s="27">
        <v>1212.5</v>
      </c>
      <c r="X44" s="28">
        <v>6800</v>
      </c>
      <c r="Y44" s="27">
        <v>310</v>
      </c>
      <c r="Z44" s="28">
        <v>1415</v>
      </c>
      <c r="AA44" s="27">
        <v>223.75</v>
      </c>
      <c r="AB44" s="28">
        <v>1125</v>
      </c>
      <c r="AC44" s="27">
        <v>90</v>
      </c>
      <c r="AD44" s="28">
        <v>415</v>
      </c>
      <c r="AE44" s="27">
        <v>23.75</v>
      </c>
      <c r="AF44" s="28">
        <v>95</v>
      </c>
      <c r="AG44" s="27">
        <v>2.5</v>
      </c>
      <c r="AH44" s="28">
        <v>10</v>
      </c>
      <c r="AI44" s="27">
        <v>0</v>
      </c>
      <c r="AJ44" s="28">
        <v>0</v>
      </c>
      <c r="AK44" s="27">
        <v>0</v>
      </c>
      <c r="AL44" s="28">
        <v>0</v>
      </c>
      <c r="AM44" s="27">
        <v>0</v>
      </c>
      <c r="AN44" s="28">
        <v>0</v>
      </c>
      <c r="AO44" s="27">
        <v>0</v>
      </c>
      <c r="AP44" s="28">
        <v>0</v>
      </c>
      <c r="AQ44" s="27">
        <v>0.66394849785407717</v>
      </c>
      <c r="AR44" s="29">
        <v>0.3459227467811159</v>
      </c>
      <c r="AS44" s="29">
        <v>0.52100840336134469</v>
      </c>
      <c r="AT44" s="27">
        <v>2.4465000000000001E-2</v>
      </c>
      <c r="AU44" s="29">
        <v>1.6243500000000001E-2</v>
      </c>
      <c r="AV44" s="29">
        <v>8.4630000000000018E-3</v>
      </c>
      <c r="AW44" s="30"/>
    </row>
    <row r="45" spans="1:49" x14ac:dyDescent="0.25">
      <c r="A45" s="15">
        <v>51</v>
      </c>
      <c r="B45" s="16">
        <v>43588.556793981479</v>
      </c>
      <c r="C45" s="16">
        <v>43588.557280092595</v>
      </c>
      <c r="D45" s="17">
        <v>4.8611111111111104E-4</v>
      </c>
      <c r="E45" s="18" t="s">
        <v>43</v>
      </c>
      <c r="F45" s="18" t="s">
        <v>132</v>
      </c>
      <c r="G45" s="19">
        <v>96.174999999999997</v>
      </c>
      <c r="H45" s="20">
        <v>375.3</v>
      </c>
      <c r="I45" s="19">
        <v>68.637500000000003</v>
      </c>
      <c r="J45" s="20">
        <v>294.2</v>
      </c>
      <c r="K45" s="19">
        <v>37.387499999999996</v>
      </c>
      <c r="L45" s="20">
        <v>169.3</v>
      </c>
      <c r="M45" s="19">
        <v>31602.5</v>
      </c>
      <c r="N45" s="20">
        <v>193850</v>
      </c>
      <c r="O45" s="19">
        <v>49996.25</v>
      </c>
      <c r="P45" s="20">
        <v>251870</v>
      </c>
      <c r="Q45" s="19">
        <v>61441.25</v>
      </c>
      <c r="R45" s="20">
        <v>271195</v>
      </c>
      <c r="S45" s="19">
        <v>17301.25</v>
      </c>
      <c r="T45" s="20">
        <v>71830</v>
      </c>
      <c r="U45" s="19">
        <v>5766.25</v>
      </c>
      <c r="V45" s="20">
        <v>24530</v>
      </c>
      <c r="W45" s="19">
        <v>4531.25</v>
      </c>
      <c r="X45" s="20">
        <v>17900</v>
      </c>
      <c r="Y45" s="19">
        <v>723.75</v>
      </c>
      <c r="Z45" s="20">
        <v>3530</v>
      </c>
      <c r="AA45" s="19">
        <v>882.5</v>
      </c>
      <c r="AB45" s="20">
        <v>3005</v>
      </c>
      <c r="AC45" s="19">
        <v>218.75</v>
      </c>
      <c r="AD45" s="20">
        <v>675</v>
      </c>
      <c r="AE45" s="19">
        <v>43.75</v>
      </c>
      <c r="AF45" s="20">
        <v>150</v>
      </c>
      <c r="AG45" s="19">
        <v>11.25</v>
      </c>
      <c r="AH45" s="20">
        <v>40</v>
      </c>
      <c r="AI45" s="19">
        <v>1.25</v>
      </c>
      <c r="AJ45" s="20">
        <v>10</v>
      </c>
      <c r="AK45" s="19">
        <v>0</v>
      </c>
      <c r="AL45" s="20">
        <v>0</v>
      </c>
      <c r="AM45" s="19">
        <v>0</v>
      </c>
      <c r="AN45" s="20">
        <v>0</v>
      </c>
      <c r="AO45" s="19">
        <v>0</v>
      </c>
      <c r="AP45" s="20">
        <v>0</v>
      </c>
      <c r="AQ45" s="19">
        <v>0.71367299194177281</v>
      </c>
      <c r="AR45" s="21">
        <v>0.38874447621523261</v>
      </c>
      <c r="AS45" s="21">
        <v>0.54470952467674372</v>
      </c>
      <c r="AT45" s="19">
        <v>8.0786999999999998E-2</v>
      </c>
      <c r="AU45" s="21">
        <v>5.7655500000000005E-2</v>
      </c>
      <c r="AV45" s="21">
        <v>3.1405499999999996E-2</v>
      </c>
      <c r="AW45" s="22"/>
    </row>
    <row r="46" spans="1:49" x14ac:dyDescent="0.25">
      <c r="A46" s="23">
        <v>52</v>
      </c>
      <c r="B46" s="24">
        <v>43588.55978009259</v>
      </c>
      <c r="C46" s="24">
        <v>43588.560543981483</v>
      </c>
      <c r="D46" s="25">
        <v>7.6388888888888893E-4</v>
      </c>
      <c r="E46" s="26" t="s">
        <v>44</v>
      </c>
      <c r="F46" s="26" t="s">
        <v>133</v>
      </c>
      <c r="G46" s="27">
        <v>240.26666666666668</v>
      </c>
      <c r="H46" s="28">
        <v>741.75</v>
      </c>
      <c r="I46" s="27">
        <v>182.10833333333332</v>
      </c>
      <c r="J46" s="28">
        <v>554.25</v>
      </c>
      <c r="K46" s="27">
        <v>105.52500000000002</v>
      </c>
      <c r="L46" s="28">
        <v>341.9</v>
      </c>
      <c r="M46" s="27">
        <v>114478.33333333333</v>
      </c>
      <c r="N46" s="28">
        <v>447860</v>
      </c>
      <c r="O46" s="27">
        <v>160534.16666666666</v>
      </c>
      <c r="P46" s="28">
        <v>569630</v>
      </c>
      <c r="Q46" s="27">
        <v>167348.33333333334</v>
      </c>
      <c r="R46" s="28">
        <v>533870</v>
      </c>
      <c r="S46" s="27">
        <v>46603.333333333336</v>
      </c>
      <c r="T46" s="28">
        <v>144680</v>
      </c>
      <c r="U46" s="27">
        <v>15449.166666666666</v>
      </c>
      <c r="V46" s="28">
        <v>46050</v>
      </c>
      <c r="W46" s="27">
        <v>11383.333333333334</v>
      </c>
      <c r="X46" s="28">
        <v>31825</v>
      </c>
      <c r="Y46" s="27">
        <v>1612.5</v>
      </c>
      <c r="Z46" s="28">
        <v>4820</v>
      </c>
      <c r="AA46" s="27">
        <v>2030</v>
      </c>
      <c r="AB46" s="28">
        <v>5640</v>
      </c>
      <c r="AC46" s="27">
        <v>452.5</v>
      </c>
      <c r="AD46" s="28">
        <v>1605</v>
      </c>
      <c r="AE46" s="27">
        <v>77.5</v>
      </c>
      <c r="AF46" s="28">
        <v>320</v>
      </c>
      <c r="AG46" s="27">
        <v>25.833333333333332</v>
      </c>
      <c r="AH46" s="28">
        <v>80</v>
      </c>
      <c r="AI46" s="27">
        <v>0</v>
      </c>
      <c r="AJ46" s="28">
        <v>0</v>
      </c>
      <c r="AK46" s="27">
        <v>1.6666666666666667</v>
      </c>
      <c r="AL46" s="28">
        <v>10</v>
      </c>
      <c r="AM46" s="27">
        <v>0</v>
      </c>
      <c r="AN46" s="28">
        <v>0</v>
      </c>
      <c r="AO46" s="27">
        <v>0</v>
      </c>
      <c r="AP46" s="28">
        <v>0</v>
      </c>
      <c r="AQ46" s="27">
        <v>0.75794256381797998</v>
      </c>
      <c r="AR46" s="29">
        <v>0.439199500554939</v>
      </c>
      <c r="AS46" s="29">
        <v>0.57946277398984136</v>
      </c>
      <c r="AT46" s="27">
        <v>0.31715200000000004</v>
      </c>
      <c r="AU46" s="29">
        <v>0.24038300000000001</v>
      </c>
      <c r="AV46" s="29">
        <v>0.13929300000000006</v>
      </c>
      <c r="AW46" s="30"/>
    </row>
    <row r="47" spans="1:49" x14ac:dyDescent="0.25">
      <c r="A47" s="15">
        <v>54</v>
      </c>
      <c r="B47" s="16">
        <v>43588.565057870372</v>
      </c>
      <c r="C47" s="16">
        <v>43588.565821759257</v>
      </c>
      <c r="D47" s="17">
        <v>7.6388888888888893E-4</v>
      </c>
      <c r="E47" s="18" t="s">
        <v>45</v>
      </c>
      <c r="F47" s="18" t="s">
        <v>134</v>
      </c>
      <c r="G47" s="19">
        <v>191.15</v>
      </c>
      <c r="H47" s="20">
        <v>833.85</v>
      </c>
      <c r="I47" s="19">
        <v>158.19166666666672</v>
      </c>
      <c r="J47" s="20">
        <v>723.95</v>
      </c>
      <c r="K47" s="19">
        <v>100.14166666666667</v>
      </c>
      <c r="L47" s="20">
        <v>466.90000000000003</v>
      </c>
      <c r="M47" s="19">
        <v>117400.83333333333</v>
      </c>
      <c r="N47" s="20">
        <v>782045</v>
      </c>
      <c r="O47" s="19">
        <v>170993.33333333334</v>
      </c>
      <c r="P47" s="20">
        <v>798845</v>
      </c>
      <c r="Q47" s="19">
        <v>168694.16666666666</v>
      </c>
      <c r="R47" s="20">
        <v>671545</v>
      </c>
      <c r="S47" s="19">
        <v>40474.166666666664</v>
      </c>
      <c r="T47" s="20">
        <v>172145</v>
      </c>
      <c r="U47" s="19">
        <v>12354.166666666666</v>
      </c>
      <c r="V47" s="20">
        <v>54420</v>
      </c>
      <c r="W47" s="19">
        <v>8700</v>
      </c>
      <c r="X47" s="20">
        <v>39175</v>
      </c>
      <c r="Y47" s="19">
        <v>1200</v>
      </c>
      <c r="Z47" s="20">
        <v>6690</v>
      </c>
      <c r="AA47" s="19">
        <v>1249.1666666666667</v>
      </c>
      <c r="AB47" s="20">
        <v>4990</v>
      </c>
      <c r="AC47" s="19">
        <v>271.66666666666669</v>
      </c>
      <c r="AD47" s="20">
        <v>835</v>
      </c>
      <c r="AE47" s="19">
        <v>54.166666666666664</v>
      </c>
      <c r="AF47" s="20">
        <v>185</v>
      </c>
      <c r="AG47" s="19">
        <v>8.3333333333333339</v>
      </c>
      <c r="AH47" s="20">
        <v>20</v>
      </c>
      <c r="AI47" s="19">
        <v>0</v>
      </c>
      <c r="AJ47" s="20">
        <v>0</v>
      </c>
      <c r="AK47" s="19">
        <v>0</v>
      </c>
      <c r="AL47" s="20">
        <v>0</v>
      </c>
      <c r="AM47" s="19">
        <v>0</v>
      </c>
      <c r="AN47" s="20">
        <v>0</v>
      </c>
      <c r="AO47" s="19">
        <v>0</v>
      </c>
      <c r="AP47" s="20">
        <v>0</v>
      </c>
      <c r="AQ47" s="19">
        <v>0.82757869038277121</v>
      </c>
      <c r="AR47" s="21">
        <v>0.52389048740081956</v>
      </c>
      <c r="AS47" s="21">
        <v>0.63304008850023685</v>
      </c>
      <c r="AT47" s="19">
        <v>0.25231800000000004</v>
      </c>
      <c r="AU47" s="21">
        <v>0.20881300000000011</v>
      </c>
      <c r="AV47" s="21">
        <v>0.13218700000000003</v>
      </c>
      <c r="AW47" s="22"/>
    </row>
    <row r="48" spans="1:49" x14ac:dyDescent="0.25">
      <c r="A48" s="23">
        <v>55</v>
      </c>
      <c r="B48" s="24">
        <v>43588.570335648146</v>
      </c>
      <c r="C48" s="24">
        <v>43588.571168981478</v>
      </c>
      <c r="D48" s="25">
        <v>8.3333333333333339E-4</v>
      </c>
      <c r="E48" s="26" t="s">
        <v>46</v>
      </c>
      <c r="F48" s="26" t="s">
        <v>135</v>
      </c>
      <c r="G48" s="27">
        <v>229.21538461538464</v>
      </c>
      <c r="H48" s="28">
        <v>774.80000000000007</v>
      </c>
      <c r="I48" s="27">
        <v>185.65384615384622</v>
      </c>
      <c r="J48" s="28">
        <v>727.09999999999991</v>
      </c>
      <c r="K48" s="27">
        <v>112.67307692307693</v>
      </c>
      <c r="L48" s="28">
        <v>456.65</v>
      </c>
      <c r="M48" s="27">
        <v>131929.61538461538</v>
      </c>
      <c r="N48" s="28">
        <v>748005</v>
      </c>
      <c r="O48" s="27">
        <v>185743.07692307694</v>
      </c>
      <c r="P48" s="28">
        <v>749580</v>
      </c>
      <c r="Q48" s="27">
        <v>182478.46153846153</v>
      </c>
      <c r="R48" s="28">
        <v>651150</v>
      </c>
      <c r="S48" s="27">
        <v>47660.769230769234</v>
      </c>
      <c r="T48" s="28">
        <v>170480</v>
      </c>
      <c r="U48" s="27">
        <v>14561.153846153846</v>
      </c>
      <c r="V48" s="28">
        <v>54475</v>
      </c>
      <c r="W48" s="27">
        <v>10767.307692307691</v>
      </c>
      <c r="X48" s="28">
        <v>39675</v>
      </c>
      <c r="Y48" s="27">
        <v>1690.3846153846155</v>
      </c>
      <c r="Z48" s="28">
        <v>11185</v>
      </c>
      <c r="AA48" s="27">
        <v>1720.7692307692307</v>
      </c>
      <c r="AB48" s="28">
        <v>4750</v>
      </c>
      <c r="AC48" s="27">
        <v>326.92307692307691</v>
      </c>
      <c r="AD48" s="28">
        <v>1210</v>
      </c>
      <c r="AE48" s="27">
        <v>65</v>
      </c>
      <c r="AF48" s="28">
        <v>245</v>
      </c>
      <c r="AG48" s="27">
        <v>15.384615384615385</v>
      </c>
      <c r="AH48" s="28">
        <v>60</v>
      </c>
      <c r="AI48" s="27">
        <v>0.76923076923076927</v>
      </c>
      <c r="AJ48" s="28">
        <v>10</v>
      </c>
      <c r="AK48" s="27">
        <v>0</v>
      </c>
      <c r="AL48" s="28">
        <v>0</v>
      </c>
      <c r="AM48" s="27">
        <v>0</v>
      </c>
      <c r="AN48" s="28">
        <v>0</v>
      </c>
      <c r="AO48" s="27">
        <v>0</v>
      </c>
      <c r="AP48" s="28">
        <v>0</v>
      </c>
      <c r="AQ48" s="27">
        <v>0.80995368816699131</v>
      </c>
      <c r="AR48" s="29">
        <v>0.4915598362306195</v>
      </c>
      <c r="AS48" s="29">
        <v>0.60689869484151637</v>
      </c>
      <c r="AT48" s="27">
        <v>0.3300701538461539</v>
      </c>
      <c r="AU48" s="29">
        <v>0.26734153846153857</v>
      </c>
      <c r="AV48" s="29">
        <v>0.16224923076923078</v>
      </c>
      <c r="AW48" s="30"/>
    </row>
    <row r="49" spans="1:49" x14ac:dyDescent="0.25">
      <c r="A49" s="15">
        <v>57</v>
      </c>
      <c r="B49" s="16">
        <v>43588.575543981482</v>
      </c>
      <c r="C49" s="16">
        <v>43588.576377314814</v>
      </c>
      <c r="D49" s="17">
        <v>8.3333333333333339E-4</v>
      </c>
      <c r="E49" s="18" t="s">
        <v>47</v>
      </c>
      <c r="F49" s="18" t="s">
        <v>136</v>
      </c>
      <c r="G49" s="19">
        <v>242.89230769230775</v>
      </c>
      <c r="H49" s="20">
        <v>1008.1</v>
      </c>
      <c r="I49" s="19">
        <v>202.2923076923077</v>
      </c>
      <c r="J49" s="20">
        <v>917.1</v>
      </c>
      <c r="K49" s="19">
        <v>128.55384615384617</v>
      </c>
      <c r="L49" s="20">
        <v>591.9</v>
      </c>
      <c r="M49" s="19">
        <v>178431.15384615384</v>
      </c>
      <c r="N49" s="20">
        <v>1082415</v>
      </c>
      <c r="O49" s="19">
        <v>226572.30769230769</v>
      </c>
      <c r="P49" s="20">
        <v>985210</v>
      </c>
      <c r="Q49" s="19">
        <v>202666.92307692306</v>
      </c>
      <c r="R49" s="20">
        <v>792470</v>
      </c>
      <c r="S49" s="19">
        <v>50111.538461538461</v>
      </c>
      <c r="T49" s="20">
        <v>211960</v>
      </c>
      <c r="U49" s="19">
        <v>15244.23076923077</v>
      </c>
      <c r="V49" s="20">
        <v>67005</v>
      </c>
      <c r="W49" s="19">
        <v>10675</v>
      </c>
      <c r="X49" s="20">
        <v>47725</v>
      </c>
      <c r="Y49" s="19">
        <v>1840</v>
      </c>
      <c r="Z49" s="20">
        <v>11270</v>
      </c>
      <c r="AA49" s="19">
        <v>1525</v>
      </c>
      <c r="AB49" s="20">
        <v>5415</v>
      </c>
      <c r="AC49" s="19">
        <v>335.38461538461536</v>
      </c>
      <c r="AD49" s="20">
        <v>1140</v>
      </c>
      <c r="AE49" s="19">
        <v>63.84615384615384</v>
      </c>
      <c r="AF49" s="20">
        <v>160</v>
      </c>
      <c r="AG49" s="19">
        <v>10</v>
      </c>
      <c r="AH49" s="20">
        <v>30</v>
      </c>
      <c r="AI49" s="19">
        <v>0.76923076923076927</v>
      </c>
      <c r="AJ49" s="20">
        <v>10</v>
      </c>
      <c r="AK49" s="19">
        <v>0</v>
      </c>
      <c r="AL49" s="20">
        <v>0</v>
      </c>
      <c r="AM49" s="19">
        <v>0</v>
      </c>
      <c r="AN49" s="20">
        <v>0</v>
      </c>
      <c r="AO49" s="19">
        <v>0</v>
      </c>
      <c r="AP49" s="20">
        <v>0</v>
      </c>
      <c r="AQ49" s="19">
        <v>0.83284773245502897</v>
      </c>
      <c r="AR49" s="21">
        <v>0.52926273118824418</v>
      </c>
      <c r="AS49" s="21">
        <v>0.63548558825766222</v>
      </c>
      <c r="AT49" s="19">
        <v>0.3497649230769232</v>
      </c>
      <c r="AU49" s="21">
        <v>0.29130092307692312</v>
      </c>
      <c r="AV49" s="21">
        <v>0.1851175384615385</v>
      </c>
      <c r="AW49" s="22"/>
    </row>
    <row r="50" spans="1:49" x14ac:dyDescent="0.25">
      <c r="A50" s="23">
        <v>59</v>
      </c>
      <c r="B50" s="24">
        <v>43588.580891203703</v>
      </c>
      <c r="C50" s="24">
        <v>43588.581863425927</v>
      </c>
      <c r="D50" s="25">
        <v>9.7222222222222209E-4</v>
      </c>
      <c r="E50" s="26" t="s">
        <v>48</v>
      </c>
      <c r="F50" s="26" t="s">
        <v>137</v>
      </c>
      <c r="G50" s="27">
        <v>121.05</v>
      </c>
      <c r="H50" s="28">
        <v>467.45</v>
      </c>
      <c r="I50" s="27">
        <v>92.259999999999991</v>
      </c>
      <c r="J50" s="28">
        <v>355.40000000000003</v>
      </c>
      <c r="K50" s="27">
        <v>53.293333333333329</v>
      </c>
      <c r="L50" s="28">
        <v>219.9</v>
      </c>
      <c r="M50" s="27">
        <v>47363.333333333336</v>
      </c>
      <c r="N50" s="28">
        <v>283650</v>
      </c>
      <c r="O50" s="27">
        <v>79935.333333333328</v>
      </c>
      <c r="P50" s="28">
        <v>355880</v>
      </c>
      <c r="Q50" s="27">
        <v>89185.666666666672</v>
      </c>
      <c r="R50" s="28">
        <v>350945</v>
      </c>
      <c r="S50" s="27">
        <v>24962.333333333332</v>
      </c>
      <c r="T50" s="28">
        <v>95225</v>
      </c>
      <c r="U50" s="27">
        <v>8039.3333333333339</v>
      </c>
      <c r="V50" s="28">
        <v>28960</v>
      </c>
      <c r="W50" s="27">
        <v>5718.333333333333</v>
      </c>
      <c r="X50" s="28">
        <v>19775</v>
      </c>
      <c r="Y50" s="27">
        <v>855.66666666666663</v>
      </c>
      <c r="Z50" s="28">
        <v>1575</v>
      </c>
      <c r="AA50" s="27">
        <v>967.66666666666674</v>
      </c>
      <c r="AB50" s="28">
        <v>4025</v>
      </c>
      <c r="AC50" s="27">
        <v>262.66666666666669</v>
      </c>
      <c r="AD50" s="28">
        <v>1070</v>
      </c>
      <c r="AE50" s="27">
        <v>42</v>
      </c>
      <c r="AF50" s="28">
        <v>180</v>
      </c>
      <c r="AG50" s="27">
        <v>8.6666666666666661</v>
      </c>
      <c r="AH50" s="28">
        <v>20</v>
      </c>
      <c r="AI50" s="27">
        <v>0</v>
      </c>
      <c r="AJ50" s="28">
        <v>0</v>
      </c>
      <c r="AK50" s="27">
        <v>0</v>
      </c>
      <c r="AL50" s="28">
        <v>0</v>
      </c>
      <c r="AM50" s="27">
        <v>0</v>
      </c>
      <c r="AN50" s="28">
        <v>0</v>
      </c>
      <c r="AO50" s="27">
        <v>0</v>
      </c>
      <c r="AP50" s="28">
        <v>0</v>
      </c>
      <c r="AQ50" s="27">
        <v>0.76216439487814946</v>
      </c>
      <c r="AR50" s="29">
        <v>0.44025884620680156</v>
      </c>
      <c r="AS50" s="29">
        <v>0.57764289327263529</v>
      </c>
      <c r="AT50" s="27">
        <v>0.20336400000000002</v>
      </c>
      <c r="AU50" s="29">
        <v>0.15499679999999999</v>
      </c>
      <c r="AV50" s="29">
        <v>8.9532799999999996E-2</v>
      </c>
      <c r="AW50" s="30"/>
    </row>
    <row r="51" spans="1:49" x14ac:dyDescent="0.25">
      <c r="A51" s="15">
        <v>60</v>
      </c>
      <c r="B51" s="16">
        <v>43588.585127314815</v>
      </c>
      <c r="C51" s="16">
        <v>43588.5858912037</v>
      </c>
      <c r="D51" s="17">
        <v>7.6388888888888893E-4</v>
      </c>
      <c r="E51" s="18" t="s">
        <v>49</v>
      </c>
      <c r="F51" s="18" t="s">
        <v>138</v>
      </c>
      <c r="G51" s="19">
        <v>217.65000000000003</v>
      </c>
      <c r="H51" s="20">
        <v>513.85</v>
      </c>
      <c r="I51" s="19">
        <v>169.72500000000005</v>
      </c>
      <c r="J51" s="20">
        <v>447.85</v>
      </c>
      <c r="K51" s="19">
        <v>97.750000000000028</v>
      </c>
      <c r="L51" s="20">
        <v>264.95</v>
      </c>
      <c r="M51" s="19">
        <v>91443.333333333328</v>
      </c>
      <c r="N51" s="20">
        <v>324010</v>
      </c>
      <c r="O51" s="19">
        <v>151692.5</v>
      </c>
      <c r="P51" s="20">
        <v>399245</v>
      </c>
      <c r="Q51" s="19">
        <v>160095</v>
      </c>
      <c r="R51" s="20">
        <v>406430</v>
      </c>
      <c r="S51" s="19">
        <v>44676.666666666664</v>
      </c>
      <c r="T51" s="20">
        <v>117500</v>
      </c>
      <c r="U51" s="19">
        <v>14842.5</v>
      </c>
      <c r="V51" s="20">
        <v>37215</v>
      </c>
      <c r="W51" s="19">
        <v>10687.5</v>
      </c>
      <c r="X51" s="20">
        <v>27275</v>
      </c>
      <c r="Y51" s="19">
        <v>1771.6666666666667</v>
      </c>
      <c r="Z51" s="20">
        <v>6685</v>
      </c>
      <c r="AA51" s="19">
        <v>1712.5</v>
      </c>
      <c r="AB51" s="20">
        <v>3835</v>
      </c>
      <c r="AC51" s="19">
        <v>388.33333333333331</v>
      </c>
      <c r="AD51" s="20">
        <v>850</v>
      </c>
      <c r="AE51" s="19">
        <v>80</v>
      </c>
      <c r="AF51" s="20">
        <v>190</v>
      </c>
      <c r="AG51" s="19">
        <v>12.5</v>
      </c>
      <c r="AH51" s="20">
        <v>40</v>
      </c>
      <c r="AI51" s="19">
        <v>1.6666666666666667</v>
      </c>
      <c r="AJ51" s="20">
        <v>10</v>
      </c>
      <c r="AK51" s="19">
        <v>0</v>
      </c>
      <c r="AL51" s="20">
        <v>0</v>
      </c>
      <c r="AM51" s="19">
        <v>0</v>
      </c>
      <c r="AN51" s="20">
        <v>0</v>
      </c>
      <c r="AO51" s="19">
        <v>0</v>
      </c>
      <c r="AP51" s="20">
        <v>0</v>
      </c>
      <c r="AQ51" s="19">
        <v>0.77980702963473481</v>
      </c>
      <c r="AR51" s="21">
        <v>0.44911555249253393</v>
      </c>
      <c r="AS51" s="21">
        <v>0.57593165414641334</v>
      </c>
      <c r="AT51" s="19">
        <v>0.28729800000000011</v>
      </c>
      <c r="AU51" s="21">
        <v>0.2240370000000001</v>
      </c>
      <c r="AV51" s="21">
        <v>0.12903000000000006</v>
      </c>
      <c r="AW51" s="22"/>
    </row>
    <row r="52" spans="1:49" x14ac:dyDescent="0.25">
      <c r="A52" s="23">
        <v>61</v>
      </c>
      <c r="B52" s="24">
        <v>43588.589432870373</v>
      </c>
      <c r="C52" s="24">
        <v>43588.589988425927</v>
      </c>
      <c r="D52" s="25">
        <v>5.5555555555555556E-4</v>
      </c>
      <c r="E52" s="26" t="s">
        <v>50</v>
      </c>
      <c r="F52" s="26" t="s">
        <v>139</v>
      </c>
      <c r="G52" s="27">
        <v>51.699999999999989</v>
      </c>
      <c r="H52" s="28">
        <v>186.29999999999998</v>
      </c>
      <c r="I52" s="27">
        <v>37.38333333333334</v>
      </c>
      <c r="J52" s="28">
        <v>121.65</v>
      </c>
      <c r="K52" s="27">
        <v>19.49444444444444</v>
      </c>
      <c r="L52" s="28">
        <v>65.150000000000006</v>
      </c>
      <c r="M52" s="27">
        <v>13553.333333333332</v>
      </c>
      <c r="N52" s="28">
        <v>59080</v>
      </c>
      <c r="O52" s="27">
        <v>25415.555555555555</v>
      </c>
      <c r="P52" s="28">
        <v>92110</v>
      </c>
      <c r="Q52" s="27">
        <v>31606.666666666664</v>
      </c>
      <c r="R52" s="28">
        <v>115930</v>
      </c>
      <c r="S52" s="27">
        <v>9454.4444444444453</v>
      </c>
      <c r="T52" s="28">
        <v>29360</v>
      </c>
      <c r="U52" s="27">
        <v>3160.5555555555557</v>
      </c>
      <c r="V52" s="28">
        <v>10455</v>
      </c>
      <c r="W52" s="27">
        <v>2733.3333333333335</v>
      </c>
      <c r="X52" s="28">
        <v>9650</v>
      </c>
      <c r="Y52" s="27">
        <v>477.22222222222223</v>
      </c>
      <c r="Z52" s="28">
        <v>2525</v>
      </c>
      <c r="AA52" s="27">
        <v>461.11111111111109</v>
      </c>
      <c r="AB52" s="28">
        <v>1530</v>
      </c>
      <c r="AC52" s="27">
        <v>127.22222222222223</v>
      </c>
      <c r="AD52" s="28">
        <v>715</v>
      </c>
      <c r="AE52" s="27">
        <v>17.777777777777779</v>
      </c>
      <c r="AF52" s="28">
        <v>110</v>
      </c>
      <c r="AG52" s="27">
        <v>4.4444444444444446</v>
      </c>
      <c r="AH52" s="28">
        <v>30</v>
      </c>
      <c r="AI52" s="27">
        <v>1.1111111111111112</v>
      </c>
      <c r="AJ52" s="28">
        <v>10</v>
      </c>
      <c r="AK52" s="27">
        <v>0</v>
      </c>
      <c r="AL52" s="28">
        <v>0</v>
      </c>
      <c r="AM52" s="27">
        <v>0</v>
      </c>
      <c r="AN52" s="28">
        <v>0</v>
      </c>
      <c r="AO52" s="27">
        <v>0</v>
      </c>
      <c r="AP52" s="28">
        <v>0</v>
      </c>
      <c r="AQ52" s="27">
        <v>0.72308188265635098</v>
      </c>
      <c r="AR52" s="29">
        <v>0.37706855791962174</v>
      </c>
      <c r="AS52" s="29">
        <v>0.52147421607965505</v>
      </c>
      <c r="AT52" s="27">
        <v>4.9631999999999996E-2</v>
      </c>
      <c r="AU52" s="29">
        <v>3.588800000000001E-2</v>
      </c>
      <c r="AV52" s="29">
        <v>1.8714666666666664E-2</v>
      </c>
      <c r="AW52" s="30"/>
    </row>
    <row r="53" spans="1:49" x14ac:dyDescent="0.25">
      <c r="A53" s="15">
        <v>62</v>
      </c>
      <c r="B53" s="16">
        <v>43588.59165509259</v>
      </c>
      <c r="C53" s="16">
        <v>43588.592280092591</v>
      </c>
      <c r="D53" s="17">
        <v>6.2500000000000001E-4</v>
      </c>
      <c r="E53" s="18" t="s">
        <v>51</v>
      </c>
      <c r="F53" s="18" t="s">
        <v>140</v>
      </c>
      <c r="G53" s="19">
        <v>46.340000000000011</v>
      </c>
      <c r="H53" s="20">
        <v>242.2</v>
      </c>
      <c r="I53" s="19">
        <v>31.38</v>
      </c>
      <c r="J53" s="20">
        <v>186.29999999999998</v>
      </c>
      <c r="K53" s="19">
        <v>16.380000000000003</v>
      </c>
      <c r="L53" s="20">
        <v>104.15</v>
      </c>
      <c r="M53" s="19">
        <v>12614</v>
      </c>
      <c r="N53" s="20">
        <v>100265</v>
      </c>
      <c r="O53" s="19">
        <v>19517</v>
      </c>
      <c r="P53" s="20">
        <v>135885</v>
      </c>
      <c r="Q53" s="19">
        <v>25308</v>
      </c>
      <c r="R53" s="20">
        <v>160095</v>
      </c>
      <c r="S53" s="19">
        <v>8410</v>
      </c>
      <c r="T53" s="20">
        <v>50060</v>
      </c>
      <c r="U53" s="19">
        <v>2969</v>
      </c>
      <c r="V53" s="20">
        <v>17695</v>
      </c>
      <c r="W53" s="19">
        <v>2225</v>
      </c>
      <c r="X53" s="20">
        <v>13275</v>
      </c>
      <c r="Y53" s="19">
        <v>364</v>
      </c>
      <c r="Z53" s="20">
        <v>1975</v>
      </c>
      <c r="AA53" s="19">
        <v>400</v>
      </c>
      <c r="AB53" s="20">
        <v>1835</v>
      </c>
      <c r="AC53" s="19">
        <v>130</v>
      </c>
      <c r="AD53" s="20">
        <v>540</v>
      </c>
      <c r="AE53" s="19">
        <v>26</v>
      </c>
      <c r="AF53" s="20">
        <v>90</v>
      </c>
      <c r="AG53" s="19">
        <v>3</v>
      </c>
      <c r="AH53" s="20">
        <v>10</v>
      </c>
      <c r="AI53" s="19">
        <v>2</v>
      </c>
      <c r="AJ53" s="20">
        <v>10</v>
      </c>
      <c r="AK53" s="19">
        <v>0</v>
      </c>
      <c r="AL53" s="20">
        <v>0</v>
      </c>
      <c r="AM53" s="19">
        <v>0</v>
      </c>
      <c r="AN53" s="20">
        <v>0</v>
      </c>
      <c r="AO53" s="19">
        <v>0</v>
      </c>
      <c r="AP53" s="20">
        <v>0</v>
      </c>
      <c r="AQ53" s="19">
        <v>0.67716875269745347</v>
      </c>
      <c r="AR53" s="21">
        <v>0.35347432024169184</v>
      </c>
      <c r="AS53" s="21">
        <v>0.52198852772466553</v>
      </c>
      <c r="AT53" s="19">
        <v>5.0047200000000014E-2</v>
      </c>
      <c r="AU53" s="21">
        <v>3.3890400000000001E-2</v>
      </c>
      <c r="AV53" s="21">
        <v>1.7690400000000002E-2</v>
      </c>
      <c r="AW53" s="22"/>
    </row>
    <row r="54" spans="1:49" x14ac:dyDescent="0.25">
      <c r="A54" s="23">
        <v>63</v>
      </c>
      <c r="B54" s="24">
        <v>43588.593807870369</v>
      </c>
      <c r="C54" s="24">
        <v>43588.594085648147</v>
      </c>
      <c r="D54" s="25">
        <v>2.7777777777777778E-4</v>
      </c>
      <c r="E54" s="26" t="s">
        <v>52</v>
      </c>
      <c r="F54" s="26" t="s">
        <v>141</v>
      </c>
      <c r="G54" s="27">
        <v>89.860000000000014</v>
      </c>
      <c r="H54" s="28">
        <v>258</v>
      </c>
      <c r="I54" s="27">
        <v>67.31</v>
      </c>
      <c r="J54" s="28">
        <v>213.35</v>
      </c>
      <c r="K54" s="27">
        <v>34.980000000000004</v>
      </c>
      <c r="L54" s="28">
        <v>115.10000000000001</v>
      </c>
      <c r="M54" s="27">
        <v>26986</v>
      </c>
      <c r="N54" s="28">
        <v>110550</v>
      </c>
      <c r="O54" s="27">
        <v>42821</v>
      </c>
      <c r="P54" s="28">
        <v>150695</v>
      </c>
      <c r="Q54" s="27">
        <v>54439</v>
      </c>
      <c r="R54" s="28">
        <v>176115</v>
      </c>
      <c r="S54" s="27">
        <v>17664</v>
      </c>
      <c r="T54" s="28">
        <v>54480</v>
      </c>
      <c r="U54" s="27">
        <v>5860</v>
      </c>
      <c r="V54" s="28">
        <v>18480</v>
      </c>
      <c r="W54" s="27">
        <v>4590</v>
      </c>
      <c r="X54" s="28">
        <v>14550</v>
      </c>
      <c r="Y54" s="27">
        <v>1090</v>
      </c>
      <c r="Z54" s="28">
        <v>3940</v>
      </c>
      <c r="AA54" s="27">
        <v>787</v>
      </c>
      <c r="AB54" s="28">
        <v>1795</v>
      </c>
      <c r="AC54" s="27">
        <v>177</v>
      </c>
      <c r="AD54" s="28">
        <v>405</v>
      </c>
      <c r="AE54" s="27">
        <v>24</v>
      </c>
      <c r="AF54" s="28">
        <v>50</v>
      </c>
      <c r="AG54" s="27">
        <v>10</v>
      </c>
      <c r="AH54" s="28">
        <v>30</v>
      </c>
      <c r="AI54" s="27">
        <v>2</v>
      </c>
      <c r="AJ54" s="28">
        <v>10</v>
      </c>
      <c r="AK54" s="27">
        <v>0</v>
      </c>
      <c r="AL54" s="28">
        <v>0</v>
      </c>
      <c r="AM54" s="27">
        <v>0</v>
      </c>
      <c r="AN54" s="28">
        <v>0</v>
      </c>
      <c r="AO54" s="27">
        <v>0</v>
      </c>
      <c r="AP54" s="28">
        <v>0</v>
      </c>
      <c r="AQ54" s="27">
        <v>0.74905408413087016</v>
      </c>
      <c r="AR54" s="29">
        <v>0.38927220120186956</v>
      </c>
      <c r="AS54" s="29">
        <v>0.51968503937007882</v>
      </c>
      <c r="AT54" s="27">
        <v>4.3132800000000013E-2</v>
      </c>
      <c r="AU54" s="29">
        <v>3.2308800000000006E-2</v>
      </c>
      <c r="AV54" s="29">
        <v>1.6790400000000004E-2</v>
      </c>
      <c r="AW54" s="30"/>
    </row>
    <row r="55" spans="1:49" x14ac:dyDescent="0.25">
      <c r="A55" s="15">
        <v>64</v>
      </c>
      <c r="B55" s="16">
        <v>43588.595891203702</v>
      </c>
      <c r="C55" s="16">
        <v>43588.596446759257</v>
      </c>
      <c r="D55" s="17">
        <v>5.5555555555555556E-4</v>
      </c>
      <c r="E55" s="18" t="s">
        <v>53</v>
      </c>
      <c r="F55" s="18" t="s">
        <v>142</v>
      </c>
      <c r="G55" s="19">
        <v>39.733333333333341</v>
      </c>
      <c r="H55" s="20">
        <v>178.1</v>
      </c>
      <c r="I55" s="19">
        <v>27.522222222222219</v>
      </c>
      <c r="J55" s="20">
        <v>126.6</v>
      </c>
      <c r="K55" s="19">
        <v>13.588888888888894</v>
      </c>
      <c r="L55" s="20">
        <v>65.400000000000006</v>
      </c>
      <c r="M55" s="19">
        <v>8867.7777777777774</v>
      </c>
      <c r="N55" s="20">
        <v>43670</v>
      </c>
      <c r="O55" s="19">
        <v>15165</v>
      </c>
      <c r="P55" s="20">
        <v>78425</v>
      </c>
      <c r="Q55" s="19">
        <v>20735</v>
      </c>
      <c r="R55" s="20">
        <v>103415</v>
      </c>
      <c r="S55" s="19">
        <v>7353.8888888888887</v>
      </c>
      <c r="T55" s="20">
        <v>34485</v>
      </c>
      <c r="U55" s="19">
        <v>2516.6666666666665</v>
      </c>
      <c r="V55" s="20">
        <v>12380</v>
      </c>
      <c r="W55" s="19">
        <v>1933.3333333333335</v>
      </c>
      <c r="X55" s="20">
        <v>8850</v>
      </c>
      <c r="Y55" s="19">
        <v>305</v>
      </c>
      <c r="Z55" s="20">
        <v>1275</v>
      </c>
      <c r="AA55" s="19">
        <v>462.22222222222217</v>
      </c>
      <c r="AB55" s="20">
        <v>2260</v>
      </c>
      <c r="AC55" s="19">
        <v>100</v>
      </c>
      <c r="AD55" s="20">
        <v>470</v>
      </c>
      <c r="AE55" s="19">
        <v>10.555555555555555</v>
      </c>
      <c r="AF55" s="20">
        <v>45</v>
      </c>
      <c r="AG55" s="19">
        <v>4.4444444444444446</v>
      </c>
      <c r="AH55" s="20">
        <v>10</v>
      </c>
      <c r="AI55" s="19">
        <v>1.1111111111111112</v>
      </c>
      <c r="AJ55" s="20">
        <v>10</v>
      </c>
      <c r="AK55" s="19">
        <v>0</v>
      </c>
      <c r="AL55" s="20">
        <v>0</v>
      </c>
      <c r="AM55" s="19">
        <v>0</v>
      </c>
      <c r="AN55" s="20">
        <v>0</v>
      </c>
      <c r="AO55" s="19">
        <v>0</v>
      </c>
      <c r="AP55" s="20">
        <v>0</v>
      </c>
      <c r="AQ55" s="19">
        <v>0.69267337807606244</v>
      </c>
      <c r="AR55" s="21">
        <v>0.34200223713646538</v>
      </c>
      <c r="AS55" s="21">
        <v>0.49374243035930587</v>
      </c>
      <c r="AT55" s="19">
        <v>3.8144000000000011E-2</v>
      </c>
      <c r="AU55" s="21">
        <v>2.6421333333333335E-2</v>
      </c>
      <c r="AV55" s="21">
        <v>1.3045333333333339E-2</v>
      </c>
      <c r="AW55" s="22"/>
    </row>
    <row r="56" spans="1:49" x14ac:dyDescent="0.25">
      <c r="A56" s="23">
        <v>65</v>
      </c>
      <c r="B56" s="24">
        <v>43588.598113425927</v>
      </c>
      <c r="C56" s="24">
        <v>43588.598391203705</v>
      </c>
      <c r="D56" s="25">
        <v>2.7777777777777778E-4</v>
      </c>
      <c r="E56" s="26" t="s">
        <v>54</v>
      </c>
      <c r="F56" s="26" t="s">
        <v>143</v>
      </c>
      <c r="G56" s="27">
        <v>91.579999999999984</v>
      </c>
      <c r="H56" s="28">
        <v>272.5</v>
      </c>
      <c r="I56" s="27">
        <v>64.890000000000015</v>
      </c>
      <c r="J56" s="28">
        <v>205.25</v>
      </c>
      <c r="K56" s="27">
        <v>34.169999999999987</v>
      </c>
      <c r="L56" s="28">
        <v>112.55</v>
      </c>
      <c r="M56" s="27">
        <v>28222</v>
      </c>
      <c r="N56" s="28">
        <v>114210</v>
      </c>
      <c r="O56" s="27">
        <v>41462</v>
      </c>
      <c r="P56" s="28">
        <v>147290</v>
      </c>
      <c r="Q56" s="27">
        <v>53814</v>
      </c>
      <c r="R56" s="28">
        <v>173980</v>
      </c>
      <c r="S56" s="27">
        <v>17031</v>
      </c>
      <c r="T56" s="28">
        <v>52575</v>
      </c>
      <c r="U56" s="27">
        <v>5658</v>
      </c>
      <c r="V56" s="28">
        <v>17620</v>
      </c>
      <c r="W56" s="27">
        <v>4585</v>
      </c>
      <c r="X56" s="28">
        <v>13775</v>
      </c>
      <c r="Y56" s="27">
        <v>844</v>
      </c>
      <c r="Z56" s="28">
        <v>3150</v>
      </c>
      <c r="AA56" s="27">
        <v>785</v>
      </c>
      <c r="AB56" s="28">
        <v>1955</v>
      </c>
      <c r="AC56" s="27">
        <v>225</v>
      </c>
      <c r="AD56" s="28">
        <v>485</v>
      </c>
      <c r="AE56" s="27">
        <v>31</v>
      </c>
      <c r="AF56" s="28">
        <v>95</v>
      </c>
      <c r="AG56" s="27">
        <v>6</v>
      </c>
      <c r="AH56" s="28">
        <v>10</v>
      </c>
      <c r="AI56" s="27">
        <v>2</v>
      </c>
      <c r="AJ56" s="28">
        <v>10</v>
      </c>
      <c r="AK56" s="27">
        <v>2</v>
      </c>
      <c r="AL56" s="28">
        <v>10</v>
      </c>
      <c r="AM56" s="27">
        <v>0</v>
      </c>
      <c r="AN56" s="28">
        <v>0</v>
      </c>
      <c r="AO56" s="27">
        <v>0</v>
      </c>
      <c r="AP56" s="28">
        <v>0</v>
      </c>
      <c r="AQ56" s="27">
        <v>0.7085608211399872</v>
      </c>
      <c r="AR56" s="29">
        <v>0.37311640096090842</v>
      </c>
      <c r="AS56" s="29">
        <v>0.52658344891354569</v>
      </c>
      <c r="AT56" s="27">
        <v>4.3958400000000002E-2</v>
      </c>
      <c r="AU56" s="29">
        <v>3.114720000000001E-2</v>
      </c>
      <c r="AV56" s="29">
        <v>1.6401599999999995E-2</v>
      </c>
      <c r="AW56" s="30"/>
    </row>
    <row r="57" spans="1:49" x14ac:dyDescent="0.25">
      <c r="A57" s="15">
        <v>66</v>
      </c>
      <c r="B57" s="16">
        <v>43588.600127314814</v>
      </c>
      <c r="C57" s="16">
        <v>43588.600682870368</v>
      </c>
      <c r="D57" s="17">
        <v>5.5555555555555556E-4</v>
      </c>
      <c r="E57" s="18" t="s">
        <v>55</v>
      </c>
      <c r="F57" s="18" t="s">
        <v>144</v>
      </c>
      <c r="G57" s="19">
        <v>48.077777777777769</v>
      </c>
      <c r="H57" s="20">
        <v>183.20000000000002</v>
      </c>
      <c r="I57" s="19">
        <v>34.983333333333327</v>
      </c>
      <c r="J57" s="20">
        <v>138.15</v>
      </c>
      <c r="K57" s="19">
        <v>18.194444444444439</v>
      </c>
      <c r="L57" s="20">
        <v>73.75</v>
      </c>
      <c r="M57" s="19">
        <v>15715.555555555555</v>
      </c>
      <c r="N57" s="20">
        <v>86000</v>
      </c>
      <c r="O57" s="19">
        <v>22639.444444444445</v>
      </c>
      <c r="P57" s="20">
        <v>94265</v>
      </c>
      <c r="Q57" s="19">
        <v>27753.333333333332</v>
      </c>
      <c r="R57" s="20">
        <v>103070</v>
      </c>
      <c r="S57" s="19">
        <v>9055.5555555555547</v>
      </c>
      <c r="T57" s="20">
        <v>34390</v>
      </c>
      <c r="U57" s="19">
        <v>3178.3333333333335</v>
      </c>
      <c r="V57" s="20">
        <v>12015</v>
      </c>
      <c r="W57" s="19">
        <v>2275</v>
      </c>
      <c r="X57" s="20">
        <v>9975</v>
      </c>
      <c r="Y57" s="19">
        <v>492.22222222222223</v>
      </c>
      <c r="Z57" s="20">
        <v>2880</v>
      </c>
      <c r="AA57" s="19">
        <v>458.88888888888891</v>
      </c>
      <c r="AB57" s="20">
        <v>1960</v>
      </c>
      <c r="AC57" s="19">
        <v>124.44444444444444</v>
      </c>
      <c r="AD57" s="20">
        <v>590</v>
      </c>
      <c r="AE57" s="19">
        <v>19.444444444444443</v>
      </c>
      <c r="AF57" s="20">
        <v>155</v>
      </c>
      <c r="AG57" s="19">
        <v>2.2222222222222223</v>
      </c>
      <c r="AH57" s="20">
        <v>20</v>
      </c>
      <c r="AI57" s="19">
        <v>0</v>
      </c>
      <c r="AJ57" s="20">
        <v>0</v>
      </c>
      <c r="AK57" s="19">
        <v>0</v>
      </c>
      <c r="AL57" s="20">
        <v>0</v>
      </c>
      <c r="AM57" s="19">
        <v>0</v>
      </c>
      <c r="AN57" s="20">
        <v>0</v>
      </c>
      <c r="AO57" s="19">
        <v>0</v>
      </c>
      <c r="AP57" s="20">
        <v>0</v>
      </c>
      <c r="AQ57" s="19">
        <v>0.72764039750404441</v>
      </c>
      <c r="AR57" s="21">
        <v>0.37843771666281484</v>
      </c>
      <c r="AS57" s="21">
        <v>0.52008893123709699</v>
      </c>
      <c r="AT57" s="19">
        <v>4.6154666666666663E-2</v>
      </c>
      <c r="AU57" s="21">
        <v>3.3583999999999996E-2</v>
      </c>
      <c r="AV57" s="21">
        <v>1.7466666666666665E-2</v>
      </c>
      <c r="AW57" s="22"/>
    </row>
    <row r="58" spans="1:49" x14ac:dyDescent="0.25">
      <c r="A58" s="23">
        <v>67</v>
      </c>
      <c r="B58" s="24">
        <v>43588.602280092593</v>
      </c>
      <c r="C58" s="24">
        <v>43588.603460648148</v>
      </c>
      <c r="D58" s="25">
        <v>1.1805555555555556E-3</v>
      </c>
      <c r="E58" s="26" t="s">
        <v>56</v>
      </c>
      <c r="F58" s="26" t="s">
        <v>145</v>
      </c>
      <c r="G58" s="27">
        <v>318.38888888888891</v>
      </c>
      <c r="H58" s="28">
        <v>675.65</v>
      </c>
      <c r="I58" s="27">
        <v>230.81666666666675</v>
      </c>
      <c r="J58" s="28">
        <v>488.1</v>
      </c>
      <c r="K58" s="27">
        <v>116.12777777777777</v>
      </c>
      <c r="L58" s="28">
        <v>239.5</v>
      </c>
      <c r="M58" s="27">
        <v>79208.888888888891</v>
      </c>
      <c r="N58" s="28">
        <v>149195</v>
      </c>
      <c r="O58" s="27">
        <v>138833.33333333334</v>
      </c>
      <c r="P58" s="28">
        <v>281790</v>
      </c>
      <c r="Q58" s="27">
        <v>176643.88888888888</v>
      </c>
      <c r="R58" s="28">
        <v>366780</v>
      </c>
      <c r="S58" s="27">
        <v>59165</v>
      </c>
      <c r="T58" s="28">
        <v>122500</v>
      </c>
      <c r="U58" s="27">
        <v>21642.222222222223</v>
      </c>
      <c r="V58" s="28">
        <v>46460</v>
      </c>
      <c r="W58" s="27">
        <v>17202.777777777777</v>
      </c>
      <c r="X58" s="28">
        <v>35900</v>
      </c>
      <c r="Y58" s="27">
        <v>3374.4444444444443</v>
      </c>
      <c r="Z58" s="28">
        <v>7720</v>
      </c>
      <c r="AA58" s="27">
        <v>2961.1111111111113</v>
      </c>
      <c r="AB58" s="28">
        <v>6725</v>
      </c>
      <c r="AC58" s="27">
        <v>695.55555555555554</v>
      </c>
      <c r="AD58" s="28">
        <v>1450</v>
      </c>
      <c r="AE58" s="27">
        <v>161.11111111111111</v>
      </c>
      <c r="AF58" s="28">
        <v>390</v>
      </c>
      <c r="AG58" s="27">
        <v>25</v>
      </c>
      <c r="AH58" s="28">
        <v>85</v>
      </c>
      <c r="AI58" s="27">
        <v>1.6666666666666667</v>
      </c>
      <c r="AJ58" s="28">
        <v>20</v>
      </c>
      <c r="AK58" s="27">
        <v>0.55555555555555558</v>
      </c>
      <c r="AL58" s="28">
        <v>10</v>
      </c>
      <c r="AM58" s="27">
        <v>0</v>
      </c>
      <c r="AN58" s="28">
        <v>0</v>
      </c>
      <c r="AO58" s="27">
        <v>0</v>
      </c>
      <c r="AP58" s="28">
        <v>0</v>
      </c>
      <c r="AQ58" s="27">
        <v>0.72495201535508658</v>
      </c>
      <c r="AR58" s="29">
        <v>0.36473564822893029</v>
      </c>
      <c r="AS58" s="29">
        <v>0.50311695188581584</v>
      </c>
      <c r="AT58" s="27">
        <v>0.64951333333333339</v>
      </c>
      <c r="AU58" s="29">
        <v>0.47086600000000017</v>
      </c>
      <c r="AV58" s="29">
        <v>0.23690066666666665</v>
      </c>
      <c r="AW58" s="30"/>
    </row>
    <row r="59" spans="1:49" x14ac:dyDescent="0.25">
      <c r="A59" s="15">
        <v>68</v>
      </c>
      <c r="B59" s="16">
        <v>43588.604224537034</v>
      </c>
      <c r="C59" s="16">
        <v>43588.604641203703</v>
      </c>
      <c r="D59" s="17">
        <v>4.1666666666666669E-4</v>
      </c>
      <c r="E59" s="18" t="s">
        <v>57</v>
      </c>
      <c r="F59" s="18" t="s">
        <v>146</v>
      </c>
      <c r="G59" s="19">
        <v>37.55714285714285</v>
      </c>
      <c r="H59" s="20">
        <v>132.70000000000002</v>
      </c>
      <c r="I59" s="19">
        <v>27.964285714285712</v>
      </c>
      <c r="J59" s="20">
        <v>101.05</v>
      </c>
      <c r="K59" s="19">
        <v>15.321428571428568</v>
      </c>
      <c r="L59" s="20">
        <v>58.45</v>
      </c>
      <c r="M59" s="19">
        <v>9833.5714285714294</v>
      </c>
      <c r="N59" s="20">
        <v>43655</v>
      </c>
      <c r="O59" s="19">
        <v>19440.714285714286</v>
      </c>
      <c r="P59" s="20">
        <v>79205</v>
      </c>
      <c r="Q59" s="19">
        <v>25775.714285714286</v>
      </c>
      <c r="R59" s="20">
        <v>100840</v>
      </c>
      <c r="S59" s="19">
        <v>7700.7142857142862</v>
      </c>
      <c r="T59" s="20">
        <v>29875</v>
      </c>
      <c r="U59" s="19">
        <v>2593.5714285714284</v>
      </c>
      <c r="V59" s="20">
        <v>9395</v>
      </c>
      <c r="W59" s="19">
        <v>2035.7142857142858</v>
      </c>
      <c r="X59" s="20">
        <v>6800</v>
      </c>
      <c r="Y59" s="19">
        <v>240.71428571428572</v>
      </c>
      <c r="Z59" s="20">
        <v>1015</v>
      </c>
      <c r="AA59" s="19">
        <v>322.14285714285717</v>
      </c>
      <c r="AB59" s="20">
        <v>1105</v>
      </c>
      <c r="AC59" s="19">
        <v>93.571428571428584</v>
      </c>
      <c r="AD59" s="20">
        <v>385</v>
      </c>
      <c r="AE59" s="19">
        <v>12.142857142857142</v>
      </c>
      <c r="AF59" s="20">
        <v>35</v>
      </c>
      <c r="AG59" s="19">
        <v>2.8571428571428572</v>
      </c>
      <c r="AH59" s="20">
        <v>10</v>
      </c>
      <c r="AI59" s="19">
        <v>0</v>
      </c>
      <c r="AJ59" s="20">
        <v>0</v>
      </c>
      <c r="AK59" s="19">
        <v>0</v>
      </c>
      <c r="AL59" s="20">
        <v>0</v>
      </c>
      <c r="AM59" s="19">
        <v>0</v>
      </c>
      <c r="AN59" s="20">
        <v>0</v>
      </c>
      <c r="AO59" s="19">
        <v>0</v>
      </c>
      <c r="AP59" s="20">
        <v>0</v>
      </c>
      <c r="AQ59" s="19">
        <v>0.7445796880943325</v>
      </c>
      <c r="AR59" s="21">
        <v>0.40794979079497906</v>
      </c>
      <c r="AS59" s="21">
        <v>0.54789272030651337</v>
      </c>
      <c r="AT59" s="19">
        <v>2.7041142857142854E-2</v>
      </c>
      <c r="AU59" s="21">
        <v>2.0134285714285712E-2</v>
      </c>
      <c r="AV59" s="21">
        <v>1.1031428571428569E-2</v>
      </c>
      <c r="AW59" s="22"/>
    </row>
  </sheetData>
  <mergeCells count="30">
    <mergeCell ref="F1:F2"/>
    <mergeCell ref="A1:A2"/>
    <mergeCell ref="B1:B2"/>
    <mergeCell ref="C1:C2"/>
    <mergeCell ref="D1:D2"/>
    <mergeCell ref="E1:E2"/>
    <mergeCell ref="AC1:AD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V1:AV2"/>
    <mergeCell ref="AE1:AF1"/>
    <mergeCell ref="AG1:AH1"/>
    <mergeCell ref="AI1:AJ1"/>
    <mergeCell ref="AK1:AL1"/>
    <mergeCell ref="AM1:AN1"/>
    <mergeCell ref="AO1:AP1"/>
    <mergeCell ref="AQ1:AQ2"/>
    <mergeCell ref="AR1:AR2"/>
    <mergeCell ref="AS1:AS2"/>
    <mergeCell ref="AT1:AT2"/>
    <mergeCell ref="AU1:AU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37"/>
  <sheetViews>
    <sheetView workbookViewId="0">
      <selection sqref="A1:XFD1048576"/>
    </sheetView>
  </sheetViews>
  <sheetFormatPr baseColWidth="10" defaultRowHeight="15" x14ac:dyDescent="0.25"/>
  <cols>
    <col min="1" max="1" width="5.85546875" style="3" customWidth="1"/>
    <col min="2" max="3" width="18.42578125" style="39" bestFit="1" customWidth="1"/>
    <col min="4" max="4" width="11.42578125" style="40"/>
    <col min="5" max="5" width="8.7109375" style="40" bestFit="1" customWidth="1"/>
    <col min="6" max="6" width="11.42578125" style="40"/>
    <col min="7" max="7" width="11" style="41" customWidth="1"/>
    <col min="8" max="8" width="11" style="42" customWidth="1"/>
    <col min="9" max="9" width="11" style="41" customWidth="1"/>
    <col min="10" max="10" width="11" style="42" customWidth="1"/>
    <col min="11" max="11" width="11" style="41" customWidth="1"/>
    <col min="12" max="12" width="11" style="42" customWidth="1"/>
    <col min="13" max="13" width="11" style="41" customWidth="1"/>
    <col min="14" max="14" width="11" style="42" customWidth="1"/>
    <col min="15" max="15" width="11" style="41" customWidth="1"/>
    <col min="16" max="16" width="11" style="42" customWidth="1"/>
    <col min="17" max="17" width="11" style="41" customWidth="1"/>
    <col min="18" max="18" width="11" style="42" customWidth="1"/>
    <col min="19" max="19" width="11" style="41" customWidth="1"/>
    <col min="20" max="20" width="11" style="42" customWidth="1"/>
    <col min="21" max="21" width="11" style="41" customWidth="1"/>
    <col min="22" max="22" width="11" style="42" customWidth="1"/>
    <col min="23" max="23" width="11" style="41" customWidth="1"/>
    <col min="24" max="24" width="11" style="42" customWidth="1"/>
    <col min="25" max="25" width="11" style="41" customWidth="1"/>
    <col min="26" max="26" width="11" style="42" customWidth="1"/>
    <col min="27" max="27" width="11" style="41" customWidth="1"/>
    <col min="28" max="28" width="11" style="42" customWidth="1"/>
    <col min="29" max="29" width="11" style="41" customWidth="1"/>
    <col min="30" max="30" width="11" style="42" customWidth="1"/>
    <col min="31" max="31" width="11" style="41" customWidth="1"/>
    <col min="32" max="32" width="11" style="42" customWidth="1"/>
    <col min="33" max="33" width="11" style="41" customWidth="1"/>
    <col min="34" max="34" width="11" style="42" customWidth="1"/>
    <col min="35" max="35" width="11" style="41" customWidth="1"/>
    <col min="36" max="36" width="11" style="42" customWidth="1"/>
    <col min="37" max="37" width="11" style="41" customWidth="1"/>
    <col min="38" max="38" width="11" style="42" customWidth="1"/>
    <col min="39" max="39" width="11" style="41" customWidth="1"/>
    <col min="40" max="40" width="11" style="42" customWidth="1"/>
    <col min="41" max="41" width="11" style="41" customWidth="1"/>
    <col min="42" max="42" width="11" style="42" customWidth="1"/>
    <col min="43" max="43" width="13.42578125" style="41" customWidth="1"/>
    <col min="44" max="45" width="13.42578125" style="43" customWidth="1"/>
    <col min="46" max="46" width="14.140625" style="41" customWidth="1"/>
    <col min="47" max="48" width="14.140625" style="43" customWidth="1"/>
    <col min="49" max="49" width="11.42578125" style="13"/>
  </cols>
  <sheetData>
    <row r="1" spans="1:49" x14ac:dyDescent="0.25">
      <c r="A1" s="90" t="s">
        <v>70</v>
      </c>
      <c r="B1" s="90" t="s">
        <v>71</v>
      </c>
      <c r="C1" s="91" t="s">
        <v>72</v>
      </c>
      <c r="D1" s="92" t="s">
        <v>73</v>
      </c>
      <c r="E1" s="92" t="s">
        <v>0</v>
      </c>
      <c r="F1" s="89" t="s">
        <v>74</v>
      </c>
      <c r="G1" s="86" t="s">
        <v>59</v>
      </c>
      <c r="H1" s="87"/>
      <c r="I1" s="86" t="s">
        <v>60</v>
      </c>
      <c r="J1" s="87"/>
      <c r="K1" s="86" t="s">
        <v>61</v>
      </c>
      <c r="L1" s="87"/>
      <c r="M1" s="86" t="s">
        <v>75</v>
      </c>
      <c r="N1" s="87"/>
      <c r="O1" s="86" t="s">
        <v>76</v>
      </c>
      <c r="P1" s="87"/>
      <c r="Q1" s="86" t="s">
        <v>77</v>
      </c>
      <c r="R1" s="87"/>
      <c r="S1" s="86" t="s">
        <v>78</v>
      </c>
      <c r="T1" s="87"/>
      <c r="U1" s="86" t="s">
        <v>79</v>
      </c>
      <c r="V1" s="87"/>
      <c r="W1" s="86" t="s">
        <v>80</v>
      </c>
      <c r="X1" s="87"/>
      <c r="Y1" s="86" t="s">
        <v>81</v>
      </c>
      <c r="Z1" s="87"/>
      <c r="AA1" s="86" t="s">
        <v>82</v>
      </c>
      <c r="AB1" s="87"/>
      <c r="AC1" s="86" t="s">
        <v>83</v>
      </c>
      <c r="AD1" s="87"/>
      <c r="AE1" s="86" t="s">
        <v>84</v>
      </c>
      <c r="AF1" s="87"/>
      <c r="AG1" s="86" t="s">
        <v>85</v>
      </c>
      <c r="AH1" s="87"/>
      <c r="AI1" s="86" t="s">
        <v>86</v>
      </c>
      <c r="AJ1" s="87"/>
      <c r="AK1" s="86" t="s">
        <v>87</v>
      </c>
      <c r="AL1" s="87"/>
      <c r="AM1" s="86" t="s">
        <v>88</v>
      </c>
      <c r="AN1" s="87"/>
      <c r="AO1" s="86" t="s">
        <v>89</v>
      </c>
      <c r="AP1" s="87"/>
      <c r="AQ1" s="88" t="s">
        <v>64</v>
      </c>
      <c r="AR1" s="85" t="s">
        <v>65</v>
      </c>
      <c r="AS1" s="85" t="s">
        <v>66</v>
      </c>
      <c r="AT1" s="88" t="s">
        <v>67</v>
      </c>
      <c r="AU1" s="85" t="s">
        <v>68</v>
      </c>
      <c r="AV1" s="85" t="s">
        <v>69</v>
      </c>
    </row>
    <row r="2" spans="1:49" x14ac:dyDescent="0.25">
      <c r="A2" s="90"/>
      <c r="B2" s="90"/>
      <c r="C2" s="91"/>
      <c r="D2" s="92"/>
      <c r="E2" s="92"/>
      <c r="F2" s="89"/>
      <c r="G2" s="14" t="s">
        <v>62</v>
      </c>
      <c r="H2" s="3" t="s">
        <v>63</v>
      </c>
      <c r="I2" s="14" t="s">
        <v>62</v>
      </c>
      <c r="J2" s="3" t="s">
        <v>63</v>
      </c>
      <c r="K2" s="14" t="s">
        <v>62</v>
      </c>
      <c r="L2" s="3" t="s">
        <v>63</v>
      </c>
      <c r="M2" s="14" t="s">
        <v>62</v>
      </c>
      <c r="N2" s="3" t="s">
        <v>63</v>
      </c>
      <c r="O2" s="14" t="s">
        <v>62</v>
      </c>
      <c r="P2" s="3" t="s">
        <v>63</v>
      </c>
      <c r="Q2" s="14" t="s">
        <v>62</v>
      </c>
      <c r="R2" s="3" t="s">
        <v>63</v>
      </c>
      <c r="S2" s="14" t="s">
        <v>62</v>
      </c>
      <c r="T2" s="3" t="s">
        <v>63</v>
      </c>
      <c r="U2" s="14" t="s">
        <v>62</v>
      </c>
      <c r="V2" s="3" t="s">
        <v>63</v>
      </c>
      <c r="W2" s="14" t="s">
        <v>62</v>
      </c>
      <c r="X2" s="3" t="s">
        <v>63</v>
      </c>
      <c r="Y2" s="14" t="s">
        <v>62</v>
      </c>
      <c r="Z2" s="3" t="s">
        <v>63</v>
      </c>
      <c r="AA2" s="14" t="s">
        <v>62</v>
      </c>
      <c r="AB2" s="3" t="s">
        <v>63</v>
      </c>
      <c r="AC2" s="14" t="s">
        <v>62</v>
      </c>
      <c r="AD2" s="3" t="s">
        <v>63</v>
      </c>
      <c r="AE2" s="14" t="s">
        <v>62</v>
      </c>
      <c r="AF2" s="3" t="s">
        <v>63</v>
      </c>
      <c r="AG2" s="14" t="s">
        <v>62</v>
      </c>
      <c r="AH2" s="3" t="s">
        <v>63</v>
      </c>
      <c r="AI2" s="14" t="s">
        <v>62</v>
      </c>
      <c r="AJ2" s="3" t="s">
        <v>63</v>
      </c>
      <c r="AK2" s="14" t="s">
        <v>62</v>
      </c>
      <c r="AL2" s="3" t="s">
        <v>63</v>
      </c>
      <c r="AM2" s="14" t="s">
        <v>62</v>
      </c>
      <c r="AN2" s="3" t="s">
        <v>63</v>
      </c>
      <c r="AO2" s="14" t="s">
        <v>62</v>
      </c>
      <c r="AP2" s="3" t="s">
        <v>63</v>
      </c>
      <c r="AQ2" s="88"/>
      <c r="AR2" s="85"/>
      <c r="AS2" s="85"/>
      <c r="AT2" s="88"/>
      <c r="AU2" s="85"/>
      <c r="AV2" s="85"/>
    </row>
    <row r="3" spans="1:49" x14ac:dyDescent="0.25">
      <c r="A3" s="15">
        <v>1</v>
      </c>
      <c r="B3" s="16">
        <v>43619.397430555553</v>
      </c>
      <c r="C3" s="16">
        <v>43619.397986111115</v>
      </c>
      <c r="D3" s="17">
        <v>5.5555555555555556E-4</v>
      </c>
      <c r="E3" s="18" t="s">
        <v>1</v>
      </c>
      <c r="F3" s="18" t="s">
        <v>147</v>
      </c>
      <c r="G3" s="44">
        <v>41.283333333333331</v>
      </c>
      <c r="H3" s="45">
        <v>135.94999999999999</v>
      </c>
      <c r="I3" s="44">
        <v>22.233333333333334</v>
      </c>
      <c r="J3" s="45">
        <v>89.899999999999991</v>
      </c>
      <c r="K3" s="44">
        <v>9.344444444444445</v>
      </c>
      <c r="L3" s="45">
        <v>38.299999999999997</v>
      </c>
      <c r="M3" s="44">
        <v>4510.5555555555547</v>
      </c>
      <c r="N3" s="45">
        <v>24085</v>
      </c>
      <c r="O3" s="44">
        <v>7512.2222222222226</v>
      </c>
      <c r="P3" s="45">
        <v>33290</v>
      </c>
      <c r="Q3" s="44">
        <v>12137.222222222223</v>
      </c>
      <c r="R3" s="45">
        <v>46745</v>
      </c>
      <c r="S3" s="44">
        <v>5255</v>
      </c>
      <c r="T3" s="45">
        <v>19895</v>
      </c>
      <c r="U3" s="44">
        <v>2328.3333333333335</v>
      </c>
      <c r="V3" s="45">
        <v>8445</v>
      </c>
      <c r="W3" s="44">
        <v>1863.8888888888887</v>
      </c>
      <c r="X3" s="45">
        <v>7925</v>
      </c>
      <c r="Y3" s="44">
        <v>257.77777777777777</v>
      </c>
      <c r="Z3" s="45">
        <v>1800</v>
      </c>
      <c r="AA3" s="44">
        <v>440</v>
      </c>
      <c r="AB3" s="45">
        <v>1370</v>
      </c>
      <c r="AC3" s="44">
        <v>175</v>
      </c>
      <c r="AD3" s="45">
        <v>385</v>
      </c>
      <c r="AE3" s="44">
        <v>36.666666666666664</v>
      </c>
      <c r="AF3" s="45">
        <v>100</v>
      </c>
      <c r="AG3" s="44">
        <v>6.1111111111111107</v>
      </c>
      <c r="AH3" s="45">
        <v>25</v>
      </c>
      <c r="AI3" s="44">
        <v>1.1111111111111112</v>
      </c>
      <c r="AJ3" s="45">
        <v>10</v>
      </c>
      <c r="AK3" s="44">
        <v>0</v>
      </c>
      <c r="AL3" s="45">
        <v>0</v>
      </c>
      <c r="AM3" s="44">
        <v>0</v>
      </c>
      <c r="AN3" s="45">
        <v>0</v>
      </c>
      <c r="AO3" s="44">
        <v>0</v>
      </c>
      <c r="AP3" s="45">
        <v>0</v>
      </c>
      <c r="AQ3" s="44">
        <v>0.53855470327008481</v>
      </c>
      <c r="AR3" s="46">
        <v>0.22634907818597769</v>
      </c>
      <c r="AS3" s="46">
        <v>0.4202898550724638</v>
      </c>
      <c r="AT3" s="44">
        <v>3.9632000000000001E-2</v>
      </c>
      <c r="AU3" s="46">
        <v>2.1344000000000005E-2</v>
      </c>
      <c r="AV3" s="46">
        <v>8.9706666666666685E-3</v>
      </c>
      <c r="AW3" s="22"/>
    </row>
    <row r="4" spans="1:49" x14ac:dyDescent="0.25">
      <c r="A4" s="23">
        <v>2</v>
      </c>
      <c r="B4" s="24">
        <v>43619.398125</v>
      </c>
      <c r="C4" s="24">
        <v>43619.39875</v>
      </c>
      <c r="D4" s="25">
        <v>6.2500000000000001E-4</v>
      </c>
      <c r="E4" s="26" t="s">
        <v>2</v>
      </c>
      <c r="F4" s="26" t="s">
        <v>148</v>
      </c>
      <c r="G4" s="27">
        <v>42.540000000000006</v>
      </c>
      <c r="H4" s="28">
        <v>190.70000000000002</v>
      </c>
      <c r="I4" s="27">
        <v>24.150000000000006</v>
      </c>
      <c r="J4" s="28">
        <v>120.6</v>
      </c>
      <c r="K4" s="27">
        <v>11.79</v>
      </c>
      <c r="L4" s="28">
        <v>63.8</v>
      </c>
      <c r="M4" s="27">
        <v>9643</v>
      </c>
      <c r="N4" s="28">
        <v>62405</v>
      </c>
      <c r="O4" s="27">
        <v>12789</v>
      </c>
      <c r="P4" s="28">
        <v>71890</v>
      </c>
      <c r="Q4" s="27">
        <v>17324</v>
      </c>
      <c r="R4" s="28">
        <v>91435</v>
      </c>
      <c r="S4" s="27">
        <v>5920</v>
      </c>
      <c r="T4" s="28">
        <v>31490</v>
      </c>
      <c r="U4" s="27">
        <v>2234</v>
      </c>
      <c r="V4" s="28">
        <v>11380</v>
      </c>
      <c r="W4" s="27">
        <v>1775</v>
      </c>
      <c r="X4" s="28">
        <v>9225</v>
      </c>
      <c r="Y4" s="27">
        <v>190</v>
      </c>
      <c r="Z4" s="28">
        <v>1140</v>
      </c>
      <c r="AA4" s="27">
        <v>432</v>
      </c>
      <c r="AB4" s="28">
        <v>1505</v>
      </c>
      <c r="AC4" s="27">
        <v>156</v>
      </c>
      <c r="AD4" s="28">
        <v>555</v>
      </c>
      <c r="AE4" s="27">
        <v>29</v>
      </c>
      <c r="AF4" s="28">
        <v>115</v>
      </c>
      <c r="AG4" s="27">
        <v>13</v>
      </c>
      <c r="AH4" s="28">
        <v>60</v>
      </c>
      <c r="AI4" s="27">
        <v>0</v>
      </c>
      <c r="AJ4" s="28">
        <v>0</v>
      </c>
      <c r="AK4" s="27">
        <v>0</v>
      </c>
      <c r="AL4" s="28">
        <v>0</v>
      </c>
      <c r="AM4" s="27">
        <v>0</v>
      </c>
      <c r="AN4" s="28">
        <v>0</v>
      </c>
      <c r="AO4" s="27">
        <v>0</v>
      </c>
      <c r="AP4" s="28">
        <v>0</v>
      </c>
      <c r="AQ4" s="27">
        <v>0.56770098730606489</v>
      </c>
      <c r="AR4" s="29">
        <v>0.27715091678420306</v>
      </c>
      <c r="AS4" s="29">
        <v>0.48819875776397498</v>
      </c>
      <c r="AT4" s="27">
        <v>4.594320000000001E-2</v>
      </c>
      <c r="AU4" s="29">
        <v>2.6082000000000008E-2</v>
      </c>
      <c r="AV4" s="29">
        <v>1.27332E-2</v>
      </c>
      <c r="AW4" s="30"/>
    </row>
    <row r="5" spans="1:49" x14ac:dyDescent="0.25">
      <c r="A5" s="15">
        <v>3</v>
      </c>
      <c r="B5" s="16">
        <v>43619.398958333331</v>
      </c>
      <c r="C5" s="16">
        <v>43619.399652777778</v>
      </c>
      <c r="D5" s="17">
        <v>6.9444444444444447E-4</v>
      </c>
      <c r="E5" s="18" t="s">
        <v>3</v>
      </c>
      <c r="F5" s="18" t="s">
        <v>149</v>
      </c>
      <c r="G5" s="19">
        <v>42.304545454545448</v>
      </c>
      <c r="H5" s="20">
        <v>139.25</v>
      </c>
      <c r="I5" s="19">
        <v>28.213636363636361</v>
      </c>
      <c r="J5" s="20">
        <v>108.35</v>
      </c>
      <c r="K5" s="19">
        <v>13.686363636363637</v>
      </c>
      <c r="L5" s="20">
        <v>51.45</v>
      </c>
      <c r="M5" s="19">
        <v>11780</v>
      </c>
      <c r="N5" s="20">
        <v>58190</v>
      </c>
      <c r="O5" s="19">
        <v>14785.454545454544</v>
      </c>
      <c r="P5" s="20">
        <v>57240</v>
      </c>
      <c r="Q5" s="19">
        <v>18988.18181818182</v>
      </c>
      <c r="R5" s="20">
        <v>65090</v>
      </c>
      <c r="S5" s="19">
        <v>7191.363636363636</v>
      </c>
      <c r="T5" s="20">
        <v>23515</v>
      </c>
      <c r="U5" s="19">
        <v>2532.2727272727275</v>
      </c>
      <c r="V5" s="20">
        <v>8545</v>
      </c>
      <c r="W5" s="19">
        <v>2040.909090909091</v>
      </c>
      <c r="X5" s="20">
        <v>7350</v>
      </c>
      <c r="Y5" s="19">
        <v>409.54545454545456</v>
      </c>
      <c r="Z5" s="20">
        <v>2965</v>
      </c>
      <c r="AA5" s="19">
        <v>453.63636363636363</v>
      </c>
      <c r="AB5" s="20">
        <v>1280</v>
      </c>
      <c r="AC5" s="19">
        <v>69.545454545454533</v>
      </c>
      <c r="AD5" s="20">
        <v>235</v>
      </c>
      <c r="AE5" s="19">
        <v>10.454545454545453</v>
      </c>
      <c r="AF5" s="20">
        <v>55</v>
      </c>
      <c r="AG5" s="19">
        <v>10</v>
      </c>
      <c r="AH5" s="20">
        <v>20</v>
      </c>
      <c r="AI5" s="19">
        <v>2.7272727272727271</v>
      </c>
      <c r="AJ5" s="20">
        <v>10</v>
      </c>
      <c r="AK5" s="19">
        <v>0.90909090909090906</v>
      </c>
      <c r="AL5" s="20">
        <v>10</v>
      </c>
      <c r="AM5" s="19">
        <v>0</v>
      </c>
      <c r="AN5" s="20">
        <v>0</v>
      </c>
      <c r="AO5" s="19">
        <v>0</v>
      </c>
      <c r="AP5" s="20">
        <v>0</v>
      </c>
      <c r="AQ5" s="19">
        <v>0.6669173740195552</v>
      </c>
      <c r="AR5" s="21">
        <v>0.32351993123455469</v>
      </c>
      <c r="AS5" s="21">
        <v>0.48509747059771235</v>
      </c>
      <c r="AT5" s="19">
        <v>5.0765454545454544E-2</v>
      </c>
      <c r="AU5" s="21">
        <v>3.3856363636363636E-2</v>
      </c>
      <c r="AV5" s="21">
        <v>1.6423636363636366E-2</v>
      </c>
      <c r="AW5" s="22"/>
    </row>
    <row r="6" spans="1:49" x14ac:dyDescent="0.25">
      <c r="A6" s="23">
        <v>4</v>
      </c>
      <c r="B6" s="24">
        <v>43619.400208333333</v>
      </c>
      <c r="C6" s="24">
        <v>43619.400763888887</v>
      </c>
      <c r="D6" s="25">
        <v>5.5555555555555556E-4</v>
      </c>
      <c r="E6" s="26" t="s">
        <v>4</v>
      </c>
      <c r="F6" s="26" t="s">
        <v>150</v>
      </c>
      <c r="G6" s="27">
        <v>38.466666666666669</v>
      </c>
      <c r="H6" s="28">
        <v>128.70000000000002</v>
      </c>
      <c r="I6" s="27">
        <v>26.505555555555549</v>
      </c>
      <c r="J6" s="28">
        <v>104.65</v>
      </c>
      <c r="K6" s="27">
        <v>14.266666666666667</v>
      </c>
      <c r="L6" s="28">
        <v>57.800000000000004</v>
      </c>
      <c r="M6" s="27">
        <v>11991.111111111109</v>
      </c>
      <c r="N6" s="28">
        <v>60000</v>
      </c>
      <c r="O6" s="27">
        <v>17945</v>
      </c>
      <c r="P6" s="28">
        <v>71515</v>
      </c>
      <c r="Q6" s="27">
        <v>22335.555555555555</v>
      </c>
      <c r="R6" s="28">
        <v>86480</v>
      </c>
      <c r="S6" s="27">
        <v>7787.7777777777774</v>
      </c>
      <c r="T6" s="28">
        <v>29260</v>
      </c>
      <c r="U6" s="27">
        <v>2402.2222222222222</v>
      </c>
      <c r="V6" s="28">
        <v>9570</v>
      </c>
      <c r="W6" s="27">
        <v>1558.3333333333335</v>
      </c>
      <c r="X6" s="28">
        <v>6325</v>
      </c>
      <c r="Y6" s="27">
        <v>431.66666666666669</v>
      </c>
      <c r="Z6" s="28">
        <v>1985</v>
      </c>
      <c r="AA6" s="27">
        <v>281.66666666666669</v>
      </c>
      <c r="AB6" s="28">
        <v>835</v>
      </c>
      <c r="AC6" s="27">
        <v>87.777777777777771</v>
      </c>
      <c r="AD6" s="28">
        <v>190</v>
      </c>
      <c r="AE6" s="27">
        <v>23.333333333333336</v>
      </c>
      <c r="AF6" s="28">
        <v>50</v>
      </c>
      <c r="AG6" s="27">
        <v>8.8888888888888893</v>
      </c>
      <c r="AH6" s="28">
        <v>50</v>
      </c>
      <c r="AI6" s="27">
        <v>0</v>
      </c>
      <c r="AJ6" s="28">
        <v>0</v>
      </c>
      <c r="AK6" s="27">
        <v>0</v>
      </c>
      <c r="AL6" s="28">
        <v>0</v>
      </c>
      <c r="AM6" s="27">
        <v>0</v>
      </c>
      <c r="AN6" s="28">
        <v>0</v>
      </c>
      <c r="AO6" s="27">
        <v>0</v>
      </c>
      <c r="AP6" s="28">
        <v>0</v>
      </c>
      <c r="AQ6" s="27">
        <v>0.68905257076834181</v>
      </c>
      <c r="AR6" s="29">
        <v>0.37088388214904677</v>
      </c>
      <c r="AS6" s="29">
        <v>0.53825193879689803</v>
      </c>
      <c r="AT6" s="27">
        <v>3.6928000000000009E-2</v>
      </c>
      <c r="AU6" s="29">
        <v>2.544533333333333E-2</v>
      </c>
      <c r="AV6" s="29">
        <v>1.3696000000000003E-2</v>
      </c>
      <c r="AW6" s="30"/>
    </row>
    <row r="7" spans="1:49" x14ac:dyDescent="0.25">
      <c r="A7" s="15">
        <v>6</v>
      </c>
      <c r="B7" s="16">
        <v>43619.401736111111</v>
      </c>
      <c r="C7" s="16">
        <v>43619.402430555558</v>
      </c>
      <c r="D7" s="17">
        <v>6.9444444444444447E-4</v>
      </c>
      <c r="E7" s="18" t="s">
        <v>5</v>
      </c>
      <c r="F7" s="18" t="s">
        <v>151</v>
      </c>
      <c r="G7" s="19">
        <v>36.195454545454545</v>
      </c>
      <c r="H7" s="20">
        <v>150.15</v>
      </c>
      <c r="I7" s="19">
        <v>21.922727272727272</v>
      </c>
      <c r="J7" s="20">
        <v>91.55</v>
      </c>
      <c r="K7" s="19">
        <v>11.690909090909093</v>
      </c>
      <c r="L7" s="20">
        <v>49.7</v>
      </c>
      <c r="M7" s="19">
        <v>9233.636363636364</v>
      </c>
      <c r="N7" s="20">
        <v>42140</v>
      </c>
      <c r="O7" s="19">
        <v>13926.81818181818</v>
      </c>
      <c r="P7" s="20">
        <v>64685</v>
      </c>
      <c r="Q7" s="19">
        <v>18166.363636363636</v>
      </c>
      <c r="R7" s="20">
        <v>80990</v>
      </c>
      <c r="S7" s="19">
        <v>5748.181818181818</v>
      </c>
      <c r="T7" s="20">
        <v>23470</v>
      </c>
      <c r="U7" s="19">
        <v>2192.2727272727275</v>
      </c>
      <c r="V7" s="20">
        <v>8495</v>
      </c>
      <c r="W7" s="19">
        <v>1647.7272727272727</v>
      </c>
      <c r="X7" s="20">
        <v>6425</v>
      </c>
      <c r="Y7" s="19">
        <v>228.18181818181819</v>
      </c>
      <c r="Z7" s="20">
        <v>880</v>
      </c>
      <c r="AA7" s="19">
        <v>247.72727272727275</v>
      </c>
      <c r="AB7" s="20">
        <v>1255</v>
      </c>
      <c r="AC7" s="19">
        <v>88.181818181818187</v>
      </c>
      <c r="AD7" s="20">
        <v>500</v>
      </c>
      <c r="AE7" s="19">
        <v>17.272727272727273</v>
      </c>
      <c r="AF7" s="20">
        <v>60</v>
      </c>
      <c r="AG7" s="19">
        <v>13.636363636363637</v>
      </c>
      <c r="AH7" s="20">
        <v>40</v>
      </c>
      <c r="AI7" s="19">
        <v>1.8181818181818181</v>
      </c>
      <c r="AJ7" s="20">
        <v>10</v>
      </c>
      <c r="AK7" s="19">
        <v>0.90909090909090906</v>
      </c>
      <c r="AL7" s="20">
        <v>10</v>
      </c>
      <c r="AM7" s="19">
        <v>0</v>
      </c>
      <c r="AN7" s="20">
        <v>0</v>
      </c>
      <c r="AO7" s="19">
        <v>0</v>
      </c>
      <c r="AP7" s="20">
        <v>0</v>
      </c>
      <c r="AQ7" s="19">
        <v>0.60567625266859226</v>
      </c>
      <c r="AR7" s="21">
        <v>0.32299384654024871</v>
      </c>
      <c r="AS7" s="21">
        <v>0.53327804271200507</v>
      </c>
      <c r="AT7" s="19">
        <v>4.3434545454545462E-2</v>
      </c>
      <c r="AU7" s="21">
        <v>2.6307272727272728E-2</v>
      </c>
      <c r="AV7" s="21">
        <v>1.4029090909090913E-2</v>
      </c>
      <c r="AW7" s="22"/>
    </row>
    <row r="8" spans="1:49" x14ac:dyDescent="0.25">
      <c r="A8" s="23">
        <v>7</v>
      </c>
      <c r="B8" s="24">
        <v>43619.40388888889</v>
      </c>
      <c r="C8" s="24">
        <v>43619.404305555552</v>
      </c>
      <c r="D8" s="25">
        <v>4.1666666666666669E-4</v>
      </c>
      <c r="E8" s="26" t="s">
        <v>6</v>
      </c>
      <c r="F8" s="26" t="s">
        <v>152</v>
      </c>
      <c r="G8" s="27">
        <v>54.300000000000004</v>
      </c>
      <c r="H8" s="28">
        <v>167</v>
      </c>
      <c r="I8" s="27">
        <v>38.678571428571423</v>
      </c>
      <c r="J8" s="28">
        <v>97.65</v>
      </c>
      <c r="K8" s="27">
        <v>20.064285714285717</v>
      </c>
      <c r="L8" s="28">
        <v>53.05</v>
      </c>
      <c r="M8" s="27">
        <v>18206.428571428572</v>
      </c>
      <c r="N8" s="28">
        <v>52055</v>
      </c>
      <c r="O8" s="27">
        <v>27242.857142857141</v>
      </c>
      <c r="P8" s="28">
        <v>78740</v>
      </c>
      <c r="Q8" s="27">
        <v>31318.571428571428</v>
      </c>
      <c r="R8" s="28">
        <v>85880</v>
      </c>
      <c r="S8" s="27">
        <v>10182.142857142857</v>
      </c>
      <c r="T8" s="28">
        <v>26365</v>
      </c>
      <c r="U8" s="27">
        <v>2820.7142857142858</v>
      </c>
      <c r="V8" s="28">
        <v>6335</v>
      </c>
      <c r="W8" s="27">
        <v>2525</v>
      </c>
      <c r="X8" s="28">
        <v>6525</v>
      </c>
      <c r="Y8" s="27">
        <v>424.28571428571428</v>
      </c>
      <c r="Z8" s="28">
        <v>2210</v>
      </c>
      <c r="AA8" s="27">
        <v>621.42857142857144</v>
      </c>
      <c r="AB8" s="28">
        <v>1870</v>
      </c>
      <c r="AC8" s="27">
        <v>115</v>
      </c>
      <c r="AD8" s="28">
        <v>575</v>
      </c>
      <c r="AE8" s="27">
        <v>18.571428571428569</v>
      </c>
      <c r="AF8" s="28">
        <v>130</v>
      </c>
      <c r="AG8" s="27">
        <v>5</v>
      </c>
      <c r="AH8" s="28">
        <v>35</v>
      </c>
      <c r="AI8" s="27">
        <v>1.4285714285714286</v>
      </c>
      <c r="AJ8" s="28">
        <v>10</v>
      </c>
      <c r="AK8" s="27">
        <v>0</v>
      </c>
      <c r="AL8" s="28">
        <v>0</v>
      </c>
      <c r="AM8" s="27">
        <v>0</v>
      </c>
      <c r="AN8" s="28">
        <v>0</v>
      </c>
      <c r="AO8" s="27">
        <v>0</v>
      </c>
      <c r="AP8" s="28">
        <v>0</v>
      </c>
      <c r="AQ8" s="27">
        <v>0.7123125493291238</v>
      </c>
      <c r="AR8" s="29">
        <v>0.36950802420415679</v>
      </c>
      <c r="AS8" s="29">
        <v>0.51874422899353656</v>
      </c>
      <c r="AT8" s="27">
        <v>3.9096000000000006E-2</v>
      </c>
      <c r="AU8" s="29">
        <v>2.7848571428571427E-2</v>
      </c>
      <c r="AV8" s="29">
        <v>1.4446285714285717E-2</v>
      </c>
      <c r="AW8" s="30"/>
    </row>
    <row r="9" spans="1:49" x14ac:dyDescent="0.25">
      <c r="A9" s="15">
        <v>8</v>
      </c>
      <c r="B9" s="16">
        <v>43619.405833333331</v>
      </c>
      <c r="C9" s="16">
        <v>43619.407083333332</v>
      </c>
      <c r="D9" s="17">
        <v>1.25E-3</v>
      </c>
      <c r="E9" s="18" t="s">
        <v>7</v>
      </c>
      <c r="F9" s="18" t="s">
        <v>153</v>
      </c>
      <c r="G9" s="19">
        <v>283.55789473684212</v>
      </c>
      <c r="H9" s="20">
        <v>633.80000000000007</v>
      </c>
      <c r="I9" s="19">
        <v>212.16315789473683</v>
      </c>
      <c r="J9" s="20">
        <v>503.5</v>
      </c>
      <c r="K9" s="19">
        <v>120.32105263157895</v>
      </c>
      <c r="L9" s="20">
        <v>290.70000000000005</v>
      </c>
      <c r="M9" s="19">
        <v>115410.78947368421</v>
      </c>
      <c r="N9" s="20">
        <v>273355</v>
      </c>
      <c r="O9" s="19">
        <v>178046.57894736843</v>
      </c>
      <c r="P9" s="20">
        <v>439675</v>
      </c>
      <c r="Q9" s="19">
        <v>191265.78947368421</v>
      </c>
      <c r="R9" s="20">
        <v>472460</v>
      </c>
      <c r="S9" s="19">
        <v>57173.684210526313</v>
      </c>
      <c r="T9" s="20">
        <v>138330</v>
      </c>
      <c r="U9" s="19">
        <v>18543.684210526317</v>
      </c>
      <c r="V9" s="20">
        <v>44400</v>
      </c>
      <c r="W9" s="19">
        <v>14153.947368421053</v>
      </c>
      <c r="X9" s="20">
        <v>32725</v>
      </c>
      <c r="Y9" s="19">
        <v>1939.7368421052633</v>
      </c>
      <c r="Z9" s="20">
        <v>4975</v>
      </c>
      <c r="AA9" s="19">
        <v>2344.4736842105262</v>
      </c>
      <c r="AB9" s="20">
        <v>5525</v>
      </c>
      <c r="AC9" s="19">
        <v>583.9473684210526</v>
      </c>
      <c r="AD9" s="20">
        <v>1335</v>
      </c>
      <c r="AE9" s="19">
        <v>115</v>
      </c>
      <c r="AF9" s="20">
        <v>355</v>
      </c>
      <c r="AG9" s="19">
        <v>24.736842105263158</v>
      </c>
      <c r="AH9" s="20">
        <v>70</v>
      </c>
      <c r="AI9" s="19">
        <v>2.1052631578947367</v>
      </c>
      <c r="AJ9" s="20">
        <v>10</v>
      </c>
      <c r="AK9" s="19">
        <v>0.52631578947368418</v>
      </c>
      <c r="AL9" s="20">
        <v>10</v>
      </c>
      <c r="AM9" s="19">
        <v>0</v>
      </c>
      <c r="AN9" s="20">
        <v>0</v>
      </c>
      <c r="AO9" s="19">
        <v>0</v>
      </c>
      <c r="AP9" s="20">
        <v>0</v>
      </c>
      <c r="AQ9" s="19">
        <v>0.7482181305219392</v>
      </c>
      <c r="AR9" s="21">
        <v>0.4243262306036083</v>
      </c>
      <c r="AS9" s="21">
        <v>0.56711567562203868</v>
      </c>
      <c r="AT9" s="19">
        <v>0.61248505263157893</v>
      </c>
      <c r="AU9" s="21">
        <v>0.45827242105263155</v>
      </c>
      <c r="AV9" s="21">
        <v>0.25989347368421056</v>
      </c>
      <c r="AW9" s="22"/>
    </row>
    <row r="10" spans="1:49" x14ac:dyDescent="0.25">
      <c r="A10" s="23">
        <v>9</v>
      </c>
      <c r="B10" s="24">
        <v>43619.407997685186</v>
      </c>
      <c r="C10" s="24">
        <v>43619.408402777779</v>
      </c>
      <c r="D10" s="25">
        <v>4.0509259259259258E-4</v>
      </c>
      <c r="E10" s="26" t="s">
        <v>8</v>
      </c>
      <c r="F10" s="26" t="s">
        <v>154</v>
      </c>
      <c r="G10" s="27">
        <v>30.842857142857145</v>
      </c>
      <c r="H10" s="28">
        <v>95.5</v>
      </c>
      <c r="I10" s="27">
        <v>18.492857142857144</v>
      </c>
      <c r="J10" s="28">
        <v>68.95</v>
      </c>
      <c r="K10" s="27">
        <v>8.6285714285714263</v>
      </c>
      <c r="L10" s="28">
        <v>34.799999999999997</v>
      </c>
      <c r="M10" s="27">
        <v>5917.1428571428569</v>
      </c>
      <c r="N10" s="28">
        <v>28140</v>
      </c>
      <c r="O10" s="27">
        <v>9595</v>
      </c>
      <c r="P10" s="28">
        <v>41775</v>
      </c>
      <c r="Q10" s="27">
        <v>12847.142857142857</v>
      </c>
      <c r="R10" s="28">
        <v>50950</v>
      </c>
      <c r="S10" s="27">
        <v>3880</v>
      </c>
      <c r="T10" s="28">
        <v>14590</v>
      </c>
      <c r="U10" s="27">
        <v>1683.5714285714284</v>
      </c>
      <c r="V10" s="28">
        <v>7085</v>
      </c>
      <c r="W10" s="27">
        <v>1532.1428571428571</v>
      </c>
      <c r="X10" s="28">
        <v>5975</v>
      </c>
      <c r="Y10" s="27">
        <v>255.71428571428572</v>
      </c>
      <c r="Z10" s="28">
        <v>1200</v>
      </c>
      <c r="AA10" s="27">
        <v>280.71428571428572</v>
      </c>
      <c r="AB10" s="28">
        <v>705</v>
      </c>
      <c r="AC10" s="27">
        <v>112.85714285714286</v>
      </c>
      <c r="AD10" s="28">
        <v>340</v>
      </c>
      <c r="AE10" s="27">
        <v>2.1428571428571459</v>
      </c>
      <c r="AF10" s="28">
        <v>15</v>
      </c>
      <c r="AG10" s="27">
        <v>11.428571428571429</v>
      </c>
      <c r="AH10" s="28">
        <v>30</v>
      </c>
      <c r="AI10" s="27">
        <v>1.4285714285714286</v>
      </c>
      <c r="AJ10" s="28">
        <v>10</v>
      </c>
      <c r="AK10" s="27">
        <v>0</v>
      </c>
      <c r="AL10" s="28">
        <v>0</v>
      </c>
      <c r="AM10" s="27">
        <v>0</v>
      </c>
      <c r="AN10" s="28">
        <v>0</v>
      </c>
      <c r="AO10" s="27">
        <v>0</v>
      </c>
      <c r="AP10" s="28">
        <v>0</v>
      </c>
      <c r="AQ10" s="27">
        <v>0.59958314034275129</v>
      </c>
      <c r="AR10" s="29">
        <v>0.27975914775358951</v>
      </c>
      <c r="AS10" s="29">
        <v>0.4665894167632289</v>
      </c>
      <c r="AT10" s="27">
        <v>2.1590000000000005E-2</v>
      </c>
      <c r="AU10" s="29">
        <v>1.2945000000000003E-2</v>
      </c>
      <c r="AV10" s="29">
        <v>6.0399999999999994E-3</v>
      </c>
      <c r="AW10" s="30"/>
    </row>
    <row r="11" spans="1:49" x14ac:dyDescent="0.25">
      <c r="A11" s="15">
        <v>10</v>
      </c>
      <c r="B11" s="16">
        <v>43619.409456018519</v>
      </c>
      <c r="C11" s="16">
        <v>43619.409803240742</v>
      </c>
      <c r="D11" s="17">
        <v>3.4722222222222224E-4</v>
      </c>
      <c r="E11" s="18" t="s">
        <v>9</v>
      </c>
      <c r="F11" s="18" t="s">
        <v>155</v>
      </c>
      <c r="G11" s="19">
        <v>45.149999999999991</v>
      </c>
      <c r="H11" s="20">
        <v>164.45</v>
      </c>
      <c r="I11" s="19">
        <v>29.149999999999995</v>
      </c>
      <c r="J11" s="20">
        <v>123.60000000000001</v>
      </c>
      <c r="K11" s="19">
        <v>14.733333333333331</v>
      </c>
      <c r="L11" s="20">
        <v>65.5</v>
      </c>
      <c r="M11" s="19">
        <v>12768.333333333332</v>
      </c>
      <c r="N11" s="20">
        <v>62895</v>
      </c>
      <c r="O11" s="19">
        <v>15256.666666666668</v>
      </c>
      <c r="P11" s="20">
        <v>71415</v>
      </c>
      <c r="Q11" s="19">
        <v>20511.666666666668</v>
      </c>
      <c r="R11" s="20">
        <v>89820</v>
      </c>
      <c r="S11" s="19">
        <v>7813.3333333333339</v>
      </c>
      <c r="T11" s="20">
        <v>34285</v>
      </c>
      <c r="U11" s="19">
        <v>2830</v>
      </c>
      <c r="V11" s="20">
        <v>13155</v>
      </c>
      <c r="W11" s="19">
        <v>2133.3333333333335</v>
      </c>
      <c r="X11" s="20">
        <v>8575</v>
      </c>
      <c r="Y11" s="19">
        <v>416.66666666666669</v>
      </c>
      <c r="Z11" s="20">
        <v>1980</v>
      </c>
      <c r="AA11" s="19">
        <v>361.66666666666669</v>
      </c>
      <c r="AB11" s="20">
        <v>1175</v>
      </c>
      <c r="AC11" s="19">
        <v>135</v>
      </c>
      <c r="AD11" s="20">
        <v>400</v>
      </c>
      <c r="AE11" s="19">
        <v>38.333333333333336</v>
      </c>
      <c r="AF11" s="20">
        <v>95</v>
      </c>
      <c r="AG11" s="19">
        <v>6.666666666666667</v>
      </c>
      <c r="AH11" s="20">
        <v>20</v>
      </c>
      <c r="AI11" s="19">
        <v>0</v>
      </c>
      <c r="AJ11" s="20">
        <v>0</v>
      </c>
      <c r="AK11" s="19">
        <v>0</v>
      </c>
      <c r="AL11" s="20">
        <v>0</v>
      </c>
      <c r="AM11" s="19">
        <v>0</v>
      </c>
      <c r="AN11" s="20">
        <v>0</v>
      </c>
      <c r="AO11" s="19">
        <v>0</v>
      </c>
      <c r="AP11" s="20">
        <v>0</v>
      </c>
      <c r="AQ11" s="19">
        <v>0.64562569213732002</v>
      </c>
      <c r="AR11" s="21">
        <v>0.32631967515688448</v>
      </c>
      <c r="AS11" s="21">
        <v>0.50543167524299604</v>
      </c>
      <c r="AT11" s="19">
        <v>2.7089999999999996E-2</v>
      </c>
      <c r="AU11" s="21">
        <v>1.7489999999999999E-2</v>
      </c>
      <c r="AV11" s="21">
        <v>8.8399999999999989E-3</v>
      </c>
      <c r="AW11" s="22"/>
    </row>
    <row r="12" spans="1:49" x14ac:dyDescent="0.25">
      <c r="A12" s="23">
        <v>11</v>
      </c>
      <c r="B12" s="24">
        <v>43619.410844907405</v>
      </c>
      <c r="C12" s="24">
        <v>43619.411122685182</v>
      </c>
      <c r="D12" s="25">
        <v>2.7777777777777778E-4</v>
      </c>
      <c r="E12" s="26" t="s">
        <v>10</v>
      </c>
      <c r="F12" s="26" t="s">
        <v>156</v>
      </c>
      <c r="G12" s="27">
        <v>33.119999999999997</v>
      </c>
      <c r="H12" s="28">
        <v>115.9</v>
      </c>
      <c r="I12" s="27">
        <v>20.519999999999996</v>
      </c>
      <c r="J12" s="28">
        <v>84.800000000000011</v>
      </c>
      <c r="K12" s="27">
        <v>9.2099999999999991</v>
      </c>
      <c r="L12" s="28">
        <v>37.65</v>
      </c>
      <c r="M12" s="27">
        <v>6939</v>
      </c>
      <c r="N12" s="28">
        <v>31005</v>
      </c>
      <c r="O12" s="27">
        <v>8198</v>
      </c>
      <c r="P12" s="28">
        <v>34260</v>
      </c>
      <c r="Q12" s="27">
        <v>12827</v>
      </c>
      <c r="R12" s="28">
        <v>52415</v>
      </c>
      <c r="S12" s="27">
        <v>4692</v>
      </c>
      <c r="T12" s="28">
        <v>18400</v>
      </c>
      <c r="U12" s="27">
        <v>2029</v>
      </c>
      <c r="V12" s="28">
        <v>7495</v>
      </c>
      <c r="W12" s="27">
        <v>1270</v>
      </c>
      <c r="X12" s="28">
        <v>5050</v>
      </c>
      <c r="Y12" s="27">
        <v>500</v>
      </c>
      <c r="Z12" s="28">
        <v>2480</v>
      </c>
      <c r="AA12" s="27">
        <v>309</v>
      </c>
      <c r="AB12" s="28">
        <v>1215</v>
      </c>
      <c r="AC12" s="27">
        <v>80</v>
      </c>
      <c r="AD12" s="28">
        <v>170</v>
      </c>
      <c r="AE12" s="27">
        <v>25</v>
      </c>
      <c r="AF12" s="28">
        <v>75</v>
      </c>
      <c r="AG12" s="27">
        <v>11</v>
      </c>
      <c r="AH12" s="28">
        <v>35</v>
      </c>
      <c r="AI12" s="27">
        <v>0</v>
      </c>
      <c r="AJ12" s="28">
        <v>0</v>
      </c>
      <c r="AK12" s="27">
        <v>0</v>
      </c>
      <c r="AL12" s="28">
        <v>0</v>
      </c>
      <c r="AM12" s="27">
        <v>0</v>
      </c>
      <c r="AN12" s="28">
        <v>0</v>
      </c>
      <c r="AO12" s="27">
        <v>0</v>
      </c>
      <c r="AP12" s="28">
        <v>0</v>
      </c>
      <c r="AQ12" s="27">
        <v>0.61956521739130432</v>
      </c>
      <c r="AR12" s="29">
        <v>0.27807971014492755</v>
      </c>
      <c r="AS12" s="29">
        <v>0.44883040935672519</v>
      </c>
      <c r="AT12" s="27">
        <v>1.5897600000000001E-2</v>
      </c>
      <c r="AU12" s="29">
        <v>9.8496E-3</v>
      </c>
      <c r="AV12" s="29">
        <v>4.4207999999999999E-3</v>
      </c>
      <c r="AW12" s="30"/>
    </row>
    <row r="13" spans="1:49" x14ac:dyDescent="0.25">
      <c r="A13" s="31">
        <v>13</v>
      </c>
      <c r="B13" s="32">
        <v>43619.411678240744</v>
      </c>
      <c r="C13" s="32">
        <v>43619.41202546296</v>
      </c>
      <c r="D13" s="33">
        <v>3.4722222222222224E-4</v>
      </c>
      <c r="E13" s="34" t="s">
        <v>11</v>
      </c>
      <c r="F13" s="34" t="s">
        <v>157</v>
      </c>
      <c r="G13" s="35">
        <v>36.333333333333329</v>
      </c>
      <c r="H13" s="36">
        <v>136.79999999999998</v>
      </c>
      <c r="I13" s="35">
        <v>14.766666666666667</v>
      </c>
      <c r="J13" s="36">
        <v>81.75</v>
      </c>
      <c r="K13" s="35">
        <v>7.5</v>
      </c>
      <c r="L13" s="36">
        <v>39</v>
      </c>
      <c r="M13" s="35">
        <v>6236.6666666666661</v>
      </c>
      <c r="N13" s="36">
        <v>31845</v>
      </c>
      <c r="O13" s="35">
        <v>7796.6666666666661</v>
      </c>
      <c r="P13" s="36">
        <v>40725</v>
      </c>
      <c r="Q13" s="35">
        <v>10818.333333333334</v>
      </c>
      <c r="R13" s="36">
        <v>55990</v>
      </c>
      <c r="S13" s="35">
        <v>3926.666666666667</v>
      </c>
      <c r="T13" s="36">
        <v>19760</v>
      </c>
      <c r="U13" s="35">
        <v>1485</v>
      </c>
      <c r="V13" s="36">
        <v>6560</v>
      </c>
      <c r="W13" s="35">
        <v>1091.6666666666667</v>
      </c>
      <c r="X13" s="36">
        <v>6050</v>
      </c>
      <c r="Y13" s="35">
        <v>216.66666666666669</v>
      </c>
      <c r="Z13" s="36">
        <v>1720</v>
      </c>
      <c r="AA13" s="35">
        <v>121.66666666666669</v>
      </c>
      <c r="AB13" s="36">
        <v>1015</v>
      </c>
      <c r="AC13" s="35">
        <v>168.33333333333334</v>
      </c>
      <c r="AD13" s="36">
        <v>420</v>
      </c>
      <c r="AE13" s="35">
        <v>40</v>
      </c>
      <c r="AF13" s="36">
        <v>100</v>
      </c>
      <c r="AG13" s="35">
        <v>28.333333333333332</v>
      </c>
      <c r="AH13" s="36">
        <v>80</v>
      </c>
      <c r="AI13" s="35">
        <v>0</v>
      </c>
      <c r="AJ13" s="36">
        <v>0</v>
      </c>
      <c r="AK13" s="35">
        <v>0</v>
      </c>
      <c r="AL13" s="36">
        <v>0</v>
      </c>
      <c r="AM13" s="35">
        <v>0</v>
      </c>
      <c r="AN13" s="36">
        <v>0</v>
      </c>
      <c r="AO13" s="35">
        <v>0</v>
      </c>
      <c r="AP13" s="36">
        <v>0</v>
      </c>
      <c r="AQ13" s="35">
        <v>0.4064220183486239</v>
      </c>
      <c r="AR13" s="37">
        <v>0.20642201834862389</v>
      </c>
      <c r="AS13" s="37">
        <v>0.50790067720090293</v>
      </c>
      <c r="AT13" s="35">
        <v>2.18E-2</v>
      </c>
      <c r="AU13" s="37">
        <v>8.8600000000000016E-3</v>
      </c>
      <c r="AV13" s="37">
        <v>4.5000000000000005E-3</v>
      </c>
      <c r="AW13" s="38"/>
    </row>
    <row r="14" spans="1:49" x14ac:dyDescent="0.25">
      <c r="A14" s="47">
        <v>15</v>
      </c>
      <c r="B14" s="48">
        <v>43619.412372685183</v>
      </c>
      <c r="C14" s="48">
        <v>43619.412719907406</v>
      </c>
      <c r="D14" s="49">
        <v>3.4722222222222224E-4</v>
      </c>
      <c r="E14" s="50" t="s">
        <v>12</v>
      </c>
      <c r="F14" s="50" t="s">
        <v>158</v>
      </c>
      <c r="G14" s="51">
        <v>78.25</v>
      </c>
      <c r="H14" s="52">
        <v>262.84999999999997</v>
      </c>
      <c r="I14" s="51">
        <v>45.88333333333334</v>
      </c>
      <c r="J14" s="52">
        <v>141.29999999999998</v>
      </c>
      <c r="K14" s="51">
        <v>22.7</v>
      </c>
      <c r="L14" s="52">
        <v>72.45</v>
      </c>
      <c r="M14" s="51">
        <v>18241.666666666668</v>
      </c>
      <c r="N14" s="52">
        <v>60245</v>
      </c>
      <c r="O14" s="51">
        <v>27208.333333333332</v>
      </c>
      <c r="P14" s="52">
        <v>94100</v>
      </c>
      <c r="Q14" s="51">
        <v>34993.333333333336</v>
      </c>
      <c r="R14" s="52">
        <v>113530</v>
      </c>
      <c r="S14" s="51">
        <v>11263.333333333334</v>
      </c>
      <c r="T14" s="52">
        <v>35570</v>
      </c>
      <c r="U14" s="51">
        <v>3951.666666666667</v>
      </c>
      <c r="V14" s="52">
        <v>12990</v>
      </c>
      <c r="W14" s="51">
        <v>3091.6666666666665</v>
      </c>
      <c r="X14" s="52">
        <v>9425</v>
      </c>
      <c r="Y14" s="51">
        <v>380</v>
      </c>
      <c r="Z14" s="52">
        <v>1705</v>
      </c>
      <c r="AA14" s="51">
        <v>841.66666666666663</v>
      </c>
      <c r="AB14" s="52">
        <v>2890</v>
      </c>
      <c r="AC14" s="51">
        <v>293.33333333333331</v>
      </c>
      <c r="AD14" s="52">
        <v>1270</v>
      </c>
      <c r="AE14" s="51">
        <v>70</v>
      </c>
      <c r="AF14" s="52">
        <v>255</v>
      </c>
      <c r="AG14" s="51">
        <v>5</v>
      </c>
      <c r="AH14" s="52">
        <v>35</v>
      </c>
      <c r="AI14" s="51">
        <v>1.6666666666666667</v>
      </c>
      <c r="AJ14" s="52">
        <v>10</v>
      </c>
      <c r="AK14" s="51">
        <v>0</v>
      </c>
      <c r="AL14" s="52">
        <v>0</v>
      </c>
      <c r="AM14" s="51">
        <v>0</v>
      </c>
      <c r="AN14" s="52">
        <v>0</v>
      </c>
      <c r="AO14" s="51">
        <v>0</v>
      </c>
      <c r="AP14" s="52">
        <v>0</v>
      </c>
      <c r="AQ14" s="51">
        <v>0.58636847710330142</v>
      </c>
      <c r="AR14" s="53">
        <v>0.29009584664536742</v>
      </c>
      <c r="AS14" s="53">
        <v>0.49473301852524509</v>
      </c>
      <c r="AT14" s="51">
        <v>4.6950000000000006E-2</v>
      </c>
      <c r="AU14" s="53">
        <v>2.7530000000000006E-2</v>
      </c>
      <c r="AV14" s="53">
        <v>1.362E-2</v>
      </c>
      <c r="AW14" s="54"/>
    </row>
    <row r="15" spans="1:49" x14ac:dyDescent="0.25">
      <c r="A15" s="15">
        <v>18</v>
      </c>
      <c r="B15" s="16">
        <v>43619.414456018516</v>
      </c>
      <c r="C15" s="16">
        <v>43619.414872685185</v>
      </c>
      <c r="D15" s="17">
        <v>4.1666666666666669E-4</v>
      </c>
      <c r="E15" s="18" t="s">
        <v>13</v>
      </c>
      <c r="F15" s="18" t="s">
        <v>159</v>
      </c>
      <c r="G15" s="19">
        <v>59.650000000000006</v>
      </c>
      <c r="H15" s="20">
        <v>263.75</v>
      </c>
      <c r="I15" s="19">
        <v>34.385714285714286</v>
      </c>
      <c r="J15" s="20">
        <v>159.80000000000001</v>
      </c>
      <c r="K15" s="19">
        <v>18.149999999999999</v>
      </c>
      <c r="L15" s="20">
        <v>85.45</v>
      </c>
      <c r="M15" s="19">
        <v>14165</v>
      </c>
      <c r="N15" s="20">
        <v>76465</v>
      </c>
      <c r="O15" s="19">
        <v>22866.428571428572</v>
      </c>
      <c r="P15" s="20">
        <v>112965</v>
      </c>
      <c r="Q15" s="19">
        <v>29476.428571428572</v>
      </c>
      <c r="R15" s="20">
        <v>133115</v>
      </c>
      <c r="S15" s="19">
        <v>9344.2857142857138</v>
      </c>
      <c r="T15" s="20">
        <v>42870</v>
      </c>
      <c r="U15" s="19">
        <v>3058.5714285714284</v>
      </c>
      <c r="V15" s="20">
        <v>13500</v>
      </c>
      <c r="W15" s="19">
        <v>2335.7142857142858</v>
      </c>
      <c r="X15" s="20">
        <v>11450</v>
      </c>
      <c r="Y15" s="19">
        <v>67.142857142857139</v>
      </c>
      <c r="Z15" s="20">
        <v>320</v>
      </c>
      <c r="AA15" s="19">
        <v>634.28571428571433</v>
      </c>
      <c r="AB15" s="20">
        <v>2770</v>
      </c>
      <c r="AC15" s="19">
        <v>203.57142857142856</v>
      </c>
      <c r="AD15" s="20">
        <v>885</v>
      </c>
      <c r="AE15" s="19">
        <v>47.857142857142861</v>
      </c>
      <c r="AF15" s="20">
        <v>205</v>
      </c>
      <c r="AG15" s="19">
        <v>15</v>
      </c>
      <c r="AH15" s="20">
        <v>55</v>
      </c>
      <c r="AI15" s="19">
        <v>0</v>
      </c>
      <c r="AJ15" s="20">
        <v>0</v>
      </c>
      <c r="AK15" s="19">
        <v>0</v>
      </c>
      <c r="AL15" s="20">
        <v>0</v>
      </c>
      <c r="AM15" s="19">
        <v>0</v>
      </c>
      <c r="AN15" s="20">
        <v>0</v>
      </c>
      <c r="AO15" s="19">
        <v>0</v>
      </c>
      <c r="AP15" s="20">
        <v>0</v>
      </c>
      <c r="AQ15" s="19">
        <v>0.57645790923242723</v>
      </c>
      <c r="AR15" s="21">
        <v>0.30427493713327741</v>
      </c>
      <c r="AS15" s="21">
        <v>0.52783547985043622</v>
      </c>
      <c r="AT15" s="19">
        <v>4.2948000000000007E-2</v>
      </c>
      <c r="AU15" s="21">
        <v>2.4757714285714289E-2</v>
      </c>
      <c r="AV15" s="21">
        <v>1.3068E-2</v>
      </c>
      <c r="AW15" s="22"/>
    </row>
    <row r="16" spans="1:49" x14ac:dyDescent="0.25">
      <c r="A16" s="23">
        <v>21</v>
      </c>
      <c r="B16" s="24">
        <v>43619.416747685187</v>
      </c>
      <c r="C16" s="24">
        <v>43619.417094907411</v>
      </c>
      <c r="D16" s="25">
        <v>3.4722222222222224E-4</v>
      </c>
      <c r="E16" s="26" t="s">
        <v>14</v>
      </c>
      <c r="F16" s="26" t="s">
        <v>160</v>
      </c>
      <c r="G16" s="27">
        <v>93.88333333333334</v>
      </c>
      <c r="H16" s="28">
        <v>338.55</v>
      </c>
      <c r="I16" s="27">
        <v>65.050000000000011</v>
      </c>
      <c r="J16" s="28">
        <v>268.10000000000002</v>
      </c>
      <c r="K16" s="27">
        <v>33.783333333333339</v>
      </c>
      <c r="L16" s="28">
        <v>140.55000000000001</v>
      </c>
      <c r="M16" s="27">
        <v>31673.333333333336</v>
      </c>
      <c r="N16" s="28">
        <v>151845</v>
      </c>
      <c r="O16" s="27">
        <v>41451.666666666664</v>
      </c>
      <c r="P16" s="28">
        <v>173365</v>
      </c>
      <c r="Q16" s="27">
        <v>50431.666666666664</v>
      </c>
      <c r="R16" s="28">
        <v>203035</v>
      </c>
      <c r="S16" s="27">
        <v>16253.333333333332</v>
      </c>
      <c r="T16" s="28">
        <v>63805</v>
      </c>
      <c r="U16" s="27">
        <v>5433.333333333333</v>
      </c>
      <c r="V16" s="28">
        <v>21730</v>
      </c>
      <c r="W16" s="27">
        <v>4825</v>
      </c>
      <c r="X16" s="28">
        <v>19500</v>
      </c>
      <c r="Y16" s="27">
        <v>775</v>
      </c>
      <c r="Z16" s="28">
        <v>4375</v>
      </c>
      <c r="AA16" s="27">
        <v>876.66666666666663</v>
      </c>
      <c r="AB16" s="28">
        <v>3030</v>
      </c>
      <c r="AC16" s="27">
        <v>193.33333333333331</v>
      </c>
      <c r="AD16" s="28">
        <v>485</v>
      </c>
      <c r="AE16" s="27">
        <v>68.333333333333329</v>
      </c>
      <c r="AF16" s="28">
        <v>200</v>
      </c>
      <c r="AG16" s="27">
        <v>10</v>
      </c>
      <c r="AH16" s="28">
        <v>30</v>
      </c>
      <c r="AI16" s="27">
        <v>1.6666666666666667</v>
      </c>
      <c r="AJ16" s="28">
        <v>10</v>
      </c>
      <c r="AK16" s="27">
        <v>0</v>
      </c>
      <c r="AL16" s="28">
        <v>0</v>
      </c>
      <c r="AM16" s="27">
        <v>0</v>
      </c>
      <c r="AN16" s="28">
        <v>0</v>
      </c>
      <c r="AO16" s="27">
        <v>0</v>
      </c>
      <c r="AP16" s="28">
        <v>0</v>
      </c>
      <c r="AQ16" s="27">
        <v>0.69288123557606962</v>
      </c>
      <c r="AR16" s="29">
        <v>0.35984377773832776</v>
      </c>
      <c r="AS16" s="29">
        <v>0.51934409428644634</v>
      </c>
      <c r="AT16" s="27">
        <v>5.6330000000000012E-2</v>
      </c>
      <c r="AU16" s="29">
        <v>3.9030000000000009E-2</v>
      </c>
      <c r="AV16" s="29">
        <v>2.0270000000000003E-2</v>
      </c>
      <c r="AW16" s="30"/>
    </row>
    <row r="17" spans="1:49" x14ac:dyDescent="0.25">
      <c r="A17" s="15">
        <v>23</v>
      </c>
      <c r="B17" s="16">
        <v>43619.418969907405</v>
      </c>
      <c r="C17" s="16">
        <v>43619.419317129628</v>
      </c>
      <c r="D17" s="17">
        <v>3.4722222222222224E-4</v>
      </c>
      <c r="E17" s="18" t="s">
        <v>15</v>
      </c>
      <c r="F17" s="18" t="s">
        <v>161</v>
      </c>
      <c r="G17" s="19">
        <v>101.35</v>
      </c>
      <c r="H17" s="20">
        <v>367.85</v>
      </c>
      <c r="I17" s="19">
        <v>74.36666666666666</v>
      </c>
      <c r="J17" s="20">
        <v>303.2</v>
      </c>
      <c r="K17" s="19">
        <v>38.516666666666673</v>
      </c>
      <c r="L17" s="20">
        <v>157.94999999999999</v>
      </c>
      <c r="M17" s="19">
        <v>39833.333333333336</v>
      </c>
      <c r="N17" s="20">
        <v>193565</v>
      </c>
      <c r="O17" s="19">
        <v>46285</v>
      </c>
      <c r="P17" s="20">
        <v>197935</v>
      </c>
      <c r="Q17" s="19">
        <v>55923.333333333336</v>
      </c>
      <c r="R17" s="20">
        <v>219895</v>
      </c>
      <c r="S17" s="19">
        <v>18268.333333333332</v>
      </c>
      <c r="T17" s="20">
        <v>69220</v>
      </c>
      <c r="U17" s="19">
        <v>6345</v>
      </c>
      <c r="V17" s="20">
        <v>24875</v>
      </c>
      <c r="W17" s="19">
        <v>4925</v>
      </c>
      <c r="X17" s="20">
        <v>18400</v>
      </c>
      <c r="Y17" s="19">
        <v>1218.3333333333333</v>
      </c>
      <c r="Z17" s="20">
        <v>6385</v>
      </c>
      <c r="AA17" s="19">
        <v>933.33333333333326</v>
      </c>
      <c r="AB17" s="20">
        <v>3450</v>
      </c>
      <c r="AC17" s="19">
        <v>205</v>
      </c>
      <c r="AD17" s="20">
        <v>500</v>
      </c>
      <c r="AE17" s="19">
        <v>33.333333333333336</v>
      </c>
      <c r="AF17" s="20">
        <v>85</v>
      </c>
      <c r="AG17" s="19">
        <v>6.6666666666666661</v>
      </c>
      <c r="AH17" s="20">
        <v>25</v>
      </c>
      <c r="AI17" s="19">
        <v>1.6666666666666667</v>
      </c>
      <c r="AJ17" s="20">
        <v>10</v>
      </c>
      <c r="AK17" s="19">
        <v>1.6666666666666667</v>
      </c>
      <c r="AL17" s="20">
        <v>10</v>
      </c>
      <c r="AM17" s="19">
        <v>0</v>
      </c>
      <c r="AN17" s="20">
        <v>0</v>
      </c>
      <c r="AO17" s="19">
        <v>0</v>
      </c>
      <c r="AP17" s="20">
        <v>0</v>
      </c>
      <c r="AQ17" s="19">
        <v>0.73376089458970561</v>
      </c>
      <c r="AR17" s="21">
        <v>0.38003617826015468</v>
      </c>
      <c r="AS17" s="21">
        <v>0.51792917974002706</v>
      </c>
      <c r="AT17" s="19">
        <v>6.0810000000000003E-2</v>
      </c>
      <c r="AU17" s="21">
        <v>4.462E-2</v>
      </c>
      <c r="AV17" s="21">
        <v>2.3110000000000006E-2</v>
      </c>
      <c r="AW17" s="22"/>
    </row>
    <row r="18" spans="1:49" x14ac:dyDescent="0.25">
      <c r="A18" s="23">
        <v>26</v>
      </c>
      <c r="B18" s="24">
        <v>43619.42119212963</v>
      </c>
      <c r="C18" s="24">
        <v>43619.421400462961</v>
      </c>
      <c r="D18" s="25">
        <v>2.0833333333333335E-4</v>
      </c>
      <c r="E18" s="26" t="s">
        <v>16</v>
      </c>
      <c r="F18" s="26" t="s">
        <v>162</v>
      </c>
      <c r="G18" s="27">
        <v>46.35</v>
      </c>
      <c r="H18" s="28">
        <v>147.1</v>
      </c>
      <c r="I18" s="27">
        <v>23.450000000000003</v>
      </c>
      <c r="J18" s="28">
        <v>77.55</v>
      </c>
      <c r="K18" s="27">
        <v>11.825000000000001</v>
      </c>
      <c r="L18" s="28">
        <v>40.299999999999997</v>
      </c>
      <c r="M18" s="27">
        <v>8020</v>
      </c>
      <c r="N18" s="28">
        <v>30025</v>
      </c>
      <c r="O18" s="27">
        <v>13005</v>
      </c>
      <c r="P18" s="28">
        <v>46535</v>
      </c>
      <c r="Q18" s="27">
        <v>17340</v>
      </c>
      <c r="R18" s="28">
        <v>59190</v>
      </c>
      <c r="S18" s="27">
        <v>6305</v>
      </c>
      <c r="T18" s="28">
        <v>21585</v>
      </c>
      <c r="U18" s="27">
        <v>2580</v>
      </c>
      <c r="V18" s="28">
        <v>8520</v>
      </c>
      <c r="W18" s="27">
        <v>1912.5</v>
      </c>
      <c r="X18" s="28">
        <v>5950</v>
      </c>
      <c r="Y18" s="27">
        <v>-52.5</v>
      </c>
      <c r="Z18" s="28">
        <v>25</v>
      </c>
      <c r="AA18" s="27">
        <v>450</v>
      </c>
      <c r="AB18" s="28">
        <v>1415</v>
      </c>
      <c r="AC18" s="27">
        <v>207.5</v>
      </c>
      <c r="AD18" s="28">
        <v>600</v>
      </c>
      <c r="AE18" s="27">
        <v>65</v>
      </c>
      <c r="AF18" s="28">
        <v>195</v>
      </c>
      <c r="AG18" s="27">
        <v>5</v>
      </c>
      <c r="AH18" s="28">
        <v>20</v>
      </c>
      <c r="AI18" s="27">
        <v>0</v>
      </c>
      <c r="AJ18" s="28">
        <v>0</v>
      </c>
      <c r="AK18" s="27">
        <v>0</v>
      </c>
      <c r="AL18" s="28">
        <v>0</v>
      </c>
      <c r="AM18" s="27">
        <v>0</v>
      </c>
      <c r="AN18" s="28">
        <v>0</v>
      </c>
      <c r="AO18" s="27">
        <v>0</v>
      </c>
      <c r="AP18" s="28">
        <v>0</v>
      </c>
      <c r="AQ18" s="27">
        <v>0.50593311758360304</v>
      </c>
      <c r="AR18" s="29">
        <v>0.25512405609492989</v>
      </c>
      <c r="AS18" s="29">
        <v>0.50426439232409381</v>
      </c>
      <c r="AT18" s="27">
        <v>1.6686000000000003E-2</v>
      </c>
      <c r="AU18" s="29">
        <v>8.4420000000000016E-3</v>
      </c>
      <c r="AV18" s="29">
        <v>4.2570000000000004E-3</v>
      </c>
      <c r="AW18" s="30"/>
    </row>
    <row r="19" spans="1:49" x14ac:dyDescent="0.25">
      <c r="A19" s="15">
        <v>29</v>
      </c>
      <c r="B19" s="16">
        <v>43619.422719907408</v>
      </c>
      <c r="C19" s="16">
        <v>43619.423067129632</v>
      </c>
      <c r="D19" s="17">
        <v>3.4722222222222224E-4</v>
      </c>
      <c r="E19" s="18" t="s">
        <v>17</v>
      </c>
      <c r="F19" s="18" t="s">
        <v>163</v>
      </c>
      <c r="G19" s="19">
        <v>51.2</v>
      </c>
      <c r="H19" s="20">
        <v>222.3</v>
      </c>
      <c r="I19" s="19">
        <v>33.75</v>
      </c>
      <c r="J19" s="20">
        <v>152.69999999999999</v>
      </c>
      <c r="K19" s="19">
        <v>16.983333333333331</v>
      </c>
      <c r="L19" s="20">
        <v>78.2</v>
      </c>
      <c r="M19" s="19">
        <v>14945</v>
      </c>
      <c r="N19" s="20">
        <v>77930</v>
      </c>
      <c r="O19" s="19">
        <v>18948.333333333332</v>
      </c>
      <c r="P19" s="20">
        <v>90655</v>
      </c>
      <c r="Q19" s="19">
        <v>25275</v>
      </c>
      <c r="R19" s="20">
        <v>114090</v>
      </c>
      <c r="S19" s="19">
        <v>8073.3333333333339</v>
      </c>
      <c r="T19" s="20">
        <v>35520</v>
      </c>
      <c r="U19" s="19">
        <v>3135</v>
      </c>
      <c r="V19" s="20">
        <v>13625</v>
      </c>
      <c r="W19" s="19">
        <v>2425</v>
      </c>
      <c r="X19" s="20">
        <v>11100</v>
      </c>
      <c r="Y19" s="19">
        <v>461.66666666666669</v>
      </c>
      <c r="Z19" s="20">
        <v>2285</v>
      </c>
      <c r="AA19" s="19">
        <v>473.33333333333337</v>
      </c>
      <c r="AB19" s="20">
        <v>1905</v>
      </c>
      <c r="AC19" s="19">
        <v>130</v>
      </c>
      <c r="AD19" s="20">
        <v>530</v>
      </c>
      <c r="AE19" s="19">
        <v>35</v>
      </c>
      <c r="AF19" s="20">
        <v>100</v>
      </c>
      <c r="AG19" s="19">
        <v>6.6666666666666679</v>
      </c>
      <c r="AH19" s="20">
        <v>55</v>
      </c>
      <c r="AI19" s="19">
        <v>1.6666666666666667</v>
      </c>
      <c r="AJ19" s="20">
        <v>10</v>
      </c>
      <c r="AK19" s="19">
        <v>0</v>
      </c>
      <c r="AL19" s="20">
        <v>0</v>
      </c>
      <c r="AM19" s="19">
        <v>0</v>
      </c>
      <c r="AN19" s="20">
        <v>0</v>
      </c>
      <c r="AO19" s="19">
        <v>0</v>
      </c>
      <c r="AP19" s="20">
        <v>0</v>
      </c>
      <c r="AQ19" s="19">
        <v>0.6591796875</v>
      </c>
      <c r="AR19" s="21">
        <v>0.33170572916666657</v>
      </c>
      <c r="AS19" s="21">
        <v>0.50320987654320981</v>
      </c>
      <c r="AT19" s="19">
        <v>3.0720000000000004E-2</v>
      </c>
      <c r="AU19" s="21">
        <v>2.0250000000000001E-2</v>
      </c>
      <c r="AV19" s="21">
        <v>1.0189999999999999E-2</v>
      </c>
      <c r="AW19" s="22"/>
    </row>
    <row r="20" spans="1:49" x14ac:dyDescent="0.25">
      <c r="A20" s="23">
        <v>31</v>
      </c>
      <c r="B20" s="24">
        <v>43619.424386574072</v>
      </c>
      <c r="C20" s="24">
        <v>43619.424664351849</v>
      </c>
      <c r="D20" s="25">
        <v>2.7777777777777778E-4</v>
      </c>
      <c r="E20" s="26" t="s">
        <v>18</v>
      </c>
      <c r="F20" s="26" t="s">
        <v>164</v>
      </c>
      <c r="G20" s="27">
        <v>93.72999999999999</v>
      </c>
      <c r="H20" s="28">
        <v>317.75</v>
      </c>
      <c r="I20" s="27">
        <v>68.88</v>
      </c>
      <c r="J20" s="28">
        <v>278.8</v>
      </c>
      <c r="K20" s="27">
        <v>37.019999999999996</v>
      </c>
      <c r="L20" s="28">
        <v>148.9</v>
      </c>
      <c r="M20" s="27">
        <v>38716</v>
      </c>
      <c r="N20" s="28">
        <v>171420</v>
      </c>
      <c r="O20" s="27">
        <v>46300</v>
      </c>
      <c r="P20" s="28">
        <v>186610</v>
      </c>
      <c r="Q20" s="27">
        <v>55320</v>
      </c>
      <c r="R20" s="28">
        <v>212660</v>
      </c>
      <c r="S20" s="27">
        <v>17342</v>
      </c>
      <c r="T20" s="28">
        <v>67570</v>
      </c>
      <c r="U20" s="27">
        <v>5448</v>
      </c>
      <c r="V20" s="28">
        <v>21030</v>
      </c>
      <c r="W20" s="27">
        <v>5000</v>
      </c>
      <c r="X20" s="28">
        <v>20100</v>
      </c>
      <c r="Y20" s="27">
        <v>1194</v>
      </c>
      <c r="Z20" s="28">
        <v>6060</v>
      </c>
      <c r="AA20" s="27">
        <v>583</v>
      </c>
      <c r="AB20" s="28">
        <v>2065</v>
      </c>
      <c r="AC20" s="27">
        <v>189</v>
      </c>
      <c r="AD20" s="28">
        <v>655</v>
      </c>
      <c r="AE20" s="27">
        <v>53</v>
      </c>
      <c r="AF20" s="28">
        <v>125</v>
      </c>
      <c r="AG20" s="27">
        <v>16</v>
      </c>
      <c r="AH20" s="28">
        <v>40</v>
      </c>
      <c r="AI20" s="27">
        <v>0</v>
      </c>
      <c r="AJ20" s="28">
        <v>0</v>
      </c>
      <c r="AK20" s="27">
        <v>0</v>
      </c>
      <c r="AL20" s="28">
        <v>0</v>
      </c>
      <c r="AM20" s="27">
        <v>0</v>
      </c>
      <c r="AN20" s="28">
        <v>0</v>
      </c>
      <c r="AO20" s="27">
        <v>0</v>
      </c>
      <c r="AP20" s="28">
        <v>0</v>
      </c>
      <c r="AQ20" s="27">
        <v>0.73487677371172522</v>
      </c>
      <c r="AR20" s="29">
        <v>0.39496425904192894</v>
      </c>
      <c r="AS20" s="29">
        <v>0.53745644599303133</v>
      </c>
      <c r="AT20" s="27">
        <v>4.49904E-2</v>
      </c>
      <c r="AU20" s="29">
        <v>3.3062400000000006E-2</v>
      </c>
      <c r="AV20" s="29">
        <v>1.77696E-2</v>
      </c>
      <c r="AW20" s="30"/>
    </row>
    <row r="21" spans="1:49" x14ac:dyDescent="0.25">
      <c r="A21" s="15">
        <v>33</v>
      </c>
      <c r="B21" s="16">
        <v>43619.425983796296</v>
      </c>
      <c r="C21" s="16">
        <v>43619.42633101852</v>
      </c>
      <c r="D21" s="17">
        <v>3.4722222222222224E-4</v>
      </c>
      <c r="E21" s="18" t="s">
        <v>19</v>
      </c>
      <c r="F21" s="18" t="s">
        <v>165</v>
      </c>
      <c r="G21" s="19">
        <v>77.216666666666669</v>
      </c>
      <c r="H21" s="20">
        <v>326.84999999999997</v>
      </c>
      <c r="I21" s="19">
        <v>59.749999999999993</v>
      </c>
      <c r="J21" s="20">
        <v>285.09999999999997</v>
      </c>
      <c r="K21" s="19">
        <v>31.733333333333334</v>
      </c>
      <c r="L21" s="20">
        <v>152.69999999999999</v>
      </c>
      <c r="M21" s="19">
        <v>34953.333333333336</v>
      </c>
      <c r="N21" s="20">
        <v>182655</v>
      </c>
      <c r="O21" s="19">
        <v>40688.333333333336</v>
      </c>
      <c r="P21" s="20">
        <v>195240</v>
      </c>
      <c r="Q21" s="19">
        <v>48453.333333333336</v>
      </c>
      <c r="R21" s="20">
        <v>225155</v>
      </c>
      <c r="S21" s="19">
        <v>13906.666666666666</v>
      </c>
      <c r="T21" s="20">
        <v>65935</v>
      </c>
      <c r="U21" s="19">
        <v>4455</v>
      </c>
      <c r="V21" s="20">
        <v>21570</v>
      </c>
      <c r="W21" s="19">
        <v>3991.666666666667</v>
      </c>
      <c r="X21" s="20">
        <v>18350</v>
      </c>
      <c r="Y21" s="19">
        <v>1065</v>
      </c>
      <c r="Z21" s="20">
        <v>6240</v>
      </c>
      <c r="AA21" s="19">
        <v>638.33333333333337</v>
      </c>
      <c r="AB21" s="20">
        <v>2510</v>
      </c>
      <c r="AC21" s="19">
        <v>125</v>
      </c>
      <c r="AD21" s="20">
        <v>440</v>
      </c>
      <c r="AE21" s="19">
        <v>45</v>
      </c>
      <c r="AF21" s="20">
        <v>185</v>
      </c>
      <c r="AG21" s="19">
        <v>1.6666666666666679</v>
      </c>
      <c r="AH21" s="20">
        <v>15</v>
      </c>
      <c r="AI21" s="19">
        <v>0</v>
      </c>
      <c r="AJ21" s="20">
        <v>0</v>
      </c>
      <c r="AK21" s="19">
        <v>0</v>
      </c>
      <c r="AL21" s="20">
        <v>0</v>
      </c>
      <c r="AM21" s="19">
        <v>0</v>
      </c>
      <c r="AN21" s="20">
        <v>0</v>
      </c>
      <c r="AO21" s="19">
        <v>0</v>
      </c>
      <c r="AP21" s="20">
        <v>0</v>
      </c>
      <c r="AQ21" s="19">
        <v>0.77379667601985747</v>
      </c>
      <c r="AR21" s="21">
        <v>0.41096481761277792</v>
      </c>
      <c r="AS21" s="21">
        <v>0.53110181311018134</v>
      </c>
      <c r="AT21" s="19">
        <v>4.6330000000000003E-2</v>
      </c>
      <c r="AU21" s="21">
        <v>3.585E-2</v>
      </c>
      <c r="AV21" s="21">
        <v>1.9040000000000001E-2</v>
      </c>
      <c r="AW21" s="22"/>
    </row>
    <row r="22" spans="1:49" x14ac:dyDescent="0.25">
      <c r="A22" s="23">
        <v>35</v>
      </c>
      <c r="B22" s="24">
        <v>43619.427442129629</v>
      </c>
      <c r="C22" s="24">
        <v>43619.427789351852</v>
      </c>
      <c r="D22" s="25">
        <v>3.4722222222222224E-4</v>
      </c>
      <c r="E22" s="26" t="s">
        <v>20</v>
      </c>
      <c r="F22" s="26" t="s">
        <v>166</v>
      </c>
      <c r="G22" s="27">
        <v>63.066666666666663</v>
      </c>
      <c r="H22" s="28">
        <v>296.3</v>
      </c>
      <c r="I22" s="27">
        <v>46.783333333333331</v>
      </c>
      <c r="J22" s="28">
        <v>236.9</v>
      </c>
      <c r="K22" s="27">
        <v>26.333333333333332</v>
      </c>
      <c r="L22" s="28">
        <v>133.4</v>
      </c>
      <c r="M22" s="27">
        <v>28523.333333333336</v>
      </c>
      <c r="N22" s="28">
        <v>158455</v>
      </c>
      <c r="O22" s="27">
        <v>35871.666666666664</v>
      </c>
      <c r="P22" s="28">
        <v>184635</v>
      </c>
      <c r="Q22" s="27">
        <v>42586.666666666664</v>
      </c>
      <c r="R22" s="28">
        <v>210435</v>
      </c>
      <c r="S22" s="27">
        <v>11551.666666666666</v>
      </c>
      <c r="T22" s="28">
        <v>56090</v>
      </c>
      <c r="U22" s="27">
        <v>3758.333333333333</v>
      </c>
      <c r="V22" s="28">
        <v>18840</v>
      </c>
      <c r="W22" s="27">
        <v>3008.3333333333335</v>
      </c>
      <c r="X22" s="28">
        <v>14325</v>
      </c>
      <c r="Y22" s="27">
        <v>635</v>
      </c>
      <c r="Z22" s="28">
        <v>4030</v>
      </c>
      <c r="AA22" s="27">
        <v>445</v>
      </c>
      <c r="AB22" s="28">
        <v>2045</v>
      </c>
      <c r="AC22" s="27">
        <v>138.33333333333334</v>
      </c>
      <c r="AD22" s="28">
        <v>505</v>
      </c>
      <c r="AE22" s="27">
        <v>23.333333333333336</v>
      </c>
      <c r="AF22" s="28">
        <v>105</v>
      </c>
      <c r="AG22" s="27">
        <v>6.6666666666666661</v>
      </c>
      <c r="AH22" s="28">
        <v>15</v>
      </c>
      <c r="AI22" s="27">
        <v>1.6666666666666667</v>
      </c>
      <c r="AJ22" s="28">
        <v>10</v>
      </c>
      <c r="AK22" s="27">
        <v>0</v>
      </c>
      <c r="AL22" s="28">
        <v>0</v>
      </c>
      <c r="AM22" s="27">
        <v>0</v>
      </c>
      <c r="AN22" s="28">
        <v>0</v>
      </c>
      <c r="AO22" s="27">
        <v>0</v>
      </c>
      <c r="AP22" s="28">
        <v>0</v>
      </c>
      <c r="AQ22" s="27">
        <v>0.74180761099365755</v>
      </c>
      <c r="AR22" s="29">
        <v>0.41754756871035942</v>
      </c>
      <c r="AS22" s="29">
        <v>0.5628785179907374</v>
      </c>
      <c r="AT22" s="27">
        <v>3.7839999999999999E-2</v>
      </c>
      <c r="AU22" s="29">
        <v>2.8070000000000001E-2</v>
      </c>
      <c r="AV22" s="29">
        <v>1.5800000000000002E-2</v>
      </c>
      <c r="AW22" s="30"/>
    </row>
    <row r="23" spans="1:49" x14ac:dyDescent="0.25">
      <c r="A23" s="31">
        <v>39</v>
      </c>
      <c r="B23" s="32">
        <v>43619.429178240738</v>
      </c>
      <c r="C23" s="32">
        <v>43619.429525462961</v>
      </c>
      <c r="D23" s="33">
        <v>3.4722222222222224E-4</v>
      </c>
      <c r="E23" s="34" t="s">
        <v>21</v>
      </c>
      <c r="F23" s="34" t="s">
        <v>167</v>
      </c>
      <c r="G23" s="35">
        <v>52.583333333333329</v>
      </c>
      <c r="H23" s="36">
        <v>192.85</v>
      </c>
      <c r="I23" s="35">
        <v>29.633333333333336</v>
      </c>
      <c r="J23" s="36">
        <v>93.2</v>
      </c>
      <c r="K23" s="35">
        <v>15.516666666666666</v>
      </c>
      <c r="L23" s="36">
        <v>50.45</v>
      </c>
      <c r="M23" s="35">
        <v>13648.333333333332</v>
      </c>
      <c r="N23" s="36">
        <v>40895</v>
      </c>
      <c r="O23" s="35">
        <v>20170</v>
      </c>
      <c r="P23" s="36">
        <v>67210</v>
      </c>
      <c r="Q23" s="35">
        <v>25128.333333333332</v>
      </c>
      <c r="R23" s="36">
        <v>89090</v>
      </c>
      <c r="S23" s="35">
        <v>7695</v>
      </c>
      <c r="T23" s="36">
        <v>25180</v>
      </c>
      <c r="U23" s="35">
        <v>2361.6666666666665</v>
      </c>
      <c r="V23" s="36">
        <v>7260</v>
      </c>
      <c r="W23" s="35">
        <v>1841.6666666666665</v>
      </c>
      <c r="X23" s="36">
        <v>5450</v>
      </c>
      <c r="Y23" s="35">
        <v>271.66666666666669</v>
      </c>
      <c r="Z23" s="36">
        <v>1665</v>
      </c>
      <c r="AA23" s="35">
        <v>481.66666666666663</v>
      </c>
      <c r="AB23" s="36">
        <v>1875</v>
      </c>
      <c r="AC23" s="35">
        <v>145</v>
      </c>
      <c r="AD23" s="36">
        <v>645</v>
      </c>
      <c r="AE23" s="35">
        <v>28.333333333333336</v>
      </c>
      <c r="AF23" s="36">
        <v>135</v>
      </c>
      <c r="AG23" s="35">
        <v>20</v>
      </c>
      <c r="AH23" s="36">
        <v>70</v>
      </c>
      <c r="AI23" s="35">
        <v>1.6666666666666667</v>
      </c>
      <c r="AJ23" s="36">
        <v>10</v>
      </c>
      <c r="AK23" s="35">
        <v>1.6666666666666667</v>
      </c>
      <c r="AL23" s="36">
        <v>10</v>
      </c>
      <c r="AM23" s="35">
        <v>0</v>
      </c>
      <c r="AN23" s="36">
        <v>0</v>
      </c>
      <c r="AO23" s="35">
        <v>0</v>
      </c>
      <c r="AP23" s="36">
        <v>0</v>
      </c>
      <c r="AQ23" s="35">
        <v>0.56354992076069743</v>
      </c>
      <c r="AR23" s="37">
        <v>0.29508716323296358</v>
      </c>
      <c r="AS23" s="37">
        <v>0.52362204724409445</v>
      </c>
      <c r="AT23" s="35">
        <v>3.1550000000000002E-2</v>
      </c>
      <c r="AU23" s="37">
        <v>1.7780000000000004E-2</v>
      </c>
      <c r="AV23" s="37">
        <v>9.3100000000000006E-3</v>
      </c>
      <c r="AW23" s="38"/>
    </row>
    <row r="24" spans="1:49" x14ac:dyDescent="0.25">
      <c r="A24" s="23">
        <v>41</v>
      </c>
      <c r="B24" s="24">
        <v>43619.430775462963</v>
      </c>
      <c r="C24" s="24">
        <v>43619.43105324074</v>
      </c>
      <c r="D24" s="25">
        <v>2.7777777777777778E-4</v>
      </c>
      <c r="E24" s="26" t="s">
        <v>22</v>
      </c>
      <c r="F24" s="26" t="s">
        <v>168</v>
      </c>
      <c r="G24" s="27">
        <v>45.08</v>
      </c>
      <c r="H24" s="28">
        <v>163.30000000000001</v>
      </c>
      <c r="I24" s="27">
        <v>27.029999999999994</v>
      </c>
      <c r="J24" s="28">
        <v>87.05</v>
      </c>
      <c r="K24" s="27">
        <v>14.730000000000002</v>
      </c>
      <c r="L24" s="28">
        <v>48.550000000000004</v>
      </c>
      <c r="M24" s="27">
        <v>13186</v>
      </c>
      <c r="N24" s="28">
        <v>41170</v>
      </c>
      <c r="O24" s="27">
        <v>18727</v>
      </c>
      <c r="P24" s="28">
        <v>64135</v>
      </c>
      <c r="Q24" s="27">
        <v>25766</v>
      </c>
      <c r="R24" s="28">
        <v>86350</v>
      </c>
      <c r="S24" s="27">
        <v>7161</v>
      </c>
      <c r="T24" s="28">
        <v>23645</v>
      </c>
      <c r="U24" s="27">
        <v>1982</v>
      </c>
      <c r="V24" s="28">
        <v>7110</v>
      </c>
      <c r="W24" s="27">
        <v>1655</v>
      </c>
      <c r="X24" s="28">
        <v>5325</v>
      </c>
      <c r="Y24" s="27">
        <v>121</v>
      </c>
      <c r="Z24" s="28">
        <v>775</v>
      </c>
      <c r="AA24" s="27">
        <v>420</v>
      </c>
      <c r="AB24" s="28">
        <v>1450</v>
      </c>
      <c r="AC24" s="27">
        <v>222</v>
      </c>
      <c r="AD24" s="28">
        <v>850</v>
      </c>
      <c r="AE24" s="27">
        <v>66</v>
      </c>
      <c r="AF24" s="28">
        <v>210</v>
      </c>
      <c r="AG24" s="27">
        <v>5</v>
      </c>
      <c r="AH24" s="28">
        <v>25</v>
      </c>
      <c r="AI24" s="27">
        <v>-9</v>
      </c>
      <c r="AJ24" s="28">
        <v>5</v>
      </c>
      <c r="AK24" s="27">
        <v>0</v>
      </c>
      <c r="AL24" s="28">
        <v>0</v>
      </c>
      <c r="AM24" s="27">
        <v>0</v>
      </c>
      <c r="AN24" s="28">
        <v>0</v>
      </c>
      <c r="AO24" s="27">
        <v>0</v>
      </c>
      <c r="AP24" s="28">
        <v>0</v>
      </c>
      <c r="AQ24" s="27">
        <v>0.59960070984915692</v>
      </c>
      <c r="AR24" s="29">
        <v>0.32675244010647742</v>
      </c>
      <c r="AS24" s="29">
        <v>0.54495005549389586</v>
      </c>
      <c r="AT24" s="27">
        <v>2.1638400000000002E-2</v>
      </c>
      <c r="AU24" s="29">
        <v>1.2974399999999999E-2</v>
      </c>
      <c r="AV24" s="29">
        <v>7.0704000000000019E-3</v>
      </c>
      <c r="AW24" s="30"/>
    </row>
    <row r="25" spans="1:49" x14ac:dyDescent="0.25">
      <c r="A25" s="15">
        <v>43</v>
      </c>
      <c r="B25" s="16">
        <v>43619.432372685187</v>
      </c>
      <c r="C25" s="16">
        <v>43619.432789351849</v>
      </c>
      <c r="D25" s="17">
        <v>4.1666666666666669E-4</v>
      </c>
      <c r="E25" s="18" t="s">
        <v>23</v>
      </c>
      <c r="F25" s="18" t="s">
        <v>169</v>
      </c>
      <c r="G25" s="19">
        <v>30.107142857142861</v>
      </c>
      <c r="H25" s="20">
        <v>157.65</v>
      </c>
      <c r="I25" s="19">
        <v>18.828571428571429</v>
      </c>
      <c r="J25" s="20">
        <v>97.6</v>
      </c>
      <c r="K25" s="19">
        <v>9.9285714285714306</v>
      </c>
      <c r="L25" s="20">
        <v>53.6</v>
      </c>
      <c r="M25" s="19">
        <v>7414.2857142857138</v>
      </c>
      <c r="N25" s="20">
        <v>42640</v>
      </c>
      <c r="O25" s="19">
        <v>12344.285714285714</v>
      </c>
      <c r="P25" s="20">
        <v>70640</v>
      </c>
      <c r="Q25" s="19">
        <v>16717.142857142859</v>
      </c>
      <c r="R25" s="20">
        <v>94110</v>
      </c>
      <c r="S25" s="19">
        <v>5065</v>
      </c>
      <c r="T25" s="20">
        <v>27005</v>
      </c>
      <c r="U25" s="19">
        <v>1585</v>
      </c>
      <c r="V25" s="20">
        <v>8195</v>
      </c>
      <c r="W25" s="19">
        <v>1250</v>
      </c>
      <c r="X25" s="20">
        <v>5650</v>
      </c>
      <c r="Y25" s="19">
        <v>135</v>
      </c>
      <c r="Z25" s="20">
        <v>595</v>
      </c>
      <c r="AA25" s="19">
        <v>290</v>
      </c>
      <c r="AB25" s="20">
        <v>1640</v>
      </c>
      <c r="AC25" s="19">
        <v>110</v>
      </c>
      <c r="AD25" s="20">
        <v>630</v>
      </c>
      <c r="AE25" s="19">
        <v>10</v>
      </c>
      <c r="AF25" s="20">
        <v>80</v>
      </c>
      <c r="AG25" s="19">
        <v>15.714285714285714</v>
      </c>
      <c r="AH25" s="20">
        <v>40</v>
      </c>
      <c r="AI25" s="19">
        <v>-3.5714285714285712</v>
      </c>
      <c r="AJ25" s="20">
        <v>5</v>
      </c>
      <c r="AK25" s="19">
        <v>0</v>
      </c>
      <c r="AL25" s="20">
        <v>0</v>
      </c>
      <c r="AM25" s="19">
        <v>0</v>
      </c>
      <c r="AN25" s="20">
        <v>0</v>
      </c>
      <c r="AO25" s="19">
        <v>0</v>
      </c>
      <c r="AP25" s="20">
        <v>0</v>
      </c>
      <c r="AQ25" s="19">
        <v>0.62538552787663104</v>
      </c>
      <c r="AR25" s="21">
        <v>0.32977461447212342</v>
      </c>
      <c r="AS25" s="21">
        <v>0.52731411229135061</v>
      </c>
      <c r="AT25" s="19">
        <v>2.167714285714286E-2</v>
      </c>
      <c r="AU25" s="21">
        <v>1.355657142857143E-2</v>
      </c>
      <c r="AV25" s="21">
        <v>7.1485714285714303E-3</v>
      </c>
      <c r="AW25" s="22"/>
    </row>
    <row r="26" spans="1:49" x14ac:dyDescent="0.25">
      <c r="A26" s="23">
        <v>45</v>
      </c>
      <c r="B26" s="24">
        <v>43619.434039351851</v>
      </c>
      <c r="C26" s="24">
        <v>43619.43445601852</v>
      </c>
      <c r="D26" s="25">
        <v>4.1666666666666669E-4</v>
      </c>
      <c r="E26" s="26" t="s">
        <v>24</v>
      </c>
      <c r="F26" s="26" t="s">
        <v>170</v>
      </c>
      <c r="G26" s="27">
        <v>55</v>
      </c>
      <c r="H26" s="28">
        <v>161.10000000000002</v>
      </c>
      <c r="I26" s="27">
        <v>35.514285714285727</v>
      </c>
      <c r="J26" s="28">
        <v>116.5</v>
      </c>
      <c r="K26" s="27">
        <v>18.828571428571429</v>
      </c>
      <c r="L26" s="28">
        <v>65</v>
      </c>
      <c r="M26" s="27">
        <v>16002.142857142859</v>
      </c>
      <c r="N26" s="28">
        <v>67565</v>
      </c>
      <c r="O26" s="27">
        <v>20697.857142857141</v>
      </c>
      <c r="P26" s="28">
        <v>78555</v>
      </c>
      <c r="Q26" s="27">
        <v>30172.142857142859</v>
      </c>
      <c r="R26" s="28">
        <v>103685</v>
      </c>
      <c r="S26" s="27">
        <v>9075.7142857142862</v>
      </c>
      <c r="T26" s="28">
        <v>29970</v>
      </c>
      <c r="U26" s="27">
        <v>3193.5714285714284</v>
      </c>
      <c r="V26" s="28">
        <v>10395</v>
      </c>
      <c r="W26" s="27">
        <v>2607.1428571428573</v>
      </c>
      <c r="X26" s="28">
        <v>7600</v>
      </c>
      <c r="Y26" s="27">
        <v>338.57142857142856</v>
      </c>
      <c r="Z26" s="28">
        <v>1020</v>
      </c>
      <c r="AA26" s="27">
        <v>454.28571428571433</v>
      </c>
      <c r="AB26" s="28">
        <v>1470</v>
      </c>
      <c r="AC26" s="27">
        <v>165</v>
      </c>
      <c r="AD26" s="28">
        <v>365</v>
      </c>
      <c r="AE26" s="27">
        <v>47.142857142857139</v>
      </c>
      <c r="AF26" s="28">
        <v>120</v>
      </c>
      <c r="AG26" s="27">
        <v>4.2857142857142865</v>
      </c>
      <c r="AH26" s="28">
        <v>30</v>
      </c>
      <c r="AI26" s="27">
        <v>1.4285714285714286</v>
      </c>
      <c r="AJ26" s="28">
        <v>10</v>
      </c>
      <c r="AK26" s="27">
        <v>0</v>
      </c>
      <c r="AL26" s="28">
        <v>0</v>
      </c>
      <c r="AM26" s="27">
        <v>0</v>
      </c>
      <c r="AN26" s="28">
        <v>0</v>
      </c>
      <c r="AO26" s="27">
        <v>0</v>
      </c>
      <c r="AP26" s="28">
        <v>0</v>
      </c>
      <c r="AQ26" s="27">
        <v>0.64571428571428591</v>
      </c>
      <c r="AR26" s="29">
        <v>0.34233766233766233</v>
      </c>
      <c r="AS26" s="29">
        <v>0.53016894609814946</v>
      </c>
      <c r="AT26" s="27">
        <v>3.9600000000000003E-2</v>
      </c>
      <c r="AU26" s="29">
        <v>2.5570285714285726E-2</v>
      </c>
      <c r="AV26" s="29">
        <v>1.355657142857143E-2</v>
      </c>
      <c r="AW26" s="30"/>
    </row>
    <row r="27" spans="1:49" x14ac:dyDescent="0.25">
      <c r="A27" s="15">
        <v>47</v>
      </c>
      <c r="B27" s="16">
        <v>43619.435358796298</v>
      </c>
      <c r="C27" s="16">
        <v>43619.435636574075</v>
      </c>
      <c r="D27" s="17">
        <v>2.7777777777777778E-4</v>
      </c>
      <c r="E27" s="18" t="s">
        <v>25</v>
      </c>
      <c r="F27" s="18" t="s">
        <v>171</v>
      </c>
      <c r="G27" s="19">
        <v>56.160000000000011</v>
      </c>
      <c r="H27" s="20">
        <v>191.79999999999998</v>
      </c>
      <c r="I27" s="19">
        <v>35.450000000000003</v>
      </c>
      <c r="J27" s="20">
        <v>128.44999999999999</v>
      </c>
      <c r="K27" s="19">
        <v>19.71</v>
      </c>
      <c r="L27" s="20">
        <v>72.949999999999989</v>
      </c>
      <c r="M27" s="19">
        <v>17272</v>
      </c>
      <c r="N27" s="20">
        <v>74310</v>
      </c>
      <c r="O27" s="19">
        <v>23699</v>
      </c>
      <c r="P27" s="20">
        <v>93835</v>
      </c>
      <c r="Q27" s="19">
        <v>32530</v>
      </c>
      <c r="R27" s="20">
        <v>117380</v>
      </c>
      <c r="S27" s="19">
        <v>9899</v>
      </c>
      <c r="T27" s="20">
        <v>34975</v>
      </c>
      <c r="U27" s="19">
        <v>3318</v>
      </c>
      <c r="V27" s="20">
        <v>11230</v>
      </c>
      <c r="W27" s="19">
        <v>2295</v>
      </c>
      <c r="X27" s="20">
        <v>8175</v>
      </c>
      <c r="Y27" s="19">
        <v>279</v>
      </c>
      <c r="Z27" s="20">
        <v>1405</v>
      </c>
      <c r="AA27" s="19">
        <v>443</v>
      </c>
      <c r="AB27" s="20">
        <v>1325</v>
      </c>
      <c r="AC27" s="19">
        <v>153</v>
      </c>
      <c r="AD27" s="20">
        <v>385</v>
      </c>
      <c r="AE27" s="19">
        <v>28</v>
      </c>
      <c r="AF27" s="20">
        <v>70</v>
      </c>
      <c r="AG27" s="19">
        <v>22</v>
      </c>
      <c r="AH27" s="20">
        <v>90</v>
      </c>
      <c r="AI27" s="19">
        <v>0</v>
      </c>
      <c r="AJ27" s="20">
        <v>0</v>
      </c>
      <c r="AK27" s="19">
        <v>0</v>
      </c>
      <c r="AL27" s="20">
        <v>0</v>
      </c>
      <c r="AM27" s="19">
        <v>0</v>
      </c>
      <c r="AN27" s="20">
        <v>0</v>
      </c>
      <c r="AO27" s="19">
        <v>0</v>
      </c>
      <c r="AP27" s="20">
        <v>0</v>
      </c>
      <c r="AQ27" s="19">
        <v>0.63123219373219364</v>
      </c>
      <c r="AR27" s="21">
        <v>0.35096153846153844</v>
      </c>
      <c r="AS27" s="21">
        <v>0.55599435825105781</v>
      </c>
      <c r="AT27" s="19">
        <v>2.695680000000001E-2</v>
      </c>
      <c r="AU27" s="21">
        <v>1.7016000000000003E-2</v>
      </c>
      <c r="AV27" s="21">
        <v>9.4608000000000018E-3</v>
      </c>
      <c r="AW27" s="22"/>
    </row>
    <row r="28" spans="1:49" x14ac:dyDescent="0.25">
      <c r="A28" s="23">
        <v>48</v>
      </c>
      <c r="B28" s="24">
        <v>43619.436608796299</v>
      </c>
      <c r="C28" s="24">
        <v>43619.437025462961</v>
      </c>
      <c r="D28" s="25">
        <v>4.1666666666666669E-4</v>
      </c>
      <c r="E28" s="26" t="s">
        <v>26</v>
      </c>
      <c r="F28" s="26" t="s">
        <v>172</v>
      </c>
      <c r="G28" s="27">
        <v>25.421428571428567</v>
      </c>
      <c r="H28" s="28">
        <v>120.55</v>
      </c>
      <c r="I28" s="27">
        <v>15.49285714285714</v>
      </c>
      <c r="J28" s="28">
        <v>91.95</v>
      </c>
      <c r="K28" s="27">
        <v>8.0928571428571416</v>
      </c>
      <c r="L28" s="28">
        <v>48.95</v>
      </c>
      <c r="M28" s="27">
        <v>7045.7142857142862</v>
      </c>
      <c r="N28" s="28">
        <v>45150</v>
      </c>
      <c r="O28" s="27">
        <v>8665.7142857142862</v>
      </c>
      <c r="P28" s="28">
        <v>56800</v>
      </c>
      <c r="Q28" s="27">
        <v>12950</v>
      </c>
      <c r="R28" s="28">
        <v>78870</v>
      </c>
      <c r="S28" s="27">
        <v>4031.4285714285716</v>
      </c>
      <c r="T28" s="28">
        <v>23620</v>
      </c>
      <c r="U28" s="27">
        <v>1367.1428571428571</v>
      </c>
      <c r="V28" s="28">
        <v>8070</v>
      </c>
      <c r="W28" s="27">
        <v>1014.2857142857142</v>
      </c>
      <c r="X28" s="28">
        <v>5650</v>
      </c>
      <c r="Y28" s="27">
        <v>277.14285714285717</v>
      </c>
      <c r="Z28" s="28">
        <v>1370</v>
      </c>
      <c r="AA28" s="27">
        <v>140</v>
      </c>
      <c r="AB28" s="28">
        <v>1150</v>
      </c>
      <c r="AC28" s="27">
        <v>78.571428571428584</v>
      </c>
      <c r="AD28" s="28">
        <v>270</v>
      </c>
      <c r="AE28" s="27">
        <v>25.714285714285715</v>
      </c>
      <c r="AF28" s="28">
        <v>90</v>
      </c>
      <c r="AG28" s="27">
        <v>7.1428571428571432</v>
      </c>
      <c r="AH28" s="28">
        <v>20</v>
      </c>
      <c r="AI28" s="27">
        <v>0</v>
      </c>
      <c r="AJ28" s="28">
        <v>0</v>
      </c>
      <c r="AK28" s="27">
        <v>0</v>
      </c>
      <c r="AL28" s="28">
        <v>0</v>
      </c>
      <c r="AM28" s="27">
        <v>0</v>
      </c>
      <c r="AN28" s="28">
        <v>0</v>
      </c>
      <c r="AO28" s="27">
        <v>0</v>
      </c>
      <c r="AP28" s="28">
        <v>0</v>
      </c>
      <c r="AQ28" s="27">
        <v>0.60944085417252036</v>
      </c>
      <c r="AR28" s="29">
        <v>0.31834785051980896</v>
      </c>
      <c r="AS28" s="29">
        <v>0.52236053480866762</v>
      </c>
      <c r="AT28" s="27">
        <v>1.8303428571428571E-2</v>
      </c>
      <c r="AU28" s="29">
        <v>1.1154857142857142E-2</v>
      </c>
      <c r="AV28" s="29">
        <v>5.8268571428571423E-3</v>
      </c>
      <c r="AW28" s="30"/>
    </row>
    <row r="29" spans="1:49" x14ac:dyDescent="0.25">
      <c r="A29" s="15">
        <v>50</v>
      </c>
      <c r="B29" s="16">
        <v>43619.437997685185</v>
      </c>
      <c r="C29" s="16">
        <v>43619.438275462962</v>
      </c>
      <c r="D29" s="17">
        <v>2.7777777777777778E-4</v>
      </c>
      <c r="E29" s="18" t="s">
        <v>27</v>
      </c>
      <c r="F29" s="18" t="s">
        <v>173</v>
      </c>
      <c r="G29" s="19">
        <v>40.520000000000003</v>
      </c>
      <c r="H29" s="20">
        <v>161.6</v>
      </c>
      <c r="I29" s="19">
        <v>26.179999999999993</v>
      </c>
      <c r="J29" s="20">
        <v>117.10000000000001</v>
      </c>
      <c r="K29" s="19">
        <v>13.910000000000002</v>
      </c>
      <c r="L29" s="20">
        <v>64.050000000000011</v>
      </c>
      <c r="M29" s="19">
        <v>12929</v>
      </c>
      <c r="N29" s="20">
        <v>62755</v>
      </c>
      <c r="O29" s="19">
        <v>17364</v>
      </c>
      <c r="P29" s="20">
        <v>80820</v>
      </c>
      <c r="Q29" s="19">
        <v>23661</v>
      </c>
      <c r="R29" s="20">
        <v>108635</v>
      </c>
      <c r="S29" s="19">
        <v>6037</v>
      </c>
      <c r="T29" s="20">
        <v>28285</v>
      </c>
      <c r="U29" s="19">
        <v>2069</v>
      </c>
      <c r="V29" s="20">
        <v>9345</v>
      </c>
      <c r="W29" s="19">
        <v>1735</v>
      </c>
      <c r="X29" s="20">
        <v>7425</v>
      </c>
      <c r="Y29" s="19">
        <v>326</v>
      </c>
      <c r="Z29" s="20">
        <v>1430</v>
      </c>
      <c r="AA29" s="19">
        <v>328</v>
      </c>
      <c r="AB29" s="20">
        <v>1410</v>
      </c>
      <c r="AC29" s="19">
        <v>123</v>
      </c>
      <c r="AD29" s="20">
        <v>405</v>
      </c>
      <c r="AE29" s="19">
        <v>27</v>
      </c>
      <c r="AF29" s="20">
        <v>105</v>
      </c>
      <c r="AG29" s="19">
        <v>4</v>
      </c>
      <c r="AH29" s="20">
        <v>20</v>
      </c>
      <c r="AI29" s="19">
        <v>2</v>
      </c>
      <c r="AJ29" s="20">
        <v>10</v>
      </c>
      <c r="AK29" s="19">
        <v>0</v>
      </c>
      <c r="AL29" s="20">
        <v>0</v>
      </c>
      <c r="AM29" s="19">
        <v>0</v>
      </c>
      <c r="AN29" s="20">
        <v>0</v>
      </c>
      <c r="AO29" s="19">
        <v>0</v>
      </c>
      <c r="AP29" s="20">
        <v>0</v>
      </c>
      <c r="AQ29" s="19">
        <v>0.64610069101678158</v>
      </c>
      <c r="AR29" s="21">
        <v>0.34328726554787758</v>
      </c>
      <c r="AS29" s="21">
        <v>0.53132161955691393</v>
      </c>
      <c r="AT29" s="19">
        <v>1.9449600000000004E-2</v>
      </c>
      <c r="AU29" s="21">
        <v>1.2566399999999998E-2</v>
      </c>
      <c r="AV29" s="21">
        <v>6.6768000000000018E-3</v>
      </c>
      <c r="AW29" s="22"/>
    </row>
    <row r="30" spans="1:49" x14ac:dyDescent="0.25">
      <c r="A30" s="23">
        <v>52</v>
      </c>
      <c r="B30" s="24">
        <v>43619.439317129632</v>
      </c>
      <c r="C30" s="24">
        <v>43619.439733796295</v>
      </c>
      <c r="D30" s="25">
        <v>4.1666666666666669E-4</v>
      </c>
      <c r="E30" s="26" t="s">
        <v>28</v>
      </c>
      <c r="F30" s="26" t="s">
        <v>174</v>
      </c>
      <c r="G30" s="27">
        <v>40.021428571428572</v>
      </c>
      <c r="H30" s="28">
        <v>189.95000000000002</v>
      </c>
      <c r="I30" s="27">
        <v>25.292857142857141</v>
      </c>
      <c r="J30" s="28">
        <v>150.15</v>
      </c>
      <c r="K30" s="27">
        <v>12.821428571428573</v>
      </c>
      <c r="L30" s="28">
        <v>80.55</v>
      </c>
      <c r="M30" s="27">
        <v>10776.428571428571</v>
      </c>
      <c r="N30" s="28">
        <v>72895</v>
      </c>
      <c r="O30" s="27">
        <v>15778.571428571428</v>
      </c>
      <c r="P30" s="28">
        <v>103000</v>
      </c>
      <c r="Q30" s="27">
        <v>21415</v>
      </c>
      <c r="R30" s="28">
        <v>137675</v>
      </c>
      <c r="S30" s="27">
        <v>5658.5714285714284</v>
      </c>
      <c r="T30" s="28">
        <v>35260</v>
      </c>
      <c r="U30" s="27">
        <v>2177.1428571428573</v>
      </c>
      <c r="V30" s="28">
        <v>12790</v>
      </c>
      <c r="W30" s="27">
        <v>1517.8571428571429</v>
      </c>
      <c r="X30" s="28">
        <v>8725</v>
      </c>
      <c r="Y30" s="27">
        <v>393.57142857142856</v>
      </c>
      <c r="Z30" s="28">
        <v>2645</v>
      </c>
      <c r="AA30" s="27">
        <v>367.85714285714283</v>
      </c>
      <c r="AB30" s="28">
        <v>1685</v>
      </c>
      <c r="AC30" s="27">
        <v>118.57142857142858</v>
      </c>
      <c r="AD30" s="28">
        <v>330</v>
      </c>
      <c r="AE30" s="27">
        <v>21.428571428571431</v>
      </c>
      <c r="AF30" s="28">
        <v>70</v>
      </c>
      <c r="AG30" s="27">
        <v>-3.5714285714285712</v>
      </c>
      <c r="AH30" s="28">
        <v>5</v>
      </c>
      <c r="AI30" s="27">
        <v>4.2857142857142856</v>
      </c>
      <c r="AJ30" s="28">
        <v>20</v>
      </c>
      <c r="AK30" s="27">
        <v>1.4285714285714286</v>
      </c>
      <c r="AL30" s="28">
        <v>10</v>
      </c>
      <c r="AM30" s="27">
        <v>0</v>
      </c>
      <c r="AN30" s="28">
        <v>0</v>
      </c>
      <c r="AO30" s="27">
        <v>0</v>
      </c>
      <c r="AP30" s="28">
        <v>0</v>
      </c>
      <c r="AQ30" s="27">
        <v>0.63198286632161338</v>
      </c>
      <c r="AR30" s="29">
        <v>0.32036409066571481</v>
      </c>
      <c r="AS30" s="29">
        <v>0.50691894944930815</v>
      </c>
      <c r="AT30" s="27">
        <v>2.8815428571428575E-2</v>
      </c>
      <c r="AU30" s="29">
        <v>1.8210857142857143E-2</v>
      </c>
      <c r="AV30" s="29">
        <v>9.2314285714285727E-3</v>
      </c>
      <c r="AW30" s="30"/>
    </row>
    <row r="31" spans="1:49" x14ac:dyDescent="0.25">
      <c r="A31" s="15">
        <v>54</v>
      </c>
      <c r="B31" s="16">
        <v>43619.440567129626</v>
      </c>
      <c r="C31" s="16">
        <v>43619.440983796296</v>
      </c>
      <c r="D31" s="17">
        <v>4.1666666666666669E-4</v>
      </c>
      <c r="E31" s="18" t="s">
        <v>29</v>
      </c>
      <c r="F31" s="18" t="s">
        <v>175</v>
      </c>
      <c r="G31" s="19">
        <v>54.585714285714289</v>
      </c>
      <c r="H31" s="20">
        <v>245.39999999999998</v>
      </c>
      <c r="I31" s="19">
        <v>36.721428571428568</v>
      </c>
      <c r="J31" s="20">
        <v>210.35</v>
      </c>
      <c r="K31" s="19">
        <v>19.107142857142854</v>
      </c>
      <c r="L31" s="20">
        <v>113.75</v>
      </c>
      <c r="M31" s="19">
        <v>19807.142857142859</v>
      </c>
      <c r="N31" s="20">
        <v>132740</v>
      </c>
      <c r="O31" s="19">
        <v>24504.285714285714</v>
      </c>
      <c r="P31" s="20">
        <v>154820</v>
      </c>
      <c r="Q31" s="19">
        <v>29574.285714285717</v>
      </c>
      <c r="R31" s="20">
        <v>176060</v>
      </c>
      <c r="S31" s="19">
        <v>8113.5714285714294</v>
      </c>
      <c r="T31" s="20">
        <v>46565</v>
      </c>
      <c r="U31" s="19">
        <v>2942.1428571428573</v>
      </c>
      <c r="V31" s="20">
        <v>15845</v>
      </c>
      <c r="W31" s="19">
        <v>2517.8571428571427</v>
      </c>
      <c r="X31" s="20">
        <v>13375</v>
      </c>
      <c r="Y31" s="19">
        <v>637.85714285714289</v>
      </c>
      <c r="Z31" s="20">
        <v>4305</v>
      </c>
      <c r="AA31" s="19">
        <v>415.71428571428567</v>
      </c>
      <c r="AB31" s="20">
        <v>1960</v>
      </c>
      <c r="AC31" s="19">
        <v>102.85714285714286</v>
      </c>
      <c r="AD31" s="20">
        <v>370</v>
      </c>
      <c r="AE31" s="19">
        <v>45</v>
      </c>
      <c r="AF31" s="20">
        <v>125</v>
      </c>
      <c r="AG31" s="19">
        <v>11.428571428571429</v>
      </c>
      <c r="AH31" s="20">
        <v>20</v>
      </c>
      <c r="AI31" s="19">
        <v>1.4285714285714286</v>
      </c>
      <c r="AJ31" s="20">
        <v>10</v>
      </c>
      <c r="AK31" s="19">
        <v>0</v>
      </c>
      <c r="AL31" s="20">
        <v>0</v>
      </c>
      <c r="AM31" s="19">
        <v>0</v>
      </c>
      <c r="AN31" s="20">
        <v>0</v>
      </c>
      <c r="AO31" s="19">
        <v>0</v>
      </c>
      <c r="AP31" s="20">
        <v>0</v>
      </c>
      <c r="AQ31" s="19">
        <v>0.67272965192358014</v>
      </c>
      <c r="AR31" s="21">
        <v>0.35003925673907349</v>
      </c>
      <c r="AS31" s="21">
        <v>0.52032678467224269</v>
      </c>
      <c r="AT31" s="19">
        <v>3.9301714285714294E-2</v>
      </c>
      <c r="AU31" s="21">
        <v>2.6439428571428572E-2</v>
      </c>
      <c r="AV31" s="21">
        <v>1.3757142857142857E-2</v>
      </c>
      <c r="AW31" s="22"/>
    </row>
    <row r="32" spans="1:49" x14ac:dyDescent="0.25">
      <c r="A32" s="23">
        <v>56</v>
      </c>
      <c r="B32" s="24">
        <v>43619.441678240742</v>
      </c>
      <c r="C32" s="24">
        <v>43619.442233796297</v>
      </c>
      <c r="D32" s="25">
        <v>5.5555555555555556E-4</v>
      </c>
      <c r="E32" s="26" t="s">
        <v>30</v>
      </c>
      <c r="F32" s="26" t="s">
        <v>176</v>
      </c>
      <c r="G32" s="27">
        <v>41.45000000000001</v>
      </c>
      <c r="H32" s="28">
        <v>252.85</v>
      </c>
      <c r="I32" s="27">
        <v>25.405555555555548</v>
      </c>
      <c r="J32" s="28">
        <v>201.14999999999998</v>
      </c>
      <c r="K32" s="27">
        <v>13.916666666666664</v>
      </c>
      <c r="L32" s="28">
        <v>114.05</v>
      </c>
      <c r="M32" s="27">
        <v>14223.888888888891</v>
      </c>
      <c r="N32" s="28">
        <v>124715</v>
      </c>
      <c r="O32" s="27">
        <v>17213.333333333332</v>
      </c>
      <c r="P32" s="28">
        <v>149900</v>
      </c>
      <c r="Q32" s="27">
        <v>22328.888888888891</v>
      </c>
      <c r="R32" s="28">
        <v>182000</v>
      </c>
      <c r="S32" s="27">
        <v>6372.2222222222226</v>
      </c>
      <c r="T32" s="28">
        <v>51890</v>
      </c>
      <c r="U32" s="27">
        <v>2290</v>
      </c>
      <c r="V32" s="28">
        <v>17060</v>
      </c>
      <c r="W32" s="27">
        <v>1547.2222222222222</v>
      </c>
      <c r="X32" s="28">
        <v>12225</v>
      </c>
      <c r="Y32" s="27">
        <v>267.77777777777777</v>
      </c>
      <c r="Z32" s="28">
        <v>2880</v>
      </c>
      <c r="AA32" s="27">
        <v>313.88888888888891</v>
      </c>
      <c r="AB32" s="28">
        <v>1915</v>
      </c>
      <c r="AC32" s="27">
        <v>136.66666666666666</v>
      </c>
      <c r="AD32" s="28">
        <v>400</v>
      </c>
      <c r="AE32" s="27">
        <v>48.888888888888886</v>
      </c>
      <c r="AF32" s="28">
        <v>130</v>
      </c>
      <c r="AG32" s="27">
        <v>1.1111111111111107</v>
      </c>
      <c r="AH32" s="28">
        <v>20</v>
      </c>
      <c r="AI32" s="27">
        <v>1.1111111111111112</v>
      </c>
      <c r="AJ32" s="28">
        <v>10</v>
      </c>
      <c r="AK32" s="27">
        <v>0</v>
      </c>
      <c r="AL32" s="28">
        <v>0</v>
      </c>
      <c r="AM32" s="27">
        <v>0</v>
      </c>
      <c r="AN32" s="28">
        <v>0</v>
      </c>
      <c r="AO32" s="27">
        <v>0</v>
      </c>
      <c r="AP32" s="28">
        <v>0</v>
      </c>
      <c r="AQ32" s="27">
        <v>0.61292052003752817</v>
      </c>
      <c r="AR32" s="29">
        <v>0.33574587856855637</v>
      </c>
      <c r="AS32" s="29">
        <v>0.547780450470151</v>
      </c>
      <c r="AT32" s="27">
        <v>3.9792000000000015E-2</v>
      </c>
      <c r="AU32" s="29">
        <v>2.4389333333333329E-2</v>
      </c>
      <c r="AV32" s="29">
        <v>1.336E-2</v>
      </c>
      <c r="AW32" s="30"/>
    </row>
    <row r="33" spans="1:49" x14ac:dyDescent="0.25">
      <c r="A33" s="15">
        <v>58</v>
      </c>
      <c r="B33" s="16">
        <v>43619.443206018521</v>
      </c>
      <c r="C33" s="16">
        <v>43619.443692129629</v>
      </c>
      <c r="D33" s="17">
        <v>4.8611111111111104E-4</v>
      </c>
      <c r="E33" s="18" t="s">
        <v>31</v>
      </c>
      <c r="F33" s="18" t="s">
        <v>177</v>
      </c>
      <c r="G33" s="19">
        <v>68.449999999999974</v>
      </c>
      <c r="H33" s="20">
        <v>410.55</v>
      </c>
      <c r="I33" s="19">
        <v>43.674999999999983</v>
      </c>
      <c r="J33" s="20">
        <v>267.59999999999997</v>
      </c>
      <c r="K33" s="19">
        <v>23.725000000000001</v>
      </c>
      <c r="L33" s="20">
        <v>154.44999999999999</v>
      </c>
      <c r="M33" s="19">
        <v>21127.5</v>
      </c>
      <c r="N33" s="20">
        <v>157160</v>
      </c>
      <c r="O33" s="19">
        <v>30283.75</v>
      </c>
      <c r="P33" s="20">
        <v>207350</v>
      </c>
      <c r="Q33" s="19">
        <v>39376.25</v>
      </c>
      <c r="R33" s="20">
        <v>257965</v>
      </c>
      <c r="S33" s="19">
        <v>11310</v>
      </c>
      <c r="T33" s="20">
        <v>70115</v>
      </c>
      <c r="U33" s="19">
        <v>3765</v>
      </c>
      <c r="V33" s="20">
        <v>23760</v>
      </c>
      <c r="W33" s="19">
        <v>2887.5</v>
      </c>
      <c r="X33" s="20">
        <v>17200</v>
      </c>
      <c r="Y33" s="19">
        <v>193.75</v>
      </c>
      <c r="Z33" s="20">
        <v>970</v>
      </c>
      <c r="AA33" s="19">
        <v>686.25</v>
      </c>
      <c r="AB33" s="20">
        <v>3470</v>
      </c>
      <c r="AC33" s="19">
        <v>246.25</v>
      </c>
      <c r="AD33" s="20">
        <v>1380</v>
      </c>
      <c r="AE33" s="19">
        <v>63.75</v>
      </c>
      <c r="AF33" s="20">
        <v>330</v>
      </c>
      <c r="AG33" s="19">
        <v>-2.5</v>
      </c>
      <c r="AH33" s="20">
        <v>25</v>
      </c>
      <c r="AI33" s="19">
        <v>0</v>
      </c>
      <c r="AJ33" s="20">
        <v>0</v>
      </c>
      <c r="AK33" s="19">
        <v>0</v>
      </c>
      <c r="AL33" s="20">
        <v>0</v>
      </c>
      <c r="AM33" s="19">
        <v>0</v>
      </c>
      <c r="AN33" s="20">
        <v>0</v>
      </c>
      <c r="AO33" s="19">
        <v>0</v>
      </c>
      <c r="AP33" s="20">
        <v>0</v>
      </c>
      <c r="AQ33" s="19">
        <v>0.63805697589481369</v>
      </c>
      <c r="AR33" s="21">
        <v>0.34660336011687376</v>
      </c>
      <c r="AS33" s="21">
        <v>0.54321694333142556</v>
      </c>
      <c r="AT33" s="19">
        <v>5.749799999999998E-2</v>
      </c>
      <c r="AU33" s="21">
        <v>3.668699999999999E-2</v>
      </c>
      <c r="AV33" s="21">
        <v>1.9929000000000002E-2</v>
      </c>
      <c r="AW33" s="22"/>
    </row>
    <row r="34" spans="1:49" x14ac:dyDescent="0.25">
      <c r="A34" s="23">
        <v>60</v>
      </c>
      <c r="B34" s="24">
        <v>43619.4453587963</v>
      </c>
      <c r="C34" s="24">
        <v>43619.446053240739</v>
      </c>
      <c r="D34" s="25">
        <v>6.9444444444444447E-4</v>
      </c>
      <c r="E34" s="26" t="s">
        <v>32</v>
      </c>
      <c r="F34" s="26" t="s">
        <v>178</v>
      </c>
      <c r="G34" s="27">
        <v>198.68181818181822</v>
      </c>
      <c r="H34" s="28">
        <v>1112.5999999999999</v>
      </c>
      <c r="I34" s="27">
        <v>149.18181818181819</v>
      </c>
      <c r="J34" s="28">
        <v>900.7</v>
      </c>
      <c r="K34" s="27">
        <v>86.968181818181819</v>
      </c>
      <c r="L34" s="28">
        <v>551.65</v>
      </c>
      <c r="M34" s="27">
        <v>107799.09090909091</v>
      </c>
      <c r="N34" s="28">
        <v>909470</v>
      </c>
      <c r="O34" s="27">
        <v>120223.63636363637</v>
      </c>
      <c r="P34" s="28">
        <v>806670</v>
      </c>
      <c r="Q34" s="27">
        <v>129899.54545454544</v>
      </c>
      <c r="R34" s="28">
        <v>745435</v>
      </c>
      <c r="S34" s="27">
        <v>38103.63636363636</v>
      </c>
      <c r="T34" s="28">
        <v>215740</v>
      </c>
      <c r="U34" s="27">
        <v>12170.454545454546</v>
      </c>
      <c r="V34" s="28">
        <v>69445</v>
      </c>
      <c r="W34" s="27">
        <v>9754.545454545454</v>
      </c>
      <c r="X34" s="28">
        <v>53800</v>
      </c>
      <c r="Y34" s="27">
        <v>1195.4545454545455</v>
      </c>
      <c r="Z34" s="28">
        <v>9190</v>
      </c>
      <c r="AA34" s="27">
        <v>1648.1818181818182</v>
      </c>
      <c r="AB34" s="28">
        <v>7690</v>
      </c>
      <c r="AC34" s="27">
        <v>405.90909090909093</v>
      </c>
      <c r="AD34" s="28">
        <v>1805</v>
      </c>
      <c r="AE34" s="27">
        <v>94.545454545454547</v>
      </c>
      <c r="AF34" s="28">
        <v>370</v>
      </c>
      <c r="AG34" s="27">
        <v>15</v>
      </c>
      <c r="AH34" s="28">
        <v>65</v>
      </c>
      <c r="AI34" s="27">
        <v>0</v>
      </c>
      <c r="AJ34" s="28">
        <v>0</v>
      </c>
      <c r="AK34" s="27">
        <v>0</v>
      </c>
      <c r="AL34" s="28">
        <v>0</v>
      </c>
      <c r="AM34" s="27">
        <v>0</v>
      </c>
      <c r="AN34" s="28">
        <v>0</v>
      </c>
      <c r="AO34" s="27">
        <v>0</v>
      </c>
      <c r="AP34" s="28">
        <v>0</v>
      </c>
      <c r="AQ34" s="27">
        <v>0.75085792724776934</v>
      </c>
      <c r="AR34" s="29">
        <v>0.43772592084191253</v>
      </c>
      <c r="AS34" s="29">
        <v>0.58296770262035347</v>
      </c>
      <c r="AT34" s="27">
        <v>0.23841818181818189</v>
      </c>
      <c r="AU34" s="29">
        <v>0.17901818181818185</v>
      </c>
      <c r="AV34" s="29">
        <v>0.10436181818181819</v>
      </c>
      <c r="AW34" s="30"/>
    </row>
    <row r="35" spans="1:49" x14ac:dyDescent="0.25">
      <c r="A35" s="31">
        <v>64</v>
      </c>
      <c r="B35" s="32">
        <v>43619.449803240743</v>
      </c>
      <c r="C35" s="32">
        <v>43619.450497685182</v>
      </c>
      <c r="D35" s="33">
        <v>6.9444444444444447E-4</v>
      </c>
      <c r="E35" s="34" t="s">
        <v>33</v>
      </c>
      <c r="F35" s="34" t="s">
        <v>179</v>
      </c>
      <c r="G35" s="35">
        <v>239.02272727272731</v>
      </c>
      <c r="H35" s="36">
        <v>868.55</v>
      </c>
      <c r="I35" s="35">
        <v>174.26818181818183</v>
      </c>
      <c r="J35" s="36">
        <v>636.75</v>
      </c>
      <c r="K35" s="35">
        <v>99.063636363636363</v>
      </c>
      <c r="L35" s="36">
        <v>377.1</v>
      </c>
      <c r="M35" s="35">
        <v>112714.54545454546</v>
      </c>
      <c r="N35" s="36">
        <v>487000</v>
      </c>
      <c r="O35" s="35">
        <v>146775.90909090909</v>
      </c>
      <c r="P35" s="36">
        <v>611645</v>
      </c>
      <c r="Q35" s="35">
        <v>152775.90909090909</v>
      </c>
      <c r="R35" s="36">
        <v>573345</v>
      </c>
      <c r="S35" s="35">
        <v>43965</v>
      </c>
      <c r="T35" s="36">
        <v>158535</v>
      </c>
      <c r="U35" s="35">
        <v>14415.90909090909</v>
      </c>
      <c r="V35" s="36">
        <v>52285</v>
      </c>
      <c r="W35" s="35">
        <v>10740.90909090909</v>
      </c>
      <c r="X35" s="36">
        <v>38650</v>
      </c>
      <c r="Y35" s="35">
        <v>1906.3636363636365</v>
      </c>
      <c r="Z35" s="36">
        <v>10600</v>
      </c>
      <c r="AA35" s="35">
        <v>1965.909090909091</v>
      </c>
      <c r="AB35" s="36">
        <v>7365</v>
      </c>
      <c r="AC35" s="35">
        <v>481.36363636363637</v>
      </c>
      <c r="AD35" s="36">
        <v>1875</v>
      </c>
      <c r="AE35" s="35">
        <v>113.63636363636363</v>
      </c>
      <c r="AF35" s="36">
        <v>480</v>
      </c>
      <c r="AG35" s="35">
        <v>28.181818181818183</v>
      </c>
      <c r="AH35" s="36">
        <v>80</v>
      </c>
      <c r="AI35" s="35">
        <v>4.5454545454545459</v>
      </c>
      <c r="AJ35" s="36">
        <v>20</v>
      </c>
      <c r="AK35" s="35">
        <v>0</v>
      </c>
      <c r="AL35" s="36">
        <v>0</v>
      </c>
      <c r="AM35" s="35">
        <v>0</v>
      </c>
      <c r="AN35" s="36">
        <v>0</v>
      </c>
      <c r="AO35" s="35">
        <v>0</v>
      </c>
      <c r="AP35" s="36">
        <v>0</v>
      </c>
      <c r="AQ35" s="35">
        <v>0.72908624132357125</v>
      </c>
      <c r="AR35" s="37">
        <v>0.41445279071978697</v>
      </c>
      <c r="AS35" s="37">
        <v>0.5684550979420433</v>
      </c>
      <c r="AT35" s="35">
        <v>0.28682727272727282</v>
      </c>
      <c r="AU35" s="37">
        <v>0.20912181818181821</v>
      </c>
      <c r="AV35" s="37">
        <v>0.11887636363636364</v>
      </c>
      <c r="AW35" s="38"/>
    </row>
    <row r="36" spans="1:49" x14ac:dyDescent="0.25">
      <c r="A36" s="23">
        <v>68</v>
      </c>
      <c r="B36" s="24">
        <v>43619.45417824074</v>
      </c>
      <c r="C36" s="24">
        <v>43619.45480324074</v>
      </c>
      <c r="D36" s="25">
        <v>6.2500000000000001E-4</v>
      </c>
      <c r="E36" s="26" t="s">
        <v>34</v>
      </c>
      <c r="F36" s="26" t="s">
        <v>180</v>
      </c>
      <c r="G36" s="27">
        <v>206.42000000000002</v>
      </c>
      <c r="H36" s="28">
        <v>836.85</v>
      </c>
      <c r="I36" s="27">
        <v>146.63999999999999</v>
      </c>
      <c r="J36" s="28">
        <v>624.94999999999993</v>
      </c>
      <c r="K36" s="27">
        <v>87.949999999999989</v>
      </c>
      <c r="L36" s="28">
        <v>388</v>
      </c>
      <c r="M36" s="27">
        <v>102865</v>
      </c>
      <c r="N36" s="28">
        <v>602920</v>
      </c>
      <c r="O36" s="27">
        <v>142749</v>
      </c>
      <c r="P36" s="28">
        <v>646420</v>
      </c>
      <c r="Q36" s="27">
        <v>140065</v>
      </c>
      <c r="R36" s="28">
        <v>559730</v>
      </c>
      <c r="S36" s="27">
        <v>38162</v>
      </c>
      <c r="T36" s="28">
        <v>153765</v>
      </c>
      <c r="U36" s="27">
        <v>12268</v>
      </c>
      <c r="V36" s="28">
        <v>49180</v>
      </c>
      <c r="W36" s="27">
        <v>8540</v>
      </c>
      <c r="X36" s="28">
        <v>34575</v>
      </c>
      <c r="Y36" s="27">
        <v>880</v>
      </c>
      <c r="Z36" s="28">
        <v>4305</v>
      </c>
      <c r="AA36" s="27">
        <v>1637</v>
      </c>
      <c r="AB36" s="28">
        <v>6110</v>
      </c>
      <c r="AC36" s="27">
        <v>500</v>
      </c>
      <c r="AD36" s="28">
        <v>1870</v>
      </c>
      <c r="AE36" s="27">
        <v>110</v>
      </c>
      <c r="AF36" s="28">
        <v>365</v>
      </c>
      <c r="AG36" s="27">
        <v>19</v>
      </c>
      <c r="AH36" s="28">
        <v>85</v>
      </c>
      <c r="AI36" s="27">
        <v>3</v>
      </c>
      <c r="AJ36" s="28">
        <v>10</v>
      </c>
      <c r="AK36" s="27">
        <v>1</v>
      </c>
      <c r="AL36" s="28">
        <v>10</v>
      </c>
      <c r="AM36" s="27">
        <v>0</v>
      </c>
      <c r="AN36" s="28">
        <v>0</v>
      </c>
      <c r="AO36" s="27">
        <v>0</v>
      </c>
      <c r="AP36" s="28">
        <v>0</v>
      </c>
      <c r="AQ36" s="27">
        <v>0.7103962794302876</v>
      </c>
      <c r="AR36" s="29">
        <v>0.42607305493653708</v>
      </c>
      <c r="AS36" s="29">
        <v>0.59976813966175668</v>
      </c>
      <c r="AT36" s="27">
        <v>0.22293360000000001</v>
      </c>
      <c r="AU36" s="29">
        <v>0.15837119999999999</v>
      </c>
      <c r="AV36" s="29">
        <v>9.4985999999999987E-2</v>
      </c>
      <c r="AW36" s="30"/>
    </row>
    <row r="37" spans="1:49" x14ac:dyDescent="0.25">
      <c r="A37" s="31">
        <v>74</v>
      </c>
      <c r="B37" s="32">
        <v>43619.458553240744</v>
      </c>
      <c r="C37" s="32">
        <v>43619.459108796298</v>
      </c>
      <c r="D37" s="33">
        <v>5.5555555555555556E-4</v>
      </c>
      <c r="E37" s="34" t="s">
        <v>35</v>
      </c>
      <c r="F37" s="34" t="s">
        <v>181</v>
      </c>
      <c r="G37" s="35">
        <v>311.67222222222222</v>
      </c>
      <c r="H37" s="36">
        <v>1082.75</v>
      </c>
      <c r="I37" s="35">
        <v>246.81666666666666</v>
      </c>
      <c r="J37" s="36">
        <v>1005.3499999999999</v>
      </c>
      <c r="K37" s="35">
        <v>146.48333333333329</v>
      </c>
      <c r="L37" s="36">
        <v>613.54999999999995</v>
      </c>
      <c r="M37" s="35">
        <v>203205</v>
      </c>
      <c r="N37" s="36">
        <v>1127395</v>
      </c>
      <c r="O37" s="35">
        <v>224534.44444444444</v>
      </c>
      <c r="P37" s="36">
        <v>922810</v>
      </c>
      <c r="Q37" s="35">
        <v>214691.11111111112</v>
      </c>
      <c r="R37" s="36">
        <v>763400</v>
      </c>
      <c r="S37" s="35">
        <v>59712.777777777781</v>
      </c>
      <c r="T37" s="36">
        <v>216215</v>
      </c>
      <c r="U37" s="35">
        <v>19121.111111111109</v>
      </c>
      <c r="V37" s="36">
        <v>73770</v>
      </c>
      <c r="W37" s="35">
        <v>14691.666666666666</v>
      </c>
      <c r="X37" s="36">
        <v>57625</v>
      </c>
      <c r="Y37" s="35">
        <v>2758.8888888888887</v>
      </c>
      <c r="Z37" s="36">
        <v>17960</v>
      </c>
      <c r="AA37" s="35">
        <v>2363.3333333333335</v>
      </c>
      <c r="AB37" s="36">
        <v>6100</v>
      </c>
      <c r="AC37" s="35">
        <v>523.88888888888891</v>
      </c>
      <c r="AD37" s="36">
        <v>2035</v>
      </c>
      <c r="AE37" s="35">
        <v>78.333333333333329</v>
      </c>
      <c r="AF37" s="36">
        <v>255</v>
      </c>
      <c r="AG37" s="35">
        <v>31.666666666666664</v>
      </c>
      <c r="AH37" s="36">
        <v>75</v>
      </c>
      <c r="AI37" s="35">
        <v>-1.6666666666666665</v>
      </c>
      <c r="AJ37" s="36">
        <v>5</v>
      </c>
      <c r="AK37" s="35">
        <v>1.1111111111111112</v>
      </c>
      <c r="AL37" s="36">
        <v>10</v>
      </c>
      <c r="AM37" s="35">
        <v>0</v>
      </c>
      <c r="AN37" s="36">
        <v>0</v>
      </c>
      <c r="AO37" s="35">
        <v>0</v>
      </c>
      <c r="AP37" s="36">
        <v>0</v>
      </c>
      <c r="AQ37" s="35">
        <v>0.79191101762891924</v>
      </c>
      <c r="AR37" s="37">
        <v>0.46999162225272262</v>
      </c>
      <c r="AS37" s="37">
        <v>0.59349044499966219</v>
      </c>
      <c r="AT37" s="35">
        <v>0.29920533333333338</v>
      </c>
      <c r="AU37" s="37">
        <v>0.23694400000000002</v>
      </c>
      <c r="AV37" s="37">
        <v>0.14062399999999997</v>
      </c>
      <c r="AW37" s="38"/>
    </row>
  </sheetData>
  <mergeCells count="30">
    <mergeCell ref="F1:F2"/>
    <mergeCell ref="A1:A2"/>
    <mergeCell ref="B1:B2"/>
    <mergeCell ref="C1:C2"/>
    <mergeCell ref="D1:D2"/>
    <mergeCell ref="E1:E2"/>
    <mergeCell ref="AC1:AD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V1:AV2"/>
    <mergeCell ref="AE1:AF1"/>
    <mergeCell ref="AG1:AH1"/>
    <mergeCell ref="AI1:AJ1"/>
    <mergeCell ref="AK1:AL1"/>
    <mergeCell ref="AM1:AN1"/>
    <mergeCell ref="AO1:AP1"/>
    <mergeCell ref="AQ1:AQ2"/>
    <mergeCell ref="AR1:AR2"/>
    <mergeCell ref="AS1:AS2"/>
    <mergeCell ref="AT1:AT2"/>
    <mergeCell ref="AU1:AU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W59"/>
  <sheetViews>
    <sheetView topLeftCell="A10" workbookViewId="0">
      <selection activeCell="G58" sqref="G58:AV58"/>
    </sheetView>
  </sheetViews>
  <sheetFormatPr baseColWidth="10" defaultRowHeight="15" x14ac:dyDescent="0.25"/>
  <cols>
    <col min="1" max="1" width="5.85546875" style="3" customWidth="1"/>
    <col min="2" max="3" width="18.42578125" style="39" bestFit="1" customWidth="1"/>
    <col min="4" max="4" width="11.42578125" style="40"/>
    <col min="5" max="5" width="8.7109375" style="40" bestFit="1" customWidth="1"/>
    <col min="6" max="6" width="11.42578125" style="40"/>
    <col min="7" max="7" width="11" style="41" customWidth="1"/>
    <col min="8" max="8" width="11" style="42" customWidth="1"/>
    <col min="9" max="9" width="11" style="41" customWidth="1"/>
    <col min="10" max="10" width="11" style="42" customWidth="1"/>
    <col min="11" max="11" width="11" style="41" customWidth="1"/>
    <col min="12" max="12" width="11" style="42" customWidth="1"/>
    <col min="13" max="13" width="11" style="41" customWidth="1"/>
    <col min="14" max="14" width="11" style="42" customWidth="1"/>
    <col min="15" max="15" width="11" style="41" customWidth="1"/>
    <col min="16" max="16" width="11" style="42" customWidth="1"/>
    <col min="17" max="17" width="11" style="41" customWidth="1"/>
    <col min="18" max="18" width="11" style="42" customWidth="1"/>
    <col min="19" max="19" width="11" style="41" customWidth="1"/>
    <col min="20" max="20" width="11" style="42" customWidth="1"/>
    <col min="21" max="21" width="11" style="41" customWidth="1"/>
    <col min="22" max="22" width="11" style="42" customWidth="1"/>
    <col min="23" max="23" width="11" style="41" customWidth="1"/>
    <col min="24" max="24" width="11" style="42" customWidth="1"/>
    <col min="25" max="25" width="11" style="41" customWidth="1"/>
    <col min="26" max="26" width="11" style="42" customWidth="1"/>
    <col min="27" max="27" width="11" style="41" customWidth="1"/>
    <col min="28" max="28" width="11" style="42" customWidth="1"/>
    <col min="29" max="29" width="11" style="41" customWidth="1"/>
    <col min="30" max="30" width="11" style="42" customWidth="1"/>
    <col min="31" max="31" width="11" style="41" customWidth="1"/>
    <col min="32" max="32" width="11" style="42" customWidth="1"/>
    <col min="33" max="33" width="11" style="41" customWidth="1"/>
    <col min="34" max="34" width="11" style="42" customWidth="1"/>
    <col min="35" max="35" width="11" style="41" customWidth="1"/>
    <col min="36" max="36" width="11" style="42" customWidth="1"/>
    <col min="37" max="37" width="11" style="41" customWidth="1"/>
    <col min="38" max="38" width="11" style="42" customWidth="1"/>
    <col min="39" max="39" width="11" style="41" customWidth="1"/>
    <col min="40" max="40" width="11" style="42" customWidth="1"/>
    <col min="41" max="41" width="11" style="41" customWidth="1"/>
    <col min="42" max="42" width="11" style="42" customWidth="1"/>
    <col min="43" max="43" width="13.42578125" style="41" customWidth="1"/>
    <col min="44" max="45" width="13.42578125" style="43" customWidth="1"/>
    <col min="46" max="46" width="14.140625" style="41" customWidth="1"/>
    <col min="47" max="48" width="14.140625" style="43" customWidth="1"/>
    <col min="49" max="49" width="11.42578125" style="13"/>
  </cols>
  <sheetData>
    <row r="1" spans="1:49" ht="15" customHeight="1" x14ac:dyDescent="0.25">
      <c r="A1" s="90" t="s">
        <v>70</v>
      </c>
      <c r="B1" s="90" t="s">
        <v>71</v>
      </c>
      <c r="C1" s="91" t="s">
        <v>72</v>
      </c>
      <c r="D1" s="92" t="s">
        <v>73</v>
      </c>
      <c r="E1" s="92" t="s">
        <v>0</v>
      </c>
      <c r="F1" s="89" t="s">
        <v>74</v>
      </c>
      <c r="G1" s="86" t="s">
        <v>59</v>
      </c>
      <c r="H1" s="94"/>
      <c r="I1" s="86" t="s">
        <v>60</v>
      </c>
      <c r="J1" s="94"/>
      <c r="K1" s="86" t="s">
        <v>61</v>
      </c>
      <c r="L1" s="94"/>
      <c r="M1" s="86" t="s">
        <v>75</v>
      </c>
      <c r="N1" s="94"/>
      <c r="O1" s="86" t="s">
        <v>76</v>
      </c>
      <c r="P1" s="94"/>
      <c r="Q1" s="86" t="s">
        <v>77</v>
      </c>
      <c r="R1" s="94"/>
      <c r="S1" s="86" t="s">
        <v>78</v>
      </c>
      <c r="T1" s="94"/>
      <c r="U1" s="86" t="s">
        <v>79</v>
      </c>
      <c r="V1" s="94"/>
      <c r="W1" s="86" t="s">
        <v>80</v>
      </c>
      <c r="X1" s="94"/>
      <c r="Y1" s="86" t="s">
        <v>81</v>
      </c>
      <c r="Z1" s="94"/>
      <c r="AA1" s="86" t="s">
        <v>82</v>
      </c>
      <c r="AB1" s="94"/>
      <c r="AC1" s="86" t="s">
        <v>83</v>
      </c>
      <c r="AD1" s="94"/>
      <c r="AE1" s="86" t="s">
        <v>84</v>
      </c>
      <c r="AF1" s="94"/>
      <c r="AG1" s="86" t="s">
        <v>85</v>
      </c>
      <c r="AH1" s="94"/>
      <c r="AI1" s="86" t="s">
        <v>86</v>
      </c>
      <c r="AJ1" s="94"/>
      <c r="AK1" s="86" t="s">
        <v>87</v>
      </c>
      <c r="AL1" s="94"/>
      <c r="AM1" s="86" t="s">
        <v>88</v>
      </c>
      <c r="AN1" s="94"/>
      <c r="AO1" s="86" t="s">
        <v>89</v>
      </c>
      <c r="AP1" s="94"/>
      <c r="AQ1" s="88" t="s">
        <v>64</v>
      </c>
      <c r="AR1" s="85" t="s">
        <v>65</v>
      </c>
      <c r="AS1" s="93" t="s">
        <v>66</v>
      </c>
      <c r="AT1" s="88" t="s">
        <v>67</v>
      </c>
      <c r="AU1" s="85" t="s">
        <v>68</v>
      </c>
      <c r="AV1" s="93" t="s">
        <v>69</v>
      </c>
    </row>
    <row r="2" spans="1:49" x14ac:dyDescent="0.25">
      <c r="A2" s="90"/>
      <c r="B2" s="90"/>
      <c r="C2" s="91"/>
      <c r="D2" s="92"/>
      <c r="E2" s="92"/>
      <c r="F2" s="89"/>
      <c r="G2" s="14" t="s">
        <v>62</v>
      </c>
      <c r="H2" s="3" t="s">
        <v>63</v>
      </c>
      <c r="I2" s="14" t="s">
        <v>62</v>
      </c>
      <c r="J2" s="3" t="s">
        <v>63</v>
      </c>
      <c r="K2" s="14" t="s">
        <v>62</v>
      </c>
      <c r="L2" s="3" t="s">
        <v>63</v>
      </c>
      <c r="M2" s="14" t="s">
        <v>62</v>
      </c>
      <c r="N2" s="3" t="s">
        <v>63</v>
      </c>
      <c r="O2" s="14" t="s">
        <v>62</v>
      </c>
      <c r="P2" s="3" t="s">
        <v>63</v>
      </c>
      <c r="Q2" s="14" t="s">
        <v>62</v>
      </c>
      <c r="R2" s="3" t="s">
        <v>63</v>
      </c>
      <c r="S2" s="14" t="s">
        <v>62</v>
      </c>
      <c r="T2" s="3" t="s">
        <v>63</v>
      </c>
      <c r="U2" s="14" t="s">
        <v>62</v>
      </c>
      <c r="V2" s="3" t="s">
        <v>63</v>
      </c>
      <c r="W2" s="14" t="s">
        <v>62</v>
      </c>
      <c r="X2" s="3" t="s">
        <v>63</v>
      </c>
      <c r="Y2" s="14" t="s">
        <v>62</v>
      </c>
      <c r="Z2" s="3" t="s">
        <v>63</v>
      </c>
      <c r="AA2" s="14" t="s">
        <v>62</v>
      </c>
      <c r="AB2" s="3" t="s">
        <v>63</v>
      </c>
      <c r="AC2" s="14" t="s">
        <v>62</v>
      </c>
      <c r="AD2" s="3" t="s">
        <v>63</v>
      </c>
      <c r="AE2" s="14" t="s">
        <v>62</v>
      </c>
      <c r="AF2" s="3" t="s">
        <v>63</v>
      </c>
      <c r="AG2" s="14" t="s">
        <v>62</v>
      </c>
      <c r="AH2" s="3" t="s">
        <v>63</v>
      </c>
      <c r="AI2" s="14" t="s">
        <v>62</v>
      </c>
      <c r="AJ2" s="3" t="s">
        <v>63</v>
      </c>
      <c r="AK2" s="14" t="s">
        <v>62</v>
      </c>
      <c r="AL2" s="3" t="s">
        <v>63</v>
      </c>
      <c r="AM2" s="14" t="s">
        <v>62</v>
      </c>
      <c r="AN2" s="3" t="s">
        <v>63</v>
      </c>
      <c r="AO2" s="14" t="s">
        <v>62</v>
      </c>
      <c r="AP2" s="3" t="s">
        <v>63</v>
      </c>
      <c r="AQ2" s="88"/>
      <c r="AR2" s="85"/>
      <c r="AS2" s="93"/>
      <c r="AT2" s="88"/>
      <c r="AU2" s="85"/>
      <c r="AV2" s="93"/>
    </row>
    <row r="3" spans="1:49" x14ac:dyDescent="0.25">
      <c r="A3" s="15">
        <v>1</v>
      </c>
      <c r="B3" s="16">
        <v>43619.546400462961</v>
      </c>
      <c r="C3" s="16">
        <v>43619.547094907408</v>
      </c>
      <c r="D3" s="17">
        <v>6.9444444444444447E-4</v>
      </c>
      <c r="E3" s="18" t="s">
        <v>1</v>
      </c>
      <c r="F3" s="18" t="s">
        <v>182</v>
      </c>
      <c r="G3" s="44">
        <v>60.890909090909084</v>
      </c>
      <c r="H3" s="45">
        <v>307.59999999999997</v>
      </c>
      <c r="I3" s="44">
        <v>38.963636363636361</v>
      </c>
      <c r="J3" s="45">
        <v>224.8</v>
      </c>
      <c r="K3" s="44">
        <v>19.913636363636364</v>
      </c>
      <c r="L3" s="45">
        <v>116.15</v>
      </c>
      <c r="M3" s="44">
        <v>16050.909090909092</v>
      </c>
      <c r="N3" s="45">
        <v>117360</v>
      </c>
      <c r="O3" s="44">
        <v>23248.636363636364</v>
      </c>
      <c r="P3" s="45">
        <v>141475</v>
      </c>
      <c r="Q3" s="44">
        <v>31127.272727272728</v>
      </c>
      <c r="R3" s="45">
        <v>168070</v>
      </c>
      <c r="S3" s="44">
        <v>10096.818181818182</v>
      </c>
      <c r="T3" s="45">
        <v>56685</v>
      </c>
      <c r="U3" s="44">
        <v>3556.3636363636365</v>
      </c>
      <c r="V3" s="45">
        <v>20040</v>
      </c>
      <c r="W3" s="44">
        <v>2622.7272727272725</v>
      </c>
      <c r="X3" s="45">
        <v>14250</v>
      </c>
      <c r="Y3" s="44">
        <v>535</v>
      </c>
      <c r="Z3" s="45">
        <v>3715</v>
      </c>
      <c r="AA3" s="44">
        <v>522.27272727272725</v>
      </c>
      <c r="AB3" s="45">
        <v>2895</v>
      </c>
      <c r="AC3" s="44">
        <v>182.27272727272728</v>
      </c>
      <c r="AD3" s="45">
        <v>655</v>
      </c>
      <c r="AE3" s="44">
        <v>35</v>
      </c>
      <c r="AF3" s="45">
        <v>165</v>
      </c>
      <c r="AG3" s="44">
        <v>10</v>
      </c>
      <c r="AH3" s="45">
        <v>20</v>
      </c>
      <c r="AI3" s="44">
        <v>0.90909090909090906</v>
      </c>
      <c r="AJ3" s="45">
        <v>10</v>
      </c>
      <c r="AK3" s="44">
        <v>0.90909090909090906</v>
      </c>
      <c r="AL3" s="45">
        <v>10</v>
      </c>
      <c r="AM3" s="44">
        <v>0</v>
      </c>
      <c r="AN3" s="45">
        <v>0</v>
      </c>
      <c r="AO3" s="44">
        <v>0</v>
      </c>
      <c r="AP3" s="45">
        <v>0</v>
      </c>
      <c r="AQ3" s="44">
        <v>0.6398925052254405</v>
      </c>
      <c r="AR3" s="46">
        <v>0.32703792176769192</v>
      </c>
      <c r="AS3" s="46">
        <v>0.51108259449370042</v>
      </c>
      <c r="AT3" s="44">
        <v>7.3069090909090903E-2</v>
      </c>
      <c r="AU3" s="46">
        <v>4.6756363636363638E-2</v>
      </c>
      <c r="AV3" s="46">
        <v>2.3896363636363639E-2</v>
      </c>
      <c r="AW3" s="22"/>
    </row>
    <row r="4" spans="1:49" x14ac:dyDescent="0.25">
      <c r="A4" s="23">
        <v>2</v>
      </c>
      <c r="B4" s="24">
        <v>43619.547997685186</v>
      </c>
      <c r="C4" s="24">
        <v>43619.548483796294</v>
      </c>
      <c r="D4" s="25">
        <v>4.8611111111111104E-4</v>
      </c>
      <c r="E4" s="26" t="s">
        <v>2</v>
      </c>
      <c r="F4" s="26" t="s">
        <v>183</v>
      </c>
      <c r="G4" s="27">
        <v>61.75</v>
      </c>
      <c r="H4" s="28">
        <v>239.35</v>
      </c>
      <c r="I4" s="27">
        <v>42.137500000000003</v>
      </c>
      <c r="J4" s="28">
        <v>168.75</v>
      </c>
      <c r="K4" s="27">
        <v>22.962500000000002</v>
      </c>
      <c r="L4" s="28">
        <v>95.35</v>
      </c>
      <c r="M4" s="27">
        <v>19923.75</v>
      </c>
      <c r="N4" s="28">
        <v>110710</v>
      </c>
      <c r="O4" s="27">
        <v>30565</v>
      </c>
      <c r="P4" s="28">
        <v>137770</v>
      </c>
      <c r="Q4" s="27">
        <v>35906.25</v>
      </c>
      <c r="R4" s="28">
        <v>144965</v>
      </c>
      <c r="S4" s="27">
        <v>11476.25</v>
      </c>
      <c r="T4" s="28">
        <v>45115</v>
      </c>
      <c r="U4" s="27">
        <v>3952.5</v>
      </c>
      <c r="V4" s="28">
        <v>14240</v>
      </c>
      <c r="W4" s="27">
        <v>2906.25</v>
      </c>
      <c r="X4" s="28">
        <v>9750</v>
      </c>
      <c r="Y4" s="27">
        <v>282.5</v>
      </c>
      <c r="Z4" s="28">
        <v>1350</v>
      </c>
      <c r="AA4" s="27">
        <v>591.25</v>
      </c>
      <c r="AB4" s="28">
        <v>2320</v>
      </c>
      <c r="AC4" s="27">
        <v>156.25</v>
      </c>
      <c r="AD4" s="28">
        <v>610</v>
      </c>
      <c r="AE4" s="27">
        <v>30</v>
      </c>
      <c r="AF4" s="28">
        <v>125</v>
      </c>
      <c r="AG4" s="27">
        <v>6.25</v>
      </c>
      <c r="AH4" s="28">
        <v>20</v>
      </c>
      <c r="AI4" s="27">
        <v>2.5</v>
      </c>
      <c r="AJ4" s="28">
        <v>10</v>
      </c>
      <c r="AK4" s="27">
        <v>0</v>
      </c>
      <c r="AL4" s="28">
        <v>0</v>
      </c>
      <c r="AM4" s="27">
        <v>0</v>
      </c>
      <c r="AN4" s="28">
        <v>0</v>
      </c>
      <c r="AO4" s="27">
        <v>0</v>
      </c>
      <c r="AP4" s="28">
        <v>0</v>
      </c>
      <c r="AQ4" s="27">
        <v>0.68238866396761133</v>
      </c>
      <c r="AR4" s="29">
        <v>0.37186234817813768</v>
      </c>
      <c r="AS4" s="29">
        <v>0.54494215366360133</v>
      </c>
      <c r="AT4" s="27">
        <v>5.1869999999999999E-2</v>
      </c>
      <c r="AU4" s="29">
        <v>3.5395500000000003E-2</v>
      </c>
      <c r="AV4" s="29">
        <v>1.9288500000000004E-2</v>
      </c>
      <c r="AW4" s="30"/>
    </row>
    <row r="5" spans="1:49" x14ac:dyDescent="0.25">
      <c r="A5" s="15">
        <v>3</v>
      </c>
      <c r="B5" s="16">
        <v>43619.549733796295</v>
      </c>
      <c r="C5" s="16">
        <v>43619.550775462965</v>
      </c>
      <c r="D5" s="17">
        <v>1.0416666666666667E-3</v>
      </c>
      <c r="E5" s="18" t="s">
        <v>3</v>
      </c>
      <c r="F5" s="18" t="s">
        <v>238</v>
      </c>
      <c r="G5" s="19">
        <v>29.043749999999996</v>
      </c>
      <c r="H5" s="20">
        <v>125.15</v>
      </c>
      <c r="I5" s="19">
        <v>18.049999999999997</v>
      </c>
      <c r="J5" s="20">
        <v>85.3</v>
      </c>
      <c r="K5" s="19">
        <v>9.0500000000000007</v>
      </c>
      <c r="L5" s="20">
        <v>48.1</v>
      </c>
      <c r="M5" s="19">
        <v>7305</v>
      </c>
      <c r="N5" s="20">
        <v>52170</v>
      </c>
      <c r="O5" s="19">
        <v>9859.375</v>
      </c>
      <c r="P5" s="20">
        <v>57625</v>
      </c>
      <c r="Q5" s="19">
        <v>14369.375</v>
      </c>
      <c r="R5" s="20">
        <v>73155</v>
      </c>
      <c r="S5" s="19">
        <v>4240.625</v>
      </c>
      <c r="T5" s="20">
        <v>23580</v>
      </c>
      <c r="U5" s="19">
        <v>1588.125</v>
      </c>
      <c r="V5" s="20">
        <v>7710</v>
      </c>
      <c r="W5" s="19">
        <v>1290.625</v>
      </c>
      <c r="X5" s="20">
        <v>5600</v>
      </c>
      <c r="Y5" s="19">
        <v>193.125</v>
      </c>
      <c r="Z5" s="20">
        <v>780</v>
      </c>
      <c r="AA5" s="19">
        <v>297.5</v>
      </c>
      <c r="AB5" s="20">
        <v>950</v>
      </c>
      <c r="AC5" s="19">
        <v>68.75</v>
      </c>
      <c r="AD5" s="20">
        <v>340</v>
      </c>
      <c r="AE5" s="19">
        <v>26.875</v>
      </c>
      <c r="AF5" s="20">
        <v>130</v>
      </c>
      <c r="AG5" s="19">
        <v>3.125</v>
      </c>
      <c r="AH5" s="20">
        <v>20</v>
      </c>
      <c r="AI5" s="19">
        <v>0.625</v>
      </c>
      <c r="AJ5" s="20">
        <v>10</v>
      </c>
      <c r="AK5" s="19">
        <v>0.625</v>
      </c>
      <c r="AL5" s="20">
        <v>10</v>
      </c>
      <c r="AM5" s="19">
        <v>0</v>
      </c>
      <c r="AN5" s="20">
        <v>0</v>
      </c>
      <c r="AO5" s="19">
        <v>0</v>
      </c>
      <c r="AP5" s="20">
        <v>0</v>
      </c>
      <c r="AQ5" s="19">
        <v>0.62147622121799007</v>
      </c>
      <c r="AR5" s="21">
        <v>0.3115988809984937</v>
      </c>
      <c r="AS5" s="21">
        <v>0.50138504155124664</v>
      </c>
      <c r="AT5" s="19">
        <v>5.2278749999999999E-2</v>
      </c>
      <c r="AU5" s="21">
        <v>3.2489999999999998E-2</v>
      </c>
      <c r="AV5" s="21">
        <v>1.6290000000000002E-2</v>
      </c>
      <c r="AW5" s="22"/>
    </row>
    <row r="6" spans="1:49" x14ac:dyDescent="0.25">
      <c r="A6" s="23">
        <v>4</v>
      </c>
      <c r="B6" s="24">
        <v>43619.551747685182</v>
      </c>
      <c r="C6" s="24">
        <v>43619.552233796298</v>
      </c>
      <c r="D6" s="25">
        <v>4.8611111111111104E-4</v>
      </c>
      <c r="E6" s="26" t="s">
        <v>4</v>
      </c>
      <c r="F6" s="26" t="s">
        <v>184</v>
      </c>
      <c r="G6" s="27">
        <v>61.725000000000001</v>
      </c>
      <c r="H6" s="28">
        <v>138.80000000000001</v>
      </c>
      <c r="I6" s="27">
        <v>47.0625</v>
      </c>
      <c r="J6" s="28">
        <v>101.75</v>
      </c>
      <c r="K6" s="27">
        <v>24.7</v>
      </c>
      <c r="L6" s="28">
        <v>54.7</v>
      </c>
      <c r="M6" s="27">
        <v>20876.25</v>
      </c>
      <c r="N6" s="28">
        <v>62285</v>
      </c>
      <c r="O6" s="27">
        <v>31596.25</v>
      </c>
      <c r="P6" s="28">
        <v>75840</v>
      </c>
      <c r="Q6" s="27">
        <v>38188.75</v>
      </c>
      <c r="R6" s="28">
        <v>83840</v>
      </c>
      <c r="S6" s="27">
        <v>12290</v>
      </c>
      <c r="T6" s="28">
        <v>27065</v>
      </c>
      <c r="U6" s="27">
        <v>4343.75</v>
      </c>
      <c r="V6" s="28">
        <v>8245</v>
      </c>
      <c r="W6" s="27">
        <v>3118.75</v>
      </c>
      <c r="X6" s="28">
        <v>7175</v>
      </c>
      <c r="Y6" s="27">
        <v>706.25</v>
      </c>
      <c r="Z6" s="28">
        <v>2595</v>
      </c>
      <c r="AA6" s="27">
        <v>561.25</v>
      </c>
      <c r="AB6" s="28">
        <v>1220</v>
      </c>
      <c r="AC6" s="27">
        <v>143.75</v>
      </c>
      <c r="AD6" s="28">
        <v>385</v>
      </c>
      <c r="AE6" s="27">
        <v>18.75</v>
      </c>
      <c r="AF6" s="28">
        <v>95</v>
      </c>
      <c r="AG6" s="27">
        <v>1.25</v>
      </c>
      <c r="AH6" s="28">
        <v>10</v>
      </c>
      <c r="AI6" s="27">
        <v>0</v>
      </c>
      <c r="AJ6" s="28">
        <v>0</v>
      </c>
      <c r="AK6" s="27">
        <v>0</v>
      </c>
      <c r="AL6" s="28">
        <v>0</v>
      </c>
      <c r="AM6" s="27">
        <v>0</v>
      </c>
      <c r="AN6" s="28">
        <v>0</v>
      </c>
      <c r="AO6" s="27">
        <v>0</v>
      </c>
      <c r="AP6" s="28">
        <v>0</v>
      </c>
      <c r="AQ6" s="27">
        <v>0.76245443499392462</v>
      </c>
      <c r="AR6" s="29">
        <v>0.40016200891049003</v>
      </c>
      <c r="AS6" s="29">
        <v>0.52483399734395753</v>
      </c>
      <c r="AT6" s="27">
        <v>5.1849000000000006E-2</v>
      </c>
      <c r="AU6" s="29">
        <v>3.9532499999999998E-2</v>
      </c>
      <c r="AV6" s="29">
        <v>2.0747999999999999E-2</v>
      </c>
      <c r="AW6" s="30"/>
    </row>
    <row r="7" spans="1:49" x14ac:dyDescent="0.25">
      <c r="A7" s="15">
        <v>5</v>
      </c>
      <c r="B7" s="16">
        <v>43619.553344907406</v>
      </c>
      <c r="C7" s="16">
        <v>43619.554039351853</v>
      </c>
      <c r="D7" s="17">
        <v>6.9444444444444447E-4</v>
      </c>
      <c r="E7" s="18" t="s">
        <v>5</v>
      </c>
      <c r="F7" s="18" t="s">
        <v>185</v>
      </c>
      <c r="G7" s="19">
        <v>39.209090909090904</v>
      </c>
      <c r="H7" s="20">
        <v>173.5</v>
      </c>
      <c r="I7" s="19">
        <v>26.918181818181814</v>
      </c>
      <c r="J7" s="20">
        <v>129</v>
      </c>
      <c r="K7" s="19">
        <v>14.859090909090909</v>
      </c>
      <c r="L7" s="20">
        <v>74.45</v>
      </c>
      <c r="M7" s="19">
        <v>12940.909090909092</v>
      </c>
      <c r="N7" s="20">
        <v>85880</v>
      </c>
      <c r="O7" s="19">
        <v>20825.454545454544</v>
      </c>
      <c r="P7" s="20">
        <v>111940</v>
      </c>
      <c r="Q7" s="19">
        <v>23825.454545454544</v>
      </c>
      <c r="R7" s="20">
        <v>113370</v>
      </c>
      <c r="S7" s="19">
        <v>7240.909090909091</v>
      </c>
      <c r="T7" s="20">
        <v>34090</v>
      </c>
      <c r="U7" s="19">
        <v>2570.4545454545455</v>
      </c>
      <c r="V7" s="20">
        <v>11205</v>
      </c>
      <c r="W7" s="19">
        <v>1713.6363636363637</v>
      </c>
      <c r="X7" s="20">
        <v>8100</v>
      </c>
      <c r="Y7" s="19">
        <v>223.18181818181819</v>
      </c>
      <c r="Z7" s="20">
        <v>1185</v>
      </c>
      <c r="AA7" s="19">
        <v>356.36363636363637</v>
      </c>
      <c r="AB7" s="20">
        <v>1470</v>
      </c>
      <c r="AC7" s="19">
        <v>102.72727272727273</v>
      </c>
      <c r="AD7" s="20">
        <v>340</v>
      </c>
      <c r="AE7" s="19">
        <v>19.09090909090909</v>
      </c>
      <c r="AF7" s="20">
        <v>80</v>
      </c>
      <c r="AG7" s="19">
        <v>4.5454545454545459</v>
      </c>
      <c r="AH7" s="20">
        <v>20</v>
      </c>
      <c r="AI7" s="19">
        <v>0.90909090909090906</v>
      </c>
      <c r="AJ7" s="20">
        <v>10</v>
      </c>
      <c r="AK7" s="19">
        <v>0</v>
      </c>
      <c r="AL7" s="20">
        <v>0</v>
      </c>
      <c r="AM7" s="19">
        <v>0</v>
      </c>
      <c r="AN7" s="20">
        <v>0</v>
      </c>
      <c r="AO7" s="19">
        <v>0</v>
      </c>
      <c r="AP7" s="20">
        <v>0</v>
      </c>
      <c r="AQ7" s="19">
        <v>0.68652909807558549</v>
      </c>
      <c r="AR7" s="21">
        <v>0.37897055413865066</v>
      </c>
      <c r="AS7" s="21">
        <v>0.55200945626477549</v>
      </c>
      <c r="AT7" s="19">
        <v>4.7050909090909088E-2</v>
      </c>
      <c r="AU7" s="21">
        <v>3.2301818181818182E-2</v>
      </c>
      <c r="AV7" s="21">
        <v>1.7830909090909092E-2</v>
      </c>
      <c r="AW7" s="22"/>
    </row>
    <row r="8" spans="1:49" x14ac:dyDescent="0.25">
      <c r="A8" s="23">
        <v>6</v>
      </c>
      <c r="B8" s="24">
        <v>43619.555428240739</v>
      </c>
      <c r="C8" s="24">
        <v>43619.555844907409</v>
      </c>
      <c r="D8" s="25">
        <v>4.1666666666666669E-4</v>
      </c>
      <c r="E8" s="26" t="s">
        <v>6</v>
      </c>
      <c r="F8" s="26" t="s">
        <v>186</v>
      </c>
      <c r="G8" s="27">
        <v>90.685714285714283</v>
      </c>
      <c r="H8" s="28">
        <v>332.6</v>
      </c>
      <c r="I8" s="27">
        <v>70.742857142857133</v>
      </c>
      <c r="J8" s="28">
        <v>283.40000000000003</v>
      </c>
      <c r="K8" s="27">
        <v>38.378571428571426</v>
      </c>
      <c r="L8" s="28">
        <v>153.85</v>
      </c>
      <c r="M8" s="27">
        <v>39760</v>
      </c>
      <c r="N8" s="28">
        <v>188730</v>
      </c>
      <c r="O8" s="27">
        <v>50216.428571428572</v>
      </c>
      <c r="P8" s="28">
        <v>199575</v>
      </c>
      <c r="Q8" s="27">
        <v>56702.142857142855</v>
      </c>
      <c r="R8" s="28">
        <v>213195</v>
      </c>
      <c r="S8" s="27">
        <v>18444.285714285714</v>
      </c>
      <c r="T8" s="28">
        <v>68440</v>
      </c>
      <c r="U8" s="27">
        <v>6070.7142857142853</v>
      </c>
      <c r="V8" s="28">
        <v>23565</v>
      </c>
      <c r="W8" s="27">
        <v>4967.8571428571431</v>
      </c>
      <c r="X8" s="28">
        <v>19725</v>
      </c>
      <c r="Y8" s="27">
        <v>870.71428571428567</v>
      </c>
      <c r="Z8" s="28">
        <v>4975</v>
      </c>
      <c r="AA8" s="27">
        <v>832.85714285714289</v>
      </c>
      <c r="AB8" s="28">
        <v>2680</v>
      </c>
      <c r="AC8" s="27">
        <v>140.71428571428572</v>
      </c>
      <c r="AD8" s="28">
        <v>385</v>
      </c>
      <c r="AE8" s="27">
        <v>30</v>
      </c>
      <c r="AF8" s="28">
        <v>80</v>
      </c>
      <c r="AG8" s="27">
        <v>1.4285714285714288</v>
      </c>
      <c r="AH8" s="28">
        <v>20</v>
      </c>
      <c r="AI8" s="27">
        <v>2.8571428571428572</v>
      </c>
      <c r="AJ8" s="28">
        <v>10</v>
      </c>
      <c r="AK8" s="27">
        <v>0</v>
      </c>
      <c r="AL8" s="28">
        <v>0</v>
      </c>
      <c r="AM8" s="27">
        <v>0</v>
      </c>
      <c r="AN8" s="28">
        <v>0</v>
      </c>
      <c r="AO8" s="27">
        <v>0</v>
      </c>
      <c r="AP8" s="28">
        <v>0</v>
      </c>
      <c r="AQ8" s="27">
        <v>0.78008821676118456</v>
      </c>
      <c r="AR8" s="29">
        <v>0.42320415879017009</v>
      </c>
      <c r="AS8" s="29">
        <v>0.54250807754442654</v>
      </c>
      <c r="AT8" s="27">
        <v>6.5293714285714288E-2</v>
      </c>
      <c r="AU8" s="29">
        <v>5.0934857142857136E-2</v>
      </c>
      <c r="AV8" s="29">
        <v>2.763257142857143E-2</v>
      </c>
      <c r="AW8" s="30"/>
    </row>
    <row r="9" spans="1:49" x14ac:dyDescent="0.25">
      <c r="A9" s="15">
        <v>7</v>
      </c>
      <c r="B9" s="16">
        <v>43619.557372685187</v>
      </c>
      <c r="C9" s="16">
        <v>43619.557719907411</v>
      </c>
      <c r="D9" s="17">
        <v>3.4722222222222224E-4</v>
      </c>
      <c r="E9" s="18" t="s">
        <v>7</v>
      </c>
      <c r="F9" s="18" t="s">
        <v>187</v>
      </c>
      <c r="G9" s="55"/>
      <c r="H9" s="56"/>
      <c r="I9" s="55"/>
      <c r="J9" s="56"/>
      <c r="K9" s="55"/>
      <c r="L9" s="56"/>
      <c r="M9" s="55"/>
      <c r="N9" s="56"/>
      <c r="O9" s="55"/>
      <c r="P9" s="56"/>
      <c r="Q9" s="55"/>
      <c r="R9" s="56"/>
      <c r="S9" s="55"/>
      <c r="T9" s="56"/>
      <c r="U9" s="55"/>
      <c r="V9" s="56"/>
      <c r="W9" s="55"/>
      <c r="X9" s="56"/>
      <c r="Y9" s="55"/>
      <c r="Z9" s="56"/>
      <c r="AA9" s="55"/>
      <c r="AB9" s="56"/>
      <c r="AC9" s="55"/>
      <c r="AD9" s="56"/>
      <c r="AE9" s="55"/>
      <c r="AF9" s="56"/>
      <c r="AG9" s="55"/>
      <c r="AH9" s="56"/>
      <c r="AI9" s="55"/>
      <c r="AJ9" s="56"/>
      <c r="AK9" s="55"/>
      <c r="AL9" s="56"/>
      <c r="AM9" s="55"/>
      <c r="AN9" s="56"/>
      <c r="AO9" s="55"/>
      <c r="AP9" s="56"/>
      <c r="AQ9" s="55"/>
      <c r="AR9" s="57"/>
      <c r="AS9" s="57"/>
      <c r="AT9" s="55"/>
      <c r="AU9" s="57"/>
      <c r="AV9" s="57"/>
      <c r="AW9" s="22"/>
    </row>
    <row r="10" spans="1:49" x14ac:dyDescent="0.25">
      <c r="A10" s="23">
        <v>8</v>
      </c>
      <c r="B10" s="24">
        <v>43619.559386574074</v>
      </c>
      <c r="C10" s="24">
        <v>43619.559803240743</v>
      </c>
      <c r="D10" s="25">
        <v>4.1666666666666669E-4</v>
      </c>
      <c r="E10" s="26" t="s">
        <v>8</v>
      </c>
      <c r="F10" s="26" t="s">
        <v>188</v>
      </c>
      <c r="G10" s="27">
        <v>27.050000000000004</v>
      </c>
      <c r="H10" s="28">
        <v>77.95</v>
      </c>
      <c r="I10" s="27">
        <v>17.12857142857143</v>
      </c>
      <c r="J10" s="28">
        <v>61.900000000000006</v>
      </c>
      <c r="K10" s="27">
        <v>8.5285714285714285</v>
      </c>
      <c r="L10" s="28">
        <v>32.799999999999997</v>
      </c>
      <c r="M10" s="27">
        <v>6083.5714285714294</v>
      </c>
      <c r="N10" s="28">
        <v>29985</v>
      </c>
      <c r="O10" s="27">
        <v>10622.142857142857</v>
      </c>
      <c r="P10" s="28">
        <v>43555</v>
      </c>
      <c r="Q10" s="27">
        <v>13224.285714285714</v>
      </c>
      <c r="R10" s="28">
        <v>48470</v>
      </c>
      <c r="S10" s="27">
        <v>4552.8571428571431</v>
      </c>
      <c r="T10" s="28">
        <v>15540</v>
      </c>
      <c r="U10" s="27">
        <v>1433.5714285714287</v>
      </c>
      <c r="V10" s="28">
        <v>6085</v>
      </c>
      <c r="W10" s="27">
        <v>1271.4285714285713</v>
      </c>
      <c r="X10" s="28">
        <v>4450</v>
      </c>
      <c r="Y10" s="27">
        <v>188.57142857142856</v>
      </c>
      <c r="Z10" s="28">
        <v>1230</v>
      </c>
      <c r="AA10" s="27">
        <v>273.57142857142856</v>
      </c>
      <c r="AB10" s="28">
        <v>785</v>
      </c>
      <c r="AC10" s="27">
        <v>55</v>
      </c>
      <c r="AD10" s="28">
        <v>215</v>
      </c>
      <c r="AE10" s="27">
        <v>20</v>
      </c>
      <c r="AF10" s="28">
        <v>70</v>
      </c>
      <c r="AG10" s="27">
        <v>2.8571428571428577</v>
      </c>
      <c r="AH10" s="28">
        <v>30</v>
      </c>
      <c r="AI10" s="27">
        <v>2.8571428571428572</v>
      </c>
      <c r="AJ10" s="28">
        <v>10</v>
      </c>
      <c r="AK10" s="27">
        <v>0</v>
      </c>
      <c r="AL10" s="28">
        <v>0</v>
      </c>
      <c r="AM10" s="27">
        <v>0</v>
      </c>
      <c r="AN10" s="28">
        <v>0</v>
      </c>
      <c r="AO10" s="27">
        <v>0</v>
      </c>
      <c r="AP10" s="28">
        <v>0</v>
      </c>
      <c r="AQ10" s="27">
        <v>0.63321890678637438</v>
      </c>
      <c r="AR10" s="29">
        <v>0.31528914708212302</v>
      </c>
      <c r="AS10" s="29">
        <v>0.49791492910758961</v>
      </c>
      <c r="AT10" s="27">
        <v>1.9476000000000004E-2</v>
      </c>
      <c r="AU10" s="29">
        <v>1.2332571428571431E-2</v>
      </c>
      <c r="AV10" s="29">
        <v>6.1405714285714293E-3</v>
      </c>
      <c r="AW10" s="30"/>
    </row>
    <row r="11" spans="1:49" x14ac:dyDescent="0.25">
      <c r="A11" s="15">
        <v>9</v>
      </c>
      <c r="B11" s="16">
        <v>43619.560706018521</v>
      </c>
      <c r="C11" s="16">
        <v>43619.561192129629</v>
      </c>
      <c r="D11" s="17">
        <v>4.8611111111111104E-4</v>
      </c>
      <c r="E11" s="18" t="s">
        <v>9</v>
      </c>
      <c r="F11" s="18" t="s">
        <v>189</v>
      </c>
      <c r="G11" s="19">
        <v>31.587499999999999</v>
      </c>
      <c r="H11" s="20">
        <v>152.4</v>
      </c>
      <c r="I11" s="19">
        <v>18.462500000000006</v>
      </c>
      <c r="J11" s="20">
        <v>99.449999999999989</v>
      </c>
      <c r="K11" s="19">
        <v>9</v>
      </c>
      <c r="L11" s="20">
        <v>51.15</v>
      </c>
      <c r="M11" s="19">
        <v>7015</v>
      </c>
      <c r="N11" s="20">
        <v>48200</v>
      </c>
      <c r="O11" s="19">
        <v>10906.25</v>
      </c>
      <c r="P11" s="20">
        <v>63655</v>
      </c>
      <c r="Q11" s="19">
        <v>13552.5</v>
      </c>
      <c r="R11" s="20">
        <v>74575</v>
      </c>
      <c r="S11" s="19">
        <v>4701.25</v>
      </c>
      <c r="T11" s="20">
        <v>25865</v>
      </c>
      <c r="U11" s="19">
        <v>1633.75</v>
      </c>
      <c r="V11" s="20">
        <v>9170</v>
      </c>
      <c r="W11" s="19">
        <v>1375</v>
      </c>
      <c r="X11" s="20">
        <v>6650</v>
      </c>
      <c r="Y11" s="19">
        <v>182.5</v>
      </c>
      <c r="Z11" s="20">
        <v>965</v>
      </c>
      <c r="AA11" s="19">
        <v>315</v>
      </c>
      <c r="AB11" s="20">
        <v>1600</v>
      </c>
      <c r="AC11" s="19">
        <v>90</v>
      </c>
      <c r="AD11" s="20">
        <v>420</v>
      </c>
      <c r="AE11" s="19">
        <v>27.5</v>
      </c>
      <c r="AF11" s="20">
        <v>85</v>
      </c>
      <c r="AG11" s="19">
        <v>10</v>
      </c>
      <c r="AH11" s="20">
        <v>30</v>
      </c>
      <c r="AI11" s="19">
        <v>0</v>
      </c>
      <c r="AJ11" s="20">
        <v>0</v>
      </c>
      <c r="AK11" s="19">
        <v>0</v>
      </c>
      <c r="AL11" s="20">
        <v>0</v>
      </c>
      <c r="AM11" s="19">
        <v>0</v>
      </c>
      <c r="AN11" s="20">
        <v>0</v>
      </c>
      <c r="AO11" s="19">
        <v>0</v>
      </c>
      <c r="AP11" s="20">
        <v>0</v>
      </c>
      <c r="AQ11" s="19">
        <v>0.58448753462603897</v>
      </c>
      <c r="AR11" s="21">
        <v>0.2849228333992877</v>
      </c>
      <c r="AS11" s="21">
        <v>0.48747461069735937</v>
      </c>
      <c r="AT11" s="19">
        <v>2.6533500000000002E-2</v>
      </c>
      <c r="AU11" s="21">
        <v>1.5508500000000005E-2</v>
      </c>
      <c r="AV11" s="21">
        <v>7.5600000000000007E-3</v>
      </c>
      <c r="AW11" s="22"/>
    </row>
    <row r="12" spans="1:49" x14ac:dyDescent="0.25">
      <c r="A12" s="23">
        <v>10</v>
      </c>
      <c r="B12" s="24">
        <v>43619.562094907407</v>
      </c>
      <c r="C12" s="24">
        <v>43619.562581018516</v>
      </c>
      <c r="D12" s="25">
        <v>4.8611111111111104E-4</v>
      </c>
      <c r="E12" s="26" t="s">
        <v>10</v>
      </c>
      <c r="F12" s="26" t="s">
        <v>190</v>
      </c>
      <c r="G12" s="27">
        <v>22.150000000000002</v>
      </c>
      <c r="H12" s="28">
        <v>121.00000000000001</v>
      </c>
      <c r="I12" s="27">
        <v>14.050000000000004</v>
      </c>
      <c r="J12" s="28">
        <v>90.25</v>
      </c>
      <c r="K12" s="27">
        <v>6.9</v>
      </c>
      <c r="L12" s="28">
        <v>46.5</v>
      </c>
      <c r="M12" s="27">
        <v>5466.25</v>
      </c>
      <c r="N12" s="28">
        <v>40970</v>
      </c>
      <c r="O12" s="27">
        <v>8315</v>
      </c>
      <c r="P12" s="28">
        <v>56890</v>
      </c>
      <c r="Q12" s="27">
        <v>10735</v>
      </c>
      <c r="R12" s="28">
        <v>72925</v>
      </c>
      <c r="S12" s="27">
        <v>3748.75</v>
      </c>
      <c r="T12" s="28">
        <v>24880</v>
      </c>
      <c r="U12" s="27">
        <v>1170</v>
      </c>
      <c r="V12" s="28">
        <v>7060</v>
      </c>
      <c r="W12" s="27">
        <v>781.25</v>
      </c>
      <c r="X12" s="28">
        <v>5050</v>
      </c>
      <c r="Y12" s="27">
        <v>302.5</v>
      </c>
      <c r="Z12" s="28">
        <v>1985</v>
      </c>
      <c r="AA12" s="27">
        <v>183.75</v>
      </c>
      <c r="AB12" s="28">
        <v>1025</v>
      </c>
      <c r="AC12" s="27">
        <v>52.5</v>
      </c>
      <c r="AD12" s="28">
        <v>295</v>
      </c>
      <c r="AE12" s="27">
        <v>32.5</v>
      </c>
      <c r="AF12" s="28">
        <v>115</v>
      </c>
      <c r="AG12" s="27">
        <v>6.25</v>
      </c>
      <c r="AH12" s="28">
        <v>20</v>
      </c>
      <c r="AI12" s="27">
        <v>-2.5</v>
      </c>
      <c r="AJ12" s="28">
        <v>5</v>
      </c>
      <c r="AK12" s="27">
        <v>0</v>
      </c>
      <c r="AL12" s="28">
        <v>0</v>
      </c>
      <c r="AM12" s="27">
        <v>0</v>
      </c>
      <c r="AN12" s="28">
        <v>0</v>
      </c>
      <c r="AO12" s="27">
        <v>0</v>
      </c>
      <c r="AP12" s="28">
        <v>0</v>
      </c>
      <c r="AQ12" s="27">
        <v>0.63431151241535</v>
      </c>
      <c r="AR12" s="29">
        <v>0.31151241534988711</v>
      </c>
      <c r="AS12" s="29">
        <v>0.49110320284697495</v>
      </c>
      <c r="AT12" s="27">
        <v>1.8606000000000001E-2</v>
      </c>
      <c r="AU12" s="29">
        <v>1.1802000000000003E-2</v>
      </c>
      <c r="AV12" s="29">
        <v>5.7960000000000008E-3</v>
      </c>
      <c r="AW12" s="30"/>
    </row>
    <row r="13" spans="1:49" x14ac:dyDescent="0.25">
      <c r="A13" s="15">
        <v>11</v>
      </c>
      <c r="B13" s="16">
        <v>43619.562997685185</v>
      </c>
      <c r="C13" s="16">
        <v>43619.563344907408</v>
      </c>
      <c r="D13" s="17">
        <v>3.4722222222222224E-4</v>
      </c>
      <c r="E13" s="18" t="s">
        <v>11</v>
      </c>
      <c r="F13" s="18" t="s">
        <v>191</v>
      </c>
      <c r="G13" s="19">
        <v>38.800000000000004</v>
      </c>
      <c r="H13" s="20">
        <v>127.75</v>
      </c>
      <c r="I13" s="19">
        <v>25.716666666666665</v>
      </c>
      <c r="J13" s="20">
        <v>109.75</v>
      </c>
      <c r="K13" s="19">
        <v>11.949999999999998</v>
      </c>
      <c r="L13" s="20">
        <v>52.8</v>
      </c>
      <c r="M13" s="19">
        <v>9493.3333333333339</v>
      </c>
      <c r="N13" s="20">
        <v>49130</v>
      </c>
      <c r="O13" s="19">
        <v>12938.333333333334</v>
      </c>
      <c r="P13" s="20">
        <v>58670</v>
      </c>
      <c r="Q13" s="19">
        <v>18480</v>
      </c>
      <c r="R13" s="20">
        <v>77380</v>
      </c>
      <c r="S13" s="19">
        <v>5541.666666666667</v>
      </c>
      <c r="T13" s="20">
        <v>23990</v>
      </c>
      <c r="U13" s="19">
        <v>2045</v>
      </c>
      <c r="V13" s="20">
        <v>9345</v>
      </c>
      <c r="W13" s="19">
        <v>1741.6666666666665</v>
      </c>
      <c r="X13" s="20">
        <v>6900</v>
      </c>
      <c r="Y13" s="19">
        <v>558.33333333333337</v>
      </c>
      <c r="Z13" s="20">
        <v>3080</v>
      </c>
      <c r="AA13" s="19">
        <v>385</v>
      </c>
      <c r="AB13" s="20">
        <v>1210</v>
      </c>
      <c r="AC13" s="19">
        <v>70</v>
      </c>
      <c r="AD13" s="20">
        <v>355</v>
      </c>
      <c r="AE13" s="19">
        <v>18.333333333333332</v>
      </c>
      <c r="AF13" s="20">
        <v>75</v>
      </c>
      <c r="AG13" s="19">
        <v>8.3333333333333339</v>
      </c>
      <c r="AH13" s="20">
        <v>20</v>
      </c>
      <c r="AI13" s="19">
        <v>0</v>
      </c>
      <c r="AJ13" s="20">
        <v>0</v>
      </c>
      <c r="AK13" s="19">
        <v>1.6666666666666667</v>
      </c>
      <c r="AL13" s="20">
        <v>10</v>
      </c>
      <c r="AM13" s="19">
        <v>0</v>
      </c>
      <c r="AN13" s="20">
        <v>0</v>
      </c>
      <c r="AO13" s="19">
        <v>0</v>
      </c>
      <c r="AP13" s="20">
        <v>0</v>
      </c>
      <c r="AQ13" s="19">
        <v>0.66280068728522323</v>
      </c>
      <c r="AR13" s="21">
        <v>0.30798969072164939</v>
      </c>
      <c r="AS13" s="21">
        <v>0.46467919637070637</v>
      </c>
      <c r="AT13" s="19">
        <v>2.3280000000000006E-2</v>
      </c>
      <c r="AU13" s="21">
        <v>1.5430000000000001E-2</v>
      </c>
      <c r="AV13" s="21">
        <v>7.1699999999999993E-3</v>
      </c>
      <c r="AW13" s="22"/>
    </row>
    <row r="14" spans="1:49" x14ac:dyDescent="0.25">
      <c r="A14" s="23">
        <v>12</v>
      </c>
      <c r="B14" s="24">
        <v>43619.563692129632</v>
      </c>
      <c r="C14" s="24">
        <v>43619.564039351855</v>
      </c>
      <c r="D14" s="25">
        <v>3.4722222222222224E-4</v>
      </c>
      <c r="E14" s="26" t="s">
        <v>12</v>
      </c>
      <c r="F14" s="26" t="s">
        <v>192</v>
      </c>
      <c r="G14" s="27">
        <v>136.5</v>
      </c>
      <c r="H14" s="28">
        <v>521.65</v>
      </c>
      <c r="I14" s="27">
        <v>106.80000000000001</v>
      </c>
      <c r="J14" s="28">
        <v>458.75</v>
      </c>
      <c r="K14" s="27">
        <v>56.68333333333333</v>
      </c>
      <c r="L14" s="28">
        <v>255.85000000000002</v>
      </c>
      <c r="M14" s="27">
        <v>66618.333333333328</v>
      </c>
      <c r="N14" s="28">
        <v>350130</v>
      </c>
      <c r="O14" s="27">
        <v>70518.333333333328</v>
      </c>
      <c r="P14" s="28">
        <v>331540</v>
      </c>
      <c r="Q14" s="27">
        <v>82486.666666666672</v>
      </c>
      <c r="R14" s="28">
        <v>363855</v>
      </c>
      <c r="S14" s="27">
        <v>25340</v>
      </c>
      <c r="T14" s="28">
        <v>108690</v>
      </c>
      <c r="U14" s="27">
        <v>8490</v>
      </c>
      <c r="V14" s="28">
        <v>35250</v>
      </c>
      <c r="W14" s="27">
        <v>6666.666666666667</v>
      </c>
      <c r="X14" s="28">
        <v>27075</v>
      </c>
      <c r="Y14" s="27">
        <v>1853.3333333333333</v>
      </c>
      <c r="Z14" s="28">
        <v>9010</v>
      </c>
      <c r="AA14" s="27">
        <v>1286.6666666666667</v>
      </c>
      <c r="AB14" s="28">
        <v>4170</v>
      </c>
      <c r="AC14" s="27">
        <v>196.66666666666669</v>
      </c>
      <c r="AD14" s="28">
        <v>795</v>
      </c>
      <c r="AE14" s="27">
        <v>31.666666666666664</v>
      </c>
      <c r="AF14" s="28">
        <v>100</v>
      </c>
      <c r="AG14" s="27">
        <v>13.333333333333334</v>
      </c>
      <c r="AH14" s="28">
        <v>50</v>
      </c>
      <c r="AI14" s="27">
        <v>1.6666666666666667</v>
      </c>
      <c r="AJ14" s="28">
        <v>10</v>
      </c>
      <c r="AK14" s="27">
        <v>0</v>
      </c>
      <c r="AL14" s="28">
        <v>0</v>
      </c>
      <c r="AM14" s="27">
        <v>0</v>
      </c>
      <c r="AN14" s="28">
        <v>0</v>
      </c>
      <c r="AO14" s="27">
        <v>0</v>
      </c>
      <c r="AP14" s="28">
        <v>0</v>
      </c>
      <c r="AQ14" s="27">
        <v>0.78241758241758252</v>
      </c>
      <c r="AR14" s="29">
        <v>0.41526251526251523</v>
      </c>
      <c r="AS14" s="29">
        <v>0.53074282147315843</v>
      </c>
      <c r="AT14" s="27">
        <v>8.1900000000000014E-2</v>
      </c>
      <c r="AU14" s="29">
        <v>6.4080000000000012E-2</v>
      </c>
      <c r="AV14" s="29">
        <v>3.4009999999999999E-2</v>
      </c>
      <c r="AW14" s="30"/>
    </row>
    <row r="15" spans="1:49" x14ac:dyDescent="0.25">
      <c r="A15" s="15">
        <v>13</v>
      </c>
      <c r="B15" s="16">
        <v>43619.565983796296</v>
      </c>
      <c r="C15" s="16">
        <v>43619.566261574073</v>
      </c>
      <c r="D15" s="17">
        <v>2.7777777777777778E-4</v>
      </c>
      <c r="E15" s="18" t="s">
        <v>13</v>
      </c>
      <c r="F15" s="18" t="s">
        <v>193</v>
      </c>
      <c r="G15" s="19">
        <v>87.64</v>
      </c>
      <c r="H15" s="20">
        <v>293.09999999999997</v>
      </c>
      <c r="I15" s="19">
        <v>57.2</v>
      </c>
      <c r="J15" s="20">
        <v>195.1</v>
      </c>
      <c r="K15" s="19">
        <v>29.26</v>
      </c>
      <c r="L15" s="20">
        <v>103.2</v>
      </c>
      <c r="M15" s="19">
        <v>22921</v>
      </c>
      <c r="N15" s="20">
        <v>94145</v>
      </c>
      <c r="O15" s="19">
        <v>37409</v>
      </c>
      <c r="P15" s="20">
        <v>138655</v>
      </c>
      <c r="Q15" s="19">
        <v>45680</v>
      </c>
      <c r="R15" s="20">
        <v>156110</v>
      </c>
      <c r="S15" s="19">
        <v>14129</v>
      </c>
      <c r="T15" s="20">
        <v>49345</v>
      </c>
      <c r="U15" s="19">
        <v>5316</v>
      </c>
      <c r="V15" s="20">
        <v>18420</v>
      </c>
      <c r="W15" s="19">
        <v>4010</v>
      </c>
      <c r="X15" s="20">
        <v>13350</v>
      </c>
      <c r="Y15" s="19">
        <v>452</v>
      </c>
      <c r="Z15" s="20">
        <v>1280</v>
      </c>
      <c r="AA15" s="19">
        <v>956</v>
      </c>
      <c r="AB15" s="20">
        <v>3170</v>
      </c>
      <c r="AC15" s="19">
        <v>255</v>
      </c>
      <c r="AD15" s="20">
        <v>765</v>
      </c>
      <c r="AE15" s="19">
        <v>48</v>
      </c>
      <c r="AF15" s="20">
        <v>160</v>
      </c>
      <c r="AG15" s="19">
        <v>14</v>
      </c>
      <c r="AH15" s="20">
        <v>50</v>
      </c>
      <c r="AI15" s="19">
        <v>0</v>
      </c>
      <c r="AJ15" s="20">
        <v>0</v>
      </c>
      <c r="AK15" s="19">
        <v>0</v>
      </c>
      <c r="AL15" s="20">
        <v>0</v>
      </c>
      <c r="AM15" s="19">
        <v>0</v>
      </c>
      <c r="AN15" s="20">
        <v>0</v>
      </c>
      <c r="AO15" s="19">
        <v>0</v>
      </c>
      <c r="AP15" s="20">
        <v>0</v>
      </c>
      <c r="AQ15" s="19">
        <v>0.65267001369237798</v>
      </c>
      <c r="AR15" s="21">
        <v>0.33386581469648563</v>
      </c>
      <c r="AS15" s="21">
        <v>0.5115384615384615</v>
      </c>
      <c r="AT15" s="19">
        <v>4.2067200000000006E-2</v>
      </c>
      <c r="AU15" s="21">
        <v>2.7456000000000005E-2</v>
      </c>
      <c r="AV15" s="21">
        <v>1.4044800000000003E-2</v>
      </c>
      <c r="AW15" s="22"/>
    </row>
    <row r="16" spans="1:49" x14ac:dyDescent="0.25">
      <c r="A16" s="23">
        <v>14</v>
      </c>
      <c r="B16" s="24">
        <v>43619.568067129629</v>
      </c>
      <c r="C16" s="24">
        <v>43619.568483796298</v>
      </c>
      <c r="D16" s="25">
        <v>4.1666666666666669E-4</v>
      </c>
      <c r="E16" s="26" t="s">
        <v>14</v>
      </c>
      <c r="F16" s="26" t="s">
        <v>194</v>
      </c>
      <c r="G16" s="27">
        <v>79.757142857142867</v>
      </c>
      <c r="H16" s="28">
        <v>243.4</v>
      </c>
      <c r="I16" s="27">
        <v>54.164285714285725</v>
      </c>
      <c r="J16" s="28">
        <v>185.85</v>
      </c>
      <c r="K16" s="27">
        <v>26.671428571428567</v>
      </c>
      <c r="L16" s="28">
        <v>90.4</v>
      </c>
      <c r="M16" s="27">
        <v>23819.285714285714</v>
      </c>
      <c r="N16" s="28">
        <v>99965</v>
      </c>
      <c r="O16" s="27">
        <v>31409.285714285717</v>
      </c>
      <c r="P16" s="28">
        <v>105705</v>
      </c>
      <c r="Q16" s="27">
        <v>37708.571428571428</v>
      </c>
      <c r="R16" s="28">
        <v>116310</v>
      </c>
      <c r="S16" s="27">
        <v>13188.571428571429</v>
      </c>
      <c r="T16" s="28">
        <v>41690</v>
      </c>
      <c r="U16" s="27">
        <v>4712.1428571428569</v>
      </c>
      <c r="V16" s="28">
        <v>14885</v>
      </c>
      <c r="W16" s="27">
        <v>3782.1428571428569</v>
      </c>
      <c r="X16" s="28">
        <v>13025</v>
      </c>
      <c r="Y16" s="27">
        <v>845</v>
      </c>
      <c r="Z16" s="28">
        <v>4995</v>
      </c>
      <c r="AA16" s="27">
        <v>793.57142857142856</v>
      </c>
      <c r="AB16" s="28">
        <v>2385</v>
      </c>
      <c r="AC16" s="27">
        <v>214.28571428571428</v>
      </c>
      <c r="AD16" s="28">
        <v>980</v>
      </c>
      <c r="AE16" s="27">
        <v>50</v>
      </c>
      <c r="AF16" s="28">
        <v>220</v>
      </c>
      <c r="AG16" s="27">
        <v>7.8571428571428577</v>
      </c>
      <c r="AH16" s="28">
        <v>45</v>
      </c>
      <c r="AI16" s="27">
        <v>0</v>
      </c>
      <c r="AJ16" s="28">
        <v>0</v>
      </c>
      <c r="AK16" s="27">
        <v>0</v>
      </c>
      <c r="AL16" s="28">
        <v>0</v>
      </c>
      <c r="AM16" s="27">
        <v>0</v>
      </c>
      <c r="AN16" s="28">
        <v>0</v>
      </c>
      <c r="AO16" s="27">
        <v>0</v>
      </c>
      <c r="AP16" s="28">
        <v>0</v>
      </c>
      <c r="AQ16" s="27">
        <v>0.67911517105498842</v>
      </c>
      <c r="AR16" s="29">
        <v>0.33440802435966316</v>
      </c>
      <c r="AS16" s="29">
        <v>0.4924172491098508</v>
      </c>
      <c r="AT16" s="27">
        <v>5.7425142857142869E-2</v>
      </c>
      <c r="AU16" s="29">
        <v>3.8998285714285721E-2</v>
      </c>
      <c r="AV16" s="29">
        <v>1.9203428571428569E-2</v>
      </c>
      <c r="AW16" s="30"/>
    </row>
    <row r="17" spans="1:49" x14ac:dyDescent="0.25">
      <c r="A17" s="15">
        <v>16</v>
      </c>
      <c r="B17" s="16">
        <v>43619.5703587963</v>
      </c>
      <c r="C17" s="16">
        <v>43619.570706018516</v>
      </c>
      <c r="D17" s="17">
        <v>3.4722222222222224E-4</v>
      </c>
      <c r="E17" s="18" t="s">
        <v>15</v>
      </c>
      <c r="F17" s="18" t="s">
        <v>195</v>
      </c>
      <c r="G17" s="19">
        <v>104.81666666666669</v>
      </c>
      <c r="H17" s="20">
        <v>418.55</v>
      </c>
      <c r="I17" s="19">
        <v>79.816666666666663</v>
      </c>
      <c r="J17" s="20">
        <v>345.45</v>
      </c>
      <c r="K17" s="19">
        <v>41.566666666666677</v>
      </c>
      <c r="L17" s="20">
        <v>182.60000000000002</v>
      </c>
      <c r="M17" s="19">
        <v>41610</v>
      </c>
      <c r="N17" s="20">
        <v>219060</v>
      </c>
      <c r="O17" s="19">
        <v>50461.666666666664</v>
      </c>
      <c r="P17" s="20">
        <v>234870</v>
      </c>
      <c r="Q17" s="19">
        <v>59493.333333333336</v>
      </c>
      <c r="R17" s="20">
        <v>249935</v>
      </c>
      <c r="S17" s="19">
        <v>19975</v>
      </c>
      <c r="T17" s="20">
        <v>81845</v>
      </c>
      <c r="U17" s="19">
        <v>6586.666666666667</v>
      </c>
      <c r="V17" s="20">
        <v>27450</v>
      </c>
      <c r="W17" s="19">
        <v>6133.333333333333</v>
      </c>
      <c r="X17" s="20">
        <v>24700</v>
      </c>
      <c r="Y17" s="19">
        <v>1111.6666666666667</v>
      </c>
      <c r="Z17" s="20">
        <v>6670</v>
      </c>
      <c r="AA17" s="19">
        <v>933.33333333333326</v>
      </c>
      <c r="AB17" s="20">
        <v>3205</v>
      </c>
      <c r="AC17" s="19">
        <v>225</v>
      </c>
      <c r="AD17" s="20">
        <v>635</v>
      </c>
      <c r="AE17" s="19">
        <v>45</v>
      </c>
      <c r="AF17" s="20">
        <v>115</v>
      </c>
      <c r="AG17" s="19">
        <v>1.6666666666666661</v>
      </c>
      <c r="AH17" s="20">
        <v>10</v>
      </c>
      <c r="AI17" s="19">
        <v>0</v>
      </c>
      <c r="AJ17" s="20">
        <v>0</v>
      </c>
      <c r="AK17" s="19">
        <v>0</v>
      </c>
      <c r="AL17" s="20">
        <v>0</v>
      </c>
      <c r="AM17" s="19">
        <v>0</v>
      </c>
      <c r="AN17" s="20">
        <v>0</v>
      </c>
      <c r="AO17" s="19">
        <v>0</v>
      </c>
      <c r="AP17" s="20">
        <v>0</v>
      </c>
      <c r="AQ17" s="19">
        <v>0.76148831292733321</v>
      </c>
      <c r="AR17" s="21">
        <v>0.3965654317061536</v>
      </c>
      <c r="AS17" s="21">
        <v>0.52077678012111106</v>
      </c>
      <c r="AT17" s="19">
        <v>6.2890000000000015E-2</v>
      </c>
      <c r="AU17" s="21">
        <v>4.7890000000000002E-2</v>
      </c>
      <c r="AV17" s="21">
        <v>2.4940000000000007E-2</v>
      </c>
      <c r="AW17" s="22"/>
    </row>
    <row r="18" spans="1:49" x14ac:dyDescent="0.25">
      <c r="A18" s="23">
        <v>17</v>
      </c>
      <c r="B18" s="24">
        <v>43619.572511574072</v>
      </c>
      <c r="C18" s="24">
        <v>43619.572858796295</v>
      </c>
      <c r="D18" s="25">
        <v>3.4722222222222224E-4</v>
      </c>
      <c r="E18" s="26" t="s">
        <v>16</v>
      </c>
      <c r="F18" s="26" t="s">
        <v>196</v>
      </c>
      <c r="G18" s="27">
        <v>44.383333333333319</v>
      </c>
      <c r="H18" s="28">
        <v>198.1</v>
      </c>
      <c r="I18" s="27">
        <v>27.916666666666664</v>
      </c>
      <c r="J18" s="28">
        <v>132.35</v>
      </c>
      <c r="K18" s="27">
        <v>14.433333333333334</v>
      </c>
      <c r="L18" s="28">
        <v>68.55</v>
      </c>
      <c r="M18" s="27">
        <v>12221.666666666668</v>
      </c>
      <c r="N18" s="28">
        <v>65090</v>
      </c>
      <c r="O18" s="27">
        <v>15931.666666666668</v>
      </c>
      <c r="P18" s="28">
        <v>79165</v>
      </c>
      <c r="Q18" s="27">
        <v>22360</v>
      </c>
      <c r="R18" s="28">
        <v>103660</v>
      </c>
      <c r="S18" s="27">
        <v>6983.333333333333</v>
      </c>
      <c r="T18" s="28">
        <v>32490</v>
      </c>
      <c r="U18" s="27">
        <v>2446.6666666666665</v>
      </c>
      <c r="V18" s="28">
        <v>11880</v>
      </c>
      <c r="W18" s="27">
        <v>2158.3333333333335</v>
      </c>
      <c r="X18" s="28">
        <v>9125</v>
      </c>
      <c r="Y18" s="27">
        <v>235</v>
      </c>
      <c r="Z18" s="28">
        <v>1330</v>
      </c>
      <c r="AA18" s="27">
        <v>418.33333333333331</v>
      </c>
      <c r="AB18" s="28">
        <v>2075</v>
      </c>
      <c r="AC18" s="27">
        <v>100</v>
      </c>
      <c r="AD18" s="28">
        <v>435</v>
      </c>
      <c r="AE18" s="27">
        <v>45</v>
      </c>
      <c r="AF18" s="28">
        <v>155</v>
      </c>
      <c r="AG18" s="27">
        <v>10</v>
      </c>
      <c r="AH18" s="28">
        <v>30</v>
      </c>
      <c r="AI18" s="27">
        <v>0</v>
      </c>
      <c r="AJ18" s="28">
        <v>0</v>
      </c>
      <c r="AK18" s="27">
        <v>0</v>
      </c>
      <c r="AL18" s="28">
        <v>0</v>
      </c>
      <c r="AM18" s="27">
        <v>0</v>
      </c>
      <c r="AN18" s="28">
        <v>0</v>
      </c>
      <c r="AO18" s="27">
        <v>0</v>
      </c>
      <c r="AP18" s="28">
        <v>0</v>
      </c>
      <c r="AQ18" s="27">
        <v>0.62898986105895627</v>
      </c>
      <c r="AR18" s="29">
        <v>0.32519714607585443</v>
      </c>
      <c r="AS18" s="29">
        <v>0.51701492537313443</v>
      </c>
      <c r="AT18" s="27">
        <v>2.6629999999999994E-2</v>
      </c>
      <c r="AU18" s="29">
        <v>1.6750000000000001E-2</v>
      </c>
      <c r="AV18" s="29">
        <v>8.660000000000001E-3</v>
      </c>
      <c r="AW18" s="30"/>
    </row>
    <row r="19" spans="1:49" x14ac:dyDescent="0.25">
      <c r="A19" s="15">
        <v>19</v>
      </c>
      <c r="B19" s="16">
        <v>43619.574247685188</v>
      </c>
      <c r="C19" s="16">
        <v>43619.574594907404</v>
      </c>
      <c r="D19" s="17">
        <v>3.4722222222222224E-4</v>
      </c>
      <c r="E19" s="18" t="s">
        <v>17</v>
      </c>
      <c r="F19" s="18" t="s">
        <v>197</v>
      </c>
      <c r="G19" s="19">
        <v>43.5</v>
      </c>
      <c r="H19" s="20">
        <v>217.15</v>
      </c>
      <c r="I19" s="19">
        <v>23.116666666666667</v>
      </c>
      <c r="J19" s="20">
        <v>120</v>
      </c>
      <c r="K19" s="19">
        <v>12.599999999999998</v>
      </c>
      <c r="L19" s="20">
        <v>64.849999999999994</v>
      </c>
      <c r="M19" s="19">
        <v>10041.666666666666</v>
      </c>
      <c r="N19" s="20">
        <v>54105</v>
      </c>
      <c r="O19" s="19">
        <v>14858.333333333332</v>
      </c>
      <c r="P19" s="20">
        <v>79370</v>
      </c>
      <c r="Q19" s="19">
        <v>21381.666666666668</v>
      </c>
      <c r="R19" s="20">
        <v>109690</v>
      </c>
      <c r="S19" s="19">
        <v>6415</v>
      </c>
      <c r="T19" s="20">
        <v>32055</v>
      </c>
      <c r="U19" s="19">
        <v>1905</v>
      </c>
      <c r="V19" s="20">
        <v>10255</v>
      </c>
      <c r="W19" s="19">
        <v>1625</v>
      </c>
      <c r="X19" s="20">
        <v>7800</v>
      </c>
      <c r="Y19" s="19">
        <v>83.333333333333343</v>
      </c>
      <c r="Z19" s="20">
        <v>610</v>
      </c>
      <c r="AA19" s="19">
        <v>328.33333333333331</v>
      </c>
      <c r="AB19" s="20">
        <v>1820</v>
      </c>
      <c r="AC19" s="19">
        <v>166.66666666666666</v>
      </c>
      <c r="AD19" s="20">
        <v>805</v>
      </c>
      <c r="AE19" s="19">
        <v>53.333333333333336</v>
      </c>
      <c r="AF19" s="20">
        <v>215</v>
      </c>
      <c r="AG19" s="19">
        <v>8.3333333333333321</v>
      </c>
      <c r="AH19" s="20">
        <v>40</v>
      </c>
      <c r="AI19" s="19">
        <v>1.6666666666666667</v>
      </c>
      <c r="AJ19" s="20">
        <v>10</v>
      </c>
      <c r="AK19" s="19">
        <v>0</v>
      </c>
      <c r="AL19" s="20">
        <v>0</v>
      </c>
      <c r="AM19" s="19">
        <v>0</v>
      </c>
      <c r="AN19" s="20">
        <v>0</v>
      </c>
      <c r="AO19" s="19">
        <v>0</v>
      </c>
      <c r="AP19" s="20">
        <v>0</v>
      </c>
      <c r="AQ19" s="19">
        <v>0.53141762452107277</v>
      </c>
      <c r="AR19" s="21">
        <v>0.28965517241379307</v>
      </c>
      <c r="AS19" s="21">
        <v>0.54506128334534953</v>
      </c>
      <c r="AT19" s="19">
        <v>2.6100000000000002E-2</v>
      </c>
      <c r="AU19" s="21">
        <v>1.3870000000000002E-2</v>
      </c>
      <c r="AV19" s="21">
        <v>7.559999999999999E-3</v>
      </c>
      <c r="AW19" s="22"/>
    </row>
    <row r="20" spans="1:49" x14ac:dyDescent="0.25">
      <c r="A20" s="23">
        <v>20</v>
      </c>
      <c r="B20" s="24">
        <v>43619.575775462959</v>
      </c>
      <c r="C20" s="24">
        <v>43619.576122685183</v>
      </c>
      <c r="D20" s="25">
        <v>3.4722222222222224E-4</v>
      </c>
      <c r="E20" s="26" t="s">
        <v>18</v>
      </c>
      <c r="F20" s="26" t="s">
        <v>198</v>
      </c>
      <c r="G20" s="27">
        <v>85.433333333333366</v>
      </c>
      <c r="H20" s="28">
        <v>377.2</v>
      </c>
      <c r="I20" s="27">
        <v>65.05</v>
      </c>
      <c r="J20" s="28">
        <v>315.3</v>
      </c>
      <c r="K20" s="27">
        <v>35.383333333333333</v>
      </c>
      <c r="L20" s="28">
        <v>173.9</v>
      </c>
      <c r="M20" s="27">
        <v>37451.666666666664</v>
      </c>
      <c r="N20" s="28">
        <v>205665</v>
      </c>
      <c r="O20" s="27">
        <v>44918.333333333336</v>
      </c>
      <c r="P20" s="28">
        <v>226720</v>
      </c>
      <c r="Q20" s="27">
        <v>54335</v>
      </c>
      <c r="R20" s="28">
        <v>257575</v>
      </c>
      <c r="S20" s="27">
        <v>16246.666666666668</v>
      </c>
      <c r="T20" s="28">
        <v>77205</v>
      </c>
      <c r="U20" s="27">
        <v>5403.333333333333</v>
      </c>
      <c r="V20" s="28">
        <v>25535</v>
      </c>
      <c r="W20" s="27">
        <v>4308.333333333333</v>
      </c>
      <c r="X20" s="28">
        <v>20625</v>
      </c>
      <c r="Y20" s="27">
        <v>988.33333333333326</v>
      </c>
      <c r="Z20" s="28">
        <v>5635</v>
      </c>
      <c r="AA20" s="27">
        <v>690</v>
      </c>
      <c r="AB20" s="28">
        <v>2835</v>
      </c>
      <c r="AC20" s="27">
        <v>138.33333333333334</v>
      </c>
      <c r="AD20" s="28">
        <v>410</v>
      </c>
      <c r="AE20" s="27">
        <v>33.333333333333336</v>
      </c>
      <c r="AF20" s="28">
        <v>90</v>
      </c>
      <c r="AG20" s="27">
        <v>6.666666666666667</v>
      </c>
      <c r="AH20" s="28">
        <v>20</v>
      </c>
      <c r="AI20" s="27">
        <v>0</v>
      </c>
      <c r="AJ20" s="28">
        <v>0</v>
      </c>
      <c r="AK20" s="27">
        <v>1.6666666666666667</v>
      </c>
      <c r="AL20" s="28">
        <v>10</v>
      </c>
      <c r="AM20" s="27">
        <v>0</v>
      </c>
      <c r="AN20" s="28">
        <v>0</v>
      </c>
      <c r="AO20" s="27">
        <v>0</v>
      </c>
      <c r="AP20" s="28">
        <v>0</v>
      </c>
      <c r="AQ20" s="27">
        <v>0.76141240733515381</v>
      </c>
      <c r="AR20" s="29">
        <v>0.41416309012875518</v>
      </c>
      <c r="AS20" s="29">
        <v>0.54394055854470924</v>
      </c>
      <c r="AT20" s="27">
        <v>5.1260000000000021E-2</v>
      </c>
      <c r="AU20" s="29">
        <v>3.9030000000000002E-2</v>
      </c>
      <c r="AV20" s="29">
        <v>2.1230000000000002E-2</v>
      </c>
      <c r="AW20" s="30"/>
    </row>
    <row r="21" spans="1:49" x14ac:dyDescent="0.25">
      <c r="A21" s="15">
        <v>21</v>
      </c>
      <c r="B21" s="16">
        <v>43619.577372685184</v>
      </c>
      <c r="C21" s="16">
        <v>43619.577719907407</v>
      </c>
      <c r="D21" s="17">
        <v>3.4722222222222224E-4</v>
      </c>
      <c r="E21" s="18" t="s">
        <v>19</v>
      </c>
      <c r="F21" s="18" t="s">
        <v>199</v>
      </c>
      <c r="G21" s="19">
        <v>83.6</v>
      </c>
      <c r="H21" s="20">
        <v>375.5</v>
      </c>
      <c r="I21" s="19">
        <v>65.016666666666666</v>
      </c>
      <c r="J21" s="20">
        <v>325.05</v>
      </c>
      <c r="K21" s="19">
        <v>35.416666666666664</v>
      </c>
      <c r="L21" s="20">
        <v>178.3</v>
      </c>
      <c r="M21" s="19">
        <v>39376.666666666664</v>
      </c>
      <c r="N21" s="20">
        <v>216815</v>
      </c>
      <c r="O21" s="19">
        <v>46635</v>
      </c>
      <c r="P21" s="20">
        <v>237440</v>
      </c>
      <c r="Q21" s="19">
        <v>54385</v>
      </c>
      <c r="R21" s="20">
        <v>262985</v>
      </c>
      <c r="S21" s="19">
        <v>15738.333333333332</v>
      </c>
      <c r="T21" s="20">
        <v>77050</v>
      </c>
      <c r="U21" s="19">
        <v>5278.333333333333</v>
      </c>
      <c r="V21" s="20">
        <v>26135</v>
      </c>
      <c r="W21" s="19">
        <v>4116.666666666667</v>
      </c>
      <c r="X21" s="20">
        <v>20400</v>
      </c>
      <c r="Y21" s="19">
        <v>1113.3333333333333</v>
      </c>
      <c r="Z21" s="20">
        <v>6725</v>
      </c>
      <c r="AA21" s="19">
        <v>665</v>
      </c>
      <c r="AB21" s="20">
        <v>2645</v>
      </c>
      <c r="AC21" s="19">
        <v>105</v>
      </c>
      <c r="AD21" s="20">
        <v>310</v>
      </c>
      <c r="AE21" s="19">
        <v>53.333333333333336</v>
      </c>
      <c r="AF21" s="20">
        <v>155</v>
      </c>
      <c r="AG21" s="19">
        <v>5</v>
      </c>
      <c r="AH21" s="20">
        <v>10</v>
      </c>
      <c r="AI21" s="19">
        <v>0</v>
      </c>
      <c r="AJ21" s="20">
        <v>0</v>
      </c>
      <c r="AK21" s="19">
        <v>0</v>
      </c>
      <c r="AL21" s="20">
        <v>0</v>
      </c>
      <c r="AM21" s="19">
        <v>0</v>
      </c>
      <c r="AN21" s="20">
        <v>0</v>
      </c>
      <c r="AO21" s="19">
        <v>0</v>
      </c>
      <c r="AP21" s="20">
        <v>0</v>
      </c>
      <c r="AQ21" s="19">
        <v>0.77771132376395535</v>
      </c>
      <c r="AR21" s="21">
        <v>0.42364433811802232</v>
      </c>
      <c r="AS21" s="21">
        <v>0.54473211996923865</v>
      </c>
      <c r="AT21" s="19">
        <v>5.0160000000000003E-2</v>
      </c>
      <c r="AU21" s="21">
        <v>3.9010000000000003E-2</v>
      </c>
      <c r="AV21" s="21">
        <v>2.1250000000000002E-2</v>
      </c>
      <c r="AW21" s="22"/>
    </row>
    <row r="22" spans="1:49" x14ac:dyDescent="0.25">
      <c r="A22" s="23">
        <v>22</v>
      </c>
      <c r="B22" s="24">
        <v>43619.579039351855</v>
      </c>
      <c r="C22" s="24">
        <v>43619.579525462963</v>
      </c>
      <c r="D22" s="25">
        <v>4.8611111111111104E-4</v>
      </c>
      <c r="E22" s="26" t="s">
        <v>20</v>
      </c>
      <c r="F22" s="26" t="s">
        <v>200</v>
      </c>
      <c r="G22" s="27">
        <v>41.762500000000003</v>
      </c>
      <c r="H22" s="28">
        <v>246.40000000000003</v>
      </c>
      <c r="I22" s="27">
        <v>28.062500000000007</v>
      </c>
      <c r="J22" s="28">
        <v>177.95</v>
      </c>
      <c r="K22" s="27">
        <v>15.687499999999998</v>
      </c>
      <c r="L22" s="28">
        <v>102.7</v>
      </c>
      <c r="M22" s="27">
        <v>15598.75</v>
      </c>
      <c r="N22" s="28">
        <v>109895</v>
      </c>
      <c r="O22" s="27">
        <v>21321.25</v>
      </c>
      <c r="P22" s="28">
        <v>145960</v>
      </c>
      <c r="Q22" s="27">
        <v>26056.25</v>
      </c>
      <c r="R22" s="28">
        <v>167930</v>
      </c>
      <c r="S22" s="27">
        <v>7473.75</v>
      </c>
      <c r="T22" s="28">
        <v>47945</v>
      </c>
      <c r="U22" s="27">
        <v>2293.75</v>
      </c>
      <c r="V22" s="28">
        <v>15075</v>
      </c>
      <c r="W22" s="27">
        <v>1625</v>
      </c>
      <c r="X22" s="28">
        <v>10175</v>
      </c>
      <c r="Y22" s="27">
        <v>315</v>
      </c>
      <c r="Z22" s="28">
        <v>1845</v>
      </c>
      <c r="AA22" s="27">
        <v>323.75</v>
      </c>
      <c r="AB22" s="28">
        <v>1865</v>
      </c>
      <c r="AC22" s="27">
        <v>136.25</v>
      </c>
      <c r="AD22" s="28">
        <v>750</v>
      </c>
      <c r="AE22" s="27">
        <v>17.5</v>
      </c>
      <c r="AF22" s="28">
        <v>105</v>
      </c>
      <c r="AG22" s="27">
        <v>7.5</v>
      </c>
      <c r="AH22" s="28">
        <v>20</v>
      </c>
      <c r="AI22" s="27">
        <v>0</v>
      </c>
      <c r="AJ22" s="28">
        <v>0</v>
      </c>
      <c r="AK22" s="27">
        <v>0</v>
      </c>
      <c r="AL22" s="28">
        <v>0</v>
      </c>
      <c r="AM22" s="27">
        <v>0</v>
      </c>
      <c r="AN22" s="28">
        <v>0</v>
      </c>
      <c r="AO22" s="27">
        <v>0</v>
      </c>
      <c r="AP22" s="28">
        <v>0</v>
      </c>
      <c r="AQ22" s="27">
        <v>0.67195450463932971</v>
      </c>
      <c r="AR22" s="29">
        <v>0.37563603711463628</v>
      </c>
      <c r="AS22" s="29">
        <v>0.55902004454342968</v>
      </c>
      <c r="AT22" s="27">
        <v>3.5080500000000001E-2</v>
      </c>
      <c r="AU22" s="29">
        <v>2.3572500000000007E-2</v>
      </c>
      <c r="AV22" s="29">
        <v>1.3177499999999998E-2</v>
      </c>
      <c r="AW22" s="30"/>
    </row>
    <row r="23" spans="1:49" x14ac:dyDescent="0.25">
      <c r="A23" s="15">
        <v>23</v>
      </c>
      <c r="B23" s="16">
        <v>43619.580636574072</v>
      </c>
      <c r="C23" s="16">
        <v>43619.580914351849</v>
      </c>
      <c r="D23" s="17">
        <v>2.7777777777777778E-4</v>
      </c>
      <c r="E23" s="18" t="s">
        <v>21</v>
      </c>
      <c r="F23" s="18" t="s">
        <v>201</v>
      </c>
      <c r="G23" s="19">
        <v>88.929999999999993</v>
      </c>
      <c r="H23" s="20">
        <v>325.95</v>
      </c>
      <c r="I23" s="19">
        <v>69.64</v>
      </c>
      <c r="J23" s="20">
        <v>286.09999999999997</v>
      </c>
      <c r="K23" s="19">
        <v>38.629999999999995</v>
      </c>
      <c r="L23" s="20">
        <v>160.05000000000001</v>
      </c>
      <c r="M23" s="19">
        <v>43021</v>
      </c>
      <c r="N23" s="20">
        <v>196255</v>
      </c>
      <c r="O23" s="19">
        <v>51251</v>
      </c>
      <c r="P23" s="20">
        <v>215255</v>
      </c>
      <c r="Q23" s="19">
        <v>59992</v>
      </c>
      <c r="R23" s="20">
        <v>240020</v>
      </c>
      <c r="S23" s="19">
        <v>17349</v>
      </c>
      <c r="T23" s="20">
        <v>69665</v>
      </c>
      <c r="U23" s="19">
        <v>5801</v>
      </c>
      <c r="V23" s="20">
        <v>23045</v>
      </c>
      <c r="W23" s="19">
        <v>4260</v>
      </c>
      <c r="X23" s="20">
        <v>17300</v>
      </c>
      <c r="Y23" s="19">
        <v>1131</v>
      </c>
      <c r="Z23" s="20">
        <v>5715</v>
      </c>
      <c r="AA23" s="19">
        <v>682</v>
      </c>
      <c r="AB23" s="20">
        <v>2250</v>
      </c>
      <c r="AC23" s="19">
        <v>127</v>
      </c>
      <c r="AD23" s="20">
        <v>465</v>
      </c>
      <c r="AE23" s="19">
        <v>42</v>
      </c>
      <c r="AF23" s="20">
        <v>90</v>
      </c>
      <c r="AG23" s="19">
        <v>8</v>
      </c>
      <c r="AH23" s="20">
        <v>30</v>
      </c>
      <c r="AI23" s="19">
        <v>0</v>
      </c>
      <c r="AJ23" s="20">
        <v>0</v>
      </c>
      <c r="AK23" s="19">
        <v>0</v>
      </c>
      <c r="AL23" s="20">
        <v>0</v>
      </c>
      <c r="AM23" s="19">
        <v>0</v>
      </c>
      <c r="AN23" s="20">
        <v>0</v>
      </c>
      <c r="AO23" s="19">
        <v>0</v>
      </c>
      <c r="AP23" s="20">
        <v>0</v>
      </c>
      <c r="AQ23" s="19">
        <v>0.78308782188237946</v>
      </c>
      <c r="AR23" s="21">
        <v>0.43438659619925785</v>
      </c>
      <c r="AS23" s="21">
        <v>0.55470993681792069</v>
      </c>
      <c r="AT23" s="19">
        <v>4.2686399999999999E-2</v>
      </c>
      <c r="AU23" s="21">
        <v>3.3427200000000004E-2</v>
      </c>
      <c r="AV23" s="21">
        <v>1.8542400000000001E-2</v>
      </c>
      <c r="AW23" s="22"/>
    </row>
    <row r="24" spans="1:49" x14ac:dyDescent="0.25">
      <c r="A24" s="23">
        <v>24</v>
      </c>
      <c r="B24" s="24">
        <v>43619.582233796296</v>
      </c>
      <c r="C24" s="24">
        <v>43619.58258101852</v>
      </c>
      <c r="D24" s="25">
        <v>3.4722222222222224E-4</v>
      </c>
      <c r="E24" s="26" t="s">
        <v>22</v>
      </c>
      <c r="F24" s="26" t="s">
        <v>202</v>
      </c>
      <c r="G24" s="27">
        <v>60.083333333333343</v>
      </c>
      <c r="H24" s="28">
        <v>263.7</v>
      </c>
      <c r="I24" s="27">
        <v>38.883333333333333</v>
      </c>
      <c r="J24" s="28">
        <v>190.60000000000002</v>
      </c>
      <c r="K24" s="27">
        <v>21.683333333333337</v>
      </c>
      <c r="L24" s="28">
        <v>108.85000000000001</v>
      </c>
      <c r="M24" s="27">
        <v>22653.333333333332</v>
      </c>
      <c r="N24" s="28">
        <v>124335</v>
      </c>
      <c r="O24" s="27">
        <v>30560</v>
      </c>
      <c r="P24" s="28">
        <v>155135</v>
      </c>
      <c r="Q24" s="27">
        <v>35536.666666666664</v>
      </c>
      <c r="R24" s="28">
        <v>175575</v>
      </c>
      <c r="S24" s="27">
        <v>9715</v>
      </c>
      <c r="T24" s="28">
        <v>47145</v>
      </c>
      <c r="U24" s="27">
        <v>3226.6666666666665</v>
      </c>
      <c r="V24" s="28">
        <v>16135</v>
      </c>
      <c r="W24" s="27">
        <v>2291.6666666666665</v>
      </c>
      <c r="X24" s="28">
        <v>10900</v>
      </c>
      <c r="Y24" s="27">
        <v>510</v>
      </c>
      <c r="Z24" s="28">
        <v>2725</v>
      </c>
      <c r="AA24" s="27">
        <v>411.66666666666669</v>
      </c>
      <c r="AB24" s="28">
        <v>1745</v>
      </c>
      <c r="AC24" s="27">
        <v>165</v>
      </c>
      <c r="AD24" s="28">
        <v>645</v>
      </c>
      <c r="AE24" s="27">
        <v>38.333333333333336</v>
      </c>
      <c r="AF24" s="28">
        <v>155</v>
      </c>
      <c r="AG24" s="27">
        <v>15</v>
      </c>
      <c r="AH24" s="28">
        <v>30</v>
      </c>
      <c r="AI24" s="27">
        <v>1.6666666666666667</v>
      </c>
      <c r="AJ24" s="28">
        <v>10</v>
      </c>
      <c r="AK24" s="27">
        <v>0</v>
      </c>
      <c r="AL24" s="28">
        <v>0</v>
      </c>
      <c r="AM24" s="27">
        <v>0</v>
      </c>
      <c r="AN24" s="28">
        <v>0</v>
      </c>
      <c r="AO24" s="27">
        <v>0</v>
      </c>
      <c r="AP24" s="28">
        <v>0</v>
      </c>
      <c r="AQ24" s="27">
        <v>0.6471567267683771</v>
      </c>
      <c r="AR24" s="29">
        <v>0.3608876560332871</v>
      </c>
      <c r="AS24" s="29">
        <v>0.55765109301328775</v>
      </c>
      <c r="AT24" s="27">
        <v>3.6050000000000006E-2</v>
      </c>
      <c r="AU24" s="29">
        <v>2.3330000000000004E-2</v>
      </c>
      <c r="AV24" s="29">
        <v>1.3010000000000004E-2</v>
      </c>
      <c r="AW24" s="30"/>
    </row>
    <row r="25" spans="1:49" x14ac:dyDescent="0.25">
      <c r="A25" s="15">
        <v>25</v>
      </c>
      <c r="B25" s="16">
        <v>43619.583622685182</v>
      </c>
      <c r="C25" s="16">
        <v>43619.584178240744</v>
      </c>
      <c r="D25" s="17">
        <v>5.5555555555555556E-4</v>
      </c>
      <c r="E25" s="18" t="s">
        <v>23</v>
      </c>
      <c r="F25" s="18" t="s">
        <v>203</v>
      </c>
      <c r="G25" s="19">
        <v>47.2</v>
      </c>
      <c r="H25" s="20">
        <v>311.90000000000003</v>
      </c>
      <c r="I25" s="19">
        <v>35.683333333333344</v>
      </c>
      <c r="J25" s="20">
        <v>256.05</v>
      </c>
      <c r="K25" s="19">
        <v>19.011111111111106</v>
      </c>
      <c r="L25" s="20">
        <v>142.19999999999999</v>
      </c>
      <c r="M25" s="19">
        <v>19786.111111111109</v>
      </c>
      <c r="N25" s="20">
        <v>162905</v>
      </c>
      <c r="O25" s="19">
        <v>24565</v>
      </c>
      <c r="P25" s="20">
        <v>191685</v>
      </c>
      <c r="Q25" s="19">
        <v>29166.111111111109</v>
      </c>
      <c r="R25" s="20">
        <v>215275</v>
      </c>
      <c r="S25" s="19">
        <v>9070</v>
      </c>
      <c r="T25" s="20">
        <v>63700</v>
      </c>
      <c r="U25" s="19">
        <v>2847.2222222222222</v>
      </c>
      <c r="V25" s="20">
        <v>21725</v>
      </c>
      <c r="W25" s="19">
        <v>2191.6666666666665</v>
      </c>
      <c r="X25" s="20">
        <v>15825</v>
      </c>
      <c r="Y25" s="19">
        <v>547.22222222222217</v>
      </c>
      <c r="Z25" s="20">
        <v>4395</v>
      </c>
      <c r="AA25" s="19">
        <v>453.33333333333331</v>
      </c>
      <c r="AB25" s="20">
        <v>2400</v>
      </c>
      <c r="AC25" s="19">
        <v>72.222222222222229</v>
      </c>
      <c r="AD25" s="20">
        <v>320</v>
      </c>
      <c r="AE25" s="19">
        <v>22.222222222222221</v>
      </c>
      <c r="AF25" s="20">
        <v>100</v>
      </c>
      <c r="AG25" s="19">
        <v>5</v>
      </c>
      <c r="AH25" s="20">
        <v>35</v>
      </c>
      <c r="AI25" s="19">
        <v>0</v>
      </c>
      <c r="AJ25" s="20">
        <v>0</v>
      </c>
      <c r="AK25" s="19">
        <v>0</v>
      </c>
      <c r="AL25" s="20">
        <v>0</v>
      </c>
      <c r="AM25" s="19">
        <v>0</v>
      </c>
      <c r="AN25" s="20">
        <v>0</v>
      </c>
      <c r="AO25" s="19">
        <v>0</v>
      </c>
      <c r="AP25" s="20">
        <v>0</v>
      </c>
      <c r="AQ25" s="19">
        <v>0.75600282485875725</v>
      </c>
      <c r="AR25" s="21">
        <v>0.40277777777777762</v>
      </c>
      <c r="AS25" s="21">
        <v>0.53277284757901255</v>
      </c>
      <c r="AT25" s="19">
        <v>4.5312000000000012E-2</v>
      </c>
      <c r="AU25" s="21">
        <v>3.4256000000000016E-2</v>
      </c>
      <c r="AV25" s="21">
        <v>1.8250666666666665E-2</v>
      </c>
      <c r="AW25" s="22"/>
    </row>
    <row r="26" spans="1:49" x14ac:dyDescent="0.25">
      <c r="A26" s="23">
        <v>26</v>
      </c>
      <c r="B26" s="24">
        <v>43619.585289351853</v>
      </c>
      <c r="C26" s="24">
        <v>43619.5859837963</v>
      </c>
      <c r="D26" s="25">
        <v>6.9444444444444447E-4</v>
      </c>
      <c r="E26" s="26" t="s">
        <v>24</v>
      </c>
      <c r="F26" s="26" t="s">
        <v>204</v>
      </c>
      <c r="G26" s="27">
        <v>38.090909090909093</v>
      </c>
      <c r="H26" s="28">
        <v>142.19999999999999</v>
      </c>
      <c r="I26" s="27">
        <v>24.468181818181815</v>
      </c>
      <c r="J26" s="28">
        <v>85.95</v>
      </c>
      <c r="K26" s="27">
        <v>12.309090909090905</v>
      </c>
      <c r="L26" s="28">
        <v>45.4</v>
      </c>
      <c r="M26" s="27">
        <v>9675.454545454546</v>
      </c>
      <c r="N26" s="28">
        <v>41990</v>
      </c>
      <c r="O26" s="27">
        <v>14492.727272727272</v>
      </c>
      <c r="P26" s="28">
        <v>59970</v>
      </c>
      <c r="Q26" s="27">
        <v>18790.454545454544</v>
      </c>
      <c r="R26" s="28">
        <v>70665</v>
      </c>
      <c r="S26" s="27">
        <v>6170.909090909091</v>
      </c>
      <c r="T26" s="28">
        <v>21420</v>
      </c>
      <c r="U26" s="27">
        <v>2320</v>
      </c>
      <c r="V26" s="28">
        <v>7510</v>
      </c>
      <c r="W26" s="27">
        <v>1763.6363636363635</v>
      </c>
      <c r="X26" s="28">
        <v>6500</v>
      </c>
      <c r="Y26" s="27">
        <v>303.18181818181819</v>
      </c>
      <c r="Z26" s="28">
        <v>1905</v>
      </c>
      <c r="AA26" s="27">
        <v>350.45454545454544</v>
      </c>
      <c r="AB26" s="28">
        <v>1535</v>
      </c>
      <c r="AC26" s="27">
        <v>108.18181818181819</v>
      </c>
      <c r="AD26" s="28">
        <v>690</v>
      </c>
      <c r="AE26" s="27">
        <v>19.09090909090909</v>
      </c>
      <c r="AF26" s="28">
        <v>50</v>
      </c>
      <c r="AG26" s="27">
        <v>3.6363636363636362</v>
      </c>
      <c r="AH26" s="28">
        <v>10</v>
      </c>
      <c r="AI26" s="27">
        <v>0</v>
      </c>
      <c r="AJ26" s="28">
        <v>0</v>
      </c>
      <c r="AK26" s="27">
        <v>1.8181818181818181</v>
      </c>
      <c r="AL26" s="28">
        <v>10</v>
      </c>
      <c r="AM26" s="27">
        <v>0</v>
      </c>
      <c r="AN26" s="28">
        <v>0</v>
      </c>
      <c r="AO26" s="27">
        <v>0</v>
      </c>
      <c r="AP26" s="28">
        <v>0</v>
      </c>
      <c r="AQ26" s="27">
        <v>0.64236276849641993</v>
      </c>
      <c r="AR26" s="29">
        <v>0.32315035799522662</v>
      </c>
      <c r="AS26" s="29">
        <v>0.5030652052758684</v>
      </c>
      <c r="AT26" s="27">
        <v>4.5709090909090914E-2</v>
      </c>
      <c r="AU26" s="29">
        <v>2.936181818181818E-2</v>
      </c>
      <c r="AV26" s="29">
        <v>1.4770909090909088E-2</v>
      </c>
      <c r="AW26" s="30"/>
    </row>
    <row r="27" spans="1:49" x14ac:dyDescent="0.25">
      <c r="A27" s="15">
        <v>27</v>
      </c>
      <c r="B27" s="16">
        <v>43619.586608796293</v>
      </c>
      <c r="C27" s="16">
        <v>43619.587025462963</v>
      </c>
      <c r="D27" s="17">
        <v>4.1666666666666669E-4</v>
      </c>
      <c r="E27" s="18" t="s">
        <v>25</v>
      </c>
      <c r="F27" s="18" t="s">
        <v>205</v>
      </c>
      <c r="G27" s="19">
        <v>39.585714285714289</v>
      </c>
      <c r="H27" s="20">
        <v>187.3</v>
      </c>
      <c r="I27" s="19">
        <v>25.63571428571429</v>
      </c>
      <c r="J27" s="20">
        <v>135.55000000000001</v>
      </c>
      <c r="K27" s="19">
        <v>13.935714285714285</v>
      </c>
      <c r="L27" s="20">
        <v>74.05</v>
      </c>
      <c r="M27" s="19">
        <v>12724.285714285714</v>
      </c>
      <c r="N27" s="20">
        <v>77450</v>
      </c>
      <c r="O27" s="19">
        <v>18042.857142857141</v>
      </c>
      <c r="P27" s="20">
        <v>97160</v>
      </c>
      <c r="Q27" s="19">
        <v>23580</v>
      </c>
      <c r="R27" s="20">
        <v>119760</v>
      </c>
      <c r="S27" s="19">
        <v>6487.1428571428569</v>
      </c>
      <c r="T27" s="20">
        <v>33190</v>
      </c>
      <c r="U27" s="19">
        <v>2368.5714285714284</v>
      </c>
      <c r="V27" s="20">
        <v>12380</v>
      </c>
      <c r="W27" s="19">
        <v>1403.5714285714287</v>
      </c>
      <c r="X27" s="20">
        <v>7275</v>
      </c>
      <c r="Y27" s="19">
        <v>346.42857142857144</v>
      </c>
      <c r="Z27" s="20">
        <v>2005</v>
      </c>
      <c r="AA27" s="19">
        <v>332.85714285714283</v>
      </c>
      <c r="AB27" s="20">
        <v>1690</v>
      </c>
      <c r="AC27" s="19">
        <v>73.571428571428569</v>
      </c>
      <c r="AD27" s="20">
        <v>355</v>
      </c>
      <c r="AE27" s="19">
        <v>19.285714285714285</v>
      </c>
      <c r="AF27" s="20">
        <v>95</v>
      </c>
      <c r="AG27" s="19">
        <v>15.714285714285714</v>
      </c>
      <c r="AH27" s="20">
        <v>40</v>
      </c>
      <c r="AI27" s="19">
        <v>1.4285714285714286</v>
      </c>
      <c r="AJ27" s="20">
        <v>10</v>
      </c>
      <c r="AK27" s="19">
        <v>0</v>
      </c>
      <c r="AL27" s="20">
        <v>0</v>
      </c>
      <c r="AM27" s="19">
        <v>0</v>
      </c>
      <c r="AN27" s="20">
        <v>0</v>
      </c>
      <c r="AO27" s="19">
        <v>0</v>
      </c>
      <c r="AP27" s="20">
        <v>0</v>
      </c>
      <c r="AQ27" s="19">
        <v>0.64760014435221946</v>
      </c>
      <c r="AR27" s="21">
        <v>0.35203897509924209</v>
      </c>
      <c r="AS27" s="21">
        <v>0.5436054611312342</v>
      </c>
      <c r="AT27" s="19">
        <v>2.850171428571429E-2</v>
      </c>
      <c r="AU27" s="21">
        <v>1.8457714285714289E-2</v>
      </c>
      <c r="AV27" s="21">
        <v>1.0033714285714286E-2</v>
      </c>
      <c r="AW27" s="22"/>
    </row>
    <row r="28" spans="1:49" x14ac:dyDescent="0.25">
      <c r="A28" s="23">
        <v>28</v>
      </c>
      <c r="B28" s="24">
        <v>43619.588067129633</v>
      </c>
      <c r="C28" s="24">
        <v>43619.58834490741</v>
      </c>
      <c r="D28" s="25">
        <v>2.7777777777777778E-4</v>
      </c>
      <c r="E28" s="26" t="s">
        <v>26</v>
      </c>
      <c r="F28" s="26" t="s">
        <v>206</v>
      </c>
      <c r="G28" s="27">
        <v>17.970000000000002</v>
      </c>
      <c r="H28" s="28">
        <v>77.55</v>
      </c>
      <c r="I28" s="27">
        <v>8.259999999999998</v>
      </c>
      <c r="J28" s="28">
        <v>38.699999999999996</v>
      </c>
      <c r="K28" s="27">
        <v>4.660000000000001</v>
      </c>
      <c r="L28" s="28">
        <v>22.8</v>
      </c>
      <c r="M28" s="27">
        <v>3114</v>
      </c>
      <c r="N28" s="28">
        <v>15420</v>
      </c>
      <c r="O28" s="27">
        <v>5593</v>
      </c>
      <c r="P28" s="28">
        <v>27315</v>
      </c>
      <c r="Q28" s="27">
        <v>8188</v>
      </c>
      <c r="R28" s="28">
        <v>40640</v>
      </c>
      <c r="S28" s="27">
        <v>2559</v>
      </c>
      <c r="T28" s="28">
        <v>12795</v>
      </c>
      <c r="U28" s="27">
        <v>675</v>
      </c>
      <c r="V28" s="28">
        <v>3075</v>
      </c>
      <c r="W28" s="27">
        <v>705</v>
      </c>
      <c r="X28" s="28">
        <v>3325</v>
      </c>
      <c r="Y28" s="27">
        <v>-3</v>
      </c>
      <c r="Z28" s="28">
        <v>75</v>
      </c>
      <c r="AA28" s="27">
        <v>79</v>
      </c>
      <c r="AB28" s="28">
        <v>305</v>
      </c>
      <c r="AC28" s="27">
        <v>82</v>
      </c>
      <c r="AD28" s="28">
        <v>320</v>
      </c>
      <c r="AE28" s="27">
        <v>40</v>
      </c>
      <c r="AF28" s="28">
        <v>160</v>
      </c>
      <c r="AG28" s="27">
        <v>2</v>
      </c>
      <c r="AH28" s="28">
        <v>10</v>
      </c>
      <c r="AI28" s="27">
        <v>0</v>
      </c>
      <c r="AJ28" s="28">
        <v>0</v>
      </c>
      <c r="AK28" s="27">
        <v>0</v>
      </c>
      <c r="AL28" s="28">
        <v>0</v>
      </c>
      <c r="AM28" s="27">
        <v>0</v>
      </c>
      <c r="AN28" s="28">
        <v>0</v>
      </c>
      <c r="AO28" s="27">
        <v>0</v>
      </c>
      <c r="AP28" s="28">
        <v>0</v>
      </c>
      <c r="AQ28" s="27">
        <v>0.45965498052309389</v>
      </c>
      <c r="AR28" s="29">
        <v>0.25932109070673348</v>
      </c>
      <c r="AS28" s="29">
        <v>0.56416464891041185</v>
      </c>
      <c r="AT28" s="27">
        <v>8.6256000000000024E-3</v>
      </c>
      <c r="AU28" s="29">
        <v>3.9647999999999992E-3</v>
      </c>
      <c r="AV28" s="29">
        <v>2.2368000000000006E-3</v>
      </c>
      <c r="AW28" s="30"/>
    </row>
    <row r="29" spans="1:49" x14ac:dyDescent="0.25">
      <c r="A29" s="15">
        <v>29</v>
      </c>
      <c r="B29" s="16">
        <v>43619.589178240742</v>
      </c>
      <c r="C29" s="16">
        <v>43619.590219907404</v>
      </c>
      <c r="D29" s="17">
        <v>1.0416666666666667E-3</v>
      </c>
      <c r="E29" s="18" t="s">
        <v>27</v>
      </c>
      <c r="F29" s="18" t="s">
        <v>207</v>
      </c>
      <c r="G29" s="19">
        <v>71.981250000000003</v>
      </c>
      <c r="H29" s="20">
        <v>462.90000000000003</v>
      </c>
      <c r="I29" s="19">
        <v>39.268749999999997</v>
      </c>
      <c r="J29" s="20">
        <v>380.90000000000003</v>
      </c>
      <c r="K29" s="19">
        <v>13.524999999999999</v>
      </c>
      <c r="L29" s="20">
        <v>114.89999999999999</v>
      </c>
      <c r="M29" s="19">
        <v>3420</v>
      </c>
      <c r="N29" s="20">
        <v>27870</v>
      </c>
      <c r="O29" s="19">
        <v>9610.625</v>
      </c>
      <c r="P29" s="20">
        <v>52135</v>
      </c>
      <c r="Q29" s="19">
        <v>16452.5</v>
      </c>
      <c r="R29" s="20">
        <v>112530</v>
      </c>
      <c r="S29" s="19">
        <v>6751.875</v>
      </c>
      <c r="T29" s="20">
        <v>57325</v>
      </c>
      <c r="U29" s="19">
        <v>3103.75</v>
      </c>
      <c r="V29" s="20">
        <v>26540</v>
      </c>
      <c r="W29" s="19">
        <v>2950</v>
      </c>
      <c r="X29" s="20">
        <v>30175</v>
      </c>
      <c r="Y29" s="19">
        <v>1144.375</v>
      </c>
      <c r="Z29" s="20">
        <v>16500</v>
      </c>
      <c r="AA29" s="19">
        <v>807.5</v>
      </c>
      <c r="AB29" s="20">
        <v>7365</v>
      </c>
      <c r="AC29" s="19">
        <v>292.5</v>
      </c>
      <c r="AD29" s="20">
        <v>2455</v>
      </c>
      <c r="AE29" s="19">
        <v>66.875</v>
      </c>
      <c r="AF29" s="20">
        <v>475</v>
      </c>
      <c r="AG29" s="19">
        <v>9.375</v>
      </c>
      <c r="AH29" s="20">
        <v>105</v>
      </c>
      <c r="AI29" s="19">
        <v>1.25</v>
      </c>
      <c r="AJ29" s="20">
        <v>10</v>
      </c>
      <c r="AK29" s="19">
        <v>0</v>
      </c>
      <c r="AL29" s="20">
        <v>0</v>
      </c>
      <c r="AM29" s="19">
        <v>0</v>
      </c>
      <c r="AN29" s="20">
        <v>0</v>
      </c>
      <c r="AO29" s="19">
        <v>0</v>
      </c>
      <c r="AP29" s="20">
        <v>0</v>
      </c>
      <c r="AQ29" s="19">
        <v>0.54554137362160282</v>
      </c>
      <c r="AR29" s="21">
        <v>0.18789615351219932</v>
      </c>
      <c r="AS29" s="21">
        <v>0.34442145471908325</v>
      </c>
      <c r="AT29" s="19">
        <v>0.12956625000000002</v>
      </c>
      <c r="AU29" s="21">
        <v>7.0683750000000004E-2</v>
      </c>
      <c r="AV29" s="21">
        <v>2.4344999999999999E-2</v>
      </c>
      <c r="AW29" s="22"/>
    </row>
    <row r="30" spans="1:49" x14ac:dyDescent="0.25">
      <c r="A30" s="23">
        <v>30</v>
      </c>
      <c r="B30" s="24">
        <v>43619.590567129628</v>
      </c>
      <c r="C30" s="24">
        <v>43619.590983796297</v>
      </c>
      <c r="D30" s="25">
        <v>4.1666666666666669E-4</v>
      </c>
      <c r="E30" s="26" t="s">
        <v>28</v>
      </c>
      <c r="F30" s="26" t="s">
        <v>208</v>
      </c>
      <c r="G30" s="27">
        <v>144.46428571428572</v>
      </c>
      <c r="H30" s="28">
        <v>741.25</v>
      </c>
      <c r="I30" s="27">
        <v>72.450000000000017</v>
      </c>
      <c r="J30" s="28">
        <v>412.95</v>
      </c>
      <c r="K30" s="27">
        <v>26.5</v>
      </c>
      <c r="L30" s="28">
        <v>134</v>
      </c>
      <c r="M30" s="27">
        <v>5631.4285714285706</v>
      </c>
      <c r="N30" s="28">
        <v>39920</v>
      </c>
      <c r="O30" s="27">
        <v>17895.714285714286</v>
      </c>
      <c r="P30" s="28">
        <v>62210</v>
      </c>
      <c r="Q30" s="27">
        <v>34549.285714285717</v>
      </c>
      <c r="R30" s="28">
        <v>148815</v>
      </c>
      <c r="S30" s="27">
        <v>13658.571428571429</v>
      </c>
      <c r="T30" s="28">
        <v>68940</v>
      </c>
      <c r="U30" s="27">
        <v>5884.2857142857147</v>
      </c>
      <c r="V30" s="28">
        <v>33430</v>
      </c>
      <c r="W30" s="27">
        <v>5703.5714285714284</v>
      </c>
      <c r="X30" s="28">
        <v>33325</v>
      </c>
      <c r="Y30" s="27">
        <v>1654.2857142857142</v>
      </c>
      <c r="Z30" s="28">
        <v>11430</v>
      </c>
      <c r="AA30" s="27">
        <v>1544.2857142857142</v>
      </c>
      <c r="AB30" s="28">
        <v>9640</v>
      </c>
      <c r="AC30" s="27">
        <v>523.57142857142856</v>
      </c>
      <c r="AD30" s="28">
        <v>2555</v>
      </c>
      <c r="AE30" s="27">
        <v>180.71428571428572</v>
      </c>
      <c r="AF30" s="28">
        <v>715</v>
      </c>
      <c r="AG30" s="27">
        <v>37.142857142857146</v>
      </c>
      <c r="AH30" s="28">
        <v>100</v>
      </c>
      <c r="AI30" s="27">
        <v>2.8571428571428572</v>
      </c>
      <c r="AJ30" s="28">
        <v>10</v>
      </c>
      <c r="AK30" s="27">
        <v>0</v>
      </c>
      <c r="AL30" s="28">
        <v>0</v>
      </c>
      <c r="AM30" s="27">
        <v>0</v>
      </c>
      <c r="AN30" s="28">
        <v>0</v>
      </c>
      <c r="AO30" s="27">
        <v>0</v>
      </c>
      <c r="AP30" s="28">
        <v>0</v>
      </c>
      <c r="AQ30" s="27">
        <v>0.50150803461063054</v>
      </c>
      <c r="AR30" s="29">
        <v>0.18343634116192831</v>
      </c>
      <c r="AS30" s="29">
        <v>0.36576949620427873</v>
      </c>
      <c r="AT30" s="27">
        <v>0.10401428571428573</v>
      </c>
      <c r="AU30" s="29">
        <v>5.2164000000000016E-2</v>
      </c>
      <c r="AV30" s="29">
        <v>1.908E-2</v>
      </c>
      <c r="AW30" s="30"/>
    </row>
    <row r="31" spans="1:49" x14ac:dyDescent="0.25">
      <c r="A31" s="15">
        <v>32</v>
      </c>
      <c r="B31" s="16">
        <v>43619.591747685183</v>
      </c>
      <c r="C31" s="16">
        <v>43619.592164351852</v>
      </c>
      <c r="D31" s="17">
        <v>4.1666666666666669E-4</v>
      </c>
      <c r="E31" s="18" t="s">
        <v>29</v>
      </c>
      <c r="F31" s="18" t="s">
        <v>209</v>
      </c>
      <c r="G31" s="19">
        <v>55.157142857142851</v>
      </c>
      <c r="H31" s="20">
        <v>202.4</v>
      </c>
      <c r="I31" s="19">
        <v>33.128571428571426</v>
      </c>
      <c r="J31" s="20">
        <v>160.69999999999999</v>
      </c>
      <c r="K31" s="19">
        <v>13.135714285714286</v>
      </c>
      <c r="L31" s="20">
        <v>51.35</v>
      </c>
      <c r="M31" s="19">
        <v>4157.8571428571431</v>
      </c>
      <c r="N31" s="20">
        <v>28075</v>
      </c>
      <c r="O31" s="19">
        <v>10840.714285714286</v>
      </c>
      <c r="P31" s="20">
        <v>49795</v>
      </c>
      <c r="Q31" s="19">
        <v>19136.428571428572</v>
      </c>
      <c r="R31" s="20">
        <v>74385</v>
      </c>
      <c r="S31" s="19">
        <v>6511.4285714285716</v>
      </c>
      <c r="T31" s="20">
        <v>25990</v>
      </c>
      <c r="U31" s="19">
        <v>2706.4285714285716</v>
      </c>
      <c r="V31" s="20">
        <v>11185</v>
      </c>
      <c r="W31" s="19">
        <v>2514.2857142857142</v>
      </c>
      <c r="X31" s="20">
        <v>13150</v>
      </c>
      <c r="Y31" s="19">
        <v>900.71428571428578</v>
      </c>
      <c r="Z31" s="20">
        <v>6385</v>
      </c>
      <c r="AA31" s="19">
        <v>540</v>
      </c>
      <c r="AB31" s="20">
        <v>3010</v>
      </c>
      <c r="AC31" s="19">
        <v>169.28571428571428</v>
      </c>
      <c r="AD31" s="20">
        <v>585</v>
      </c>
      <c r="AE31" s="19">
        <v>50</v>
      </c>
      <c r="AF31" s="20">
        <v>190</v>
      </c>
      <c r="AG31" s="19">
        <v>11.428571428571429</v>
      </c>
      <c r="AH31" s="20">
        <v>20</v>
      </c>
      <c r="AI31" s="19">
        <v>0</v>
      </c>
      <c r="AJ31" s="20">
        <v>0</v>
      </c>
      <c r="AK31" s="19">
        <v>0</v>
      </c>
      <c r="AL31" s="20">
        <v>0</v>
      </c>
      <c r="AM31" s="19">
        <v>0</v>
      </c>
      <c r="AN31" s="20">
        <v>0</v>
      </c>
      <c r="AO31" s="19">
        <v>0</v>
      </c>
      <c r="AP31" s="20">
        <v>0</v>
      </c>
      <c r="AQ31" s="19">
        <v>0.60062160062160064</v>
      </c>
      <c r="AR31" s="21">
        <v>0.23815073815073817</v>
      </c>
      <c r="AS31" s="21">
        <v>0.39650711513583448</v>
      </c>
      <c r="AT31" s="19">
        <v>3.9713142857142857E-2</v>
      </c>
      <c r="AU31" s="21">
        <v>2.3852571428571428E-2</v>
      </c>
      <c r="AV31" s="21">
        <v>9.4577142857142863E-3</v>
      </c>
      <c r="AW31" s="22"/>
    </row>
    <row r="32" spans="1:49" x14ac:dyDescent="0.25">
      <c r="A32" s="23">
        <v>34</v>
      </c>
      <c r="B32" s="24">
        <v>43619.592928240738</v>
      </c>
      <c r="C32" s="24">
        <v>43619.593136574076</v>
      </c>
      <c r="D32" s="25">
        <v>2.0833333333333335E-4</v>
      </c>
      <c r="E32" s="26" t="s">
        <v>30</v>
      </c>
      <c r="F32" s="26" t="s">
        <v>210</v>
      </c>
      <c r="G32" s="27">
        <v>78.025000000000006</v>
      </c>
      <c r="H32" s="28">
        <v>243.95000000000002</v>
      </c>
      <c r="I32" s="27">
        <v>59.249999999999993</v>
      </c>
      <c r="J32" s="28">
        <v>207.35</v>
      </c>
      <c r="K32" s="27">
        <v>31.724999999999994</v>
      </c>
      <c r="L32" s="28">
        <v>111.75</v>
      </c>
      <c r="M32" s="27">
        <v>31575</v>
      </c>
      <c r="N32" s="28">
        <v>118515</v>
      </c>
      <c r="O32" s="27">
        <v>39697.5</v>
      </c>
      <c r="P32" s="28">
        <v>143825</v>
      </c>
      <c r="Q32" s="27">
        <v>49027.5</v>
      </c>
      <c r="R32" s="28">
        <v>169135</v>
      </c>
      <c r="S32" s="27">
        <v>14637.5</v>
      </c>
      <c r="T32" s="28">
        <v>51390</v>
      </c>
      <c r="U32" s="27">
        <v>4955</v>
      </c>
      <c r="V32" s="28">
        <v>16770</v>
      </c>
      <c r="W32" s="27">
        <v>4112.5</v>
      </c>
      <c r="X32" s="28">
        <v>13900</v>
      </c>
      <c r="Y32" s="27">
        <v>952.5</v>
      </c>
      <c r="Z32" s="28">
        <v>3980</v>
      </c>
      <c r="AA32" s="27">
        <v>592.5</v>
      </c>
      <c r="AB32" s="28">
        <v>1855</v>
      </c>
      <c r="AC32" s="27">
        <v>165</v>
      </c>
      <c r="AD32" s="28">
        <v>445</v>
      </c>
      <c r="AE32" s="27">
        <v>35</v>
      </c>
      <c r="AF32" s="28">
        <v>70</v>
      </c>
      <c r="AG32" s="27">
        <v>5</v>
      </c>
      <c r="AH32" s="28">
        <v>15</v>
      </c>
      <c r="AI32" s="27">
        <v>0</v>
      </c>
      <c r="AJ32" s="28">
        <v>0</v>
      </c>
      <c r="AK32" s="27">
        <v>0</v>
      </c>
      <c r="AL32" s="28">
        <v>0</v>
      </c>
      <c r="AM32" s="27">
        <v>0</v>
      </c>
      <c r="AN32" s="28">
        <v>0</v>
      </c>
      <c r="AO32" s="27">
        <v>0</v>
      </c>
      <c r="AP32" s="28">
        <v>0</v>
      </c>
      <c r="AQ32" s="27">
        <v>0.75937199615507833</v>
      </c>
      <c r="AR32" s="29">
        <v>0.40660044857417482</v>
      </c>
      <c r="AS32" s="29">
        <v>0.53544303797468351</v>
      </c>
      <c r="AT32" s="27">
        <v>2.8089000000000003E-2</v>
      </c>
      <c r="AU32" s="29">
        <v>2.1329999999999998E-2</v>
      </c>
      <c r="AV32" s="29">
        <v>1.1420999999999999E-2</v>
      </c>
      <c r="AW32" s="30"/>
    </row>
    <row r="33" spans="1:49" x14ac:dyDescent="0.25">
      <c r="A33" s="15">
        <v>36</v>
      </c>
      <c r="B33" s="16">
        <v>43619.594039351854</v>
      </c>
      <c r="C33" s="16">
        <v>43619.594456018516</v>
      </c>
      <c r="D33" s="17">
        <v>4.1666666666666669E-4</v>
      </c>
      <c r="E33" s="18" t="s">
        <v>31</v>
      </c>
      <c r="F33" s="18" t="s">
        <v>211</v>
      </c>
      <c r="G33" s="19">
        <v>75.964285714285708</v>
      </c>
      <c r="H33" s="20">
        <v>390.15000000000003</v>
      </c>
      <c r="I33" s="19">
        <v>53.24285714285714</v>
      </c>
      <c r="J33" s="20">
        <v>284.60000000000002</v>
      </c>
      <c r="K33" s="19">
        <v>30.35</v>
      </c>
      <c r="L33" s="20">
        <v>168.95</v>
      </c>
      <c r="M33" s="19">
        <v>31972.857142857145</v>
      </c>
      <c r="N33" s="20">
        <v>203600</v>
      </c>
      <c r="O33" s="19">
        <v>39853.571428571428</v>
      </c>
      <c r="P33" s="20">
        <v>236225</v>
      </c>
      <c r="Q33" s="19">
        <v>48002.142857142855</v>
      </c>
      <c r="R33" s="20">
        <v>267725</v>
      </c>
      <c r="S33" s="19">
        <v>14135</v>
      </c>
      <c r="T33" s="20">
        <v>73475</v>
      </c>
      <c r="U33" s="19">
        <v>5073.5714285714284</v>
      </c>
      <c r="V33" s="20">
        <v>26855</v>
      </c>
      <c r="W33" s="19">
        <v>3314.2857142857142</v>
      </c>
      <c r="X33" s="20">
        <v>16100</v>
      </c>
      <c r="Y33" s="19">
        <v>459.28571428571433</v>
      </c>
      <c r="Z33" s="20">
        <v>2765</v>
      </c>
      <c r="AA33" s="19">
        <v>596.42857142857144</v>
      </c>
      <c r="AB33" s="20">
        <v>2655</v>
      </c>
      <c r="AC33" s="19">
        <v>220</v>
      </c>
      <c r="AD33" s="20">
        <v>1050</v>
      </c>
      <c r="AE33" s="19">
        <v>49.285714285714285</v>
      </c>
      <c r="AF33" s="20">
        <v>205</v>
      </c>
      <c r="AG33" s="19">
        <v>3.5714285714285712</v>
      </c>
      <c r="AH33" s="20">
        <v>25</v>
      </c>
      <c r="AI33" s="19">
        <v>0</v>
      </c>
      <c r="AJ33" s="20">
        <v>0</v>
      </c>
      <c r="AK33" s="19">
        <v>0</v>
      </c>
      <c r="AL33" s="20">
        <v>0</v>
      </c>
      <c r="AM33" s="19">
        <v>0</v>
      </c>
      <c r="AN33" s="20">
        <v>0</v>
      </c>
      <c r="AO33" s="19">
        <v>0</v>
      </c>
      <c r="AP33" s="20">
        <v>0</v>
      </c>
      <c r="AQ33" s="19">
        <v>0.70089327691584391</v>
      </c>
      <c r="AR33" s="21">
        <v>0.39952985425481907</v>
      </c>
      <c r="AS33" s="21">
        <v>0.57002951435470894</v>
      </c>
      <c r="AT33" s="19">
        <v>5.4694285714285716E-2</v>
      </c>
      <c r="AU33" s="21">
        <v>3.8334857142857143E-2</v>
      </c>
      <c r="AV33" s="21">
        <v>2.1852000000000003E-2</v>
      </c>
      <c r="AW33" s="22"/>
    </row>
    <row r="34" spans="1:49" x14ac:dyDescent="0.25">
      <c r="A34" s="23">
        <v>38</v>
      </c>
      <c r="B34" s="24">
        <v>43619.596400462964</v>
      </c>
      <c r="C34" s="24">
        <v>43619.59716435185</v>
      </c>
      <c r="D34" s="25">
        <v>7.6388888888888893E-4</v>
      </c>
      <c r="E34" s="26" t="s">
        <v>32</v>
      </c>
      <c r="F34" s="26" t="s">
        <v>212</v>
      </c>
      <c r="G34" s="27">
        <v>227.30833333333337</v>
      </c>
      <c r="H34" s="28">
        <v>1242.8</v>
      </c>
      <c r="I34" s="27">
        <v>176.98333333333332</v>
      </c>
      <c r="J34" s="28">
        <v>1056.8</v>
      </c>
      <c r="K34" s="27">
        <v>102.68333333333332</v>
      </c>
      <c r="L34" s="28">
        <v>636.5</v>
      </c>
      <c r="M34" s="27">
        <v>131713.33333333334</v>
      </c>
      <c r="N34" s="28">
        <v>1081090</v>
      </c>
      <c r="O34" s="27">
        <v>144520.83333333334</v>
      </c>
      <c r="P34" s="28">
        <v>880680</v>
      </c>
      <c r="Q34" s="27">
        <v>149864.16666666666</v>
      </c>
      <c r="R34" s="28">
        <v>800770</v>
      </c>
      <c r="S34" s="27">
        <v>44177.5</v>
      </c>
      <c r="T34" s="28">
        <v>247275</v>
      </c>
      <c r="U34" s="27">
        <v>14777.5</v>
      </c>
      <c r="V34" s="28">
        <v>86605</v>
      </c>
      <c r="W34" s="27">
        <v>11145.833333333334</v>
      </c>
      <c r="X34" s="28">
        <v>64325</v>
      </c>
      <c r="Y34" s="27">
        <v>1823.3333333333333</v>
      </c>
      <c r="Z34" s="28">
        <v>13740</v>
      </c>
      <c r="AA34" s="27">
        <v>1867.5</v>
      </c>
      <c r="AB34" s="28">
        <v>8560</v>
      </c>
      <c r="AC34" s="27">
        <v>418.33333333333331</v>
      </c>
      <c r="AD34" s="28">
        <v>1645</v>
      </c>
      <c r="AE34" s="27">
        <v>83.333333333333329</v>
      </c>
      <c r="AF34" s="28">
        <v>355</v>
      </c>
      <c r="AG34" s="27">
        <v>10.833333333333334</v>
      </c>
      <c r="AH34" s="28">
        <v>70</v>
      </c>
      <c r="AI34" s="27">
        <v>0.83333333333333337</v>
      </c>
      <c r="AJ34" s="28">
        <v>10</v>
      </c>
      <c r="AK34" s="27">
        <v>0</v>
      </c>
      <c r="AL34" s="28">
        <v>0</v>
      </c>
      <c r="AM34" s="27">
        <v>0</v>
      </c>
      <c r="AN34" s="28">
        <v>0</v>
      </c>
      <c r="AO34" s="27">
        <v>0</v>
      </c>
      <c r="AP34" s="28">
        <v>0</v>
      </c>
      <c r="AQ34" s="27">
        <v>0.77860468526597482</v>
      </c>
      <c r="AR34" s="29">
        <v>0.45173589470982867</v>
      </c>
      <c r="AS34" s="29">
        <v>0.58018645823523873</v>
      </c>
      <c r="AT34" s="27">
        <v>0.30004700000000006</v>
      </c>
      <c r="AU34" s="29">
        <v>0.23361800000000002</v>
      </c>
      <c r="AV34" s="29">
        <v>0.135542</v>
      </c>
      <c r="AW34" s="30"/>
    </row>
    <row r="35" spans="1:49" x14ac:dyDescent="0.25">
      <c r="A35" s="31">
        <v>41</v>
      </c>
      <c r="B35" s="32">
        <v>43619.60056712963</v>
      </c>
      <c r="C35" s="32">
        <v>43619.601331018515</v>
      </c>
      <c r="D35" s="33">
        <v>7.6388888888888893E-4</v>
      </c>
      <c r="E35" s="34" t="s">
        <v>33</v>
      </c>
      <c r="F35" s="34" t="s">
        <v>213</v>
      </c>
      <c r="G35" s="35">
        <v>188.25833333333335</v>
      </c>
      <c r="H35" s="36">
        <v>946.35</v>
      </c>
      <c r="I35" s="35">
        <v>148.32499999999996</v>
      </c>
      <c r="J35" s="36">
        <v>854.5</v>
      </c>
      <c r="K35" s="35">
        <v>87.216666666666654</v>
      </c>
      <c r="L35" s="36">
        <v>525.5</v>
      </c>
      <c r="M35" s="35">
        <v>111006.66666666667</v>
      </c>
      <c r="N35" s="36">
        <v>907510</v>
      </c>
      <c r="O35" s="35">
        <v>130689.16666666666</v>
      </c>
      <c r="P35" s="36">
        <v>798555</v>
      </c>
      <c r="Q35" s="35">
        <v>129798.33333333334</v>
      </c>
      <c r="R35" s="36">
        <v>683535</v>
      </c>
      <c r="S35" s="35">
        <v>37292.5</v>
      </c>
      <c r="T35" s="36">
        <v>200790</v>
      </c>
      <c r="U35" s="35">
        <v>12460</v>
      </c>
      <c r="V35" s="36">
        <v>65065</v>
      </c>
      <c r="W35" s="35">
        <v>8870.8333333333339</v>
      </c>
      <c r="X35" s="36">
        <v>48700</v>
      </c>
      <c r="Y35" s="35">
        <v>1639.1666666666667</v>
      </c>
      <c r="Z35" s="36">
        <v>13035</v>
      </c>
      <c r="AA35" s="35">
        <v>1456.6666666666667</v>
      </c>
      <c r="AB35" s="36">
        <v>5375</v>
      </c>
      <c r="AC35" s="35">
        <v>297.5</v>
      </c>
      <c r="AD35" s="36">
        <v>1195</v>
      </c>
      <c r="AE35" s="35">
        <v>79.166666666666671</v>
      </c>
      <c r="AF35" s="36">
        <v>295</v>
      </c>
      <c r="AG35" s="35">
        <v>10</v>
      </c>
      <c r="AH35" s="36">
        <v>40</v>
      </c>
      <c r="AI35" s="35">
        <v>0.83333333333333337</v>
      </c>
      <c r="AJ35" s="36">
        <v>10</v>
      </c>
      <c r="AK35" s="35">
        <v>0</v>
      </c>
      <c r="AL35" s="36">
        <v>0</v>
      </c>
      <c r="AM35" s="35">
        <v>0</v>
      </c>
      <c r="AN35" s="36">
        <v>0</v>
      </c>
      <c r="AO35" s="35">
        <v>0</v>
      </c>
      <c r="AP35" s="36">
        <v>0</v>
      </c>
      <c r="AQ35" s="35">
        <v>0.78788012925501272</v>
      </c>
      <c r="AR35" s="37">
        <v>0.46328183790004857</v>
      </c>
      <c r="AS35" s="37">
        <v>0.58801056239114569</v>
      </c>
      <c r="AT35" s="35">
        <v>0.24850100000000006</v>
      </c>
      <c r="AU35" s="37">
        <v>0.19578899999999999</v>
      </c>
      <c r="AV35" s="37">
        <v>0.11512600000000001</v>
      </c>
      <c r="AW35" s="38"/>
    </row>
    <row r="36" spans="1:49" x14ac:dyDescent="0.25">
      <c r="A36" s="23">
        <v>43</v>
      </c>
      <c r="B36" s="24">
        <v>43619.604733796295</v>
      </c>
      <c r="C36" s="24">
        <v>43619.605578703704</v>
      </c>
      <c r="D36" s="25">
        <v>8.449074074074075E-4</v>
      </c>
      <c r="E36" s="26" t="s">
        <v>34</v>
      </c>
      <c r="F36" s="26" t="s">
        <v>214</v>
      </c>
      <c r="G36" s="27">
        <v>251.1653846153846</v>
      </c>
      <c r="H36" s="28">
        <v>1240.95</v>
      </c>
      <c r="I36" s="27">
        <v>200.16923076923072</v>
      </c>
      <c r="J36" s="28">
        <v>1141.8999999999999</v>
      </c>
      <c r="K36" s="27">
        <v>117.86153846153846</v>
      </c>
      <c r="L36" s="28">
        <v>718</v>
      </c>
      <c r="M36" s="27">
        <v>163113.07692307694</v>
      </c>
      <c r="N36" s="28">
        <v>1374890</v>
      </c>
      <c r="O36" s="27">
        <v>174364.23076923078</v>
      </c>
      <c r="P36" s="28">
        <v>1070245</v>
      </c>
      <c r="Q36" s="27">
        <v>167982.69230769231</v>
      </c>
      <c r="R36" s="28">
        <v>879305</v>
      </c>
      <c r="S36" s="27">
        <v>48428.846153846156</v>
      </c>
      <c r="T36" s="28">
        <v>253605</v>
      </c>
      <c r="U36" s="27">
        <v>16150.76923076923</v>
      </c>
      <c r="V36" s="28">
        <v>84320</v>
      </c>
      <c r="W36" s="27">
        <v>12428.846153846154</v>
      </c>
      <c r="X36" s="28">
        <v>62075</v>
      </c>
      <c r="Y36" s="27">
        <v>2260</v>
      </c>
      <c r="Z36" s="28">
        <v>18080</v>
      </c>
      <c r="AA36" s="27">
        <v>1905.7692307692307</v>
      </c>
      <c r="AB36" s="28">
        <v>6595</v>
      </c>
      <c r="AC36" s="27">
        <v>410.76923076923077</v>
      </c>
      <c r="AD36" s="28">
        <v>1800</v>
      </c>
      <c r="AE36" s="27">
        <v>75</v>
      </c>
      <c r="AF36" s="28">
        <v>295</v>
      </c>
      <c r="AG36" s="27">
        <v>16.923076923076923</v>
      </c>
      <c r="AH36" s="28">
        <v>60</v>
      </c>
      <c r="AI36" s="27">
        <v>0.76923076923076927</v>
      </c>
      <c r="AJ36" s="28">
        <v>10</v>
      </c>
      <c r="AK36" s="27">
        <v>0</v>
      </c>
      <c r="AL36" s="28">
        <v>0</v>
      </c>
      <c r="AM36" s="27">
        <v>0</v>
      </c>
      <c r="AN36" s="28">
        <v>0</v>
      </c>
      <c r="AO36" s="27">
        <v>0</v>
      </c>
      <c r="AP36" s="28">
        <v>0</v>
      </c>
      <c r="AQ36" s="27">
        <v>0.79696185473867953</v>
      </c>
      <c r="AR36" s="29">
        <v>0.46925868643094498</v>
      </c>
      <c r="AS36" s="29">
        <v>0.58880946891092167</v>
      </c>
      <c r="AT36" s="27">
        <v>0.36670146153846156</v>
      </c>
      <c r="AU36" s="29">
        <v>0.29224707692307689</v>
      </c>
      <c r="AV36" s="29">
        <v>0.17207784615384616</v>
      </c>
      <c r="AW36" s="30"/>
    </row>
    <row r="37" spans="1:49" x14ac:dyDescent="0.25">
      <c r="A37" s="15">
        <v>47</v>
      </c>
      <c r="B37" s="16">
        <v>43619.609050925923</v>
      </c>
      <c r="C37" s="16">
        <v>43619.609606481485</v>
      </c>
      <c r="D37" s="17">
        <v>5.5555555555555556E-4</v>
      </c>
      <c r="E37" s="18" t="s">
        <v>35</v>
      </c>
      <c r="F37" s="18" t="s">
        <v>215</v>
      </c>
      <c r="G37" s="19">
        <v>331.82222222222219</v>
      </c>
      <c r="H37" s="20">
        <v>1388.8</v>
      </c>
      <c r="I37" s="19">
        <v>273.17777777777781</v>
      </c>
      <c r="J37" s="20">
        <v>1286.0999999999999</v>
      </c>
      <c r="K37" s="19">
        <v>167.51666666666671</v>
      </c>
      <c r="L37" s="20">
        <v>821.95</v>
      </c>
      <c r="M37" s="19">
        <v>263266.66666666669</v>
      </c>
      <c r="N37" s="20">
        <v>1707740</v>
      </c>
      <c r="O37" s="19">
        <v>259082.22222222225</v>
      </c>
      <c r="P37" s="20">
        <v>1230690</v>
      </c>
      <c r="Q37" s="19">
        <v>231883.88888888888</v>
      </c>
      <c r="R37" s="20">
        <v>931895</v>
      </c>
      <c r="S37" s="19">
        <v>63691.111111111109</v>
      </c>
      <c r="T37" s="20">
        <v>274630</v>
      </c>
      <c r="U37" s="19">
        <v>21146.666666666668</v>
      </c>
      <c r="V37" s="20">
        <v>89800</v>
      </c>
      <c r="W37" s="19">
        <v>15850</v>
      </c>
      <c r="X37" s="20">
        <v>70450</v>
      </c>
      <c r="Y37" s="19">
        <v>3047.2222222222222</v>
      </c>
      <c r="Z37" s="20">
        <v>18175</v>
      </c>
      <c r="AA37" s="19">
        <v>2237.2222222222222</v>
      </c>
      <c r="AB37" s="20">
        <v>7625</v>
      </c>
      <c r="AC37" s="19">
        <v>484.44444444444446</v>
      </c>
      <c r="AD37" s="20">
        <v>1450</v>
      </c>
      <c r="AE37" s="19">
        <v>86.666666666666671</v>
      </c>
      <c r="AF37" s="20">
        <v>260</v>
      </c>
      <c r="AG37" s="19">
        <v>15.555555555555555</v>
      </c>
      <c r="AH37" s="20">
        <v>40</v>
      </c>
      <c r="AI37" s="19">
        <v>1.1111111111111112</v>
      </c>
      <c r="AJ37" s="20">
        <v>10</v>
      </c>
      <c r="AK37" s="19">
        <v>0</v>
      </c>
      <c r="AL37" s="20">
        <v>0</v>
      </c>
      <c r="AM37" s="19">
        <v>0</v>
      </c>
      <c r="AN37" s="20">
        <v>0</v>
      </c>
      <c r="AO37" s="19">
        <v>0</v>
      </c>
      <c r="AP37" s="20">
        <v>0</v>
      </c>
      <c r="AQ37" s="19">
        <v>0.82326547013126183</v>
      </c>
      <c r="AR37" s="21">
        <v>0.5048386016608627</v>
      </c>
      <c r="AS37" s="21">
        <v>0.61321483771251939</v>
      </c>
      <c r="AT37" s="19">
        <v>0.31854933333333335</v>
      </c>
      <c r="AU37" s="21">
        <v>0.26225066666666674</v>
      </c>
      <c r="AV37" s="21">
        <v>0.16081600000000007</v>
      </c>
      <c r="AW37" s="22"/>
    </row>
    <row r="38" spans="1:49" x14ac:dyDescent="0.25">
      <c r="A38" s="23">
        <v>49</v>
      </c>
      <c r="B38" s="24">
        <v>43619.613287037035</v>
      </c>
      <c r="C38" s="24">
        <v>43619.614050925928</v>
      </c>
      <c r="D38" s="25">
        <v>7.6388888888888893E-4</v>
      </c>
      <c r="E38" s="26" t="s">
        <v>36</v>
      </c>
      <c r="F38" s="26" t="s">
        <v>216</v>
      </c>
      <c r="G38" s="27">
        <v>224.04166666666669</v>
      </c>
      <c r="H38" s="28">
        <v>1054</v>
      </c>
      <c r="I38" s="27">
        <v>181.52500000000001</v>
      </c>
      <c r="J38" s="28">
        <v>967.4</v>
      </c>
      <c r="K38" s="27">
        <v>106.625</v>
      </c>
      <c r="L38" s="28">
        <v>567.29999999999995</v>
      </c>
      <c r="M38" s="27">
        <v>133748.33333333334</v>
      </c>
      <c r="N38" s="28">
        <v>922475</v>
      </c>
      <c r="O38" s="27">
        <v>161660</v>
      </c>
      <c r="P38" s="28">
        <v>818440</v>
      </c>
      <c r="Q38" s="27">
        <v>160372.5</v>
      </c>
      <c r="R38" s="28">
        <v>727800</v>
      </c>
      <c r="S38" s="27">
        <v>46060.833333333336</v>
      </c>
      <c r="T38" s="28">
        <v>221535</v>
      </c>
      <c r="U38" s="27">
        <v>14784.166666666666</v>
      </c>
      <c r="V38" s="28">
        <v>75430</v>
      </c>
      <c r="W38" s="27">
        <v>11245.833333333334</v>
      </c>
      <c r="X38" s="28">
        <v>59500</v>
      </c>
      <c r="Y38" s="27">
        <v>2088.3333333333335</v>
      </c>
      <c r="Z38" s="28">
        <v>17950</v>
      </c>
      <c r="AA38" s="27">
        <v>1677.5</v>
      </c>
      <c r="AB38" s="28">
        <v>6275</v>
      </c>
      <c r="AC38" s="27">
        <v>337.5</v>
      </c>
      <c r="AD38" s="28">
        <v>1090</v>
      </c>
      <c r="AE38" s="27">
        <v>69.166666666666671</v>
      </c>
      <c r="AF38" s="28">
        <v>255</v>
      </c>
      <c r="AG38" s="27">
        <v>10.833333333333334</v>
      </c>
      <c r="AH38" s="28">
        <v>75</v>
      </c>
      <c r="AI38" s="27">
        <v>0</v>
      </c>
      <c r="AJ38" s="28">
        <v>0</v>
      </c>
      <c r="AK38" s="27">
        <v>0</v>
      </c>
      <c r="AL38" s="28">
        <v>0</v>
      </c>
      <c r="AM38" s="27">
        <v>0</v>
      </c>
      <c r="AN38" s="28">
        <v>0</v>
      </c>
      <c r="AO38" s="27">
        <v>0</v>
      </c>
      <c r="AP38" s="28">
        <v>0</v>
      </c>
      <c r="AQ38" s="27">
        <v>0.81022875209224465</v>
      </c>
      <c r="AR38" s="29">
        <v>0.4759159382555328</v>
      </c>
      <c r="AS38" s="29">
        <v>0.58738465776063897</v>
      </c>
      <c r="AT38" s="27">
        <v>0.29573500000000008</v>
      </c>
      <c r="AU38" s="29">
        <v>0.23961300000000005</v>
      </c>
      <c r="AV38" s="29">
        <v>0.14074500000000001</v>
      </c>
      <c r="AW38" s="30"/>
    </row>
    <row r="39" spans="1:49" x14ac:dyDescent="0.25">
      <c r="A39" s="15">
        <v>51</v>
      </c>
      <c r="B39" s="16">
        <v>43619.616759259261</v>
      </c>
      <c r="C39" s="16">
        <v>43619.617314814815</v>
      </c>
      <c r="D39" s="17">
        <v>5.5555555555555556E-4</v>
      </c>
      <c r="E39" s="18" t="s">
        <v>37</v>
      </c>
      <c r="F39" s="18" t="s">
        <v>217</v>
      </c>
      <c r="G39" s="19">
        <v>171.90555555555557</v>
      </c>
      <c r="H39" s="20">
        <v>493.84999999999997</v>
      </c>
      <c r="I39" s="19">
        <v>134.73333333333335</v>
      </c>
      <c r="J39" s="20">
        <v>420</v>
      </c>
      <c r="K39" s="19">
        <v>79.966666666666683</v>
      </c>
      <c r="L39" s="20">
        <v>256.40000000000003</v>
      </c>
      <c r="M39" s="19">
        <v>84839.444444444438</v>
      </c>
      <c r="N39" s="20">
        <v>350705</v>
      </c>
      <c r="O39" s="19">
        <v>127392.22222222222</v>
      </c>
      <c r="P39" s="20">
        <v>416630</v>
      </c>
      <c r="Q39" s="19">
        <v>132309.44444444444</v>
      </c>
      <c r="R39" s="20">
        <v>396195</v>
      </c>
      <c r="S39" s="19">
        <v>35388.333333333336</v>
      </c>
      <c r="T39" s="20">
        <v>103425</v>
      </c>
      <c r="U39" s="19">
        <v>10380.555555555555</v>
      </c>
      <c r="V39" s="20">
        <v>31045</v>
      </c>
      <c r="W39" s="19">
        <v>8244.4444444444453</v>
      </c>
      <c r="X39" s="20">
        <v>26200</v>
      </c>
      <c r="Y39" s="19">
        <v>1310</v>
      </c>
      <c r="Z39" s="20">
        <v>4430</v>
      </c>
      <c r="AA39" s="19">
        <v>1273.8888888888889</v>
      </c>
      <c r="AB39" s="20">
        <v>3225</v>
      </c>
      <c r="AC39" s="19">
        <v>276.11111111111109</v>
      </c>
      <c r="AD39" s="20">
        <v>595</v>
      </c>
      <c r="AE39" s="19">
        <v>75</v>
      </c>
      <c r="AF39" s="20">
        <v>145</v>
      </c>
      <c r="AG39" s="19">
        <v>11.111111111111111</v>
      </c>
      <c r="AH39" s="20">
        <v>30</v>
      </c>
      <c r="AI39" s="19">
        <v>1.1111111111111112</v>
      </c>
      <c r="AJ39" s="20">
        <v>10</v>
      </c>
      <c r="AK39" s="19">
        <v>0</v>
      </c>
      <c r="AL39" s="20">
        <v>0</v>
      </c>
      <c r="AM39" s="19">
        <v>0</v>
      </c>
      <c r="AN39" s="20">
        <v>0</v>
      </c>
      <c r="AO39" s="19">
        <v>0</v>
      </c>
      <c r="AP39" s="20">
        <v>0</v>
      </c>
      <c r="AQ39" s="19">
        <v>0.78376369453511296</v>
      </c>
      <c r="AR39" s="21">
        <v>0.46517790776589218</v>
      </c>
      <c r="AS39" s="21">
        <v>0.5935180603661554</v>
      </c>
      <c r="AT39" s="19">
        <v>0.16502933333333336</v>
      </c>
      <c r="AU39" s="21">
        <v>0.12934400000000004</v>
      </c>
      <c r="AV39" s="21">
        <v>7.6768000000000031E-2</v>
      </c>
      <c r="AW39" s="22"/>
    </row>
    <row r="40" spans="1:49" x14ac:dyDescent="0.25">
      <c r="A40" s="23">
        <v>52</v>
      </c>
      <c r="B40" s="24">
        <v>43619.620162037034</v>
      </c>
      <c r="C40" s="24">
        <v>43619.620509259257</v>
      </c>
      <c r="D40" s="25">
        <v>3.4722222222222224E-4</v>
      </c>
      <c r="E40" s="26" t="s">
        <v>38</v>
      </c>
      <c r="F40" s="26" t="s">
        <v>218</v>
      </c>
      <c r="G40" s="27">
        <v>35.31666666666667</v>
      </c>
      <c r="H40" s="28">
        <v>107.1</v>
      </c>
      <c r="I40" s="27">
        <v>18.666666666666664</v>
      </c>
      <c r="J40" s="28">
        <v>52.949999999999996</v>
      </c>
      <c r="K40" s="27">
        <v>7.9500000000000011</v>
      </c>
      <c r="L40" s="28">
        <v>21.9</v>
      </c>
      <c r="M40" s="27">
        <v>2988.3333333333339</v>
      </c>
      <c r="N40" s="28">
        <v>10690</v>
      </c>
      <c r="O40" s="27">
        <v>7655</v>
      </c>
      <c r="P40" s="28">
        <v>23640</v>
      </c>
      <c r="Q40" s="27">
        <v>11451.666666666666</v>
      </c>
      <c r="R40" s="28">
        <v>30795</v>
      </c>
      <c r="S40" s="27">
        <v>4510</v>
      </c>
      <c r="T40" s="28">
        <v>13105</v>
      </c>
      <c r="U40" s="27">
        <v>1835</v>
      </c>
      <c r="V40" s="28">
        <v>5235</v>
      </c>
      <c r="W40" s="27">
        <v>1333.3333333333333</v>
      </c>
      <c r="X40" s="28">
        <v>4175</v>
      </c>
      <c r="Y40" s="27">
        <v>270</v>
      </c>
      <c r="Z40" s="28">
        <v>975</v>
      </c>
      <c r="AA40" s="27">
        <v>383.33333333333331</v>
      </c>
      <c r="AB40" s="28">
        <v>1170</v>
      </c>
      <c r="AC40" s="27">
        <v>130</v>
      </c>
      <c r="AD40" s="28">
        <v>410</v>
      </c>
      <c r="AE40" s="27">
        <v>18.333333333333336</v>
      </c>
      <c r="AF40" s="28">
        <v>65</v>
      </c>
      <c r="AG40" s="27">
        <v>13.333333333333334</v>
      </c>
      <c r="AH40" s="28">
        <v>40</v>
      </c>
      <c r="AI40" s="27">
        <v>1.6666666666666667</v>
      </c>
      <c r="AJ40" s="28">
        <v>10</v>
      </c>
      <c r="AK40" s="27">
        <v>0</v>
      </c>
      <c r="AL40" s="28">
        <v>0</v>
      </c>
      <c r="AM40" s="27">
        <v>0</v>
      </c>
      <c r="AN40" s="28">
        <v>0</v>
      </c>
      <c r="AO40" s="27">
        <v>0</v>
      </c>
      <c r="AP40" s="28">
        <v>0</v>
      </c>
      <c r="AQ40" s="27">
        <v>0.52855120339782902</v>
      </c>
      <c r="AR40" s="29">
        <v>0.22510618216139688</v>
      </c>
      <c r="AS40" s="29">
        <v>0.42589285714285724</v>
      </c>
      <c r="AT40" s="27">
        <v>2.1190000000000004E-2</v>
      </c>
      <c r="AU40" s="29">
        <v>1.12E-2</v>
      </c>
      <c r="AV40" s="29">
        <v>4.7700000000000008E-3</v>
      </c>
      <c r="AW40" s="30"/>
    </row>
    <row r="41" spans="1:49" x14ac:dyDescent="0.25">
      <c r="A41" s="15">
        <v>53</v>
      </c>
      <c r="B41" s="16">
        <v>43619.621967592589</v>
      </c>
      <c r="C41" s="16">
        <v>43619.622314814813</v>
      </c>
      <c r="D41" s="17">
        <v>3.4722222222222224E-4</v>
      </c>
      <c r="E41" s="18" t="s">
        <v>39</v>
      </c>
      <c r="F41" s="18" t="s">
        <v>219</v>
      </c>
      <c r="G41" s="19">
        <v>36.933333333333337</v>
      </c>
      <c r="H41" s="20">
        <v>152.80000000000001</v>
      </c>
      <c r="I41" s="19">
        <v>19.933333333333334</v>
      </c>
      <c r="J41" s="20">
        <v>86.75</v>
      </c>
      <c r="K41" s="19">
        <v>8.6833333333333336</v>
      </c>
      <c r="L41" s="20">
        <v>38.950000000000003</v>
      </c>
      <c r="M41" s="19">
        <v>3755</v>
      </c>
      <c r="N41" s="20">
        <v>17925</v>
      </c>
      <c r="O41" s="19">
        <v>7008.3333333333339</v>
      </c>
      <c r="P41" s="20">
        <v>34120</v>
      </c>
      <c r="Q41" s="19">
        <v>12486.666666666666</v>
      </c>
      <c r="R41" s="20">
        <v>56195</v>
      </c>
      <c r="S41" s="19">
        <v>5046.666666666667</v>
      </c>
      <c r="T41" s="20">
        <v>22420</v>
      </c>
      <c r="U41" s="19">
        <v>1945</v>
      </c>
      <c r="V41" s="20">
        <v>8720</v>
      </c>
      <c r="W41" s="19">
        <v>1408.3333333333333</v>
      </c>
      <c r="X41" s="20">
        <v>6300</v>
      </c>
      <c r="Y41" s="19">
        <v>250</v>
      </c>
      <c r="Z41" s="20">
        <v>1090</v>
      </c>
      <c r="AA41" s="19">
        <v>410</v>
      </c>
      <c r="AB41" s="20">
        <v>1670</v>
      </c>
      <c r="AC41" s="19">
        <v>158.33333333333334</v>
      </c>
      <c r="AD41" s="20">
        <v>505</v>
      </c>
      <c r="AE41" s="19">
        <v>20</v>
      </c>
      <c r="AF41" s="20">
        <v>110</v>
      </c>
      <c r="AG41" s="19">
        <v>11.666666666666666</v>
      </c>
      <c r="AH41" s="20">
        <v>50</v>
      </c>
      <c r="AI41" s="19">
        <v>0</v>
      </c>
      <c r="AJ41" s="20">
        <v>0</v>
      </c>
      <c r="AK41" s="19">
        <v>0</v>
      </c>
      <c r="AL41" s="20">
        <v>0</v>
      </c>
      <c r="AM41" s="19">
        <v>0</v>
      </c>
      <c r="AN41" s="20">
        <v>0</v>
      </c>
      <c r="AO41" s="19">
        <v>0</v>
      </c>
      <c r="AP41" s="20">
        <v>0</v>
      </c>
      <c r="AQ41" s="19">
        <v>0.53971119133573997</v>
      </c>
      <c r="AR41" s="21">
        <v>0.23510830324909746</v>
      </c>
      <c r="AS41" s="21">
        <v>0.43561872909698995</v>
      </c>
      <c r="AT41" s="19">
        <v>2.2160000000000003E-2</v>
      </c>
      <c r="AU41" s="21">
        <v>1.1960000000000002E-2</v>
      </c>
      <c r="AV41" s="21">
        <v>5.2100000000000002E-3</v>
      </c>
      <c r="AW41" s="22"/>
    </row>
    <row r="42" spans="1:49" x14ac:dyDescent="0.25">
      <c r="A42" s="23">
        <v>54</v>
      </c>
      <c r="B42" s="24">
        <v>43619.623495370368</v>
      </c>
      <c r="C42" s="24">
        <v>43619.623912037037</v>
      </c>
      <c r="D42" s="25">
        <v>4.1666666666666669E-4</v>
      </c>
      <c r="E42" s="26" t="s">
        <v>40</v>
      </c>
      <c r="F42" s="26" t="s">
        <v>220</v>
      </c>
      <c r="G42" s="27">
        <v>49.071428571428569</v>
      </c>
      <c r="H42" s="28">
        <v>197.1</v>
      </c>
      <c r="I42" s="27">
        <v>32.907142857142858</v>
      </c>
      <c r="J42" s="28">
        <v>163.05000000000001</v>
      </c>
      <c r="K42" s="27">
        <v>16.107142857142861</v>
      </c>
      <c r="L42" s="28">
        <v>81.05</v>
      </c>
      <c r="M42" s="27">
        <v>11495</v>
      </c>
      <c r="N42" s="28">
        <v>69605</v>
      </c>
      <c r="O42" s="27">
        <v>17212.142857142859</v>
      </c>
      <c r="P42" s="28">
        <v>92215</v>
      </c>
      <c r="Q42" s="27">
        <v>24202.142857142859</v>
      </c>
      <c r="R42" s="28">
        <v>119895</v>
      </c>
      <c r="S42" s="27">
        <v>8322.8571428571431</v>
      </c>
      <c r="T42" s="28">
        <v>40020</v>
      </c>
      <c r="U42" s="27">
        <v>3112.1428571428573</v>
      </c>
      <c r="V42" s="28">
        <v>13875</v>
      </c>
      <c r="W42" s="27">
        <v>2407.1428571428573</v>
      </c>
      <c r="X42" s="28">
        <v>11300</v>
      </c>
      <c r="Y42" s="27">
        <v>557.14285714285711</v>
      </c>
      <c r="Z42" s="28">
        <v>3670</v>
      </c>
      <c r="AA42" s="27">
        <v>425</v>
      </c>
      <c r="AB42" s="28">
        <v>1755</v>
      </c>
      <c r="AC42" s="27">
        <v>113.57142857142858</v>
      </c>
      <c r="AD42" s="28">
        <v>445</v>
      </c>
      <c r="AE42" s="27">
        <v>35</v>
      </c>
      <c r="AF42" s="28">
        <v>115</v>
      </c>
      <c r="AG42" s="27">
        <v>7.1428571428571432</v>
      </c>
      <c r="AH42" s="28">
        <v>20</v>
      </c>
      <c r="AI42" s="27">
        <v>1.4285714285714286</v>
      </c>
      <c r="AJ42" s="28">
        <v>10</v>
      </c>
      <c r="AK42" s="27">
        <v>0</v>
      </c>
      <c r="AL42" s="28">
        <v>0</v>
      </c>
      <c r="AM42" s="27">
        <v>0</v>
      </c>
      <c r="AN42" s="28">
        <v>0</v>
      </c>
      <c r="AO42" s="27">
        <v>0</v>
      </c>
      <c r="AP42" s="28">
        <v>0</v>
      </c>
      <c r="AQ42" s="27">
        <v>0.67059679767103353</v>
      </c>
      <c r="AR42" s="29">
        <v>0.32823871906841351</v>
      </c>
      <c r="AS42" s="29">
        <v>0.48947254178424149</v>
      </c>
      <c r="AT42" s="27">
        <v>3.5331428571428569E-2</v>
      </c>
      <c r="AU42" s="29">
        <v>2.3693142857142861E-2</v>
      </c>
      <c r="AV42" s="29">
        <v>1.1597142857142861E-2</v>
      </c>
      <c r="AW42" s="30"/>
    </row>
    <row r="43" spans="1:49" x14ac:dyDescent="0.25">
      <c r="A43" s="15">
        <v>55</v>
      </c>
      <c r="B43" s="16">
        <v>43619.625092592592</v>
      </c>
      <c r="C43" s="16">
        <v>43619.625648148147</v>
      </c>
      <c r="D43" s="17">
        <v>5.5555555555555556E-4</v>
      </c>
      <c r="E43" s="18" t="s">
        <v>41</v>
      </c>
      <c r="F43" s="18" t="s">
        <v>221</v>
      </c>
      <c r="G43" s="19">
        <v>29.683333333333334</v>
      </c>
      <c r="H43" s="20">
        <v>184.35000000000002</v>
      </c>
      <c r="I43" s="19">
        <v>16.527777777777779</v>
      </c>
      <c r="J43" s="20">
        <v>112.85</v>
      </c>
      <c r="K43" s="19">
        <v>7.4722222222222232</v>
      </c>
      <c r="L43" s="20">
        <v>52.95</v>
      </c>
      <c r="M43" s="19">
        <v>4262.7777777777774</v>
      </c>
      <c r="N43" s="20">
        <v>27595</v>
      </c>
      <c r="O43" s="19">
        <v>7131.1111111111113</v>
      </c>
      <c r="P43" s="20">
        <v>53500</v>
      </c>
      <c r="Q43" s="19">
        <v>12080.555555555555</v>
      </c>
      <c r="R43" s="20">
        <v>87835</v>
      </c>
      <c r="S43" s="19">
        <v>3709.4444444444443</v>
      </c>
      <c r="T43" s="20">
        <v>27625</v>
      </c>
      <c r="U43" s="19">
        <v>1300.5555555555557</v>
      </c>
      <c r="V43" s="20">
        <v>9655</v>
      </c>
      <c r="W43" s="19">
        <v>1197.2222222222222</v>
      </c>
      <c r="X43" s="20">
        <v>7625</v>
      </c>
      <c r="Y43" s="19">
        <v>210</v>
      </c>
      <c r="Z43" s="20">
        <v>1430</v>
      </c>
      <c r="AA43" s="19">
        <v>318.33333333333331</v>
      </c>
      <c r="AB43" s="20">
        <v>2105</v>
      </c>
      <c r="AC43" s="19">
        <v>107.22222222222223</v>
      </c>
      <c r="AD43" s="20">
        <v>565</v>
      </c>
      <c r="AE43" s="19">
        <v>17.222222222222221</v>
      </c>
      <c r="AF43" s="20">
        <v>145</v>
      </c>
      <c r="AG43" s="19">
        <v>11.111111111111111</v>
      </c>
      <c r="AH43" s="20">
        <v>30</v>
      </c>
      <c r="AI43" s="19">
        <v>0</v>
      </c>
      <c r="AJ43" s="20">
        <v>0</v>
      </c>
      <c r="AK43" s="19">
        <v>0</v>
      </c>
      <c r="AL43" s="20">
        <v>0</v>
      </c>
      <c r="AM43" s="19">
        <v>0</v>
      </c>
      <c r="AN43" s="20">
        <v>0</v>
      </c>
      <c r="AO43" s="19">
        <v>0</v>
      </c>
      <c r="AP43" s="20">
        <v>0</v>
      </c>
      <c r="AQ43" s="19">
        <v>0.55680329402957141</v>
      </c>
      <c r="AR43" s="21">
        <v>0.25173123713269702</v>
      </c>
      <c r="AS43" s="21">
        <v>0.45210084033613451</v>
      </c>
      <c r="AT43" s="19">
        <v>2.8496000000000004E-2</v>
      </c>
      <c r="AU43" s="21">
        <v>1.5866666666666671E-2</v>
      </c>
      <c r="AV43" s="21">
        <v>7.1733333333333354E-3</v>
      </c>
      <c r="AW43" s="22"/>
    </row>
    <row r="44" spans="1:49" x14ac:dyDescent="0.25">
      <c r="A44" s="23">
        <v>56</v>
      </c>
      <c r="B44" s="24">
        <v>43619.626967592594</v>
      </c>
      <c r="C44" s="24">
        <v>43619.627245370371</v>
      </c>
      <c r="D44" s="25">
        <v>2.7777777777777778E-4</v>
      </c>
      <c r="E44" s="26" t="s">
        <v>42</v>
      </c>
      <c r="F44" s="26" t="s">
        <v>222</v>
      </c>
      <c r="G44" s="27">
        <v>67.289999999999992</v>
      </c>
      <c r="H44" s="28">
        <v>211.85</v>
      </c>
      <c r="I44" s="27">
        <v>44.22</v>
      </c>
      <c r="J44" s="28">
        <v>165.89999999999998</v>
      </c>
      <c r="K44" s="27">
        <v>22.75</v>
      </c>
      <c r="L44" s="28">
        <v>87.149999999999991</v>
      </c>
      <c r="M44" s="27">
        <v>17245</v>
      </c>
      <c r="N44" s="28">
        <v>77465</v>
      </c>
      <c r="O44" s="27">
        <v>26395</v>
      </c>
      <c r="P44" s="28">
        <v>107125</v>
      </c>
      <c r="Q44" s="27">
        <v>36775</v>
      </c>
      <c r="R44" s="28">
        <v>139995</v>
      </c>
      <c r="S44" s="27">
        <v>11213</v>
      </c>
      <c r="T44" s="28">
        <v>40535</v>
      </c>
      <c r="U44" s="27">
        <v>3657</v>
      </c>
      <c r="V44" s="28">
        <v>12825</v>
      </c>
      <c r="W44" s="27">
        <v>3255</v>
      </c>
      <c r="X44" s="28">
        <v>12025</v>
      </c>
      <c r="Y44" s="27">
        <v>581</v>
      </c>
      <c r="Z44" s="28">
        <v>2905</v>
      </c>
      <c r="AA44" s="27">
        <v>555</v>
      </c>
      <c r="AB44" s="28">
        <v>1675</v>
      </c>
      <c r="AC44" s="27">
        <v>186</v>
      </c>
      <c r="AD44" s="28">
        <v>510</v>
      </c>
      <c r="AE44" s="27">
        <v>60</v>
      </c>
      <c r="AF44" s="28">
        <v>160</v>
      </c>
      <c r="AG44" s="27">
        <v>8</v>
      </c>
      <c r="AH44" s="28">
        <v>20</v>
      </c>
      <c r="AI44" s="27">
        <v>0</v>
      </c>
      <c r="AJ44" s="28">
        <v>0</v>
      </c>
      <c r="AK44" s="27">
        <v>0</v>
      </c>
      <c r="AL44" s="28">
        <v>0</v>
      </c>
      <c r="AM44" s="27">
        <v>0</v>
      </c>
      <c r="AN44" s="28">
        <v>0</v>
      </c>
      <c r="AO44" s="27">
        <v>0</v>
      </c>
      <c r="AP44" s="28">
        <v>0</v>
      </c>
      <c r="AQ44" s="27">
        <v>0.65715559518502009</v>
      </c>
      <c r="AR44" s="29">
        <v>0.33808886907415669</v>
      </c>
      <c r="AS44" s="29">
        <v>0.51447308909995482</v>
      </c>
      <c r="AT44" s="27">
        <v>3.22992E-2</v>
      </c>
      <c r="AU44" s="29">
        <v>2.1225600000000001E-2</v>
      </c>
      <c r="AV44" s="29">
        <v>1.0920000000000001E-2</v>
      </c>
      <c r="AW44" s="30"/>
    </row>
    <row r="45" spans="1:49" x14ac:dyDescent="0.25">
      <c r="A45" s="15">
        <v>57</v>
      </c>
      <c r="B45" s="16">
        <v>43619.628564814811</v>
      </c>
      <c r="C45" s="16">
        <v>43619.629050925927</v>
      </c>
      <c r="D45" s="17">
        <v>4.8611111111111104E-4</v>
      </c>
      <c r="E45" s="18" t="s">
        <v>43</v>
      </c>
      <c r="F45" s="18" t="s">
        <v>223</v>
      </c>
      <c r="G45" s="19">
        <v>106.38749999999999</v>
      </c>
      <c r="H45" s="20">
        <v>464.45</v>
      </c>
      <c r="I45" s="19">
        <v>73.325000000000017</v>
      </c>
      <c r="J45" s="20">
        <v>352.95</v>
      </c>
      <c r="K45" s="19">
        <v>38.337499999999991</v>
      </c>
      <c r="L45" s="20">
        <v>195.95000000000002</v>
      </c>
      <c r="M45" s="19">
        <v>30173.75</v>
      </c>
      <c r="N45" s="20">
        <v>205740</v>
      </c>
      <c r="O45" s="19">
        <v>43765</v>
      </c>
      <c r="P45" s="20">
        <v>250820</v>
      </c>
      <c r="Q45" s="19">
        <v>60216.25</v>
      </c>
      <c r="R45" s="20">
        <v>304750</v>
      </c>
      <c r="S45" s="19">
        <v>19097.5</v>
      </c>
      <c r="T45" s="20">
        <v>92685</v>
      </c>
      <c r="U45" s="19">
        <v>6663.75</v>
      </c>
      <c r="V45" s="20">
        <v>28550</v>
      </c>
      <c r="W45" s="19">
        <v>5331.25</v>
      </c>
      <c r="X45" s="20">
        <v>24150</v>
      </c>
      <c r="Y45" s="19">
        <v>836.25</v>
      </c>
      <c r="Z45" s="20">
        <v>4365</v>
      </c>
      <c r="AA45" s="19">
        <v>940</v>
      </c>
      <c r="AB45" s="20">
        <v>3650</v>
      </c>
      <c r="AC45" s="19">
        <v>286.25</v>
      </c>
      <c r="AD45" s="20">
        <v>1005</v>
      </c>
      <c r="AE45" s="19">
        <v>62.5</v>
      </c>
      <c r="AF45" s="20">
        <v>210</v>
      </c>
      <c r="AG45" s="19">
        <v>12.5</v>
      </c>
      <c r="AH45" s="20">
        <v>40</v>
      </c>
      <c r="AI45" s="19">
        <v>0</v>
      </c>
      <c r="AJ45" s="20">
        <v>0</v>
      </c>
      <c r="AK45" s="19">
        <v>0</v>
      </c>
      <c r="AL45" s="20">
        <v>0</v>
      </c>
      <c r="AM45" s="19">
        <v>0</v>
      </c>
      <c r="AN45" s="20">
        <v>0</v>
      </c>
      <c r="AO45" s="19">
        <v>0</v>
      </c>
      <c r="AP45" s="20">
        <v>0</v>
      </c>
      <c r="AQ45" s="19">
        <v>0.68922570790741422</v>
      </c>
      <c r="AR45" s="21">
        <v>0.36035718481964513</v>
      </c>
      <c r="AS45" s="21">
        <v>0.52284350494374332</v>
      </c>
      <c r="AT45" s="19">
        <v>8.93655E-2</v>
      </c>
      <c r="AU45" s="21">
        <v>6.1593000000000016E-2</v>
      </c>
      <c r="AV45" s="21">
        <v>3.2203499999999996E-2</v>
      </c>
      <c r="AW45" s="22"/>
    </row>
    <row r="46" spans="1:49" x14ac:dyDescent="0.25">
      <c r="A46" s="23">
        <v>58</v>
      </c>
      <c r="B46" s="24">
        <v>43619.631550925929</v>
      </c>
      <c r="C46" s="24">
        <v>43619.632384259261</v>
      </c>
      <c r="D46" s="25">
        <v>8.3333333333333339E-4</v>
      </c>
      <c r="E46" s="26" t="s">
        <v>44</v>
      </c>
      <c r="F46" s="26" t="s">
        <v>224</v>
      </c>
      <c r="G46" s="27">
        <v>249.32692307692307</v>
      </c>
      <c r="H46" s="28">
        <v>1159.5500000000002</v>
      </c>
      <c r="I46" s="27">
        <v>183.2923076923077</v>
      </c>
      <c r="J46" s="28">
        <v>858.90000000000009</v>
      </c>
      <c r="K46" s="27">
        <v>106.07307692307694</v>
      </c>
      <c r="L46" s="28">
        <v>508.95</v>
      </c>
      <c r="M46" s="27">
        <v>115575.76923076923</v>
      </c>
      <c r="N46" s="28">
        <v>733525</v>
      </c>
      <c r="O46" s="27">
        <v>159049.23076923078</v>
      </c>
      <c r="P46" s="28">
        <v>772480</v>
      </c>
      <c r="Q46" s="27">
        <v>165090.38461538462</v>
      </c>
      <c r="R46" s="28">
        <v>712095</v>
      </c>
      <c r="S46" s="27">
        <v>47922.692307692305</v>
      </c>
      <c r="T46" s="28">
        <v>216545</v>
      </c>
      <c r="U46" s="27">
        <v>15363.846153846154</v>
      </c>
      <c r="V46" s="28">
        <v>72040</v>
      </c>
      <c r="W46" s="27">
        <v>11721.153846153846</v>
      </c>
      <c r="X46" s="28">
        <v>52175</v>
      </c>
      <c r="Y46" s="27">
        <v>1553.8461538461538</v>
      </c>
      <c r="Z46" s="28">
        <v>6660</v>
      </c>
      <c r="AA46" s="27">
        <v>1996.5384615384614</v>
      </c>
      <c r="AB46" s="28">
        <v>9425</v>
      </c>
      <c r="AC46" s="27">
        <v>580.76923076923072</v>
      </c>
      <c r="AD46" s="28">
        <v>2780</v>
      </c>
      <c r="AE46" s="27">
        <v>114.23076923076923</v>
      </c>
      <c r="AF46" s="28">
        <v>505</v>
      </c>
      <c r="AG46" s="27">
        <v>17.692307692307693</v>
      </c>
      <c r="AH46" s="28">
        <v>80</v>
      </c>
      <c r="AI46" s="27">
        <v>1.5384615384615385</v>
      </c>
      <c r="AJ46" s="28">
        <v>10</v>
      </c>
      <c r="AK46" s="27">
        <v>0.76923076923076927</v>
      </c>
      <c r="AL46" s="28">
        <v>10</v>
      </c>
      <c r="AM46" s="27">
        <v>0</v>
      </c>
      <c r="AN46" s="28">
        <v>0</v>
      </c>
      <c r="AO46" s="27">
        <v>0</v>
      </c>
      <c r="AP46" s="28">
        <v>0</v>
      </c>
      <c r="AQ46" s="27">
        <v>0.73514847666795224</v>
      </c>
      <c r="AR46" s="29">
        <v>0.42543771693019677</v>
      </c>
      <c r="AS46" s="29">
        <v>0.57870992110122554</v>
      </c>
      <c r="AT46" s="27">
        <v>0.35903076923076926</v>
      </c>
      <c r="AU46" s="29">
        <v>0.26394092307692313</v>
      </c>
      <c r="AV46" s="29">
        <v>0.1527452307692308</v>
      </c>
      <c r="AW46" s="30"/>
    </row>
    <row r="47" spans="1:49" x14ac:dyDescent="0.25">
      <c r="A47" s="15">
        <v>61</v>
      </c>
      <c r="B47" s="16">
        <v>43619.636967592596</v>
      </c>
      <c r="C47" s="16">
        <v>43619.637800925928</v>
      </c>
      <c r="D47" s="17">
        <v>8.3333333333333339E-4</v>
      </c>
      <c r="E47" s="18" t="s">
        <v>45</v>
      </c>
      <c r="F47" s="18" t="s">
        <v>225</v>
      </c>
      <c r="G47" s="19">
        <v>260.78846153846155</v>
      </c>
      <c r="H47" s="20">
        <v>1023.8500000000001</v>
      </c>
      <c r="I47" s="19">
        <v>203.5615384615385</v>
      </c>
      <c r="J47" s="20">
        <v>886.09999999999991</v>
      </c>
      <c r="K47" s="19">
        <v>121.18461538461536</v>
      </c>
      <c r="L47" s="20">
        <v>562.1</v>
      </c>
      <c r="M47" s="19">
        <v>145166.15384615384</v>
      </c>
      <c r="N47" s="20">
        <v>960480</v>
      </c>
      <c r="O47" s="19">
        <v>197188.07692307694</v>
      </c>
      <c r="P47" s="20">
        <v>923255</v>
      </c>
      <c r="Q47" s="19">
        <v>191955</v>
      </c>
      <c r="R47" s="20">
        <v>765355</v>
      </c>
      <c r="S47" s="19">
        <v>50985.769230769234</v>
      </c>
      <c r="T47" s="20">
        <v>213025</v>
      </c>
      <c r="U47" s="19">
        <v>16059.615384615383</v>
      </c>
      <c r="V47" s="20">
        <v>67135</v>
      </c>
      <c r="W47" s="19">
        <v>11836.538461538461</v>
      </c>
      <c r="X47" s="20">
        <v>50525</v>
      </c>
      <c r="Y47" s="19">
        <v>1961.5384615384614</v>
      </c>
      <c r="Z47" s="20">
        <v>8840</v>
      </c>
      <c r="AA47" s="19">
        <v>2038.8461538461538</v>
      </c>
      <c r="AB47" s="20">
        <v>6185</v>
      </c>
      <c r="AC47" s="19">
        <v>508.07692307692309</v>
      </c>
      <c r="AD47" s="20">
        <v>1625</v>
      </c>
      <c r="AE47" s="19">
        <v>100.76923076923077</v>
      </c>
      <c r="AF47" s="20">
        <v>280</v>
      </c>
      <c r="AG47" s="19">
        <v>7.3076923076923066</v>
      </c>
      <c r="AH47" s="20">
        <v>45</v>
      </c>
      <c r="AI47" s="19">
        <v>0.76923076923076927</v>
      </c>
      <c r="AJ47" s="20">
        <v>10</v>
      </c>
      <c r="AK47" s="19">
        <v>0</v>
      </c>
      <c r="AL47" s="20">
        <v>0</v>
      </c>
      <c r="AM47" s="19">
        <v>0</v>
      </c>
      <c r="AN47" s="20">
        <v>0</v>
      </c>
      <c r="AO47" s="19">
        <v>0</v>
      </c>
      <c r="AP47" s="20">
        <v>0</v>
      </c>
      <c r="AQ47" s="19">
        <v>0.7805619054641989</v>
      </c>
      <c r="AR47" s="21">
        <v>0.4646854951699726</v>
      </c>
      <c r="AS47" s="21">
        <v>0.59532177001851616</v>
      </c>
      <c r="AT47" s="19">
        <v>0.37553538461538466</v>
      </c>
      <c r="AU47" s="21">
        <v>0.29312861538461549</v>
      </c>
      <c r="AV47" s="21">
        <v>0.17450584615384612</v>
      </c>
      <c r="AW47" s="22"/>
    </row>
    <row r="48" spans="1:49" x14ac:dyDescent="0.25">
      <c r="A48" s="23">
        <v>63</v>
      </c>
      <c r="B48" s="24">
        <v>43619.642314814817</v>
      </c>
      <c r="C48" s="24">
        <v>43619.643009259256</v>
      </c>
      <c r="D48" s="25">
        <v>6.9444444444444447E-4</v>
      </c>
      <c r="E48" s="26" t="s">
        <v>46</v>
      </c>
      <c r="F48" s="26" t="s">
        <v>226</v>
      </c>
      <c r="G48" s="27">
        <v>297.17727272727274</v>
      </c>
      <c r="H48" s="28">
        <v>1170.8500000000001</v>
      </c>
      <c r="I48" s="27">
        <v>237.09545454545457</v>
      </c>
      <c r="J48" s="28">
        <v>994.95</v>
      </c>
      <c r="K48" s="27">
        <v>146.13181818181815</v>
      </c>
      <c r="L48" s="28">
        <v>657.05</v>
      </c>
      <c r="M48" s="27">
        <v>192664.09090909091</v>
      </c>
      <c r="N48" s="28">
        <v>1272555</v>
      </c>
      <c r="O48" s="27">
        <v>242105</v>
      </c>
      <c r="P48" s="28">
        <v>1114115</v>
      </c>
      <c r="Q48" s="27">
        <v>227415</v>
      </c>
      <c r="R48" s="28">
        <v>856505</v>
      </c>
      <c r="S48" s="27">
        <v>58565.454545454544</v>
      </c>
      <c r="T48" s="28">
        <v>225620</v>
      </c>
      <c r="U48" s="27">
        <v>18679.545454545456</v>
      </c>
      <c r="V48" s="28">
        <v>71205</v>
      </c>
      <c r="W48" s="27">
        <v>13313.636363636364</v>
      </c>
      <c r="X48" s="28">
        <v>51300</v>
      </c>
      <c r="Y48" s="27">
        <v>2074.5454545454545</v>
      </c>
      <c r="Z48" s="28">
        <v>9050</v>
      </c>
      <c r="AA48" s="27">
        <v>2110</v>
      </c>
      <c r="AB48" s="28">
        <v>6280</v>
      </c>
      <c r="AC48" s="27">
        <v>551.81818181818187</v>
      </c>
      <c r="AD48" s="28">
        <v>1530</v>
      </c>
      <c r="AE48" s="27">
        <v>95.454545454545453</v>
      </c>
      <c r="AF48" s="28">
        <v>280</v>
      </c>
      <c r="AG48" s="27">
        <v>11.363636363636363</v>
      </c>
      <c r="AH48" s="28">
        <v>55</v>
      </c>
      <c r="AI48" s="27">
        <v>0</v>
      </c>
      <c r="AJ48" s="28">
        <v>0</v>
      </c>
      <c r="AK48" s="27">
        <v>0</v>
      </c>
      <c r="AL48" s="28">
        <v>0</v>
      </c>
      <c r="AM48" s="27">
        <v>0</v>
      </c>
      <c r="AN48" s="28">
        <v>0</v>
      </c>
      <c r="AO48" s="27">
        <v>0</v>
      </c>
      <c r="AP48" s="28">
        <v>0</v>
      </c>
      <c r="AQ48" s="27">
        <v>0.79782498967558402</v>
      </c>
      <c r="AR48" s="29">
        <v>0.49173281940684305</v>
      </c>
      <c r="AS48" s="29">
        <v>0.61634171124019843</v>
      </c>
      <c r="AT48" s="27">
        <v>0.3566127272727273</v>
      </c>
      <c r="AU48" s="29">
        <v>0.28451454545454552</v>
      </c>
      <c r="AV48" s="29">
        <v>0.1753581818181818</v>
      </c>
      <c r="AW48" s="30"/>
    </row>
    <row r="49" spans="1:49" x14ac:dyDescent="0.25">
      <c r="A49" s="15">
        <v>65</v>
      </c>
      <c r="B49" s="16">
        <v>43619.647592592592</v>
      </c>
      <c r="C49" s="16">
        <v>43619.648425925923</v>
      </c>
      <c r="D49" s="17">
        <v>8.3333333333333339E-4</v>
      </c>
      <c r="E49" s="18" t="s">
        <v>47</v>
      </c>
      <c r="F49" s="18" t="s">
        <v>227</v>
      </c>
      <c r="G49" s="19">
        <v>297.5</v>
      </c>
      <c r="H49" s="20">
        <v>968.9</v>
      </c>
      <c r="I49" s="19">
        <v>241.61538461538464</v>
      </c>
      <c r="J49" s="20">
        <v>900.8</v>
      </c>
      <c r="K49" s="19">
        <v>143.76153846153846</v>
      </c>
      <c r="L49" s="20">
        <v>519.6</v>
      </c>
      <c r="M49" s="19">
        <v>176250.38461538462</v>
      </c>
      <c r="N49" s="20">
        <v>781095</v>
      </c>
      <c r="O49" s="19">
        <v>234717.69230769231</v>
      </c>
      <c r="P49" s="20">
        <v>851200</v>
      </c>
      <c r="Q49" s="19">
        <v>222186.53846153847</v>
      </c>
      <c r="R49" s="20">
        <v>711615</v>
      </c>
      <c r="S49" s="19">
        <v>60660.384615384617</v>
      </c>
      <c r="T49" s="20">
        <v>213485</v>
      </c>
      <c r="U49" s="19">
        <v>19334.23076923077</v>
      </c>
      <c r="V49" s="20">
        <v>74475</v>
      </c>
      <c r="W49" s="19">
        <v>14490.384615384615</v>
      </c>
      <c r="X49" s="20">
        <v>57025</v>
      </c>
      <c r="Y49" s="19">
        <v>2593.4615384615386</v>
      </c>
      <c r="Z49" s="20">
        <v>17155</v>
      </c>
      <c r="AA49" s="19">
        <v>2241.1538461538462</v>
      </c>
      <c r="AB49" s="20">
        <v>7545</v>
      </c>
      <c r="AC49" s="19">
        <v>439.61538461538464</v>
      </c>
      <c r="AD49" s="20">
        <v>1905</v>
      </c>
      <c r="AE49" s="19">
        <v>82.692307692307693</v>
      </c>
      <c r="AF49" s="20">
        <v>305</v>
      </c>
      <c r="AG49" s="19">
        <v>15.384615384615385</v>
      </c>
      <c r="AH49" s="20">
        <v>60</v>
      </c>
      <c r="AI49" s="19">
        <v>0.76923076923076927</v>
      </c>
      <c r="AJ49" s="20">
        <v>10</v>
      </c>
      <c r="AK49" s="19">
        <v>0</v>
      </c>
      <c r="AL49" s="20">
        <v>0</v>
      </c>
      <c r="AM49" s="19">
        <v>0</v>
      </c>
      <c r="AN49" s="20">
        <v>0</v>
      </c>
      <c r="AO49" s="19">
        <v>0</v>
      </c>
      <c r="AP49" s="20">
        <v>0</v>
      </c>
      <c r="AQ49" s="19">
        <v>0.81215255332902403</v>
      </c>
      <c r="AR49" s="21">
        <v>0.48323206205559149</v>
      </c>
      <c r="AS49" s="21">
        <v>0.59500159184972934</v>
      </c>
      <c r="AT49" s="19">
        <v>0.4284</v>
      </c>
      <c r="AU49" s="21">
        <v>0.34792615384615388</v>
      </c>
      <c r="AV49" s="21">
        <v>0.20701661538461541</v>
      </c>
      <c r="AW49" s="22"/>
    </row>
    <row r="50" spans="1:49" x14ac:dyDescent="0.25">
      <c r="A50" s="23">
        <v>70</v>
      </c>
      <c r="B50" s="24">
        <v>43619.653009259258</v>
      </c>
      <c r="C50" s="24">
        <v>43619.653981481482</v>
      </c>
      <c r="D50" s="25">
        <v>9.7222222222222209E-4</v>
      </c>
      <c r="E50" s="26" t="s">
        <v>48</v>
      </c>
      <c r="F50" s="26" t="s">
        <v>228</v>
      </c>
      <c r="G50" s="27">
        <v>207.34666666666669</v>
      </c>
      <c r="H50" s="28">
        <v>690.9</v>
      </c>
      <c r="I50" s="27">
        <v>156.15333333333328</v>
      </c>
      <c r="J50" s="28">
        <v>536.79999999999995</v>
      </c>
      <c r="K50" s="27">
        <v>91.086666666666659</v>
      </c>
      <c r="L50" s="28">
        <v>335</v>
      </c>
      <c r="M50" s="27">
        <v>89516</v>
      </c>
      <c r="N50" s="28">
        <v>477960</v>
      </c>
      <c r="O50" s="27">
        <v>141623.66666666666</v>
      </c>
      <c r="P50" s="28">
        <v>554955</v>
      </c>
      <c r="Q50" s="27">
        <v>149133</v>
      </c>
      <c r="R50" s="28">
        <v>510135</v>
      </c>
      <c r="S50" s="27">
        <v>42409.666666666664</v>
      </c>
      <c r="T50" s="28">
        <v>140225</v>
      </c>
      <c r="U50" s="27">
        <v>13229</v>
      </c>
      <c r="V50" s="28">
        <v>43625</v>
      </c>
      <c r="W50" s="27">
        <v>9630</v>
      </c>
      <c r="X50" s="28">
        <v>28450</v>
      </c>
      <c r="Y50" s="27">
        <v>1348.3333333333333</v>
      </c>
      <c r="Z50" s="28">
        <v>3465</v>
      </c>
      <c r="AA50" s="27">
        <v>1660.6666666666667</v>
      </c>
      <c r="AB50" s="28">
        <v>5750</v>
      </c>
      <c r="AC50" s="27">
        <v>404.33333333333331</v>
      </c>
      <c r="AD50" s="28">
        <v>1305</v>
      </c>
      <c r="AE50" s="27">
        <v>82</v>
      </c>
      <c r="AF50" s="28">
        <v>240</v>
      </c>
      <c r="AG50" s="27">
        <v>17.333333333333332</v>
      </c>
      <c r="AH50" s="28">
        <v>40</v>
      </c>
      <c r="AI50" s="27">
        <v>4</v>
      </c>
      <c r="AJ50" s="28">
        <v>20</v>
      </c>
      <c r="AK50" s="27">
        <v>0</v>
      </c>
      <c r="AL50" s="28">
        <v>0</v>
      </c>
      <c r="AM50" s="27">
        <v>0</v>
      </c>
      <c r="AN50" s="28">
        <v>0</v>
      </c>
      <c r="AO50" s="27">
        <v>0</v>
      </c>
      <c r="AP50" s="28">
        <v>0</v>
      </c>
      <c r="AQ50" s="27">
        <v>0.75310269436049093</v>
      </c>
      <c r="AR50" s="29">
        <v>0.4392965082631341</v>
      </c>
      <c r="AS50" s="29">
        <v>0.5833155445502286</v>
      </c>
      <c r="AT50" s="27">
        <v>0.34834240000000005</v>
      </c>
      <c r="AU50" s="29">
        <v>0.26233759999999989</v>
      </c>
      <c r="AV50" s="29">
        <v>0.15302559999999998</v>
      </c>
      <c r="AW50" s="30"/>
    </row>
    <row r="51" spans="1:49" x14ac:dyDescent="0.25">
      <c r="A51" s="15">
        <v>71</v>
      </c>
      <c r="B51" s="16">
        <v>43619.657453703701</v>
      </c>
      <c r="C51" s="16">
        <v>43619.658217592594</v>
      </c>
      <c r="D51" s="17">
        <v>7.6388888888888893E-4</v>
      </c>
      <c r="E51" s="18" t="s">
        <v>49</v>
      </c>
      <c r="F51" s="18" t="s">
        <v>229</v>
      </c>
      <c r="G51" s="19">
        <v>222.71666666666664</v>
      </c>
      <c r="H51" s="20">
        <v>520.35</v>
      </c>
      <c r="I51" s="19">
        <v>167.15833333333336</v>
      </c>
      <c r="J51" s="20">
        <v>391.34999999999997</v>
      </c>
      <c r="K51" s="19">
        <v>94.758333333333326</v>
      </c>
      <c r="L51" s="20">
        <v>229.25</v>
      </c>
      <c r="M51" s="19">
        <v>80055.833333333328</v>
      </c>
      <c r="N51" s="20">
        <v>251285</v>
      </c>
      <c r="O51" s="19">
        <v>142315</v>
      </c>
      <c r="P51" s="20">
        <v>360230</v>
      </c>
      <c r="Q51" s="19">
        <v>159176.66666666666</v>
      </c>
      <c r="R51" s="20">
        <v>370755</v>
      </c>
      <c r="S51" s="19">
        <v>45031.666666666664</v>
      </c>
      <c r="T51" s="20">
        <v>102085</v>
      </c>
      <c r="U51" s="19">
        <v>14109.166666666666</v>
      </c>
      <c r="V51" s="20">
        <v>33105</v>
      </c>
      <c r="W51" s="19">
        <v>10570.833333333334</v>
      </c>
      <c r="X51" s="20">
        <v>23925</v>
      </c>
      <c r="Y51" s="19">
        <v>1805</v>
      </c>
      <c r="Z51" s="20">
        <v>3890</v>
      </c>
      <c r="AA51" s="19">
        <v>1755</v>
      </c>
      <c r="AB51" s="20">
        <v>4595</v>
      </c>
      <c r="AC51" s="19">
        <v>490.83333333333331</v>
      </c>
      <c r="AD51" s="20">
        <v>1210</v>
      </c>
      <c r="AE51" s="19">
        <v>95</v>
      </c>
      <c r="AF51" s="20">
        <v>190</v>
      </c>
      <c r="AG51" s="19">
        <v>15.833333333333334</v>
      </c>
      <c r="AH51" s="20">
        <v>50</v>
      </c>
      <c r="AI51" s="19">
        <v>0.83333333333333337</v>
      </c>
      <c r="AJ51" s="20">
        <v>10</v>
      </c>
      <c r="AK51" s="19">
        <v>0</v>
      </c>
      <c r="AL51" s="20">
        <v>0</v>
      </c>
      <c r="AM51" s="19">
        <v>0</v>
      </c>
      <c r="AN51" s="20">
        <v>0</v>
      </c>
      <c r="AO51" s="19">
        <v>0</v>
      </c>
      <c r="AP51" s="20">
        <v>0</v>
      </c>
      <c r="AQ51" s="19">
        <v>0.75054254284217636</v>
      </c>
      <c r="AR51" s="21">
        <v>0.4254658385093168</v>
      </c>
      <c r="AS51" s="21">
        <v>0.56687771075327764</v>
      </c>
      <c r="AT51" s="19">
        <v>0.29398600000000003</v>
      </c>
      <c r="AU51" s="21">
        <v>0.22064900000000007</v>
      </c>
      <c r="AV51" s="21">
        <v>0.125081</v>
      </c>
      <c r="AW51" s="22"/>
    </row>
    <row r="52" spans="1:49" x14ac:dyDescent="0.25">
      <c r="A52" s="23">
        <v>72</v>
      </c>
      <c r="B52" s="24">
        <v>43619.661828703705</v>
      </c>
      <c r="C52" s="24">
        <v>43619.662245370368</v>
      </c>
      <c r="D52" s="25">
        <v>4.1666666666666669E-4</v>
      </c>
      <c r="E52" s="26" t="s">
        <v>50</v>
      </c>
      <c r="F52" s="26" t="s">
        <v>230</v>
      </c>
      <c r="G52" s="27">
        <v>79.164285714285725</v>
      </c>
      <c r="H52" s="28">
        <v>314.04999999999995</v>
      </c>
      <c r="I52" s="27">
        <v>55.392857142857139</v>
      </c>
      <c r="J52" s="28">
        <v>239.54999999999998</v>
      </c>
      <c r="K52" s="27">
        <v>28.392857142857139</v>
      </c>
      <c r="L52" s="28">
        <v>132.45000000000002</v>
      </c>
      <c r="M52" s="27">
        <v>20002.857142857141</v>
      </c>
      <c r="N52" s="28">
        <v>109360</v>
      </c>
      <c r="O52" s="27">
        <v>34864.285714285717</v>
      </c>
      <c r="P52" s="28">
        <v>181710</v>
      </c>
      <c r="Q52" s="27">
        <v>45565.714285714283</v>
      </c>
      <c r="R52" s="28">
        <v>221130</v>
      </c>
      <c r="S52" s="27">
        <v>14298.571428571429</v>
      </c>
      <c r="T52" s="28">
        <v>63890</v>
      </c>
      <c r="U52" s="27">
        <v>4770.7142857142853</v>
      </c>
      <c r="V52" s="28">
        <v>19065</v>
      </c>
      <c r="W52" s="27">
        <v>4021.4285714285716</v>
      </c>
      <c r="X52" s="28">
        <v>17200</v>
      </c>
      <c r="Y52" s="27">
        <v>630</v>
      </c>
      <c r="Z52" s="28">
        <v>2640</v>
      </c>
      <c r="AA52" s="27">
        <v>786.42857142857144</v>
      </c>
      <c r="AB52" s="28">
        <v>2575</v>
      </c>
      <c r="AC52" s="27">
        <v>208.57142857142858</v>
      </c>
      <c r="AD52" s="28">
        <v>540</v>
      </c>
      <c r="AE52" s="27">
        <v>36.428571428571431</v>
      </c>
      <c r="AF52" s="28">
        <v>135</v>
      </c>
      <c r="AG52" s="27">
        <v>5</v>
      </c>
      <c r="AH52" s="28">
        <v>35</v>
      </c>
      <c r="AI52" s="27">
        <v>1.4285714285714286</v>
      </c>
      <c r="AJ52" s="28">
        <v>10</v>
      </c>
      <c r="AK52" s="27">
        <v>0</v>
      </c>
      <c r="AL52" s="28">
        <v>0</v>
      </c>
      <c r="AM52" s="27">
        <v>0</v>
      </c>
      <c r="AN52" s="28">
        <v>0</v>
      </c>
      <c r="AO52" s="27">
        <v>0</v>
      </c>
      <c r="AP52" s="28">
        <v>0</v>
      </c>
      <c r="AQ52" s="27">
        <v>0.69972029233961908</v>
      </c>
      <c r="AR52" s="29">
        <v>0.35865740323017226</v>
      </c>
      <c r="AS52" s="29">
        <v>0.5125725338491296</v>
      </c>
      <c r="AT52" s="27">
        <v>5.6998285714285724E-2</v>
      </c>
      <c r="AU52" s="29">
        <v>3.9882857142857144E-2</v>
      </c>
      <c r="AV52" s="29">
        <v>2.0442857142857141E-2</v>
      </c>
      <c r="AW52" s="30"/>
    </row>
    <row r="53" spans="1:49" x14ac:dyDescent="0.25">
      <c r="A53" s="15">
        <v>73</v>
      </c>
      <c r="B53" s="16">
        <v>43619.663981481484</v>
      </c>
      <c r="C53" s="16">
        <v>43619.664398148147</v>
      </c>
      <c r="D53" s="17">
        <v>4.1666666666666669E-4</v>
      </c>
      <c r="E53" s="18" t="s">
        <v>51</v>
      </c>
      <c r="F53" s="18" t="s">
        <v>231</v>
      </c>
      <c r="G53" s="19">
        <v>88.664285714285697</v>
      </c>
      <c r="H53" s="20">
        <v>336.65000000000003</v>
      </c>
      <c r="I53" s="19">
        <v>67.157142857142873</v>
      </c>
      <c r="J53" s="20">
        <v>297.7</v>
      </c>
      <c r="K53" s="19">
        <v>31.721428571428572</v>
      </c>
      <c r="L53" s="20">
        <v>142.44999999999999</v>
      </c>
      <c r="M53" s="19">
        <v>23087.142857142859</v>
      </c>
      <c r="N53" s="20">
        <v>128550</v>
      </c>
      <c r="O53" s="19">
        <v>34182.142857142855</v>
      </c>
      <c r="P53" s="20">
        <v>159055</v>
      </c>
      <c r="Q53" s="19">
        <v>44337.142857142855</v>
      </c>
      <c r="R53" s="20">
        <v>191350</v>
      </c>
      <c r="S53" s="19">
        <v>16294.285714285714</v>
      </c>
      <c r="T53" s="20">
        <v>68300</v>
      </c>
      <c r="U53" s="19">
        <v>6010</v>
      </c>
      <c r="V53" s="20">
        <v>26580</v>
      </c>
      <c r="W53" s="19">
        <v>4985.7142857142853</v>
      </c>
      <c r="X53" s="20">
        <v>21500</v>
      </c>
      <c r="Y53" s="19">
        <v>1405.7142857142858</v>
      </c>
      <c r="Z53" s="20">
        <v>7680</v>
      </c>
      <c r="AA53" s="19">
        <v>872.85714285714289</v>
      </c>
      <c r="AB53" s="20">
        <v>3190</v>
      </c>
      <c r="AC53" s="19">
        <v>159.28571428571428</v>
      </c>
      <c r="AD53" s="20">
        <v>615</v>
      </c>
      <c r="AE53" s="19">
        <v>33.571428571428569</v>
      </c>
      <c r="AF53" s="20">
        <v>135</v>
      </c>
      <c r="AG53" s="19">
        <v>7.1428571428571432</v>
      </c>
      <c r="AH53" s="20">
        <v>20</v>
      </c>
      <c r="AI53" s="19">
        <v>0</v>
      </c>
      <c r="AJ53" s="20">
        <v>0</v>
      </c>
      <c r="AK53" s="19">
        <v>0</v>
      </c>
      <c r="AL53" s="20">
        <v>0</v>
      </c>
      <c r="AM53" s="19">
        <v>0</v>
      </c>
      <c r="AN53" s="20">
        <v>0</v>
      </c>
      <c r="AO53" s="19">
        <v>0</v>
      </c>
      <c r="AP53" s="20">
        <v>0</v>
      </c>
      <c r="AQ53" s="19">
        <v>0.7574317248046406</v>
      </c>
      <c r="AR53" s="21">
        <v>0.35777007975509556</v>
      </c>
      <c r="AS53" s="21">
        <v>0.47234630929589438</v>
      </c>
      <c r="AT53" s="19">
        <v>6.3838285714285709E-2</v>
      </c>
      <c r="AU53" s="21">
        <v>4.8353142857142872E-2</v>
      </c>
      <c r="AV53" s="21">
        <v>2.2839428571428573E-2</v>
      </c>
      <c r="AW53" s="22"/>
    </row>
    <row r="54" spans="1:49" x14ac:dyDescent="0.25">
      <c r="A54" s="23">
        <v>74</v>
      </c>
      <c r="B54" s="24">
        <v>43619.666064814817</v>
      </c>
      <c r="C54" s="24">
        <v>43619.666550925926</v>
      </c>
      <c r="D54" s="25">
        <v>4.8611111111111104E-4</v>
      </c>
      <c r="E54" s="26" t="s">
        <v>52</v>
      </c>
      <c r="F54" s="26" t="s">
        <v>232</v>
      </c>
      <c r="G54" s="27">
        <v>65.612500000000011</v>
      </c>
      <c r="H54" s="28">
        <v>211.9</v>
      </c>
      <c r="I54" s="27">
        <v>45.787499999999994</v>
      </c>
      <c r="J54" s="28">
        <v>173.6</v>
      </c>
      <c r="K54" s="27">
        <v>21.049999999999997</v>
      </c>
      <c r="L54" s="28">
        <v>76.650000000000006</v>
      </c>
      <c r="M54" s="27">
        <v>12805</v>
      </c>
      <c r="N54" s="28">
        <v>65085</v>
      </c>
      <c r="O54" s="27">
        <v>21868.75</v>
      </c>
      <c r="P54" s="28">
        <v>82380</v>
      </c>
      <c r="Q54" s="27">
        <v>29780</v>
      </c>
      <c r="R54" s="28">
        <v>99940</v>
      </c>
      <c r="S54" s="27">
        <v>10687.5</v>
      </c>
      <c r="T54" s="28">
        <v>35480</v>
      </c>
      <c r="U54" s="27">
        <v>4145</v>
      </c>
      <c r="V54" s="28">
        <v>13635</v>
      </c>
      <c r="W54" s="27">
        <v>3806.25</v>
      </c>
      <c r="X54" s="28">
        <v>13225</v>
      </c>
      <c r="Y54" s="27">
        <v>815</v>
      </c>
      <c r="Z54" s="28">
        <v>5400</v>
      </c>
      <c r="AA54" s="27">
        <v>655</v>
      </c>
      <c r="AB54" s="28">
        <v>2130</v>
      </c>
      <c r="AC54" s="27">
        <v>150</v>
      </c>
      <c r="AD54" s="28">
        <v>765</v>
      </c>
      <c r="AE54" s="27">
        <v>21.25</v>
      </c>
      <c r="AF54" s="28">
        <v>90</v>
      </c>
      <c r="AG54" s="27">
        <v>15</v>
      </c>
      <c r="AH54" s="28">
        <v>50</v>
      </c>
      <c r="AI54" s="27">
        <v>0</v>
      </c>
      <c r="AJ54" s="28">
        <v>0</v>
      </c>
      <c r="AK54" s="27">
        <v>0</v>
      </c>
      <c r="AL54" s="28">
        <v>0</v>
      </c>
      <c r="AM54" s="27">
        <v>0</v>
      </c>
      <c r="AN54" s="28">
        <v>0</v>
      </c>
      <c r="AO54" s="27">
        <v>0</v>
      </c>
      <c r="AP54" s="28">
        <v>0</v>
      </c>
      <c r="AQ54" s="27">
        <v>0.69784720899218877</v>
      </c>
      <c r="AR54" s="29">
        <v>0.32082301390741086</v>
      </c>
      <c r="AS54" s="29">
        <v>0.45973245973245974</v>
      </c>
      <c r="AT54" s="27">
        <v>5.5114500000000011E-2</v>
      </c>
      <c r="AU54" s="29">
        <v>3.8461499999999996E-2</v>
      </c>
      <c r="AV54" s="29">
        <v>1.7682E-2</v>
      </c>
      <c r="AW54" s="30"/>
    </row>
    <row r="55" spans="1:49" x14ac:dyDescent="0.25">
      <c r="A55" s="15">
        <v>76</v>
      </c>
      <c r="B55" s="16">
        <v>43619.668287037035</v>
      </c>
      <c r="C55" s="16">
        <v>43619.668634259258</v>
      </c>
      <c r="D55" s="17">
        <v>3.4722222222222224E-4</v>
      </c>
      <c r="E55" s="18" t="s">
        <v>53</v>
      </c>
      <c r="F55" s="18" t="s">
        <v>233</v>
      </c>
      <c r="G55" s="19">
        <v>102.56666666666668</v>
      </c>
      <c r="H55" s="20">
        <v>366.34999999999997</v>
      </c>
      <c r="I55" s="19">
        <v>79.600000000000009</v>
      </c>
      <c r="J55" s="20">
        <v>321.35000000000002</v>
      </c>
      <c r="K55" s="19">
        <v>38.983333333333334</v>
      </c>
      <c r="L55" s="20">
        <v>159.95000000000002</v>
      </c>
      <c r="M55" s="19">
        <v>30955</v>
      </c>
      <c r="N55" s="20">
        <v>156755</v>
      </c>
      <c r="O55" s="19">
        <v>43698.333333333336</v>
      </c>
      <c r="P55" s="20">
        <v>190505</v>
      </c>
      <c r="Q55" s="19">
        <v>56676.666666666664</v>
      </c>
      <c r="R55" s="20">
        <v>225135</v>
      </c>
      <c r="S55" s="19">
        <v>19650</v>
      </c>
      <c r="T55" s="20">
        <v>75960</v>
      </c>
      <c r="U55" s="19">
        <v>7036.666666666667</v>
      </c>
      <c r="V55" s="20">
        <v>26530</v>
      </c>
      <c r="W55" s="19">
        <v>5658.333333333333</v>
      </c>
      <c r="X55" s="20">
        <v>22125</v>
      </c>
      <c r="Y55" s="19">
        <v>1471.6666666666667</v>
      </c>
      <c r="Z55" s="20">
        <v>7630</v>
      </c>
      <c r="AA55" s="19">
        <v>1073.3333333333333</v>
      </c>
      <c r="AB55" s="20">
        <v>3430</v>
      </c>
      <c r="AC55" s="19">
        <v>163.33333333333334</v>
      </c>
      <c r="AD55" s="20">
        <v>630</v>
      </c>
      <c r="AE55" s="19">
        <v>25</v>
      </c>
      <c r="AF55" s="20">
        <v>100</v>
      </c>
      <c r="AG55" s="19">
        <v>8.3333333333333339</v>
      </c>
      <c r="AH55" s="20">
        <v>20</v>
      </c>
      <c r="AI55" s="19">
        <v>0</v>
      </c>
      <c r="AJ55" s="20">
        <v>0</v>
      </c>
      <c r="AK55" s="19">
        <v>0</v>
      </c>
      <c r="AL55" s="20">
        <v>0</v>
      </c>
      <c r="AM55" s="19">
        <v>0</v>
      </c>
      <c r="AN55" s="20">
        <v>0</v>
      </c>
      <c r="AO55" s="19">
        <v>0</v>
      </c>
      <c r="AP55" s="20">
        <v>0</v>
      </c>
      <c r="AQ55" s="19">
        <v>0.77608059798505036</v>
      </c>
      <c r="AR55" s="21">
        <v>0.38007799805004872</v>
      </c>
      <c r="AS55" s="21">
        <v>0.48974036850921271</v>
      </c>
      <c r="AT55" s="19">
        <v>6.1540000000000011E-2</v>
      </c>
      <c r="AU55" s="21">
        <v>4.7760000000000011E-2</v>
      </c>
      <c r="AV55" s="21">
        <v>2.3390000000000001E-2</v>
      </c>
      <c r="AW55" s="22"/>
    </row>
    <row r="56" spans="1:49" x14ac:dyDescent="0.25">
      <c r="A56" s="23">
        <v>77</v>
      </c>
      <c r="B56" s="24">
        <v>43619.67050925926</v>
      </c>
      <c r="C56" s="24">
        <v>43619.670856481483</v>
      </c>
      <c r="D56" s="25">
        <v>3.4722222222222224E-4</v>
      </c>
      <c r="E56" s="26" t="s">
        <v>54</v>
      </c>
      <c r="F56" s="26" t="s">
        <v>234</v>
      </c>
      <c r="G56" s="27">
        <v>113.01666666666668</v>
      </c>
      <c r="H56" s="28">
        <v>394.6</v>
      </c>
      <c r="I56" s="27">
        <v>85.383333333333326</v>
      </c>
      <c r="J56" s="28">
        <v>345.4</v>
      </c>
      <c r="K56" s="27">
        <v>43.75</v>
      </c>
      <c r="L56" s="28">
        <v>180.85</v>
      </c>
      <c r="M56" s="27">
        <v>38665</v>
      </c>
      <c r="N56" s="28">
        <v>195150</v>
      </c>
      <c r="O56" s="27">
        <v>49626.666666666664</v>
      </c>
      <c r="P56" s="28">
        <v>216635</v>
      </c>
      <c r="Q56" s="27">
        <v>62263.333333333336</v>
      </c>
      <c r="R56" s="28">
        <v>247855</v>
      </c>
      <c r="S56" s="27">
        <v>21780</v>
      </c>
      <c r="T56" s="28">
        <v>84020</v>
      </c>
      <c r="U56" s="27">
        <v>7736.6666666666661</v>
      </c>
      <c r="V56" s="28">
        <v>30305</v>
      </c>
      <c r="W56" s="27">
        <v>6700</v>
      </c>
      <c r="X56" s="28">
        <v>25950</v>
      </c>
      <c r="Y56" s="27">
        <v>1356.6666666666667</v>
      </c>
      <c r="Z56" s="28">
        <v>7130</v>
      </c>
      <c r="AA56" s="27">
        <v>921.66666666666674</v>
      </c>
      <c r="AB56" s="28">
        <v>2865</v>
      </c>
      <c r="AC56" s="27">
        <v>218.33333333333334</v>
      </c>
      <c r="AD56" s="28">
        <v>710</v>
      </c>
      <c r="AE56" s="27">
        <v>33.333333333333336</v>
      </c>
      <c r="AF56" s="28">
        <v>95</v>
      </c>
      <c r="AG56" s="27">
        <v>6.6666666666666661</v>
      </c>
      <c r="AH56" s="28">
        <v>15</v>
      </c>
      <c r="AI56" s="27">
        <v>5</v>
      </c>
      <c r="AJ56" s="28">
        <v>20</v>
      </c>
      <c r="AK56" s="27">
        <v>0</v>
      </c>
      <c r="AL56" s="28">
        <v>0</v>
      </c>
      <c r="AM56" s="27">
        <v>0</v>
      </c>
      <c r="AN56" s="28">
        <v>0</v>
      </c>
      <c r="AO56" s="27">
        <v>0</v>
      </c>
      <c r="AP56" s="28">
        <v>0</v>
      </c>
      <c r="AQ56" s="27">
        <v>0.75549329007521004</v>
      </c>
      <c r="AR56" s="29">
        <v>0.38711104556850018</v>
      </c>
      <c r="AS56" s="29">
        <v>0.51239508100722242</v>
      </c>
      <c r="AT56" s="27">
        <v>6.7810000000000009E-2</v>
      </c>
      <c r="AU56" s="29">
        <v>5.1229999999999998E-2</v>
      </c>
      <c r="AV56" s="29">
        <v>2.6250000000000002E-2</v>
      </c>
      <c r="AW56" s="30"/>
    </row>
    <row r="57" spans="1:49" x14ac:dyDescent="0.25">
      <c r="A57" s="15">
        <v>78</v>
      </c>
      <c r="B57" s="16">
        <v>43619.672592592593</v>
      </c>
      <c r="C57" s="16">
        <v>43619.673009259262</v>
      </c>
      <c r="D57" s="17">
        <v>4.1666666666666669E-4</v>
      </c>
      <c r="E57" s="18" t="s">
        <v>55</v>
      </c>
      <c r="F57" s="18" t="s">
        <v>235</v>
      </c>
      <c r="G57" s="19">
        <v>81.457142857142856</v>
      </c>
      <c r="H57" s="20">
        <v>333</v>
      </c>
      <c r="I57" s="19">
        <v>58.178571428571423</v>
      </c>
      <c r="J57" s="20">
        <v>261.35000000000002</v>
      </c>
      <c r="K57" s="19">
        <v>29.807142857142853</v>
      </c>
      <c r="L57" s="20">
        <v>139.04999999999998</v>
      </c>
      <c r="M57" s="19">
        <v>23370.714285714286</v>
      </c>
      <c r="N57" s="20">
        <v>135395</v>
      </c>
      <c r="O57" s="19">
        <v>35818.571428571428</v>
      </c>
      <c r="P57" s="20">
        <v>179980</v>
      </c>
      <c r="Q57" s="19">
        <v>46358.571428571428</v>
      </c>
      <c r="R57" s="20">
        <v>208310</v>
      </c>
      <c r="S57" s="19">
        <v>14898.571428571429</v>
      </c>
      <c r="T57" s="20">
        <v>67160</v>
      </c>
      <c r="U57" s="19">
        <v>5320</v>
      </c>
      <c r="V57" s="20">
        <v>24020</v>
      </c>
      <c r="W57" s="19">
        <v>3960.7142857142853</v>
      </c>
      <c r="X57" s="20">
        <v>16675</v>
      </c>
      <c r="Y57" s="19">
        <v>782.85714285714289</v>
      </c>
      <c r="Z57" s="20">
        <v>4100</v>
      </c>
      <c r="AA57" s="19">
        <v>814.28571428571433</v>
      </c>
      <c r="AB57" s="20">
        <v>3080</v>
      </c>
      <c r="AC57" s="19">
        <v>180</v>
      </c>
      <c r="AD57" s="20">
        <v>510</v>
      </c>
      <c r="AE57" s="19">
        <v>37.857142857142854</v>
      </c>
      <c r="AF57" s="20">
        <v>115</v>
      </c>
      <c r="AG57" s="19">
        <v>10</v>
      </c>
      <c r="AH57" s="20">
        <v>30</v>
      </c>
      <c r="AI57" s="19">
        <v>0</v>
      </c>
      <c r="AJ57" s="20">
        <v>0</v>
      </c>
      <c r="AK57" s="19">
        <v>0</v>
      </c>
      <c r="AL57" s="20">
        <v>0</v>
      </c>
      <c r="AM57" s="19">
        <v>0</v>
      </c>
      <c r="AN57" s="20">
        <v>0</v>
      </c>
      <c r="AO57" s="19">
        <v>0</v>
      </c>
      <c r="AP57" s="20">
        <v>0</v>
      </c>
      <c r="AQ57" s="19">
        <v>0.71422307962118547</v>
      </c>
      <c r="AR57" s="21">
        <v>0.365924237109786</v>
      </c>
      <c r="AS57" s="21">
        <v>0.51233885819521174</v>
      </c>
      <c r="AT57" s="19">
        <v>5.8649142857142858E-2</v>
      </c>
      <c r="AU57" s="21">
        <v>4.1888571428571428E-2</v>
      </c>
      <c r="AV57" s="21">
        <v>2.1461142857142856E-2</v>
      </c>
      <c r="AW57" s="22"/>
    </row>
    <row r="58" spans="1:49" x14ac:dyDescent="0.25">
      <c r="A58" s="23">
        <v>79</v>
      </c>
      <c r="B58" s="24">
        <v>43619.674814814818</v>
      </c>
      <c r="C58" s="24">
        <v>43619.675023148149</v>
      </c>
      <c r="D58" s="25">
        <v>2.0833333333333335E-4</v>
      </c>
      <c r="E58" s="26" t="s">
        <v>56</v>
      </c>
      <c r="F58" s="26" t="s">
        <v>236</v>
      </c>
      <c r="G58" s="55"/>
      <c r="H58" s="56"/>
      <c r="I58" s="55"/>
      <c r="J58" s="56"/>
      <c r="K58" s="55"/>
      <c r="L58" s="56"/>
      <c r="M58" s="55"/>
      <c r="N58" s="56"/>
      <c r="O58" s="55"/>
      <c r="P58" s="56"/>
      <c r="Q58" s="55"/>
      <c r="R58" s="56"/>
      <c r="S58" s="55"/>
      <c r="T58" s="56"/>
      <c r="U58" s="55"/>
      <c r="V58" s="56"/>
      <c r="W58" s="55"/>
      <c r="X58" s="56"/>
      <c r="Y58" s="55"/>
      <c r="Z58" s="56"/>
      <c r="AA58" s="55"/>
      <c r="AB58" s="56"/>
      <c r="AC58" s="55"/>
      <c r="AD58" s="56"/>
      <c r="AE58" s="55"/>
      <c r="AF58" s="56"/>
      <c r="AG58" s="55"/>
      <c r="AH58" s="56"/>
      <c r="AI58" s="55"/>
      <c r="AJ58" s="56"/>
      <c r="AK58" s="55"/>
      <c r="AL58" s="56"/>
      <c r="AM58" s="55"/>
      <c r="AN58" s="56"/>
      <c r="AO58" s="55"/>
      <c r="AP58" s="56"/>
      <c r="AQ58" s="55"/>
      <c r="AR58" s="57"/>
      <c r="AS58" s="57"/>
      <c r="AT58" s="55"/>
      <c r="AU58" s="57"/>
      <c r="AV58" s="57"/>
      <c r="AW58" s="30"/>
    </row>
    <row r="59" spans="1:49" x14ac:dyDescent="0.25">
      <c r="A59" s="15">
        <v>80</v>
      </c>
      <c r="B59" s="16">
        <v>43619.676412037035</v>
      </c>
      <c r="C59" s="16">
        <v>43619.676898148151</v>
      </c>
      <c r="D59" s="17">
        <v>4.8611111111111104E-4</v>
      </c>
      <c r="E59" s="18" t="s">
        <v>57</v>
      </c>
      <c r="F59" s="18" t="s">
        <v>237</v>
      </c>
      <c r="G59" s="19">
        <v>65.075000000000003</v>
      </c>
      <c r="H59" s="20">
        <v>247.75</v>
      </c>
      <c r="I59" s="19">
        <v>48.462500000000006</v>
      </c>
      <c r="J59" s="20">
        <v>215.1</v>
      </c>
      <c r="K59" s="19">
        <v>25.287500000000001</v>
      </c>
      <c r="L59" s="20">
        <v>112.64999999999999</v>
      </c>
      <c r="M59" s="19">
        <v>19947.5</v>
      </c>
      <c r="N59" s="20">
        <v>114295</v>
      </c>
      <c r="O59" s="19">
        <v>31607.5</v>
      </c>
      <c r="P59" s="20">
        <v>148785</v>
      </c>
      <c r="Q59" s="19">
        <v>40340</v>
      </c>
      <c r="R59" s="20">
        <v>169990</v>
      </c>
      <c r="S59" s="19">
        <v>12631.25</v>
      </c>
      <c r="T59" s="20">
        <v>52290</v>
      </c>
      <c r="U59" s="19">
        <v>3983.75</v>
      </c>
      <c r="V59" s="20">
        <v>16680</v>
      </c>
      <c r="W59" s="19">
        <v>3325</v>
      </c>
      <c r="X59" s="20">
        <v>14025</v>
      </c>
      <c r="Y59" s="19">
        <v>790</v>
      </c>
      <c r="Z59" s="20">
        <v>5050</v>
      </c>
      <c r="AA59" s="19">
        <v>567.5</v>
      </c>
      <c r="AB59" s="20">
        <v>1835</v>
      </c>
      <c r="AC59" s="19">
        <v>102.5</v>
      </c>
      <c r="AD59" s="20">
        <v>510</v>
      </c>
      <c r="AE59" s="19">
        <v>38.75</v>
      </c>
      <c r="AF59" s="20">
        <v>170</v>
      </c>
      <c r="AG59" s="19">
        <v>7.5</v>
      </c>
      <c r="AH59" s="20">
        <v>20</v>
      </c>
      <c r="AI59" s="19">
        <v>0</v>
      </c>
      <c r="AJ59" s="20">
        <v>0</v>
      </c>
      <c r="AK59" s="19">
        <v>0</v>
      </c>
      <c r="AL59" s="20">
        <v>0</v>
      </c>
      <c r="AM59" s="19">
        <v>0</v>
      </c>
      <c r="AN59" s="20">
        <v>0</v>
      </c>
      <c r="AO59" s="19">
        <v>0</v>
      </c>
      <c r="AP59" s="20">
        <v>0</v>
      </c>
      <c r="AQ59" s="19">
        <v>0.74471763349980802</v>
      </c>
      <c r="AR59" s="21">
        <v>0.38859008835958508</v>
      </c>
      <c r="AS59" s="21">
        <v>0.52179520247614131</v>
      </c>
      <c r="AT59" s="19">
        <v>5.4663000000000003E-2</v>
      </c>
      <c r="AU59" s="21">
        <v>4.0708500000000009E-2</v>
      </c>
      <c r="AV59" s="21">
        <v>2.1241500000000003E-2</v>
      </c>
      <c r="AW59" s="22"/>
    </row>
  </sheetData>
  <mergeCells count="30">
    <mergeCell ref="F1:F2"/>
    <mergeCell ref="A1:A2"/>
    <mergeCell ref="B1:B2"/>
    <mergeCell ref="C1:C2"/>
    <mergeCell ref="D1:D2"/>
    <mergeCell ref="E1:E2"/>
    <mergeCell ref="AC1:AD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V1:AV2"/>
    <mergeCell ref="AE1:AF1"/>
    <mergeCell ref="AG1:AH1"/>
    <mergeCell ref="AI1:AJ1"/>
    <mergeCell ref="AK1:AL1"/>
    <mergeCell ref="AM1:AN1"/>
    <mergeCell ref="AO1:AP1"/>
    <mergeCell ref="AQ1:AQ2"/>
    <mergeCell ref="AR1:AR2"/>
    <mergeCell ref="AS1:AS2"/>
    <mergeCell ref="AT1:AT2"/>
    <mergeCell ref="AU1:AU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I35" sqref="I35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106"/>
  <sheetViews>
    <sheetView topLeftCell="G1" workbookViewId="0">
      <selection activeCell="Q50" sqref="Q50"/>
    </sheetView>
  </sheetViews>
  <sheetFormatPr baseColWidth="10" defaultRowHeight="15" x14ac:dyDescent="0.25"/>
  <cols>
    <col min="1" max="1" width="15.42578125" style="11" customWidth="1"/>
    <col min="2" max="2" width="16.7109375" style="10" customWidth="1"/>
    <col min="3" max="3" width="8.28515625" style="10" customWidth="1"/>
    <col min="4" max="4" width="16.7109375" style="10" customWidth="1"/>
    <col min="5" max="5" width="8.28515625" style="10" customWidth="1"/>
    <col min="6" max="6" width="16.7109375" style="10" customWidth="1"/>
    <col min="7" max="7" width="8.28515625" style="10" customWidth="1"/>
    <col min="8" max="8" width="13.42578125" style="10" customWidth="1"/>
    <col min="9" max="9" width="11.42578125" style="10"/>
    <col min="10" max="10" width="15.42578125" style="11" customWidth="1"/>
    <col min="11" max="13" width="16.7109375" style="10" customWidth="1"/>
    <col min="14" max="14" width="13.42578125" style="10" customWidth="1"/>
    <col min="15" max="15" width="11.42578125" style="10"/>
    <col min="16" max="16" width="15.42578125" style="11" customWidth="1"/>
    <col min="17" max="17" width="16.7109375" style="10" customWidth="1"/>
    <col min="18" max="18" width="8.28515625" style="10" customWidth="1"/>
    <col min="19" max="19" width="16.7109375" style="10" customWidth="1"/>
    <col min="20" max="20" width="8.28515625" style="10" customWidth="1"/>
    <col min="21" max="21" width="16.7109375" style="10" customWidth="1"/>
    <col min="22" max="22" width="8.28515625" style="10" customWidth="1"/>
    <col min="23" max="23" width="13.42578125" style="10" customWidth="1"/>
    <col min="24" max="16384" width="11.42578125" style="10"/>
  </cols>
  <sheetData>
    <row r="1" spans="1:23" customFormat="1" ht="17.25" customHeight="1" x14ac:dyDescent="0.25">
      <c r="A1" s="95" t="s">
        <v>58</v>
      </c>
      <c r="B1" s="97" t="s">
        <v>245</v>
      </c>
      <c r="C1" s="98"/>
      <c r="D1" s="98"/>
      <c r="E1" s="98"/>
      <c r="F1" s="98"/>
      <c r="G1" s="98"/>
      <c r="H1" s="99"/>
      <c r="J1" s="95" t="s">
        <v>58</v>
      </c>
      <c r="K1" s="97" t="s">
        <v>252</v>
      </c>
      <c r="L1" s="98"/>
      <c r="M1" s="98"/>
      <c r="N1" s="99"/>
      <c r="P1" s="95" t="s">
        <v>58</v>
      </c>
      <c r="Q1" s="97" t="s">
        <v>253</v>
      </c>
      <c r="R1" s="98"/>
      <c r="S1" s="98"/>
      <c r="T1" s="98"/>
      <c r="U1" s="98"/>
      <c r="V1" s="98"/>
      <c r="W1" s="99"/>
    </row>
    <row r="2" spans="1:23" s="3" customFormat="1" ht="30" x14ac:dyDescent="0.25">
      <c r="A2" s="96"/>
      <c r="B2" s="6" t="s">
        <v>242</v>
      </c>
      <c r="C2" s="5" t="s">
        <v>241</v>
      </c>
      <c r="D2" s="6" t="s">
        <v>243</v>
      </c>
      <c r="E2" s="5" t="s">
        <v>240</v>
      </c>
      <c r="F2" s="6" t="s">
        <v>244</v>
      </c>
      <c r="G2" s="5" t="s">
        <v>240</v>
      </c>
      <c r="H2" s="7" t="s">
        <v>239</v>
      </c>
      <c r="J2" s="96"/>
      <c r="K2" s="6" t="s">
        <v>246</v>
      </c>
      <c r="L2" s="6" t="s">
        <v>247</v>
      </c>
      <c r="M2" s="6" t="s">
        <v>248</v>
      </c>
      <c r="N2" s="7" t="s">
        <v>239</v>
      </c>
      <c r="P2" s="96"/>
      <c r="Q2" s="6" t="s">
        <v>249</v>
      </c>
      <c r="R2" s="5" t="s">
        <v>241</v>
      </c>
      <c r="S2" s="6" t="s">
        <v>250</v>
      </c>
      <c r="T2" s="5" t="s">
        <v>240</v>
      </c>
      <c r="U2" s="6" t="s">
        <v>251</v>
      </c>
      <c r="V2" s="5" t="s">
        <v>240</v>
      </c>
      <c r="W2" s="7" t="s">
        <v>239</v>
      </c>
    </row>
    <row r="3" spans="1:23" customFormat="1" x14ac:dyDescent="0.25">
      <c r="A3" s="1">
        <v>1</v>
      </c>
      <c r="B3" s="4">
        <f>AVERAGE('SR1'!G3,'SR2'!G3,'SR3'!G3,'SR4'!G3,'SR5'!G3,'SR6'!G3,'SR7'!G3,'SR8'!G3)</f>
        <v>43.134747474747478</v>
      </c>
      <c r="C3" s="9">
        <f>(STDEV('SR1'!G3,'SR2'!G3,'SR3'!G3,'SR4'!G3,'SR5'!G3,'SR6'!G3,'SR7'!G3,'SR8'!G3))/B3</f>
        <v>0.3919497971368221</v>
      </c>
      <c r="D3" s="4">
        <f>AVERAGE('SR1'!I3,'SR2'!I3,'SR3'!I3,'SR4'!I3,'SR5'!I3,'SR6'!I3,'SR7'!I3,'SR8'!I3)</f>
        <v>25.932323232323231</v>
      </c>
      <c r="E3" s="9">
        <f>(STDEV('SR1'!I3,'SR2'!I3,'SR3'!I3,'SR4'!I3,'SR5'!I3,'SR6'!I3,'SR7'!I3,'SR8'!I3))/D3</f>
        <v>0.4485381331311844</v>
      </c>
      <c r="F3" s="4">
        <f>AVERAGE('SR1'!K3,'SR2'!K3,'SR3'!K3,'SR4'!K3,'SR5'!K3,'SR6'!K3,'SR7'!K3,'SR8'!K3)</f>
        <v>11.996026936026936</v>
      </c>
      <c r="G3" s="9">
        <f>(STDEV('SR1'!K3,'SR2'!K3,'SR3'!K3,'SR4'!K3,'SR5'!K3,'SR6'!K3,'SR7'!K3,'SR8'!K3))/F3</f>
        <v>0.58188818012676702</v>
      </c>
      <c r="H3" s="2">
        <f>COUNTA('SR1'!G3,'SR2'!G3,'SR3'!G3,'SR4'!G3,'SR5'!G3,'SR6'!G3,'SR7'!G3,'SR8'!G3)</f>
        <v>3</v>
      </c>
      <c r="J3" s="1">
        <v>1</v>
      </c>
      <c r="K3" s="4">
        <f>AVERAGE('SR1'!H3,'SR2'!H3,'SR3'!H3,'SR4'!H3,'SR5'!H3,'SR6'!H3,'SR7'!H3,'SR8'!H3)</f>
        <v>172.33333333333334</v>
      </c>
      <c r="L3" s="4">
        <f>AVERAGE('SR1'!J3,'SR2'!J3,'SR3'!J3,'SR4'!J3,'SR5'!J3,'SR6'!J3,'SR7'!J3,'SR8'!J3)</f>
        <v>123.3</v>
      </c>
      <c r="M3" s="4">
        <f>AVERAGE('SR1'!L3,'SR2'!L3,'SR3'!L3,'SR4'!L3,'SR5'!L3,'SR6'!L3,'SR7'!L3,'SR8'!L3)</f>
        <v>59.25</v>
      </c>
      <c r="N3" s="2">
        <f>COUNTA('SR1'!P3,'SR2'!P3,'SR3'!P3,'SR4'!P3,'SR5'!P3,'SR6'!P3,'SR7'!P3,'SR8'!P3)</f>
        <v>3</v>
      </c>
      <c r="P3" s="1">
        <v>1</v>
      </c>
      <c r="Q3" s="8">
        <f>AVERAGE('SR1'!AT3,'SR2'!AT3,'SR3'!AT3,'SR4'!AT3,'SR5'!AT3,'SR6'!AT3,'SR7'!AT3,'SR8'!AT3)</f>
        <v>4.7369830303030304E-2</v>
      </c>
      <c r="R3" s="9">
        <f>(STDEV('SR1'!AT3,'SR2'!AT3,'SR3'!AT3,'SR4'!AT3,'SR5'!AT3,'SR6'!AT3,'SR7'!AT3,'SR8'!AT3))/Q3</f>
        <v>0.48207279730452968</v>
      </c>
      <c r="S3" s="8">
        <f>AVERAGE('SR1'!AU3,'SR2'!AU3,'SR3'!AU3,'SR4'!AU3,'SR5'!AU3,'SR6'!AU3,'SR7'!AU3,'SR8'!AU3)</f>
        <v>2.8676121212121219E-2</v>
      </c>
      <c r="T3" s="9">
        <f>STDEV('SR1'!AU3,'SR2'!AU3,'SR3'!AU3,'SR4'!AU3,'SR5'!AU3,'SR6'!AU3,'SR7'!AU3,'SR8'!AU3)/S3</f>
        <v>0.54926639687857493</v>
      </c>
      <c r="U3" s="8">
        <f>AVERAGE('SR1'!AV3,'SR2'!AV3,'SR3'!AV3,'SR4'!AV3,'SR5'!AV3,'SR6'!AV3,'SR7'!AV3,'SR8'!AV3)</f>
        <v>1.337847676767677E-2</v>
      </c>
      <c r="V3" s="9">
        <f>STDEV('SR1'!AV3,'SR2'!AV3,'SR3'!AV3,'SR4'!AV3,'SR5'!AV3,'SR6'!AV3,'SR7'!AV3,'SR8'!AV3)/U3</f>
        <v>0.68381747963508077</v>
      </c>
      <c r="W3" s="2">
        <f>COUNTA('SR1'!V3,'SR2'!V3,'SR3'!V3,'SR4'!V3,'SR5'!V3,'SR6'!V3,'SR7'!V3,'SR8'!V3)</f>
        <v>3</v>
      </c>
    </row>
    <row r="4" spans="1:23" customFormat="1" x14ac:dyDescent="0.25">
      <c r="A4" s="1">
        <v>2</v>
      </c>
      <c r="B4" s="4">
        <f>AVERAGE('SR1'!G4,'SR2'!G4,'SR3'!G4,'SR4'!G4,'SR5'!G4,'SR6'!G4,'SR7'!G4,'SR8'!G4)</f>
        <v>44.805925925925926</v>
      </c>
      <c r="C4" s="9">
        <f>(STDEV('SR1'!G4,'SR2'!G4,'SR3'!G4,'SR4'!G4,'SR5'!G4,'SR6'!G4,'SR7'!G4,'SR8'!G4))/B4</f>
        <v>0.35558736957165415</v>
      </c>
      <c r="D4" s="4">
        <f>AVERAGE('SR1'!I4,'SR2'!I4,'SR3'!I4,'SR4'!I4,'SR5'!I4,'SR6'!I4,'SR7'!I4,'SR8'!I4)</f>
        <v>27.153240740740745</v>
      </c>
      <c r="E4" s="9">
        <f>(STDEV('SR1'!I4,'SR2'!I4,'SR3'!I4,'SR4'!I4,'SR5'!I4,'SR6'!I4,'SR7'!I4,'SR8'!I4))/D4</f>
        <v>0.50569324895963486</v>
      </c>
      <c r="F4" s="4">
        <f>AVERAGE('SR1'!K4,'SR2'!K4,'SR3'!K4,'SR4'!K4,'SR5'!K4,'SR6'!K4,'SR7'!K4,'SR8'!K4)</f>
        <v>13.954537037037037</v>
      </c>
      <c r="G4" s="9">
        <f>(STDEV('SR1'!K4,'SR2'!K4,'SR3'!K4,'SR4'!K4,'SR5'!K4,'SR6'!K4,'SR7'!K4,'SR8'!K4))/F4</f>
        <v>0.58363504209455497</v>
      </c>
      <c r="H4" s="2">
        <f>COUNTA('SR1'!G4,'SR2'!G4,'SR3'!G4,'SR4'!G4,'SR5'!G4,'SR6'!G4,'SR7'!G4,'SR8'!G4)</f>
        <v>3</v>
      </c>
      <c r="J4" s="1">
        <v>2</v>
      </c>
      <c r="K4" s="4">
        <f>AVERAGE('SR1'!H4,'SR2'!H4,'SR3'!H4,'SR4'!H4,'SR5'!H4,'SR6'!H4,'SR7'!H4,'SR8'!H4)</f>
        <v>180.93333333333337</v>
      </c>
      <c r="L4" s="4">
        <f>AVERAGE('SR1'!J4,'SR2'!J4,'SR3'!J4,'SR4'!J4,'SR5'!J4,'SR6'!J4,'SR7'!J4,'SR8'!J4)</f>
        <v>117.23333333333333</v>
      </c>
      <c r="M4" s="4">
        <f>AVERAGE('SR1'!L4,'SR2'!L4,'SR3'!L4,'SR4'!L4,'SR5'!L4,'SR6'!L4,'SR7'!L4,'SR8'!L4)</f>
        <v>63.483333333333327</v>
      </c>
      <c r="N4" s="2">
        <f>COUNTA('SR1'!P4,'SR2'!P4,'SR3'!P4,'SR4'!P4,'SR5'!P4,'SR6'!P4,'SR7'!P4,'SR8'!P4)</f>
        <v>3</v>
      </c>
      <c r="P4" s="1">
        <v>2</v>
      </c>
      <c r="Q4" s="8">
        <f>AVERAGE('SR1'!AT4,'SR2'!AT4,'SR3'!AT4,'SR4'!AT4,'SR5'!AT4,'SR6'!AT4,'SR7'!AT4,'SR8'!AT4)</f>
        <v>4.2245288888888899E-2</v>
      </c>
      <c r="R4" s="9">
        <f>(STDEV('SR1'!AT4,'SR2'!AT4,'SR3'!AT4,'SR4'!AT4,'SR5'!AT4,'SR6'!AT4,'SR7'!AT4,'SR8'!AT4))/Q4</f>
        <v>0.28197742926866098</v>
      </c>
      <c r="S4" s="8">
        <f>AVERAGE('SR1'!AU4,'SR2'!AU4,'SR3'!AU4,'SR4'!AU4,'SR5'!AU4,'SR6'!AU4,'SR7'!AU4,'SR8'!AU4)</f>
        <v>2.5347611111111116E-2</v>
      </c>
      <c r="T4" s="9">
        <f>STDEV('SR1'!AU4,'SR2'!AU4,'SR3'!AU4,'SR4'!AU4,'SR5'!AU4,'SR6'!AU4,'SR7'!AU4,'SR8'!AU4)/S4</f>
        <v>0.41165551828282715</v>
      </c>
      <c r="U4" s="8">
        <f>AVERAGE('SR1'!AV4,'SR2'!AV4,'SR3'!AV4,'SR4'!AV4,'SR5'!AV4,'SR6'!AV4,'SR7'!AV4,'SR8'!AV4)</f>
        <v>1.2949455555555558E-2</v>
      </c>
      <c r="V4" s="9">
        <f>STDEV('SR1'!AV4,'SR2'!AV4,'SR3'!AV4,'SR4'!AV4,'SR5'!AV4,'SR6'!AV4,'SR7'!AV4,'SR8'!AV4)/U4</f>
        <v>0.4813893979012509</v>
      </c>
      <c r="W4" s="2">
        <f>COUNTA('SR1'!V4,'SR2'!V4,'SR3'!V4,'SR4'!V4,'SR5'!V4,'SR6'!V4,'SR7'!V4,'SR8'!V4)</f>
        <v>3</v>
      </c>
    </row>
    <row r="5" spans="1:23" customFormat="1" x14ac:dyDescent="0.25">
      <c r="A5" s="1">
        <v>3</v>
      </c>
      <c r="B5" s="4">
        <f>AVERAGE('SR1'!G5,'SR2'!G5,'SR3'!G5,'SR4'!G5,'SR5'!G5,'SR6'!G5,'SR7'!G5,'SR8'!G5)</f>
        <v>34.389431818181812</v>
      </c>
      <c r="C5" s="9">
        <f>(STDEV('SR1'!G5,'SR2'!G5,'SR3'!G5,'SR4'!G5,'SR5'!G5,'SR6'!G5,'SR7'!G5,'SR8'!G5))/B5</f>
        <v>0.20337149209211361</v>
      </c>
      <c r="D5" s="4">
        <f>AVERAGE('SR1'!I5,'SR2'!I5,'SR3'!I5,'SR4'!I5,'SR5'!I5,'SR6'!I5,'SR7'!I5,'SR8'!I5)</f>
        <v>23.02454545454545</v>
      </c>
      <c r="E5" s="9">
        <f>(STDEV('SR1'!I5,'SR2'!I5,'SR3'!I5,'SR4'!I5,'SR5'!I5,'SR6'!I5,'SR7'!I5,'SR8'!I5))/D5</f>
        <v>0.22086054672954414</v>
      </c>
      <c r="F5" s="4">
        <f>AVERAGE('SR1'!K5,'SR2'!K5,'SR3'!K5,'SR4'!K5,'SR5'!K5,'SR6'!K5,'SR7'!K5,'SR8'!K5)</f>
        <v>11.338787878787878</v>
      </c>
      <c r="G5" s="9">
        <f>(STDEV('SR1'!K5,'SR2'!K5,'SR3'!K5,'SR4'!K5,'SR5'!K5,'SR6'!K5,'SR7'!K5,'SR8'!K5))/F5</f>
        <v>0.20449635682165795</v>
      </c>
      <c r="H5" s="2">
        <f>COUNTA('SR1'!G5,'SR2'!G5,'SR3'!G5,'SR4'!G5,'SR5'!G5,'SR6'!G5,'SR7'!G5,'SR8'!G5)</f>
        <v>3</v>
      </c>
      <c r="J5" s="1">
        <v>3</v>
      </c>
      <c r="K5" s="4">
        <f>AVERAGE('SR1'!H5,'SR2'!H5,'SR3'!H5,'SR4'!H5,'SR5'!H5,'SR6'!H5,'SR7'!H5,'SR8'!H5)</f>
        <v>127.16666666666667</v>
      </c>
      <c r="L5" s="4">
        <f>AVERAGE('SR1'!J5,'SR2'!J5,'SR3'!J5,'SR4'!J5,'SR5'!J5,'SR6'!J5,'SR7'!J5,'SR8'!J5)</f>
        <v>96.066666666666663</v>
      </c>
      <c r="M5" s="4">
        <f>AVERAGE('SR1'!L5,'SR2'!L5,'SR3'!L5,'SR4'!L5,'SR5'!L5,'SR6'!L5,'SR7'!L5,'SR8'!L5)</f>
        <v>48.683333333333337</v>
      </c>
      <c r="N5" s="2">
        <f>COUNTA('SR1'!P5,'SR2'!P5,'SR3'!P5,'SR4'!P5,'SR5'!P5,'SR6'!P5,'SR7'!P5,'SR8'!P5)</f>
        <v>3</v>
      </c>
      <c r="P5" s="1">
        <v>3</v>
      </c>
      <c r="Q5" s="8">
        <f>AVERAGE('SR1'!AT5,'SR2'!AT5,'SR3'!AT5,'SR4'!AT5,'SR5'!AT5,'SR6'!AT5,'SR7'!AT5,'SR8'!AT5)</f>
        <v>4.580326818181818E-2</v>
      </c>
      <c r="R5" s="9">
        <f>(STDEV('SR1'!AT5,'SR2'!AT5,'SR3'!AT5,'SR4'!AT5,'SR5'!AT5,'SR6'!AT5,'SR7'!AT5,'SR8'!AT5))/Q5</f>
        <v>0.21688776802988521</v>
      </c>
      <c r="S5" s="8">
        <f>AVERAGE('SR1'!AU5,'SR2'!AU5,'SR3'!AU5,'SR4'!AU5,'SR5'!AU5,'SR6'!AU5,'SR7'!AU5,'SR8'!AU5)</f>
        <v>3.0327054545454545E-2</v>
      </c>
      <c r="T5" s="9">
        <f>STDEV('SR1'!AU5,'SR2'!AU5,'SR3'!AU5,'SR4'!AU5,'SR5'!AU5,'SR6'!AU5,'SR7'!AU5,'SR8'!AU5)/S5</f>
        <v>0.16410270968541349</v>
      </c>
      <c r="U5" s="8">
        <f>AVERAGE('SR1'!AV5,'SR2'!AV5,'SR3'!AV5,'SR4'!AV5,'SR5'!AV5,'SR6'!AV5,'SR7'!AV5,'SR8'!AV5)</f>
        <v>1.4965345454545457E-2</v>
      </c>
      <c r="V5" s="9">
        <f>STDEV('SR1'!AV5,'SR2'!AV5,'SR3'!AV5,'SR4'!AV5,'SR5'!AV5,'SR6'!AV5,'SR7'!AV5,'SR8'!AV5)/U5</f>
        <v>0.16110737512593773</v>
      </c>
      <c r="W5" s="2">
        <f>COUNTA('SR1'!V5,'SR2'!V5,'SR3'!V5,'SR4'!V5,'SR5'!V5,'SR6'!V5,'SR7'!V5,'SR8'!V5)</f>
        <v>3</v>
      </c>
    </row>
    <row r="6" spans="1:23" customFormat="1" x14ac:dyDescent="0.25">
      <c r="A6" s="1">
        <v>4</v>
      </c>
      <c r="B6" s="4">
        <f>AVERAGE('SR1'!G6,'SR2'!G6,'SR3'!G6,'SR4'!G6,'SR5'!G6,'SR6'!G6,'SR7'!G6,'SR8'!G6)</f>
        <v>41.217222222222226</v>
      </c>
      <c r="C6" s="9">
        <f>(STDEV('SR1'!G6,'SR2'!G6,'SR3'!G6,'SR4'!G6,'SR5'!G6,'SR6'!G6,'SR7'!G6,'SR8'!G6))/B6</f>
        <v>0.46777086879169955</v>
      </c>
      <c r="D6" s="4">
        <f>AVERAGE('SR1'!I6,'SR2'!I6,'SR3'!I6,'SR4'!I6,'SR5'!I6,'SR6'!I6,'SR7'!I6,'SR8'!I6)</f>
        <v>29.889351851851846</v>
      </c>
      <c r="E6" s="9">
        <f>(STDEV('SR1'!I6,'SR2'!I6,'SR3'!I6,'SR4'!I6,'SR5'!I6,'SR6'!I6,'SR7'!I6,'SR8'!I6))/D6</f>
        <v>0.52714969093620245</v>
      </c>
      <c r="F6" s="4">
        <f>AVERAGE('SR1'!K6,'SR2'!K6,'SR3'!K6,'SR4'!K6,'SR5'!K6,'SR6'!K6,'SR7'!K6,'SR8'!K6)</f>
        <v>15.962222222222223</v>
      </c>
      <c r="G6" s="9">
        <f>(STDEV('SR1'!K6,'SR2'!K6,'SR3'!K6,'SR4'!K6,'SR5'!K6,'SR6'!K6,'SR7'!K6,'SR8'!K6))/F6</f>
        <v>0.5027794321766802</v>
      </c>
      <c r="H6" s="2">
        <f>COUNTA('SR1'!G6,'SR2'!G6,'SR3'!G6,'SR4'!G6,'SR5'!G6,'SR6'!G6,'SR7'!G6,'SR8'!G6)</f>
        <v>3</v>
      </c>
      <c r="J6" s="1">
        <v>4</v>
      </c>
      <c r="K6" s="4">
        <f>AVERAGE('SR1'!H6,'SR2'!H6,'SR3'!H6,'SR4'!H6,'SR5'!H6,'SR6'!H6,'SR7'!H6,'SR8'!H6)</f>
        <v>121.53333333333335</v>
      </c>
      <c r="L6" s="4">
        <f>AVERAGE('SR1'!J6,'SR2'!J6,'SR3'!J6,'SR4'!J6,'SR5'!J6,'SR6'!J6,'SR7'!J6,'SR8'!J6)</f>
        <v>93.350000000000009</v>
      </c>
      <c r="M6" s="4">
        <f>AVERAGE('SR1'!L6,'SR2'!L6,'SR3'!L6,'SR4'!L6,'SR5'!L6,'SR6'!L6,'SR7'!L6,'SR8'!L6)</f>
        <v>50.733333333333327</v>
      </c>
      <c r="N6" s="2">
        <f>COUNTA('SR1'!P6,'SR2'!P6,'SR3'!P6,'SR4'!P6,'SR5'!P6,'SR6'!P6,'SR7'!P6,'SR8'!P6)</f>
        <v>3</v>
      </c>
      <c r="P6" s="1">
        <v>4</v>
      </c>
      <c r="Q6" s="8">
        <f>AVERAGE('SR1'!AT6,'SR2'!AT6,'SR3'!AT6,'SR4'!AT6,'SR5'!AT6,'SR6'!AT6,'SR7'!AT6,'SR8'!AT6)</f>
        <v>3.8037933333333336E-2</v>
      </c>
      <c r="R6" s="9">
        <f>(STDEV('SR1'!AT6,'SR2'!AT6,'SR3'!AT6,'SR4'!AT6,'SR5'!AT6,'SR6'!AT6,'SR7'!AT6,'SR8'!AT6))/Q6</f>
        <v>0.34941185458280755</v>
      </c>
      <c r="S6" s="8">
        <f>AVERAGE('SR1'!AU6,'SR2'!AU6,'SR3'!AU6,'SR4'!AU6,'SR5'!AU6,'SR6'!AU6,'SR7'!AU6,'SR8'!AU6)</f>
        <v>2.7455277777777773E-2</v>
      </c>
      <c r="T6" s="9">
        <f>STDEV('SR1'!AU6,'SR2'!AU6,'SR3'!AU6,'SR4'!AU6,'SR5'!AU6,'SR6'!AU6,'SR7'!AU6,'SR8'!AU6)/S6</f>
        <v>0.40823623647566049</v>
      </c>
      <c r="U6" s="8">
        <f>AVERAGE('SR1'!AV6,'SR2'!AV6,'SR3'!AV6,'SR4'!AV6,'SR5'!AV6,'SR6'!AV6,'SR7'!AV6,'SR8'!AV6)</f>
        <v>1.4692533333333336E-2</v>
      </c>
      <c r="V6" s="9">
        <f>STDEV('SR1'!AV6,'SR2'!AV6,'SR3'!AV6,'SR4'!AV6,'SR5'!AV6,'SR6'!AV6,'SR7'!AV6,'SR8'!AV6)/U6</f>
        <v>0.38276678370929623</v>
      </c>
      <c r="W6" s="2">
        <f>COUNTA('SR1'!V6,'SR2'!V6,'SR3'!V6,'SR4'!V6,'SR5'!V6,'SR6'!V6,'SR7'!V6,'SR8'!V6)</f>
        <v>3</v>
      </c>
    </row>
    <row r="7" spans="1:23" customFormat="1" x14ac:dyDescent="0.25">
      <c r="A7" s="1">
        <v>5</v>
      </c>
      <c r="B7" s="4">
        <f>AVERAGE('SR1'!G7,'SR2'!G7,'SR3'!G7,'SR4'!G7,'SR5'!G7,'SR6'!G7,'SR7'!G7,'SR8'!G7)</f>
        <v>35.391991341991336</v>
      </c>
      <c r="C7" s="9">
        <f>(STDEV('SR1'!G7,'SR2'!G7,'SR3'!G7,'SR4'!G7,'SR5'!G7,'SR6'!G7,'SR7'!G7,'SR8'!G7))/B7</f>
        <v>0.1208134211090643</v>
      </c>
      <c r="D7" s="4">
        <f>AVERAGE('SR1'!I7,'SR2'!I7,'SR3'!I7,'SR4'!I7,'SR5'!I7,'SR6'!I7,'SR7'!I7,'SR8'!I7)</f>
        <v>23.896969696969695</v>
      </c>
      <c r="E7" s="9">
        <f>(STDEV('SR1'!I7,'SR2'!I7,'SR3'!I7,'SR4'!I7,'SR5'!I7,'SR6'!I7,'SR7'!I7,'SR8'!I7))/D7</f>
        <v>0.11119432060919097</v>
      </c>
      <c r="F7" s="4">
        <f>AVERAGE('SR1'!K7,'SR2'!K7,'SR3'!K7,'SR4'!K7,'SR5'!K7,'SR6'!K7,'SR7'!K7,'SR8'!K7)</f>
        <v>13.073809523809524</v>
      </c>
      <c r="G7" s="9">
        <f>(STDEV('SR1'!K7,'SR2'!K7,'SR3'!K7,'SR4'!K7,'SR5'!K7,'SR6'!K7,'SR7'!K7,'SR8'!K7))/F7</f>
        <v>0.12406230645814881</v>
      </c>
      <c r="H7" s="2">
        <f>COUNTA('SR1'!G7,'SR2'!G7,'SR3'!G7,'SR4'!G7,'SR5'!G7,'SR6'!G7,'SR7'!G7,'SR8'!G7)</f>
        <v>3</v>
      </c>
      <c r="J7" s="1">
        <v>5</v>
      </c>
      <c r="K7" s="4">
        <f>AVERAGE('SR1'!H7,'SR2'!H7,'SR3'!H7,'SR4'!H7,'SR5'!H7,'SR6'!H7,'SR7'!H7,'SR8'!H7)</f>
        <v>141.25</v>
      </c>
      <c r="L7" s="4">
        <f>AVERAGE('SR1'!J7,'SR2'!J7,'SR3'!J7,'SR4'!J7,'SR5'!J7,'SR6'!J7,'SR7'!J7,'SR8'!J7)</f>
        <v>98.833333333333329</v>
      </c>
      <c r="M7" s="4">
        <f>AVERAGE('SR1'!L7,'SR2'!L7,'SR3'!L7,'SR4'!L7,'SR5'!L7,'SR6'!L7,'SR7'!L7,'SR8'!L7)</f>
        <v>54.916666666666664</v>
      </c>
      <c r="N7" s="2">
        <f>COUNTA('SR1'!P7,'SR2'!P7,'SR3'!P7,'SR4'!P7,'SR5'!P7,'SR6'!P7,'SR7'!P7,'SR8'!P7)</f>
        <v>3</v>
      </c>
      <c r="P7" s="1">
        <v>5</v>
      </c>
      <c r="Q7" s="8">
        <f>AVERAGE('SR1'!AT7,'SR2'!AT7,'SR3'!AT7,'SR4'!AT7,'SR5'!AT7,'SR6'!AT7,'SR7'!AT7,'SR8'!AT7)</f>
        <v>3.7546961038961039E-2</v>
      </c>
      <c r="R7" s="9">
        <f>(STDEV('SR1'!AT7,'SR2'!AT7,'SR3'!AT7,'SR4'!AT7,'SR5'!AT7,'SR6'!AT7,'SR7'!AT7,'SR8'!AT7))/Q7</f>
        <v>0.35825913391438619</v>
      </c>
      <c r="S7" s="8">
        <f>AVERAGE('SR1'!AU7,'SR2'!AU7,'SR3'!AU7,'SR4'!AU7,'SR5'!AU7,'SR6'!AU7,'SR7'!AU7,'SR8'!AU7)</f>
        <v>2.5020363636363636E-2</v>
      </c>
      <c r="T7" s="9">
        <f>STDEV('SR1'!AU7,'SR2'!AU7,'SR3'!AU7,'SR4'!AU7,'SR5'!AU7,'SR6'!AU7,'SR7'!AU7,'SR8'!AU7)/S7</f>
        <v>0.31985515591139885</v>
      </c>
      <c r="U7" s="8">
        <f>AVERAGE('SR1'!AV7,'SR2'!AV7,'SR3'!AV7,'SR4'!AV7,'SR5'!AV7,'SR6'!AV7,'SR7'!AV7,'SR8'!AV7)</f>
        <v>1.3661142857142858E-2</v>
      </c>
      <c r="V7" s="9">
        <f>STDEV('SR1'!AV7,'SR2'!AV7,'SR3'!AV7,'SR4'!AV7,'SR5'!AV7,'SR6'!AV7,'SR7'!AV7,'SR8'!AV7)/U7</f>
        <v>0.31954763160586158</v>
      </c>
      <c r="W7" s="2">
        <f>COUNTA('SR1'!V7,'SR2'!V7,'SR3'!V7,'SR4'!V7,'SR5'!V7,'SR6'!V7,'SR7'!V7,'SR8'!V7)</f>
        <v>3</v>
      </c>
    </row>
    <row r="8" spans="1:23" customFormat="1" x14ac:dyDescent="0.25">
      <c r="A8" s="1">
        <v>6</v>
      </c>
      <c r="B8" s="4">
        <f>AVERAGE('SR1'!G8,'SR2'!G8,'SR3'!G8,'SR4'!G8,'SR5'!G8,'SR6'!G8,'SR7'!G8,'SR8'!G8)</f>
        <v>63.220238095238102</v>
      </c>
      <c r="C8" s="9">
        <f>(STDEV('SR1'!G8,'SR2'!G8,'SR3'!G8,'SR4'!G8,'SR5'!G8,'SR6'!G8,'SR7'!G8,'SR8'!G8))/B8</f>
        <v>0.38386071050740245</v>
      </c>
      <c r="D8" s="4">
        <f>AVERAGE('SR1'!I8,'SR2'!I8,'SR3'!I8,'SR4'!I8,'SR5'!I8,'SR6'!I8,'SR7'!I8,'SR8'!I8)</f>
        <v>46.923809523809517</v>
      </c>
      <c r="E8" s="9">
        <f>(STDEV('SR1'!I8,'SR2'!I8,'SR3'!I8,'SR4'!I8,'SR5'!I8,'SR6'!I8,'SR7'!I8,'SR8'!I8))/D8</f>
        <v>0.44648611943313271</v>
      </c>
      <c r="F8" s="4">
        <f>AVERAGE('SR1'!K8,'SR2'!K8,'SR3'!K8,'SR4'!K8,'SR5'!K8,'SR6'!K8,'SR7'!K8,'SR8'!K8)</f>
        <v>25.114285714285714</v>
      </c>
      <c r="G8" s="9">
        <f>(STDEV('SR1'!K8,'SR2'!K8,'SR3'!K8,'SR4'!K8,'SR5'!K8,'SR6'!K8,'SR7'!K8,'SR8'!K8))/F8</f>
        <v>0.46171535939216063</v>
      </c>
      <c r="H8" s="2">
        <f>COUNTA('SR1'!G8,'SR2'!G8,'SR3'!G8,'SR4'!G8,'SR5'!G8,'SR6'!G8,'SR7'!G8,'SR8'!G8)</f>
        <v>3</v>
      </c>
      <c r="J8" s="1">
        <v>6</v>
      </c>
      <c r="K8" s="4">
        <f>AVERAGE('SR1'!H8,'SR2'!H8,'SR3'!H8,'SR4'!H8,'SR5'!H8,'SR6'!H8,'SR7'!H8,'SR8'!H8)</f>
        <v>210.28333333333333</v>
      </c>
      <c r="L8" s="4">
        <f>AVERAGE('SR1'!J8,'SR2'!J8,'SR3'!J8,'SR4'!J8,'SR5'!J8,'SR6'!J8,'SR7'!J8,'SR8'!J8)</f>
        <v>165.10000000000002</v>
      </c>
      <c r="M8" s="4">
        <f>AVERAGE('SR1'!L8,'SR2'!L8,'SR3'!L8,'SR4'!L8,'SR5'!L8,'SR6'!L8,'SR7'!L8,'SR8'!L8)</f>
        <v>88.766666666666652</v>
      </c>
      <c r="N8" s="2">
        <f>COUNTA('SR1'!P8,'SR2'!P8,'SR3'!P8,'SR4'!P8,'SR5'!P8,'SR6'!P8,'SR7'!P8,'SR8'!P8)</f>
        <v>3</v>
      </c>
      <c r="P8" s="1">
        <v>6</v>
      </c>
      <c r="Q8" s="8">
        <f>AVERAGE('SR1'!AT8,'SR2'!AT8,'SR3'!AT8,'SR4'!AT8,'SR5'!AT8,'SR6'!AT8,'SR7'!AT8,'SR8'!AT8)</f>
        <v>4.730557142857144E-2</v>
      </c>
      <c r="R8" s="9">
        <f>(STDEV('SR1'!AT8,'SR2'!AT8,'SR3'!AT8,'SR4'!AT8,'SR5'!AT8,'SR6'!AT8,'SR7'!AT8,'SR8'!AT8))/Q8</f>
        <v>0.3297271118316713</v>
      </c>
      <c r="S8" s="8">
        <f>AVERAGE('SR1'!AU8,'SR2'!AU8,'SR3'!AU8,'SR4'!AU8,'SR5'!AU8,'SR6'!AU8,'SR7'!AU8,'SR8'!AU8)</f>
        <v>3.5039142857142859E-2</v>
      </c>
      <c r="T8" s="9">
        <f>STDEV('SR1'!AU8,'SR2'!AU8,'SR3'!AU8,'SR4'!AU8,'SR5'!AU8,'SR6'!AU8,'SR7'!AU8,'SR8'!AU8)/S8</f>
        <v>0.39347155849502757</v>
      </c>
      <c r="U8" s="8">
        <f>AVERAGE('SR1'!AV8,'SR2'!AV8,'SR3'!AV8,'SR4'!AV8,'SR5'!AV8,'SR6'!AV8,'SR7'!AV8,'SR8'!AV8)</f>
        <v>1.8758285714285717E-2</v>
      </c>
      <c r="V8" s="9">
        <f>STDEV('SR1'!AV8,'SR2'!AV8,'SR3'!AV8,'SR4'!AV8,'SR5'!AV8,'SR6'!AV8,'SR7'!AV8,'SR8'!AV8)/U8</f>
        <v>0.4097589612915804</v>
      </c>
      <c r="W8" s="2">
        <f>COUNTA('SR1'!V8,'SR2'!V8,'SR3'!V8,'SR4'!V8,'SR5'!V8,'SR6'!V8,'SR7'!V8,'SR8'!V8)</f>
        <v>3</v>
      </c>
    </row>
    <row r="9" spans="1:23" customFormat="1" x14ac:dyDescent="0.25">
      <c r="A9" s="1">
        <v>7</v>
      </c>
      <c r="B9" s="4">
        <f>AVERAGE('SR1'!G9,'SR2'!G9,'SR3'!G9,'SR4'!G9,'SR5'!G9,'SR6'!G9,'SR7'!G9,'SR8'!G9)</f>
        <v>297.84144736842103</v>
      </c>
      <c r="C9" s="9">
        <f>(STDEV('SR1'!G9,'SR2'!G9,'SR3'!G9,'SR4'!G9,'SR5'!G9,'SR6'!G9,'SR7'!G9,'SR8'!G9))/B9</f>
        <v>6.7821298979460098E-2</v>
      </c>
      <c r="D9" s="4">
        <f>AVERAGE('SR1'!I9,'SR2'!I9,'SR3'!I9,'SR4'!I9,'SR5'!I9,'SR6'!I9,'SR7'!I9,'SR8'!I9)</f>
        <v>226.7628289473684</v>
      </c>
      <c r="E9" s="9">
        <f>(STDEV('SR1'!I9,'SR2'!I9,'SR3'!I9,'SR4'!I9,'SR5'!I9,'SR6'!I9,'SR7'!I9,'SR8'!I9))/D9</f>
        <v>9.1051310766676122E-2</v>
      </c>
      <c r="F9" s="4">
        <f>AVERAGE('SR1'!K9,'SR2'!K9,'SR3'!K9,'SR4'!K9,'SR5'!K9,'SR6'!K9,'SR7'!K9,'SR8'!K9)</f>
        <v>128.56990131578948</v>
      </c>
      <c r="G9" s="9">
        <f>(STDEV('SR1'!K9,'SR2'!K9,'SR3'!K9,'SR4'!K9,'SR5'!K9,'SR6'!K9,'SR7'!K9,'SR8'!K9))/F9</f>
        <v>9.073378422000361E-2</v>
      </c>
      <c r="H9" s="2">
        <f>COUNTA('SR1'!G9,'SR2'!G9,'SR3'!G9,'SR4'!G9,'SR5'!G9,'SR6'!G9,'SR7'!G9,'SR8'!G9)</f>
        <v>2</v>
      </c>
      <c r="J9" s="1">
        <v>7</v>
      </c>
      <c r="K9" s="4">
        <f>AVERAGE('SR1'!H9,'SR2'!H9,'SR3'!H9,'SR4'!H9,'SR5'!H9,'SR6'!H9,'SR7'!H9,'SR8'!H9)</f>
        <v>600.20000000000005</v>
      </c>
      <c r="L9" s="4">
        <f>AVERAGE('SR1'!J9,'SR2'!J9,'SR3'!J9,'SR4'!J9,'SR5'!J9,'SR6'!J9,'SR7'!J9,'SR8'!J9)</f>
        <v>475.20000000000005</v>
      </c>
      <c r="M9" s="4">
        <f>AVERAGE('SR1'!L9,'SR2'!L9,'SR3'!L9,'SR4'!L9,'SR5'!L9,'SR6'!L9,'SR7'!L9,'SR8'!L9)</f>
        <v>272.92500000000001</v>
      </c>
      <c r="N9" s="2">
        <f>COUNTA('SR1'!P9,'SR2'!P9,'SR3'!P9,'SR4'!P9,'SR5'!P9,'SR6'!P9,'SR7'!P9,'SR8'!P9)</f>
        <v>2</v>
      </c>
      <c r="P9" s="1">
        <v>7</v>
      </c>
      <c r="Q9" s="8">
        <f>AVERAGE('SR1'!AT9,'SR2'!AT9,'SR3'!AT9,'SR4'!AT9,'SR5'!AT9,'SR6'!AT9,'SR7'!AT9,'SR8'!AT9)</f>
        <v>0.58715502631578942</v>
      </c>
      <c r="R9" s="9">
        <f>(STDEV('SR1'!AT9,'SR2'!AT9,'SR3'!AT9,'SR4'!AT9,'SR5'!AT9,'SR6'!AT9,'SR7'!AT9,'SR8'!AT9))/Q9</f>
        <v>6.1009554794802627E-2</v>
      </c>
      <c r="S9" s="8">
        <f>AVERAGE('SR1'!AU9,'SR2'!AU9,'SR3'!AU9,'SR4'!AU9,'SR5'!AU9,'SR6'!AU9,'SR7'!AU9,'SR8'!AU9)</f>
        <v>0.44636246052631579</v>
      </c>
      <c r="T9" s="9">
        <f>STDEV('SR1'!AU9,'SR2'!AU9,'SR3'!AU9,'SR4'!AU9,'SR5'!AU9,'SR6'!AU9,'SR7'!AU9,'SR8'!AU9)/S9</f>
        <v>3.7734418086556254E-2</v>
      </c>
      <c r="U9" s="8">
        <f>AVERAGE('SR1'!AV9,'SR2'!AV9,'SR3'!AV9,'SR4'!AV9,'SR5'!AV9,'SR6'!AV9,'SR7'!AV9,'SR8'!AV9)</f>
        <v>0.25308361184210532</v>
      </c>
      <c r="V9" s="9">
        <f>STDEV('SR1'!AV9,'SR2'!AV9,'SR3'!AV9,'SR4'!AV9,'SR5'!AV9,'SR6'!AV9,'SR7'!AV9,'SR8'!AV9)/U9</f>
        <v>3.8053032770057983E-2</v>
      </c>
      <c r="W9" s="2">
        <f>COUNTA('SR1'!V9,'SR2'!V9,'SR3'!V9,'SR4'!V9,'SR5'!V9,'SR6'!V9,'SR7'!V9,'SR8'!V9)</f>
        <v>2</v>
      </c>
    </row>
    <row r="10" spans="1:23" customFormat="1" x14ac:dyDescent="0.25">
      <c r="A10" s="1">
        <v>8</v>
      </c>
      <c r="B10" s="4">
        <f>AVERAGE('SR1'!G10,'SR2'!G10,'SR3'!G10,'SR4'!G10,'SR5'!G10,'SR6'!G10,'SR7'!G10,'SR8'!G10)</f>
        <v>28.527619047619044</v>
      </c>
      <c r="C10" s="9">
        <f>(STDEV('SR1'!G10,'SR2'!G10,'SR3'!G10,'SR4'!G10,'SR5'!G10,'SR6'!G10,'SR7'!G10,'SR8'!G10))/B10</f>
        <v>7.1174180238009269E-2</v>
      </c>
      <c r="D10" s="4">
        <f>AVERAGE('SR1'!I10,'SR2'!I10,'SR3'!I10,'SR4'!I10,'SR5'!I10,'SR6'!I10,'SR7'!I10,'SR8'!I10)</f>
        <v>16.707142857142856</v>
      </c>
      <c r="E10" s="9">
        <f>(STDEV('SR1'!I10,'SR2'!I10,'SR3'!I10,'SR4'!I10,'SR5'!I10,'SR6'!I10,'SR7'!I10,'SR8'!I10))/D10</f>
        <v>0.12147584932538963</v>
      </c>
      <c r="F10" s="4">
        <f>AVERAGE('SR1'!K10,'SR2'!K10,'SR3'!K10,'SR4'!K10,'SR5'!K10,'SR6'!K10,'SR7'!K10,'SR8'!K10)</f>
        <v>8.2823809523809526</v>
      </c>
      <c r="G10" s="9">
        <f>(STDEV('SR1'!K10,'SR2'!K10,'SR3'!K10,'SR4'!K10,'SR5'!K10,'SR6'!K10,'SR7'!K10,'SR8'!K10))/F10</f>
        <v>6.2234249329306948E-2</v>
      </c>
      <c r="H10" s="2">
        <f>COUNTA('SR1'!G10,'SR2'!G10,'SR3'!G10,'SR4'!G10,'SR5'!G10,'SR6'!G10,'SR7'!G10,'SR8'!G10)</f>
        <v>3</v>
      </c>
      <c r="J10" s="1">
        <v>8</v>
      </c>
      <c r="K10" s="4">
        <f>AVERAGE('SR1'!H10,'SR2'!H10,'SR3'!H10,'SR4'!H10,'SR5'!H10,'SR6'!H10,'SR7'!H10,'SR8'!H10)</f>
        <v>79.8</v>
      </c>
      <c r="L10" s="4">
        <f>AVERAGE('SR1'!J10,'SR2'!J10,'SR3'!J10,'SR4'!J10,'SR5'!J10,'SR6'!J10,'SR7'!J10,'SR8'!J10)</f>
        <v>58.15</v>
      </c>
      <c r="M10" s="4">
        <f>AVERAGE('SR1'!L10,'SR2'!L10,'SR3'!L10,'SR4'!L10,'SR5'!L10,'SR6'!L10,'SR7'!L10,'SR8'!L10)</f>
        <v>30.483333333333331</v>
      </c>
      <c r="N10" s="2">
        <f>COUNTA('SR1'!P10,'SR2'!P10,'SR3'!P10,'SR4'!P10,'SR5'!P10,'SR6'!P10,'SR7'!P10,'SR8'!P10)</f>
        <v>3</v>
      </c>
      <c r="P10" s="1">
        <v>8</v>
      </c>
      <c r="Q10" s="8">
        <f>AVERAGE('SR1'!AT10,'SR2'!AT10,'SR3'!AT10,'SR4'!AT10,'SR5'!AT10,'SR6'!AT10,'SR7'!AT10,'SR8'!AT10)</f>
        <v>1.8119066666666669E-2</v>
      </c>
      <c r="R10" s="9">
        <f>(STDEV('SR1'!AT10,'SR2'!AT10,'SR3'!AT10,'SR4'!AT10,'SR5'!AT10,'SR6'!AT10,'SR7'!AT10,'SR8'!AT10))/Q10</f>
        <v>0.23801416430510708</v>
      </c>
      <c r="S10" s="8">
        <f>AVERAGE('SR1'!AU10,'SR2'!AU10,'SR3'!AU10,'SR4'!AU10,'SR5'!AU10,'SR6'!AU10,'SR7'!AU10,'SR8'!AU10)</f>
        <v>1.0745857142857146E-2</v>
      </c>
      <c r="T10" s="9">
        <f>STDEV('SR1'!AU10,'SR2'!AU10,'SR3'!AU10,'SR4'!AU10,'SR5'!AU10,'SR6'!AU10,'SR7'!AU10,'SR8'!AU10)/S10</f>
        <v>0.30643596314903526</v>
      </c>
      <c r="U10" s="8">
        <f>AVERAGE('SR1'!AV10,'SR2'!AV10,'SR3'!AV10,'SR4'!AV10,'SR5'!AV10,'SR6'!AV10,'SR7'!AV10,'SR8'!AV10)</f>
        <v>5.2905904761904763E-3</v>
      </c>
      <c r="V10" s="9">
        <f>STDEV('SR1'!AV10,'SR2'!AV10,'SR3'!AV10,'SR4'!AV10,'SR5'!AV10,'SR6'!AV10,'SR7'!AV10,'SR8'!AV10)/U10</f>
        <v>0.26197931694563836</v>
      </c>
      <c r="W10" s="2">
        <f>COUNTA('SR1'!V10,'SR2'!V10,'SR3'!V10,'SR4'!V10,'SR5'!V10,'SR6'!V10,'SR7'!V10,'SR8'!V10)</f>
        <v>3</v>
      </c>
    </row>
    <row r="11" spans="1:23" customFormat="1" x14ac:dyDescent="0.25">
      <c r="A11" s="1">
        <v>9</v>
      </c>
      <c r="B11" s="4">
        <f>AVERAGE('SR1'!G11,'SR2'!G11,'SR3'!G11,'SR4'!G11,'SR5'!G11,'SR6'!G11,'SR7'!G11,'SR8'!G11)</f>
        <v>37.11805555555555</v>
      </c>
      <c r="C11" s="9">
        <f>(STDEV('SR1'!G11,'SR2'!G11,'SR3'!G11,'SR4'!G11,'SR5'!G11,'SR6'!G11,'SR7'!G11,'SR8'!G11))/B11</f>
        <v>0.19178947882261932</v>
      </c>
      <c r="D11" s="4">
        <f>AVERAGE('SR1'!I11,'SR2'!I11,'SR3'!I11,'SR4'!I11,'SR5'!I11,'SR6'!I11,'SR7'!I11,'SR8'!I11)</f>
        <v>22.893055555555559</v>
      </c>
      <c r="E11" s="9">
        <f>(STDEV('SR1'!I11,'SR2'!I11,'SR3'!I11,'SR4'!I11,'SR5'!I11,'SR6'!I11,'SR7'!I11,'SR8'!I11))/D11</f>
        <v>0.24343276930461147</v>
      </c>
      <c r="F11" s="4">
        <f>AVERAGE('SR1'!K11,'SR2'!K11,'SR3'!K11,'SR4'!K11,'SR5'!K11,'SR6'!K11,'SR7'!K11,'SR8'!K11)</f>
        <v>11.316666666666668</v>
      </c>
      <c r="G11" s="9">
        <f>(STDEV('SR1'!K11,'SR2'!K11,'SR3'!K11,'SR4'!K11,'SR5'!K11,'SR6'!K11,'SR7'!K11,'SR8'!K11))/F11</f>
        <v>0.26693438625805488</v>
      </c>
      <c r="H11" s="2">
        <f>COUNTA('SR1'!G11,'SR2'!G11,'SR3'!G11,'SR4'!G11,'SR5'!G11,'SR6'!G11,'SR7'!G11,'SR8'!G11)</f>
        <v>3</v>
      </c>
      <c r="J11" s="1">
        <v>9</v>
      </c>
      <c r="K11" s="4">
        <f>AVERAGE('SR1'!H11,'SR2'!H11,'SR3'!H11,'SR4'!H11,'SR5'!H11,'SR6'!H11,'SR7'!H11,'SR8'!H11)</f>
        <v>139.79999999999998</v>
      </c>
      <c r="L11" s="4">
        <f>AVERAGE('SR1'!J11,'SR2'!J11,'SR3'!J11,'SR4'!J11,'SR5'!J11,'SR6'!J11,'SR7'!J11,'SR8'!J11)</f>
        <v>100.45</v>
      </c>
      <c r="M11" s="4">
        <f>AVERAGE('SR1'!L11,'SR2'!L11,'SR3'!L11,'SR4'!L11,'SR5'!L11,'SR6'!L11,'SR7'!L11,'SR8'!L11)</f>
        <v>52.533333333333331</v>
      </c>
      <c r="N11" s="2">
        <f>COUNTA('SR1'!P11,'SR2'!P11,'SR3'!P11,'SR4'!P11,'SR5'!P11,'SR6'!P11,'SR7'!P11,'SR8'!P11)</f>
        <v>3</v>
      </c>
      <c r="P11" s="1">
        <v>9</v>
      </c>
      <c r="Q11" s="8">
        <f>AVERAGE('SR1'!AT11,'SR2'!AT11,'SR3'!AT11,'SR4'!AT11,'SR5'!AT11,'SR6'!AT11,'SR7'!AT11,'SR8'!AT11)</f>
        <v>2.4797833333333335E-2</v>
      </c>
      <c r="R11" s="9">
        <f>(STDEV('SR1'!AT11,'SR2'!AT11,'SR3'!AT11,'SR4'!AT11,'SR5'!AT11,'SR6'!AT11,'SR7'!AT11,'SR8'!AT11))/Q11</f>
        <v>0.14111257938543992</v>
      </c>
      <c r="S11" s="8">
        <f>AVERAGE('SR1'!AU11,'SR2'!AU11,'SR3'!AU11,'SR4'!AU11,'SR5'!AU11,'SR6'!AU11,'SR7'!AU11,'SR8'!AU11)</f>
        <v>1.5212833333333337E-2</v>
      </c>
      <c r="T11" s="9">
        <f>STDEV('SR1'!AU11,'SR2'!AU11,'SR3'!AU11,'SR4'!AU11,'SR5'!AU11,'SR6'!AU11,'SR7'!AU11,'SR8'!AU11)/S11</f>
        <v>0.16029104133470412</v>
      </c>
      <c r="U11" s="8">
        <f>AVERAGE('SR1'!AV11,'SR2'!AV11,'SR3'!AV11,'SR4'!AV11,'SR5'!AV11,'SR6'!AV11,'SR7'!AV11,'SR8'!AV11)</f>
        <v>7.5100000000000002E-3</v>
      </c>
      <c r="V11" s="9">
        <f>STDEV('SR1'!AV11,'SR2'!AV11,'SR3'!AV11,'SR4'!AV11,'SR5'!AV11,'SR6'!AV11,'SR7'!AV11,'SR8'!AV11)/U11</f>
        <v>0.18051820311140773</v>
      </c>
      <c r="W11" s="2">
        <f>COUNTA('SR1'!V11,'SR2'!V11,'SR3'!V11,'SR4'!V11,'SR5'!V11,'SR6'!V11,'SR7'!V11,'SR8'!V11)</f>
        <v>3</v>
      </c>
    </row>
    <row r="12" spans="1:23" customFormat="1" x14ac:dyDescent="0.25">
      <c r="A12" s="1">
        <v>10</v>
      </c>
      <c r="B12" s="4">
        <f>AVERAGE('SR1'!G12,'SR2'!G12,'SR3'!G12,'SR4'!G12,'SR5'!G12,'SR6'!G12,'SR7'!G12,'SR8'!G12)</f>
        <v>22.953333333333333</v>
      </c>
      <c r="C12" s="9">
        <f>(STDEV('SR1'!G12,'SR2'!G12,'SR3'!G12,'SR4'!G12,'SR5'!G12,'SR6'!G12,'SR7'!G12,'SR8'!G12))/B12</f>
        <v>0.42650674312661402</v>
      </c>
      <c r="D12" s="4">
        <f>AVERAGE('SR1'!I12,'SR2'!I12,'SR3'!I12,'SR4'!I12,'SR5'!I12,'SR6'!I12,'SR7'!I12,'SR8'!I12)</f>
        <v>13.433333333333332</v>
      </c>
      <c r="E12" s="9">
        <f>(STDEV('SR1'!I12,'SR2'!I12,'SR3'!I12,'SR4'!I12,'SR5'!I12,'SR6'!I12,'SR7'!I12,'SR8'!I12))/D12</f>
        <v>0.55192993437921234</v>
      </c>
      <c r="F12" s="4">
        <f>AVERAGE('SR1'!K12,'SR2'!K12,'SR3'!K12,'SR4'!K12,'SR5'!K12,'SR6'!K12,'SR7'!K12,'SR8'!K12)</f>
        <v>6.333333333333333</v>
      </c>
      <c r="G12" s="9">
        <f>(STDEV('SR1'!K12,'SR2'!K12,'SR3'!K12,'SR4'!K12,'SR5'!K12,'SR6'!K12,'SR7'!K12,'SR8'!K12))/F12</f>
        <v>0.50492834301408307</v>
      </c>
      <c r="H12" s="2">
        <f>COUNTA('SR1'!G12,'SR2'!G12,'SR3'!G12,'SR4'!G12,'SR5'!G12,'SR6'!G12,'SR7'!G12,'SR8'!G12)</f>
        <v>3</v>
      </c>
      <c r="J12" s="1">
        <v>10</v>
      </c>
      <c r="K12" s="4">
        <f>AVERAGE('SR1'!H12,'SR2'!H12,'SR3'!H12,'SR4'!H12,'SR5'!H12,'SR6'!H12,'SR7'!H12,'SR8'!H12)</f>
        <v>103.14999999999999</v>
      </c>
      <c r="L12" s="4">
        <f>AVERAGE('SR1'!J12,'SR2'!J12,'SR3'!J12,'SR4'!J12,'SR5'!J12,'SR6'!J12,'SR7'!J12,'SR8'!J12)</f>
        <v>74.966666666666669</v>
      </c>
      <c r="M12" s="4">
        <f>AVERAGE('SR1'!L12,'SR2'!L12,'SR3'!L12,'SR4'!L12,'SR5'!L12,'SR6'!L12,'SR7'!L12,'SR8'!L12)</f>
        <v>36.216666666666669</v>
      </c>
      <c r="N12" s="2">
        <f>COUNTA('SR1'!P12,'SR2'!P12,'SR3'!P12,'SR4'!P12,'SR5'!P12,'SR6'!P12,'SR7'!P12,'SR8'!P12)</f>
        <v>3</v>
      </c>
      <c r="P12" s="1">
        <v>10</v>
      </c>
      <c r="Q12" s="8">
        <f>AVERAGE('SR1'!AT12,'SR2'!AT12,'SR3'!AT12,'SR4'!AT12,'SR5'!AT12,'SR6'!AT12,'SR7'!AT12,'SR8'!AT12)</f>
        <v>1.6393599999999998E-2</v>
      </c>
      <c r="R12" s="9">
        <f>(STDEV('SR1'!AT12,'SR2'!AT12,'SR3'!AT12,'SR4'!AT12,'SR5'!AT12,'SR6'!AT12,'SR7'!AT12,'SR8'!AT12))/Q12</f>
        <v>0.12265857381675137</v>
      </c>
      <c r="S12" s="8">
        <f>AVERAGE('SR1'!AU12,'SR2'!AU12,'SR3'!AU12,'SR4'!AU12,'SR5'!AU12,'SR6'!AU12,'SR7'!AU12,'SR8'!AU12)</f>
        <v>9.2800000000000018E-3</v>
      </c>
      <c r="T12" s="9">
        <f>STDEV('SR1'!AU12,'SR2'!AU12,'SR3'!AU12,'SR4'!AU12,'SR5'!AU12,'SR6'!AU12,'SR7'!AU12,'SR8'!AU12)/S12</f>
        <v>0.30709239501411528</v>
      </c>
      <c r="U12" s="8">
        <f>AVERAGE('SR1'!AV12,'SR2'!AV12,'SR3'!AV12,'SR4'!AV12,'SR5'!AV12,'SR6'!AV12,'SR7'!AV12,'SR8'!AV12)</f>
        <v>4.4460000000000012E-3</v>
      </c>
      <c r="V12" s="9">
        <f>STDEV('SR1'!AV12,'SR2'!AV12,'SR3'!AV12,'SR4'!AV12,'SR5'!AV12,'SR6'!AV12,'SR7'!AV12,'SR8'!AV12)/U12</f>
        <v>0.30084976384595935</v>
      </c>
      <c r="W12" s="2">
        <f>COUNTA('SR1'!V12,'SR2'!V12,'SR3'!V12,'SR4'!V12,'SR5'!V12,'SR6'!V12,'SR7'!V12,'SR8'!V12)</f>
        <v>3</v>
      </c>
    </row>
    <row r="13" spans="1:23" customFormat="1" x14ac:dyDescent="0.25">
      <c r="A13" s="1">
        <v>11</v>
      </c>
      <c r="B13" s="4">
        <f>AVERAGE('SR1'!G13,'SR2'!G13,'SR3'!G13,'SR4'!G13,'SR5'!G13,'SR6'!G13,'SR7'!G13,'SR8'!G13)</f>
        <v>28.713492063492065</v>
      </c>
      <c r="C13" s="9">
        <f>(STDEV('SR1'!G13,'SR2'!G13,'SR3'!G13,'SR4'!G13,'SR5'!G13,'SR6'!G13,'SR7'!G13,'SR8'!G13))/B13</f>
        <v>0.53576440804271008</v>
      </c>
      <c r="D13" s="4">
        <f>AVERAGE('SR1'!I13,'SR2'!I13,'SR3'!I13,'SR4'!I13,'SR5'!I13,'SR6'!I13,'SR7'!I13,'SR8'!I13)</f>
        <v>15.408730158730158</v>
      </c>
      <c r="E13" s="9">
        <f>(STDEV('SR1'!I13,'SR2'!I13,'SR3'!I13,'SR4'!I13,'SR5'!I13,'SR6'!I13,'SR7'!I13,'SR8'!I13))/D13</f>
        <v>0.64913670101578058</v>
      </c>
      <c r="F13" s="4">
        <f>AVERAGE('SR1'!K13,'SR2'!K13,'SR3'!K13,'SR4'!K13,'SR5'!K13,'SR6'!K13,'SR7'!K13,'SR8'!K13)</f>
        <v>7.4142857142857137</v>
      </c>
      <c r="G13" s="9">
        <f>(STDEV('SR1'!K13,'SR2'!K13,'SR3'!K13,'SR4'!K13,'SR5'!K13,'SR6'!K13,'SR7'!K13,'SR8'!K13))/F13</f>
        <v>0.61761487267304749</v>
      </c>
      <c r="H13" s="2">
        <f>COUNTA('SR1'!G13,'SR2'!G13,'SR3'!G13,'SR4'!G13,'SR5'!G13,'SR6'!G13,'SR7'!G13,'SR8'!G13)</f>
        <v>3</v>
      </c>
      <c r="J13" s="1">
        <v>11</v>
      </c>
      <c r="K13" s="4">
        <f>AVERAGE('SR1'!H13,'SR2'!H13,'SR3'!H13,'SR4'!H13,'SR5'!H13,'SR6'!H13,'SR7'!H13,'SR8'!H13)</f>
        <v>106.53333333333335</v>
      </c>
      <c r="L13" s="4">
        <f>AVERAGE('SR1'!J13,'SR2'!J13,'SR3'!J13,'SR4'!J13,'SR5'!J13,'SR6'!J13,'SR7'!J13,'SR8'!J13)</f>
        <v>73</v>
      </c>
      <c r="M13" s="4">
        <f>AVERAGE('SR1'!L13,'SR2'!L13,'SR3'!L13,'SR4'!L13,'SR5'!L13,'SR6'!L13,'SR7'!L13,'SR8'!L13)</f>
        <v>35.583333333333336</v>
      </c>
      <c r="N13" s="2">
        <f>COUNTA('SR1'!P13,'SR2'!P13,'SR3'!P13,'SR4'!P13,'SR5'!P13,'SR6'!P13,'SR7'!P13,'SR8'!P13)</f>
        <v>3</v>
      </c>
      <c r="P13" s="1">
        <v>11</v>
      </c>
      <c r="Q13" s="8">
        <f>AVERAGE('SR1'!AT13,'SR2'!AT13,'SR3'!AT13,'SR4'!AT13,'SR5'!AT13,'SR6'!AT13,'SR7'!AT13,'SR8'!AT13)</f>
        <v>1.7668380952380953E-2</v>
      </c>
      <c r="R13" s="9">
        <f>(STDEV('SR1'!AT13,'SR2'!AT13,'SR3'!AT13,'SR4'!AT13,'SR5'!AT13,'SR6'!AT13,'SR7'!AT13,'SR8'!AT13))/Q13</f>
        <v>0.47940320272054066</v>
      </c>
      <c r="S13" s="8">
        <f>AVERAGE('SR1'!AU13,'SR2'!AU13,'SR3'!AU13,'SR4'!AU13,'SR5'!AU13,'SR6'!AU13,'SR7'!AU13,'SR8'!AU13)</f>
        <v>9.4749523809523808E-3</v>
      </c>
      <c r="T13" s="9">
        <f>STDEV('SR1'!AU13,'SR2'!AU13,'SR3'!AU13,'SR4'!AU13,'SR5'!AU13,'SR6'!AU13,'SR7'!AU13,'SR8'!AU13)/S13</f>
        <v>0.59869706564196945</v>
      </c>
      <c r="U13" s="8">
        <f>AVERAGE('SR1'!AV13,'SR2'!AV13,'SR3'!AV13,'SR4'!AV13,'SR5'!AV13,'SR6'!AV13,'SR7'!AV13,'SR8'!AV13)</f>
        <v>4.5602857142857138E-3</v>
      </c>
      <c r="V13" s="9">
        <f>STDEV('SR1'!AV13,'SR2'!AV13,'SR3'!AV13,'SR4'!AV13,'SR5'!AV13,'SR6'!AV13,'SR7'!AV13,'SR8'!AV13)/U13</f>
        <v>0.56577589102049675</v>
      </c>
      <c r="W13" s="2">
        <f>COUNTA('SR1'!V13,'SR2'!V13,'SR3'!V13,'SR4'!V13,'SR5'!V13,'SR6'!V13,'SR7'!V13,'SR8'!V13)</f>
        <v>3</v>
      </c>
    </row>
    <row r="14" spans="1:23" customFormat="1" x14ac:dyDescent="0.25">
      <c r="A14" s="1">
        <v>12</v>
      </c>
      <c r="B14" s="4">
        <f>AVERAGE('SR1'!G14,'SR2'!G14,'SR3'!G14,'SR4'!G14,'SR5'!G14,'SR6'!G14,'SR7'!G14,'SR8'!G14)</f>
        <v>89.95</v>
      </c>
      <c r="C14" s="9">
        <f>(STDEV('SR1'!G14,'SR2'!G14,'SR3'!G14,'SR4'!G14,'SR5'!G14,'SR6'!G14,'SR7'!G14,'SR8'!G14))/B14</f>
        <v>0.46628473120586444</v>
      </c>
      <c r="D14" s="4">
        <f>AVERAGE('SR1'!I14,'SR2'!I14,'SR3'!I14,'SR4'!I14,'SR5'!I14,'SR6'!I14,'SR7'!I14,'SR8'!I14)</f>
        <v>63.45000000000001</v>
      </c>
      <c r="E14" s="9">
        <f>(STDEV('SR1'!I14,'SR2'!I14,'SR3'!I14,'SR4'!I14,'SR5'!I14,'SR6'!I14,'SR7'!I14,'SR8'!I14))/D14</f>
        <v>0.59521394251791082</v>
      </c>
      <c r="F14" s="4">
        <f>AVERAGE('SR1'!K14,'SR2'!K14,'SR3'!K14,'SR4'!K14,'SR5'!K14,'SR6'!K14,'SR7'!K14,'SR8'!K14)</f>
        <v>33.011111111111113</v>
      </c>
      <c r="G14" s="9">
        <f>(STDEV('SR1'!K14,'SR2'!K14,'SR3'!K14,'SR4'!K14,'SR5'!K14,'SR6'!K14,'SR7'!K14,'SR8'!K14))/F14</f>
        <v>0.62274147596129403</v>
      </c>
      <c r="H14" s="2">
        <f>COUNTA('SR1'!G14,'SR2'!G14,'SR3'!G14,'SR4'!G14,'SR5'!G14,'SR6'!G14,'SR7'!G14,'SR8'!G14)</f>
        <v>3</v>
      </c>
      <c r="J14" s="1">
        <v>12</v>
      </c>
      <c r="K14" s="4">
        <f>AVERAGE('SR1'!H14,'SR2'!H14,'SR3'!H14,'SR4'!H14,'SR5'!H14,'SR6'!H14,'SR7'!H14,'SR8'!H14)</f>
        <v>326.84999999999997</v>
      </c>
      <c r="L14" s="4">
        <f>AVERAGE('SR1'!J14,'SR2'!J14,'SR3'!J14,'SR4'!J14,'SR5'!J14,'SR6'!J14,'SR7'!J14,'SR8'!J14)</f>
        <v>247.54999999999998</v>
      </c>
      <c r="M14" s="4">
        <f>AVERAGE('SR1'!L14,'SR2'!L14,'SR3'!L14,'SR4'!L14,'SR5'!L14,'SR6'!L14,'SR7'!L14,'SR8'!L14)</f>
        <v>135.21666666666667</v>
      </c>
      <c r="N14" s="2">
        <f>COUNTA('SR1'!P14,'SR2'!P14,'SR3'!P14,'SR4'!P14,'SR5'!P14,'SR6'!P14,'SR7'!P14,'SR8'!P14)</f>
        <v>3</v>
      </c>
      <c r="P14" s="1">
        <v>12</v>
      </c>
      <c r="Q14" s="8">
        <f>AVERAGE('SR1'!AT14,'SR2'!AT14,'SR3'!AT14,'SR4'!AT14,'SR5'!AT14,'SR6'!AT14,'SR7'!AT14,'SR8'!AT14)</f>
        <v>5.3970000000000011E-2</v>
      </c>
      <c r="R14" s="9">
        <f>(STDEV('SR1'!AT14,'SR2'!AT14,'SR3'!AT14,'SR4'!AT14,'SR5'!AT14,'SR6'!AT14,'SR7'!AT14,'SR8'!AT14))/Q14</f>
        <v>0.46628473120586472</v>
      </c>
      <c r="S14" s="8">
        <f>AVERAGE('SR1'!AU14,'SR2'!AU14,'SR3'!AU14,'SR4'!AU14,'SR5'!AU14,'SR6'!AU14,'SR7'!AU14,'SR8'!AU14)</f>
        <v>3.8070000000000007E-2</v>
      </c>
      <c r="T14" s="9">
        <f>STDEV('SR1'!AU14,'SR2'!AU14,'SR3'!AU14,'SR4'!AU14,'SR5'!AU14,'SR6'!AU14,'SR7'!AU14,'SR8'!AU14)/S14</f>
        <v>0.59521394251791104</v>
      </c>
      <c r="U14" s="8">
        <f>AVERAGE('SR1'!AV14,'SR2'!AV14,'SR3'!AV14,'SR4'!AV14,'SR5'!AV14,'SR6'!AV14,'SR7'!AV14,'SR8'!AV14)</f>
        <v>1.9806666666666667E-2</v>
      </c>
      <c r="V14" s="9">
        <f>STDEV('SR1'!AV14,'SR2'!AV14,'SR3'!AV14,'SR4'!AV14,'SR5'!AV14,'SR6'!AV14,'SR7'!AV14,'SR8'!AV14)/U14</f>
        <v>0.62274147596129392</v>
      </c>
      <c r="W14" s="2">
        <f>COUNTA('SR1'!V14,'SR2'!V14,'SR3'!V14,'SR4'!V14,'SR5'!V14,'SR6'!V14,'SR7'!V14,'SR8'!V14)</f>
        <v>3</v>
      </c>
    </row>
    <row r="15" spans="1:23" customFormat="1" x14ac:dyDescent="0.25">
      <c r="A15" s="1">
        <v>13</v>
      </c>
      <c r="B15" s="4">
        <f>AVERAGE('SR1'!G15,'SR2'!G15,'SR3'!G15,'SR4'!G15,'SR5'!G15,'SR6'!G15,'SR7'!G15,'SR8'!G15)</f>
        <v>64.23</v>
      </c>
      <c r="C15" s="9">
        <f>(STDEV('SR1'!G15,'SR2'!G15,'SR3'!G15,'SR4'!G15,'SR5'!G15,'SR6'!G15,'SR7'!G15,'SR8'!G15))/B15</f>
        <v>0.3345667582176306</v>
      </c>
      <c r="D15" s="4">
        <f>AVERAGE('SR1'!I15,'SR2'!I15,'SR3'!I15,'SR4'!I15,'SR5'!I15,'SR6'!I15,'SR7'!I15,'SR8'!I15)</f>
        <v>41.173015873015871</v>
      </c>
      <c r="E15" s="9">
        <f>(STDEV('SR1'!I15,'SR2'!I15,'SR3'!I15,'SR4'!I15,'SR5'!I15,'SR6'!I15,'SR7'!I15,'SR8'!I15))/D15</f>
        <v>0.33842148615658124</v>
      </c>
      <c r="F15" s="4">
        <f>AVERAGE('SR1'!K15,'SR2'!K15,'SR3'!K15,'SR4'!K15,'SR5'!K15,'SR6'!K15,'SR7'!K15,'SR8'!K15)</f>
        <v>21.864444444444445</v>
      </c>
      <c r="G15" s="9">
        <f>(STDEV('SR1'!K15,'SR2'!K15,'SR3'!K15,'SR4'!K15,'SR5'!K15,'SR6'!K15,'SR7'!K15,'SR8'!K15))/F15</f>
        <v>0.29293040981576612</v>
      </c>
      <c r="H15" s="2">
        <f>COUNTA('SR1'!G15,'SR2'!G15,'SR3'!G15,'SR4'!G15,'SR5'!G15,'SR6'!G15,'SR7'!G15,'SR8'!G15)</f>
        <v>3</v>
      </c>
      <c r="J15" s="1">
        <v>13</v>
      </c>
      <c r="K15" s="4">
        <f>AVERAGE('SR1'!H15,'SR2'!H15,'SR3'!H15,'SR4'!H15,'SR5'!H15,'SR6'!H15,'SR7'!H15,'SR8'!H15)</f>
        <v>240.2833333333333</v>
      </c>
      <c r="L15" s="4">
        <f>AVERAGE('SR1'!J15,'SR2'!J15,'SR3'!J15,'SR4'!J15,'SR5'!J15,'SR6'!J15,'SR7'!J15,'SR8'!J15)</f>
        <v>159.51666666666668</v>
      </c>
      <c r="M15" s="4">
        <f>AVERAGE('SR1'!L15,'SR2'!L15,'SR3'!L15,'SR4'!L15,'SR5'!L15,'SR6'!L15,'SR7'!L15,'SR8'!L15)</f>
        <v>86.233333333333334</v>
      </c>
      <c r="N15" s="2">
        <f>COUNTA('SR1'!P15,'SR2'!P15,'SR3'!P15,'SR4'!P15,'SR5'!P15,'SR6'!P15,'SR7'!P15,'SR8'!P15)</f>
        <v>3</v>
      </c>
      <c r="P15" s="1">
        <v>13</v>
      </c>
      <c r="Q15" s="8">
        <f>AVERAGE('SR1'!AT15,'SR2'!AT15,'SR3'!AT15,'SR4'!AT15,'SR5'!AT15,'SR6'!AT15,'SR7'!AT15,'SR8'!AT15)</f>
        <v>3.7418400000000011E-2</v>
      </c>
      <c r="R15" s="9">
        <f>(STDEV('SR1'!AT15,'SR2'!AT15,'SR3'!AT15,'SR4'!AT15,'SR5'!AT15,'SR6'!AT15,'SR7'!AT15,'SR8'!AT15))/Q15</f>
        <v>0.23586651696070191</v>
      </c>
      <c r="S15" s="8">
        <f>AVERAGE('SR1'!AU15,'SR2'!AU15,'SR3'!AU15,'SR4'!AU15,'SR5'!AU15,'SR6'!AU15,'SR7'!AU15,'SR8'!AU15)</f>
        <v>2.3791238095238098E-2</v>
      </c>
      <c r="T15" s="9">
        <f>STDEV('SR1'!AU15,'SR2'!AU15,'SR3'!AU15,'SR4'!AU15,'SR5'!AU15,'SR6'!AU15,'SR7'!AU15,'SR8'!AU15)/S15</f>
        <v>0.1778639116902655</v>
      </c>
      <c r="U15" s="8">
        <f>AVERAGE('SR1'!AV15,'SR2'!AV15,'SR3'!AV15,'SR4'!AV15,'SR5'!AV15,'SR6'!AV15,'SR7'!AV15,'SR8'!AV15)</f>
        <v>1.2674266666666668E-2</v>
      </c>
      <c r="V15" s="9">
        <f>STDEV('SR1'!AV15,'SR2'!AV15,'SR3'!AV15,'SR4'!AV15,'SR5'!AV15,'SR6'!AV15,'SR7'!AV15,'SR8'!AV15)/U15</f>
        <v>0.12656047129021294</v>
      </c>
      <c r="W15" s="2">
        <f>COUNTA('SR1'!V15,'SR2'!V15,'SR3'!V15,'SR4'!V15,'SR5'!V15,'SR6'!V15,'SR7'!V15,'SR8'!V15)</f>
        <v>3</v>
      </c>
    </row>
    <row r="16" spans="1:23" customFormat="1" x14ac:dyDescent="0.25">
      <c r="A16" s="1">
        <v>14</v>
      </c>
      <c r="B16" s="4">
        <f>AVERAGE('SR1'!G16,'SR2'!G16,'SR3'!G16,'SR4'!G16,'SR5'!G16,'SR6'!G16,'SR7'!G16,'SR8'!G16)</f>
        <v>71.006825396825406</v>
      </c>
      <c r="C16" s="9">
        <f>(STDEV('SR1'!G16,'SR2'!G16,'SR3'!G16,'SR4'!G16,'SR5'!G16,'SR6'!G16,'SR7'!G16,'SR8'!G16))/B16</f>
        <v>0.39835148621332922</v>
      </c>
      <c r="D16" s="4">
        <f>AVERAGE('SR1'!I16,'SR2'!I16,'SR3'!I16,'SR4'!I16,'SR5'!I16,'SR6'!I16,'SR7'!I16,'SR8'!I16)</f>
        <v>48.408095238095235</v>
      </c>
      <c r="E16" s="9">
        <f>(STDEV('SR1'!I16,'SR2'!I16,'SR3'!I16,'SR4'!I16,'SR5'!I16,'SR6'!I16,'SR7'!I16,'SR8'!I16))/D16</f>
        <v>0.41617999838264497</v>
      </c>
      <c r="F16" s="4">
        <f>AVERAGE('SR1'!K16,'SR2'!K16,'SR3'!K16,'SR4'!K16,'SR5'!K16,'SR6'!K16,'SR7'!K16,'SR8'!K16)</f>
        <v>24.704920634920637</v>
      </c>
      <c r="G16" s="9">
        <f>(STDEV('SR1'!K16,'SR2'!K16,'SR3'!K16,'SR4'!K16,'SR5'!K16,'SR6'!K16,'SR7'!K16,'SR8'!K16))/F16</f>
        <v>0.4130666316481007</v>
      </c>
      <c r="H16" s="2">
        <f>COUNTA('SR1'!G16,'SR2'!G16,'SR3'!G16,'SR4'!G16,'SR5'!G16,'SR6'!G16,'SR7'!G16,'SR8'!G16)</f>
        <v>3</v>
      </c>
      <c r="J16" s="1">
        <v>14</v>
      </c>
      <c r="K16" s="4">
        <f>AVERAGE('SR1'!H16,'SR2'!H16,'SR3'!H16,'SR4'!H16,'SR5'!H16,'SR6'!H16,'SR7'!H16,'SR8'!H16)</f>
        <v>246.31666666666669</v>
      </c>
      <c r="L16" s="4">
        <f>AVERAGE('SR1'!J16,'SR2'!J16,'SR3'!J16,'SR4'!J16,'SR5'!J16,'SR6'!J16,'SR7'!J16,'SR8'!J16)</f>
        <v>186.06666666666669</v>
      </c>
      <c r="M16" s="4">
        <f>AVERAGE('SR1'!L16,'SR2'!L16,'SR3'!L16,'SR4'!L16,'SR5'!L16,'SR6'!L16,'SR7'!L16,'SR8'!L16)</f>
        <v>95.90000000000002</v>
      </c>
      <c r="N16" s="2">
        <f>COUNTA('SR1'!P16,'SR2'!P16,'SR3'!P16,'SR4'!P16,'SR5'!P16,'SR6'!P16,'SR7'!P16,'SR8'!P16)</f>
        <v>3</v>
      </c>
      <c r="P16" s="1">
        <v>14</v>
      </c>
      <c r="Q16" s="8">
        <f>AVERAGE('SR1'!AT16,'SR2'!AT16,'SR3'!AT16,'SR4'!AT16,'SR5'!AT16,'SR6'!AT16,'SR7'!AT16,'SR8'!AT16)</f>
        <v>5.2095180952380964E-2</v>
      </c>
      <c r="R16" s="9">
        <f>(STDEV('SR1'!AT16,'SR2'!AT16,'SR3'!AT16,'SR4'!AT16,'SR5'!AT16,'SR6'!AT16,'SR7'!AT16,'SR8'!AT16))/Q16</f>
        <v>0.1593510578875186</v>
      </c>
      <c r="S16" s="8">
        <f>AVERAGE('SR1'!AU16,'SR2'!AU16,'SR3'!AU16,'SR4'!AU16,'SR5'!AU16,'SR6'!AU16,'SR7'!AU16,'SR8'!AU16)</f>
        <v>3.5373028571428579E-2</v>
      </c>
      <c r="T16" s="9">
        <f>STDEV('SR1'!AU16,'SR2'!AU16,'SR3'!AU16,'SR4'!AU16,'SR5'!AU16,'SR6'!AU16,'SR7'!AU16,'SR8'!AU16)/S16</f>
        <v>0.17828880164035449</v>
      </c>
      <c r="U16" s="8">
        <f>AVERAGE('SR1'!AV16,'SR2'!AV16,'SR3'!AV16,'SR4'!AV16,'SR5'!AV16,'SR6'!AV16,'SR7'!AV16,'SR8'!AV16)</f>
        <v>1.8075409523809524E-2</v>
      </c>
      <c r="V16" s="9">
        <f>STDEV('SR1'!AV16,'SR2'!AV16,'SR3'!AV16,'SR4'!AV16,'SR5'!AV16,'SR6'!AV16,'SR7'!AV16,'SR8'!AV16)/U16</f>
        <v>0.16190307877391352</v>
      </c>
      <c r="W16" s="2">
        <f>COUNTA('SR1'!V16,'SR2'!V16,'SR3'!V16,'SR4'!V16,'SR5'!V16,'SR6'!V16,'SR7'!V16,'SR8'!V16)</f>
        <v>3</v>
      </c>
    </row>
    <row r="17" spans="1:23" customFormat="1" x14ac:dyDescent="0.25">
      <c r="A17" s="1">
        <v>15</v>
      </c>
      <c r="B17" s="4">
        <f>AVERAGE('SR1'!G17,'SR2'!G17,'SR3'!G17,'SR4'!G17,'SR5'!G17,'SR6'!G17,'SR7'!G17,'SR8'!G17)</f>
        <v>87.27222222222224</v>
      </c>
      <c r="C17" s="9">
        <f>(STDEV('SR1'!G17,'SR2'!G17,'SR3'!G17,'SR4'!G17,'SR5'!G17,'SR6'!G17,'SR7'!G17,'SR8'!G17))/B17</f>
        <v>0.3144236115861555</v>
      </c>
      <c r="D17" s="4">
        <f>AVERAGE('SR1'!I17,'SR2'!I17,'SR3'!I17,'SR4'!I17,'SR5'!I17,'SR6'!I17,'SR7'!I17,'SR8'!I17)</f>
        <v>65.638888888888886</v>
      </c>
      <c r="E17" s="9">
        <f>(STDEV('SR1'!I17,'SR2'!I17,'SR3'!I17,'SR4'!I17,'SR5'!I17,'SR6'!I17,'SR7'!I17,'SR8'!I17))/D17</f>
        <v>0.30504913400653338</v>
      </c>
      <c r="F17" s="4">
        <f>AVERAGE('SR1'!K17,'SR2'!K17,'SR3'!K17,'SR4'!K17,'SR5'!K17,'SR6'!K17,'SR7'!K17,'SR8'!K17)</f>
        <v>34.777777777777779</v>
      </c>
      <c r="G17" s="9">
        <f>(STDEV('SR1'!K17,'SR2'!K17,'SR3'!K17,'SR4'!K17,'SR5'!K17,'SR6'!K17,'SR7'!K17,'SR8'!K17))/F17</f>
        <v>0.26580140011903575</v>
      </c>
      <c r="H17" s="2">
        <f>COUNTA('SR1'!G17,'SR2'!G17,'SR3'!G17,'SR4'!G17,'SR5'!G17,'SR6'!G17,'SR7'!G17,'SR8'!G17)</f>
        <v>3</v>
      </c>
      <c r="J17" s="1">
        <v>15</v>
      </c>
      <c r="K17" s="4">
        <f>AVERAGE('SR1'!H17,'SR2'!H17,'SR3'!H17,'SR4'!H17,'SR5'!H17,'SR6'!H17,'SR7'!H17,'SR8'!H17)</f>
        <v>331.83333333333331</v>
      </c>
      <c r="L17" s="4">
        <f>AVERAGE('SR1'!J17,'SR2'!J17,'SR3'!J17,'SR4'!J17,'SR5'!J17,'SR6'!J17,'SR7'!J17,'SR8'!J17)</f>
        <v>272.34999999999997</v>
      </c>
      <c r="M17" s="4">
        <f>AVERAGE('SR1'!L17,'SR2'!L17,'SR3'!L17,'SR4'!L17,'SR5'!L17,'SR6'!L17,'SR7'!L17,'SR8'!L17)</f>
        <v>145.58333333333334</v>
      </c>
      <c r="N17" s="2">
        <f>COUNTA('SR1'!P17,'SR2'!P17,'SR3'!P17,'SR4'!P17,'SR5'!P17,'SR6'!P17,'SR7'!P17,'SR8'!P17)</f>
        <v>3</v>
      </c>
      <c r="P17" s="1">
        <v>15</v>
      </c>
      <c r="Q17" s="8">
        <f>AVERAGE('SR1'!AT17,'SR2'!AT17,'SR3'!AT17,'SR4'!AT17,'SR5'!AT17,'SR6'!AT17,'SR7'!AT17,'SR8'!AT17)</f>
        <v>5.2363333333333338E-2</v>
      </c>
      <c r="R17" s="9">
        <f>(STDEV('SR1'!AT17,'SR2'!AT17,'SR3'!AT17,'SR4'!AT17,'SR5'!AT17,'SR6'!AT17,'SR7'!AT17,'SR8'!AT17))/Q17</f>
        <v>0.31442361158615667</v>
      </c>
      <c r="S17" s="8">
        <f>AVERAGE('SR1'!AU17,'SR2'!AU17,'SR3'!AU17,'SR4'!AU17,'SR5'!AU17,'SR6'!AU17,'SR7'!AU17,'SR8'!AU17)</f>
        <v>3.9383333333333333E-2</v>
      </c>
      <c r="T17" s="9">
        <f>STDEV('SR1'!AU17,'SR2'!AU17,'SR3'!AU17,'SR4'!AU17,'SR5'!AU17,'SR6'!AU17,'SR7'!AU17,'SR8'!AU17)/S17</f>
        <v>0.30504913400653316</v>
      </c>
      <c r="U17" s="8">
        <f>AVERAGE('SR1'!AV17,'SR2'!AV17,'SR3'!AV17,'SR4'!AV17,'SR5'!AV17,'SR6'!AV17,'SR7'!AV17,'SR8'!AV17)</f>
        <v>2.0866666666666672E-2</v>
      </c>
      <c r="V17" s="9">
        <f>STDEV('SR1'!AV17,'SR2'!AV17,'SR3'!AV17,'SR4'!AV17,'SR5'!AV17,'SR6'!AV17,'SR7'!AV17,'SR8'!AV17)/U17</f>
        <v>0.26580140011903464</v>
      </c>
      <c r="W17" s="2">
        <f>COUNTA('SR1'!V17,'SR2'!V17,'SR3'!V17,'SR4'!V17,'SR5'!V17,'SR6'!V17,'SR7'!V17,'SR8'!V17)</f>
        <v>3</v>
      </c>
    </row>
    <row r="18" spans="1:23" customFormat="1" x14ac:dyDescent="0.25">
      <c r="A18" s="1">
        <v>16</v>
      </c>
      <c r="B18" s="4">
        <f>AVERAGE('SR1'!G18,'SR2'!G18,'SR3'!G18,'SR4'!G18,'SR5'!G18,'SR6'!G18,'SR7'!G18,'SR8'!G18)</f>
        <v>45.727777777777767</v>
      </c>
      <c r="C18" s="9">
        <f>(STDEV('SR1'!G18,'SR2'!G18,'SR3'!G18,'SR4'!G18,'SR5'!G18,'SR6'!G18,'SR7'!G18,'SR8'!G18))/B18</f>
        <v>2.5485518654262906E-2</v>
      </c>
      <c r="D18" s="4">
        <f>AVERAGE('SR1'!I18,'SR2'!I18,'SR3'!I18,'SR4'!I18,'SR5'!I18,'SR6'!I18,'SR7'!I18,'SR8'!I18)</f>
        <v>27.238888888888891</v>
      </c>
      <c r="E18" s="9">
        <f>(STDEV('SR1'!I18,'SR2'!I18,'SR3'!I18,'SR4'!I18,'SR5'!I18,'SR6'!I18,'SR7'!I18,'SR8'!I18))/D18</f>
        <v>0.12847721903245302</v>
      </c>
      <c r="F18" s="4">
        <f>AVERAGE('SR1'!K18,'SR2'!K18,'SR3'!K18,'SR4'!K18,'SR5'!K18,'SR6'!K18,'SR7'!K18,'SR8'!K18)</f>
        <v>14.269444444444446</v>
      </c>
      <c r="G18" s="9">
        <f>(STDEV('SR1'!K18,'SR2'!K18,'SR3'!K18,'SR4'!K18,'SR5'!K18,'SR6'!K18,'SR7'!K18,'SR8'!K18))/F18</f>
        <v>0.16586206931041311</v>
      </c>
      <c r="H18" s="2">
        <f>COUNTA('SR1'!G18,'SR2'!G18,'SR3'!G18,'SR4'!G18,'SR5'!G18,'SR6'!G18,'SR7'!G18,'SR8'!G18)</f>
        <v>3</v>
      </c>
      <c r="J18" s="1">
        <v>16</v>
      </c>
      <c r="K18" s="4">
        <f>AVERAGE('SR1'!H18,'SR2'!H18,'SR3'!H18,'SR4'!H18,'SR5'!H18,'SR6'!H18,'SR7'!H18,'SR8'!H18)</f>
        <v>158.18333333333331</v>
      </c>
      <c r="L18" s="4">
        <f>AVERAGE('SR1'!J18,'SR2'!J18,'SR3'!J18,'SR4'!J18,'SR5'!J18,'SR6'!J18,'SR7'!J18,'SR8'!J18)</f>
        <v>99.366666666666674</v>
      </c>
      <c r="M18" s="4">
        <f>AVERAGE('SR1'!L18,'SR2'!L18,'SR3'!L18,'SR4'!L18,'SR5'!L18,'SR6'!L18,'SR7'!L18,'SR8'!L18)</f>
        <v>52.933333333333337</v>
      </c>
      <c r="N18" s="2">
        <f>COUNTA('SR1'!P18,'SR2'!P18,'SR3'!P18,'SR4'!P18,'SR5'!P18,'SR6'!P18,'SR7'!P18,'SR8'!P18)</f>
        <v>3</v>
      </c>
      <c r="P18" s="1">
        <v>16</v>
      </c>
      <c r="Q18" s="8">
        <f>AVERAGE('SR1'!AT18,'SR2'!AT18,'SR3'!AT18,'SR4'!AT18,'SR5'!AT18,'SR6'!AT18,'SR7'!AT18,'SR8'!AT18)</f>
        <v>2.0012666666666668E-2</v>
      </c>
      <c r="R18" s="9">
        <f>(STDEV('SR1'!AT18,'SR2'!AT18,'SR3'!AT18,'SR4'!AT18,'SR5'!AT18,'SR6'!AT18,'SR7'!AT18,'SR8'!AT18))/Q18</f>
        <v>0.28635899132128717</v>
      </c>
      <c r="S18" s="8">
        <f>AVERAGE('SR1'!AU18,'SR2'!AU18,'SR3'!AU18,'SR4'!AU18,'SR5'!AU18,'SR6'!AU18,'SR7'!AU18,'SR8'!AU18)</f>
        <v>1.2039333333333334E-2</v>
      </c>
      <c r="T18" s="9">
        <f>STDEV('SR1'!AU18,'SR2'!AU18,'SR3'!AU18,'SR4'!AU18,'SR5'!AU18,'SR6'!AU18,'SR7'!AU18,'SR8'!AU18)/S18</f>
        <v>0.35420801577284622</v>
      </c>
      <c r="U18" s="8">
        <f>AVERAGE('SR1'!AV18,'SR2'!AV18,'SR3'!AV18,'SR4'!AV18,'SR5'!AV18,'SR6'!AV18,'SR7'!AV18,'SR8'!AV18)</f>
        <v>6.2916666666666676E-3</v>
      </c>
      <c r="V18" s="9">
        <f>STDEV('SR1'!AV18,'SR2'!AV18,'SR3'!AV18,'SR4'!AV18,'SR5'!AV18,'SR6'!AV18,'SR7'!AV18,'SR8'!AV18)/U18</f>
        <v>0.35290861594260636</v>
      </c>
      <c r="W18" s="2">
        <f>COUNTA('SR1'!V18,'SR2'!V18,'SR3'!V18,'SR4'!V18,'SR5'!V18,'SR6'!V18,'SR7'!V18,'SR8'!V18)</f>
        <v>3</v>
      </c>
    </row>
    <row r="19" spans="1:23" customFormat="1" x14ac:dyDescent="0.25">
      <c r="A19" s="1">
        <v>17</v>
      </c>
      <c r="B19" s="4">
        <f>AVERAGE('SR1'!G19,'SR2'!G19,'SR3'!G19,'SR4'!G19,'SR5'!G19,'SR6'!G19,'SR7'!G19,'SR8'!G19)</f>
        <v>41.322222222222223</v>
      </c>
      <c r="C19" s="9">
        <f>(STDEV('SR1'!G19,'SR2'!G19,'SR3'!G19,'SR4'!G19,'SR5'!G19,'SR6'!G19,'SR7'!G19,'SR8'!G19))/B19</f>
        <v>0.2692899679638176</v>
      </c>
      <c r="D19" s="4">
        <f>AVERAGE('SR1'!I19,'SR2'!I19,'SR3'!I19,'SR4'!I19,'SR5'!I19,'SR6'!I19,'SR7'!I19,'SR8'!I19)</f>
        <v>24.538888888888891</v>
      </c>
      <c r="E19" s="9">
        <f>(STDEV('SR1'!I19,'SR2'!I19,'SR3'!I19,'SR4'!I19,'SR5'!I19,'SR6'!I19,'SR7'!I19,'SR8'!I19))/D19</f>
        <v>0.35000663375242519</v>
      </c>
      <c r="F19" s="4">
        <f>AVERAGE('SR1'!K19,'SR2'!K19,'SR3'!K19,'SR4'!K19,'SR5'!K19,'SR6'!K19,'SR7'!K19,'SR8'!K19)</f>
        <v>12.866666666666665</v>
      </c>
      <c r="G19" s="9">
        <f>(STDEV('SR1'!K19,'SR2'!K19,'SR3'!K19,'SR4'!K19,'SR5'!K19,'SR6'!K19,'SR7'!K19,'SR8'!K19))/F19</f>
        <v>0.31010535838249886</v>
      </c>
      <c r="H19" s="2">
        <f>COUNTA('SR1'!G19,'SR2'!G19,'SR3'!G19,'SR4'!G19,'SR5'!G19,'SR6'!G19,'SR7'!G19,'SR8'!G19)</f>
        <v>3</v>
      </c>
      <c r="J19" s="1">
        <v>17</v>
      </c>
      <c r="K19" s="4">
        <f>AVERAGE('SR1'!H19,'SR2'!H19,'SR3'!H19,'SR4'!H19,'SR5'!H19,'SR6'!H19,'SR7'!H19,'SR8'!H19)</f>
        <v>187.56666666666669</v>
      </c>
      <c r="L19" s="4">
        <f>AVERAGE('SR1'!J19,'SR2'!J19,'SR3'!J19,'SR4'!J19,'SR5'!J19,'SR6'!J19,'SR7'!J19,'SR8'!J19)</f>
        <v>116.11666666666666</v>
      </c>
      <c r="M19" s="4">
        <f>AVERAGE('SR1'!L19,'SR2'!L19,'SR3'!L19,'SR4'!L19,'SR5'!L19,'SR6'!L19,'SR7'!L19,'SR8'!L19)</f>
        <v>62.166666666666664</v>
      </c>
      <c r="N19" s="2">
        <f>COUNTA('SR1'!P19,'SR2'!P19,'SR3'!P19,'SR4'!P19,'SR5'!P19,'SR6'!P19,'SR7'!P19,'SR8'!P19)</f>
        <v>3</v>
      </c>
      <c r="P19" s="1">
        <v>17</v>
      </c>
      <c r="Q19" s="8">
        <f>AVERAGE('SR1'!AT19,'SR2'!AT19,'SR3'!AT19,'SR4'!AT19,'SR5'!AT19,'SR6'!AT19,'SR7'!AT19,'SR8'!AT19)</f>
        <v>2.4793333333333337E-2</v>
      </c>
      <c r="R19" s="9">
        <f>(STDEV('SR1'!AT19,'SR2'!AT19,'SR3'!AT19,'SR4'!AT19,'SR5'!AT19,'SR6'!AT19,'SR7'!AT19,'SR8'!AT19))/Q19</f>
        <v>0.26928996796381693</v>
      </c>
      <c r="S19" s="8">
        <f>AVERAGE('SR1'!AU19,'SR2'!AU19,'SR3'!AU19,'SR4'!AU19,'SR5'!AU19,'SR6'!AU19,'SR7'!AU19,'SR8'!AU19)</f>
        <v>1.4723333333333337E-2</v>
      </c>
      <c r="T19" s="9">
        <f>STDEV('SR1'!AU19,'SR2'!AU19,'SR3'!AU19,'SR4'!AU19,'SR5'!AU19,'SR6'!AU19,'SR7'!AU19,'SR8'!AU19)/S19</f>
        <v>0.35000663375242547</v>
      </c>
      <c r="U19" s="8">
        <f>AVERAGE('SR1'!AV19,'SR2'!AV19,'SR3'!AV19,'SR4'!AV19,'SR5'!AV19,'SR6'!AV19,'SR7'!AV19,'SR8'!AV19)</f>
        <v>7.7200000000000003E-3</v>
      </c>
      <c r="V19" s="9">
        <f>STDEV('SR1'!AV19,'SR2'!AV19,'SR3'!AV19,'SR4'!AV19,'SR5'!AV19,'SR6'!AV19,'SR7'!AV19,'SR8'!AV19)/U19</f>
        <v>0.31010535838249897</v>
      </c>
      <c r="W19" s="2">
        <f>COUNTA('SR1'!V19,'SR2'!V19,'SR3'!V19,'SR4'!V19,'SR5'!V19,'SR6'!V19,'SR7'!V19,'SR8'!V19)</f>
        <v>3</v>
      </c>
    </row>
    <row r="20" spans="1:23" customFormat="1" x14ac:dyDescent="0.25">
      <c r="A20" s="1">
        <v>18</v>
      </c>
      <c r="B20" s="4">
        <f>AVERAGE('SR1'!G20,'SR2'!G20,'SR3'!G20,'SR4'!G20,'SR5'!G20,'SR6'!G20,'SR7'!G20,'SR8'!G20)</f>
        <v>77.174444444444461</v>
      </c>
      <c r="C20" s="9">
        <f>(STDEV('SR1'!G20,'SR2'!G20,'SR3'!G20,'SR4'!G20,'SR5'!G20,'SR6'!G20,'SR7'!G20,'SR8'!G20))/B20</f>
        <v>0.28359991965173681</v>
      </c>
      <c r="D20" s="4">
        <f>AVERAGE('SR1'!I20,'SR2'!I20,'SR3'!I20,'SR4'!I20,'SR5'!I20,'SR6'!I20,'SR7'!I20,'SR8'!I20)</f>
        <v>58.153333333333329</v>
      </c>
      <c r="E20" s="9">
        <f>(STDEV('SR1'!I20,'SR2'!I20,'SR3'!I20,'SR4'!I20,'SR5'!I20,'SR6'!I20,'SR7'!I20,'SR8'!I20))/D20</f>
        <v>0.26450634312441396</v>
      </c>
      <c r="F20" s="4">
        <f>AVERAGE('SR1'!K20,'SR2'!K20,'SR3'!K20,'SR4'!K20,'SR5'!K20,'SR6'!K20,'SR7'!K20,'SR8'!K20)</f>
        <v>31.654444444444447</v>
      </c>
      <c r="G20" s="9">
        <f>(STDEV('SR1'!K20,'SR2'!K20,'SR3'!K20,'SR4'!K20,'SR5'!K20,'SR6'!K20,'SR7'!K20,'SR8'!K20))/F20</f>
        <v>0.25015188629354929</v>
      </c>
      <c r="H20" s="2">
        <f>COUNTA('SR1'!G20,'SR2'!G20,'SR3'!G20,'SR4'!G20,'SR5'!G20,'SR6'!G20,'SR7'!G20,'SR8'!G20)</f>
        <v>3</v>
      </c>
      <c r="J20" s="1">
        <v>18</v>
      </c>
      <c r="K20" s="4">
        <f>AVERAGE('SR1'!H20,'SR2'!H20,'SR3'!H20,'SR4'!H20,'SR5'!H20,'SR6'!H20,'SR7'!H20,'SR8'!H20)</f>
        <v>271.91666666666669</v>
      </c>
      <c r="L20" s="4">
        <f>AVERAGE('SR1'!J20,'SR2'!J20,'SR3'!J20,'SR4'!J20,'SR5'!J20,'SR6'!J20,'SR7'!J20,'SR8'!J20)</f>
        <v>235.88333333333335</v>
      </c>
      <c r="M20" s="4">
        <f>AVERAGE('SR1'!L20,'SR2'!L20,'SR3'!L20,'SR4'!L20,'SR5'!L20,'SR6'!L20,'SR7'!L20,'SR8'!L20)</f>
        <v>128.16666666666666</v>
      </c>
      <c r="N20" s="2">
        <f>COUNTA('SR1'!P20,'SR2'!P20,'SR3'!P20,'SR4'!P20,'SR5'!P20,'SR6'!P20,'SR7'!P20,'SR8'!P20)</f>
        <v>3</v>
      </c>
      <c r="P20" s="1">
        <v>18</v>
      </c>
      <c r="Q20" s="8">
        <f>AVERAGE('SR1'!AT20,'SR2'!AT20,'SR3'!AT20,'SR4'!AT20,'SR5'!AT20,'SR6'!AT20,'SR7'!AT20,'SR8'!AT20)</f>
        <v>4.0461066666666677E-2</v>
      </c>
      <c r="R20" s="9">
        <f>(STDEV('SR1'!AT20,'SR2'!AT20,'SR3'!AT20,'SR4'!AT20,'SR5'!AT20,'SR6'!AT20,'SR7'!AT20,'SR8'!AT20))/Q20</f>
        <v>0.33710893350687365</v>
      </c>
      <c r="S20" s="8">
        <f>AVERAGE('SR1'!AU20,'SR2'!AU20,'SR3'!AU20,'SR4'!AU20,'SR5'!AU20,'SR6'!AU20,'SR7'!AU20,'SR8'!AU20)</f>
        <v>3.0515600000000004E-2</v>
      </c>
      <c r="T20" s="9">
        <f>STDEV('SR1'!AU20,'SR2'!AU20,'SR3'!AU20,'SR4'!AU20,'SR5'!AU20,'SR6'!AU20,'SR7'!AU20,'SR8'!AU20)/S20</f>
        <v>0.32879013913447952</v>
      </c>
      <c r="U20" s="8">
        <f>AVERAGE('SR1'!AV20,'SR2'!AV20,'SR3'!AV20,'SR4'!AV20,'SR5'!AV20,'SR6'!AV20,'SR7'!AV20,'SR8'!AV20)</f>
        <v>1.660946666666667E-2</v>
      </c>
      <c r="V20" s="9">
        <f>STDEV('SR1'!AV20,'SR2'!AV20,'SR3'!AV20,'SR4'!AV20,'SR5'!AV20,'SR6'!AV20,'SR7'!AV20,'SR8'!AV20)/U20</f>
        <v>0.31890009841697703</v>
      </c>
      <c r="W20" s="2">
        <f>COUNTA('SR1'!V20,'SR2'!V20,'SR3'!V20,'SR4'!V20,'SR5'!V20,'SR6'!V20,'SR7'!V20,'SR8'!V20)</f>
        <v>3</v>
      </c>
    </row>
    <row r="21" spans="1:23" customFormat="1" x14ac:dyDescent="0.25">
      <c r="A21" s="1">
        <v>19</v>
      </c>
      <c r="B21" s="4">
        <f>AVERAGE('SR1'!G21,'SR2'!G21,'SR3'!G21,'SR4'!G21,'SR5'!G21,'SR6'!G21,'SR7'!G21,'SR8'!G21)</f>
        <v>62.905555555555559</v>
      </c>
      <c r="C21" s="9">
        <f>(STDEV('SR1'!G21,'SR2'!G21,'SR3'!G21,'SR4'!G21,'SR5'!G21,'SR6'!G21,'SR7'!G21,'SR8'!G21))/B21</f>
        <v>0.48458753784921549</v>
      </c>
      <c r="D21" s="4">
        <f>AVERAGE('SR1'!I21,'SR2'!I21,'SR3'!I21,'SR4'!I21,'SR5'!I21,'SR6'!I21,'SR7'!I21,'SR8'!I21)</f>
        <v>47.86388888888888</v>
      </c>
      <c r="E21" s="9">
        <f>(STDEV('SR1'!I21,'SR2'!I21,'SR3'!I21,'SR4'!I21,'SR5'!I21,'SR6'!I21,'SR7'!I21,'SR8'!I21))/D21</f>
        <v>0.52828783042166916</v>
      </c>
      <c r="F21" s="4">
        <f>AVERAGE('SR1'!K21,'SR2'!K21,'SR3'!K21,'SR4'!K21,'SR5'!K21,'SR6'!K21,'SR7'!K21,'SR8'!K21)</f>
        <v>25.779166666666669</v>
      </c>
      <c r="G21" s="9">
        <f>(STDEV('SR1'!K21,'SR2'!K21,'SR3'!K21,'SR4'!K21,'SR5'!K21,'SR6'!K21,'SR7'!K21,'SR8'!K21))/F21</f>
        <v>0.52863596675593816</v>
      </c>
      <c r="H21" s="2">
        <f>COUNTA('SR1'!G21,'SR2'!G21,'SR3'!G21,'SR4'!G21,'SR5'!G21,'SR6'!G21,'SR7'!G21,'SR8'!G21)</f>
        <v>3</v>
      </c>
      <c r="J21" s="1">
        <v>19</v>
      </c>
      <c r="K21" s="4">
        <f>AVERAGE('SR1'!H21,'SR2'!H21,'SR3'!H21,'SR4'!H21,'SR5'!H21,'SR6'!H21,'SR7'!H21,'SR8'!H21)</f>
        <v>275.38333333333333</v>
      </c>
      <c r="L21" s="4">
        <f>AVERAGE('SR1'!J21,'SR2'!J21,'SR3'!J21,'SR4'!J21,'SR5'!J21,'SR6'!J21,'SR7'!J21,'SR8'!J21)</f>
        <v>229.61666666666665</v>
      </c>
      <c r="M21" s="4">
        <f>AVERAGE('SR1'!L21,'SR2'!L21,'SR3'!L21,'SR4'!L21,'SR5'!L21,'SR6'!L21,'SR7'!L21,'SR8'!L21)</f>
        <v>125.38333333333333</v>
      </c>
      <c r="N21" s="2">
        <f>COUNTA('SR1'!P21,'SR2'!P21,'SR3'!P21,'SR4'!P21,'SR5'!P21,'SR6'!P21,'SR7'!P21,'SR8'!P21)</f>
        <v>3</v>
      </c>
      <c r="P21" s="1">
        <v>19</v>
      </c>
      <c r="Q21" s="8">
        <f>AVERAGE('SR1'!AT21,'SR2'!AT21,'SR3'!AT21,'SR4'!AT21,'SR5'!AT21,'SR6'!AT21,'SR7'!AT21,'SR8'!AT21)</f>
        <v>3.9975333333333335E-2</v>
      </c>
      <c r="R21" s="9">
        <f>(STDEV('SR1'!AT21,'SR2'!AT21,'SR3'!AT21,'SR4'!AT21,'SR5'!AT21,'SR6'!AT21,'SR7'!AT21,'SR8'!AT21))/Q21</f>
        <v>0.36149617910394727</v>
      </c>
      <c r="S21" s="8">
        <f>AVERAGE('SR1'!AU21,'SR2'!AU21,'SR3'!AU21,'SR4'!AU21,'SR5'!AU21,'SR6'!AU21,'SR7'!AU21,'SR8'!AU21)</f>
        <v>3.0224333333333336E-2</v>
      </c>
      <c r="T21" s="9">
        <f>STDEV('SR1'!AU21,'SR2'!AU21,'SR3'!AU21,'SR4'!AU21,'SR5'!AU21,'SR6'!AU21,'SR7'!AU21,'SR8'!AU21)/S21</f>
        <v>0.41622736447469194</v>
      </c>
      <c r="U21" s="8">
        <f>AVERAGE('SR1'!AV21,'SR2'!AV21,'SR3'!AV21,'SR4'!AV21,'SR5'!AV21,'SR6'!AV21,'SR7'!AV21,'SR8'!AV21)</f>
        <v>1.6282500000000002E-2</v>
      </c>
      <c r="V21" s="9">
        <f>STDEV('SR1'!AV21,'SR2'!AV21,'SR3'!AV21,'SR4'!AV21,'SR5'!AV21,'SR6'!AV21,'SR7'!AV21,'SR8'!AV21)/U21</f>
        <v>0.41644029062471727</v>
      </c>
      <c r="W21" s="2">
        <f>COUNTA('SR1'!V21,'SR2'!V21,'SR3'!V21,'SR4'!V21,'SR5'!V21,'SR6'!V21,'SR7'!V21,'SR8'!V21)</f>
        <v>3</v>
      </c>
    </row>
    <row r="22" spans="1:23" customFormat="1" x14ac:dyDescent="0.25">
      <c r="A22" s="1">
        <v>20</v>
      </c>
      <c r="B22" s="4">
        <f>AVERAGE('SR1'!G22,'SR2'!G22,'SR3'!G22,'SR4'!G22,'SR5'!G22,'SR6'!G22,'SR7'!G22,'SR8'!G22)</f>
        <v>50.454166666666673</v>
      </c>
      <c r="C22" s="9">
        <f>(STDEV('SR1'!G22,'SR2'!G22,'SR3'!G22,'SR4'!G22,'SR5'!G22,'SR6'!G22,'SR7'!G22,'SR8'!G22))/B22</f>
        <v>0.2215909541635151</v>
      </c>
      <c r="D22" s="4">
        <f>AVERAGE('SR1'!I22,'SR2'!I22,'SR3'!I22,'SR4'!I22,'SR5'!I22,'SR6'!I22,'SR7'!I22,'SR8'!I22)</f>
        <v>37.648611111111109</v>
      </c>
      <c r="E22" s="9">
        <f>(STDEV('SR1'!I22,'SR2'!I22,'SR3'!I22,'SR4'!I22,'SR5'!I22,'SR6'!I22,'SR7'!I22,'SR8'!I22))/D22</f>
        <v>0.24884253652130808</v>
      </c>
      <c r="F22" s="4">
        <f>AVERAGE('SR1'!K22,'SR2'!K22,'SR3'!K22,'SR4'!K22,'SR5'!K22,'SR6'!K22,'SR7'!K22,'SR8'!K22)</f>
        <v>21.340277777777775</v>
      </c>
      <c r="G22" s="9">
        <f>(STDEV('SR1'!K22,'SR2'!K22,'SR3'!K22,'SR4'!K22,'SR5'!K22,'SR6'!K22,'SR7'!K22,'SR8'!K22))/F22</f>
        <v>0.25086323384250309</v>
      </c>
      <c r="H22" s="2">
        <f>COUNTA('SR1'!G22,'SR2'!G22,'SR3'!G22,'SR4'!G22,'SR5'!G22,'SR6'!G22,'SR7'!G22,'SR8'!G22)</f>
        <v>3</v>
      </c>
      <c r="J22" s="1">
        <v>20</v>
      </c>
      <c r="K22" s="4">
        <f>AVERAGE('SR1'!H22,'SR2'!H22,'SR3'!H22,'SR4'!H22,'SR5'!H22,'SR6'!H22,'SR7'!H22,'SR8'!H22)</f>
        <v>243.16666666666666</v>
      </c>
      <c r="L22" s="4">
        <f>AVERAGE('SR1'!J22,'SR2'!J22,'SR3'!J22,'SR4'!J22,'SR5'!J22,'SR6'!J22,'SR7'!J22,'SR8'!J22)</f>
        <v>194.61666666666665</v>
      </c>
      <c r="M22" s="4">
        <f>AVERAGE('SR1'!L22,'SR2'!L22,'SR3'!L22,'SR4'!L22,'SR5'!L22,'SR6'!L22,'SR7'!L22,'SR8'!L22)</f>
        <v>111.41666666666667</v>
      </c>
      <c r="N22" s="2">
        <f>COUNTA('SR1'!P22,'SR2'!P22,'SR3'!P22,'SR4'!P22,'SR5'!P22,'SR6'!P22,'SR7'!P22,'SR8'!P22)</f>
        <v>3</v>
      </c>
      <c r="P22" s="1">
        <v>20</v>
      </c>
      <c r="Q22" s="8">
        <f>AVERAGE('SR1'!AT22,'SR2'!AT22,'SR3'!AT22,'SR4'!AT22,'SR5'!AT22,'SR6'!AT22,'SR7'!AT22,'SR8'!AT22)</f>
        <v>3.3613499999999998E-2</v>
      </c>
      <c r="R22" s="9">
        <f>(STDEV('SR1'!AT22,'SR2'!AT22,'SR3'!AT22,'SR4'!AT22,'SR5'!AT22,'SR6'!AT22,'SR7'!AT22,'SR8'!AT22))/Q22</f>
        <v>0.15232343268508997</v>
      </c>
      <c r="S22" s="8">
        <f>AVERAGE('SR1'!AU22,'SR2'!AU22,'SR3'!AU22,'SR4'!AU22,'SR5'!AU22,'SR6'!AU22,'SR7'!AU22,'SR8'!AU22)</f>
        <v>2.4834166666666671E-2</v>
      </c>
      <c r="T22" s="9">
        <f>STDEV('SR1'!AU22,'SR2'!AU22,'SR3'!AU22,'SR4'!AU22,'SR5'!AU22,'SR6'!AU22,'SR7'!AU22,'SR8'!AU22)/S22</f>
        <v>0.11374924152614323</v>
      </c>
      <c r="U22" s="8">
        <f>AVERAGE('SR1'!AV22,'SR2'!AV22,'SR3'!AV22,'SR4'!AV22,'SR5'!AV22,'SR6'!AV22,'SR7'!AV22,'SR8'!AV22)</f>
        <v>1.4059166666666666E-2</v>
      </c>
      <c r="V22" s="9">
        <f>STDEV('SR1'!AV22,'SR2'!AV22,'SR3'!AV22,'SR4'!AV22,'SR5'!AV22,'SR6'!AV22,'SR7'!AV22,'SR8'!AV22)/U22</f>
        <v>0.10723593369692178</v>
      </c>
      <c r="W22" s="2">
        <f>COUNTA('SR1'!V22,'SR2'!V22,'SR3'!V22,'SR4'!V22,'SR5'!V22,'SR6'!V22,'SR7'!V22,'SR8'!V22)</f>
        <v>3</v>
      </c>
    </row>
    <row r="23" spans="1:23" customFormat="1" x14ac:dyDescent="0.25">
      <c r="A23" s="1">
        <v>21</v>
      </c>
      <c r="B23" s="4">
        <f>AVERAGE('SR1'!G23,'SR2'!G23,'SR3'!G23,'SR4'!G23,'SR5'!G23,'SR6'!G23,'SR7'!G23,'SR8'!G23)</f>
        <v>55.850277777777784</v>
      </c>
      <c r="C23" s="9">
        <f>(STDEV('SR1'!G23,'SR2'!G23,'SR3'!G23,'SR4'!G23,'SR5'!G23,'SR6'!G23,'SR7'!G23,'SR8'!G23))/B23</f>
        <v>0.56531982551881532</v>
      </c>
      <c r="D23" s="4">
        <f>AVERAGE('SR1'!I23,'SR2'!I23,'SR3'!I23,'SR4'!I23,'SR5'!I23,'SR6'!I23,'SR7'!I23,'SR8'!I23)</f>
        <v>38.441111111111113</v>
      </c>
      <c r="E23" s="9">
        <f>(STDEV('SR1'!I23,'SR2'!I23,'SR3'!I23,'SR4'!I23,'SR5'!I23,'SR6'!I23,'SR7'!I23,'SR8'!I23))/D23</f>
        <v>0.72473331229569526</v>
      </c>
      <c r="F23" s="4">
        <f>AVERAGE('SR1'!K23,'SR2'!K23,'SR3'!K23,'SR4'!K23,'SR5'!K23,'SR6'!K23,'SR7'!K23,'SR8'!K23)</f>
        <v>20.928055555555556</v>
      </c>
      <c r="G23" s="9">
        <f>(STDEV('SR1'!K23,'SR2'!K23,'SR3'!K23,'SR4'!K23,'SR5'!K23,'SR6'!K23,'SR7'!K23,'SR8'!K23))/F23</f>
        <v>0.75073655699721931</v>
      </c>
      <c r="H23" s="2">
        <f>COUNTA('SR1'!G23,'SR2'!G23,'SR3'!G23,'SR4'!G23,'SR5'!G23,'SR6'!G23,'SR7'!G23,'SR8'!G23)</f>
        <v>3</v>
      </c>
      <c r="J23" s="1">
        <v>21</v>
      </c>
      <c r="K23" s="4">
        <f>AVERAGE('SR1'!H23,'SR2'!H23,'SR3'!H23,'SR4'!H23,'SR5'!H23,'SR6'!H23,'SR7'!H23,'SR8'!H23)</f>
        <v>212.71666666666667</v>
      </c>
      <c r="L23" s="4">
        <f>AVERAGE('SR1'!J23,'SR2'!J23,'SR3'!J23,'SR4'!J23,'SR5'!J23,'SR6'!J23,'SR7'!J23,'SR8'!J23)</f>
        <v>151.69999999999999</v>
      </c>
      <c r="M23" s="4">
        <f>AVERAGE('SR1'!L23,'SR2'!L23,'SR3'!L23,'SR4'!L23,'SR5'!L23,'SR6'!L23,'SR7'!L23,'SR8'!L23)</f>
        <v>84.95</v>
      </c>
      <c r="N23" s="2">
        <f>COUNTA('SR1'!P23,'SR2'!P23,'SR3'!P23,'SR4'!P23,'SR5'!P23,'SR6'!P23,'SR7'!P23,'SR8'!P23)</f>
        <v>3</v>
      </c>
      <c r="P23" s="1">
        <v>21</v>
      </c>
      <c r="Q23" s="8">
        <f>AVERAGE('SR1'!AT23,'SR2'!AT23,'SR3'!AT23,'SR4'!AT23,'SR5'!AT23,'SR6'!AT23,'SR7'!AT23,'SR8'!AT23)</f>
        <v>3.2035966666666665E-2</v>
      </c>
      <c r="R23" s="9">
        <f>(STDEV('SR1'!AT23,'SR2'!AT23,'SR3'!AT23,'SR4'!AT23,'SR5'!AT23,'SR6'!AT23,'SR7'!AT23,'SR8'!AT23))/Q23</f>
        <v>0.32513318705893635</v>
      </c>
      <c r="S23" s="8">
        <f>AVERAGE('SR1'!AU23,'SR2'!AU23,'SR3'!AU23,'SR4'!AU23,'SR5'!AU23,'SR6'!AU23,'SR7'!AU23,'SR8'!AU23)</f>
        <v>2.1563066666666669E-2</v>
      </c>
      <c r="T23" s="9">
        <f>STDEV('SR1'!AU23,'SR2'!AU23,'SR3'!AU23,'SR4'!AU23,'SR5'!AU23,'SR6'!AU23,'SR7'!AU23,'SR8'!AU23)/S23</f>
        <v>0.48680335390861701</v>
      </c>
      <c r="U23" s="8">
        <f>AVERAGE('SR1'!AV23,'SR2'!AV23,'SR3'!AV23,'SR4'!AV23,'SR5'!AV23,'SR6'!AV23,'SR7'!AV23,'SR8'!AV23)</f>
        <v>1.1702633333333335E-2</v>
      </c>
      <c r="V23" s="9">
        <f>STDEV('SR1'!AV23,'SR2'!AV23,'SR3'!AV23,'SR4'!AV23,'SR5'!AV23,'SR6'!AV23,'SR7'!AV23,'SR8'!AV23)/U23</f>
        <v>0.51371563633435946</v>
      </c>
      <c r="W23" s="2">
        <f>COUNTA('SR1'!V23,'SR2'!V23,'SR3'!V23,'SR4'!V23,'SR5'!V23,'SR6'!V23,'SR7'!V23,'SR8'!V23)</f>
        <v>3</v>
      </c>
    </row>
    <row r="24" spans="1:23" customFormat="1" x14ac:dyDescent="0.25">
      <c r="A24" s="1">
        <v>22</v>
      </c>
      <c r="B24" s="4">
        <f>AVERAGE('SR1'!G24,'SR2'!G24,'SR3'!G24,'SR4'!G24,'SR5'!G24,'SR6'!G24,'SR7'!G24,'SR8'!G24)</f>
        <v>51.093333333333334</v>
      </c>
      <c r="C24" s="9">
        <f>(STDEV('SR1'!G24,'SR2'!G24,'SR3'!G24,'SR4'!G24,'SR5'!G24,'SR6'!G24,'SR7'!G24,'SR8'!G24))/B24</f>
        <v>0.15524997494786275</v>
      </c>
      <c r="D24" s="4">
        <f>AVERAGE('SR1'!I24,'SR2'!I24,'SR3'!I24,'SR4'!I24,'SR5'!I24,'SR6'!I24,'SR7'!I24,'SR8'!I24)</f>
        <v>34.565555555555555</v>
      </c>
      <c r="E24" s="9">
        <f>(STDEV('SR1'!I24,'SR2'!I24,'SR3'!I24,'SR4'!I24,'SR5'!I24,'SR6'!I24,'SR7'!I24,'SR8'!I24))/D24</f>
        <v>0.18946948818324325</v>
      </c>
      <c r="F24" s="4">
        <f>AVERAGE('SR1'!K24,'SR2'!K24,'SR3'!K24,'SR4'!K24,'SR5'!K24,'SR6'!K24,'SR7'!K24,'SR8'!K24)</f>
        <v>19.832222222222224</v>
      </c>
      <c r="G24" s="9">
        <f>(STDEV('SR1'!K24,'SR2'!K24,'SR3'!K24,'SR4'!K24,'SR5'!K24,'SR6'!K24,'SR7'!K24,'SR8'!K24))/F24</f>
        <v>0.22558022869873645</v>
      </c>
      <c r="H24" s="2">
        <f>COUNTA('SR1'!G24,'SR2'!G24,'SR3'!G24,'SR4'!G24,'SR5'!G24,'SR6'!G24,'SR7'!G24,'SR8'!G24)</f>
        <v>3</v>
      </c>
      <c r="J24" s="1">
        <v>22</v>
      </c>
      <c r="K24" s="4">
        <f>AVERAGE('SR1'!H24,'SR2'!H24,'SR3'!H24,'SR4'!H24,'SR5'!H24,'SR6'!H24,'SR7'!H24,'SR8'!H24)</f>
        <v>206.44999999999996</v>
      </c>
      <c r="L24" s="4">
        <f>AVERAGE('SR1'!J24,'SR2'!J24,'SR3'!J24,'SR4'!J24,'SR5'!J24,'SR6'!J24,'SR7'!J24,'SR8'!J24)</f>
        <v>149.71666666666667</v>
      </c>
      <c r="M24" s="4">
        <f>AVERAGE('SR1'!L24,'SR2'!L24,'SR3'!L24,'SR4'!L24,'SR5'!L24,'SR6'!L24,'SR7'!L24,'SR8'!L24)</f>
        <v>87.5</v>
      </c>
      <c r="N24" s="2">
        <f>COUNTA('SR1'!P24,'SR2'!P24,'SR3'!P24,'SR4'!P24,'SR5'!P24,'SR6'!P24,'SR7'!P24,'SR8'!P24)</f>
        <v>3</v>
      </c>
      <c r="P24" s="1">
        <v>22</v>
      </c>
      <c r="Q24" s="8">
        <f>AVERAGE('SR1'!AT24,'SR2'!AT24,'SR3'!AT24,'SR4'!AT24,'SR5'!AT24,'SR6'!AT24,'SR7'!AT24,'SR8'!AT24)</f>
        <v>2.8852800000000001E-2</v>
      </c>
      <c r="R24" s="9">
        <f>(STDEV('SR1'!AT24,'SR2'!AT24,'SR3'!AT24,'SR4'!AT24,'SR5'!AT24,'SR6'!AT24,'SR7'!AT24,'SR8'!AT24))/Q24</f>
        <v>0.24974405936043012</v>
      </c>
      <c r="S24" s="8">
        <f>AVERAGE('SR1'!AU24,'SR2'!AU24,'SR3'!AU24,'SR4'!AU24,'SR5'!AU24,'SR6'!AU24,'SR7'!AU24,'SR8'!AU24)</f>
        <v>1.9658133333333331E-2</v>
      </c>
      <c r="T24" s="9">
        <f>STDEV('SR1'!AU24,'SR2'!AU24,'SR3'!AU24,'SR4'!AU24,'SR5'!AU24,'SR6'!AU24,'SR7'!AU24,'SR8'!AU24)/S24</f>
        <v>0.29492536569181671</v>
      </c>
      <c r="U24" s="8">
        <f>AVERAGE('SR1'!AV24,'SR2'!AV24,'SR3'!AV24,'SR4'!AV24,'SR5'!AV24,'SR6'!AV24,'SR7'!AV24,'SR8'!AV24)</f>
        <v>1.1310133333333338E-2</v>
      </c>
      <c r="V24" s="9">
        <f>STDEV('SR1'!AV24,'SR2'!AV24,'SR3'!AV24,'SR4'!AV24,'SR5'!AV24,'SR6'!AV24,'SR7'!AV24,'SR8'!AV24)/U24</f>
        <v>0.32675655147759536</v>
      </c>
      <c r="W24" s="2">
        <f>COUNTA('SR1'!V24,'SR2'!V24,'SR3'!V24,'SR4'!V24,'SR5'!V24,'SR6'!V24,'SR7'!V24,'SR8'!V24)</f>
        <v>3</v>
      </c>
    </row>
    <row r="25" spans="1:23" customFormat="1" x14ac:dyDescent="0.25">
      <c r="A25" s="1">
        <v>23</v>
      </c>
      <c r="B25" s="4">
        <f>AVERAGE('SR1'!G25,'SR2'!G25,'SR3'!G25,'SR4'!G25,'SR5'!G25,'SR6'!G25,'SR7'!G25,'SR8'!G25)</f>
        <v>34.852380952380955</v>
      </c>
      <c r="C25" s="9">
        <f>(STDEV('SR1'!G25,'SR2'!G25,'SR3'!G25,'SR4'!G25,'SR5'!G25,'SR6'!G25,'SR7'!G25,'SR8'!G25))/B25</f>
        <v>0.30954425500045812</v>
      </c>
      <c r="D25" s="4">
        <f>AVERAGE('SR1'!I25,'SR2'!I25,'SR3'!I25,'SR4'!I25,'SR5'!I25,'SR6'!I25,'SR7'!I25,'SR8'!I25)</f>
        <v>23.816468253968253</v>
      </c>
      <c r="E25" s="9">
        <f>(STDEV('SR1'!I25,'SR2'!I25,'SR3'!I25,'SR4'!I25,'SR5'!I25,'SR6'!I25,'SR7'!I25,'SR8'!I25))/D25</f>
        <v>0.43333091387586348</v>
      </c>
      <c r="F25" s="4">
        <f>AVERAGE('SR1'!K25,'SR2'!K25,'SR3'!K25,'SR4'!K25,'SR5'!K25,'SR6'!K25,'SR7'!K25,'SR8'!K25)</f>
        <v>13.009060846560844</v>
      </c>
      <c r="G25" s="9">
        <f>(STDEV('SR1'!K25,'SR2'!K25,'SR3'!K25,'SR4'!K25,'SR5'!K25,'SR6'!K25,'SR7'!K25,'SR8'!K25))/F25</f>
        <v>0.39960881436436463</v>
      </c>
      <c r="H25" s="2">
        <f>COUNTA('SR1'!G25,'SR2'!G25,'SR3'!G25,'SR4'!G25,'SR5'!G25,'SR6'!G25,'SR7'!G25,'SR8'!G25)</f>
        <v>3</v>
      </c>
      <c r="J25" s="1">
        <v>23</v>
      </c>
      <c r="K25" s="4">
        <f>AVERAGE('SR1'!H25,'SR2'!H25,'SR3'!H25,'SR4'!H25,'SR5'!H25,'SR6'!H25,'SR7'!H25,'SR8'!H25)</f>
        <v>209.11666666666667</v>
      </c>
      <c r="L25" s="4">
        <f>AVERAGE('SR1'!J25,'SR2'!J25,'SR3'!J25,'SR4'!J25,'SR5'!J25,'SR6'!J25,'SR7'!J25,'SR8'!J25)</f>
        <v>153.56666666666666</v>
      </c>
      <c r="M25" s="4">
        <f>AVERAGE('SR1'!L25,'SR2'!L25,'SR3'!L25,'SR4'!L25,'SR5'!L25,'SR6'!L25,'SR7'!L25,'SR8'!L25)</f>
        <v>87.233333333333334</v>
      </c>
      <c r="N25" s="2">
        <f>COUNTA('SR1'!P25,'SR2'!P25,'SR3'!P25,'SR4'!P25,'SR5'!P25,'SR6'!P25,'SR7'!P25,'SR8'!P25)</f>
        <v>3</v>
      </c>
      <c r="P25" s="1">
        <v>23</v>
      </c>
      <c r="Q25" s="8">
        <f>AVERAGE('SR1'!AT25,'SR2'!AT25,'SR3'!AT25,'SR4'!AT25,'SR5'!AT25,'SR6'!AT25,'SR7'!AT25,'SR8'!AT25)</f>
        <v>2.9959714285714294E-2</v>
      </c>
      <c r="R25" s="9">
        <f>(STDEV('SR1'!AT25,'SR2'!AT25,'SR3'!AT25,'SR4'!AT25,'SR5'!AT25,'SR6'!AT25,'SR7'!AT25,'SR8'!AT25))/Q25</f>
        <v>0.44423962899816544</v>
      </c>
      <c r="S25" s="8">
        <f>AVERAGE('SR1'!AU25,'SR2'!AU25,'SR3'!AU25,'SR4'!AU25,'SR5'!AU25,'SR6'!AU25,'SR7'!AU25,'SR8'!AU25)</f>
        <v>2.0680023809523815E-2</v>
      </c>
      <c r="T25" s="9">
        <f>STDEV('SR1'!AU25,'SR2'!AU25,'SR3'!AU25,'SR4'!AU25,'SR5'!AU25,'SR6'!AU25,'SR7'!AU25,'SR8'!AU25)/S25</f>
        <v>0.56875781511035728</v>
      </c>
      <c r="U25" s="8">
        <f>AVERAGE('SR1'!AV25,'SR2'!AV25,'SR3'!AV25,'SR4'!AV25,'SR5'!AV25,'SR6'!AV25,'SR7'!AV25,'SR8'!AV25)</f>
        <v>1.1290912698412698E-2</v>
      </c>
      <c r="V25" s="9">
        <f>STDEV('SR1'!AV25,'SR2'!AV25,'SR3'!AV25,'SR4'!AV25,'SR5'!AV25,'SR6'!AV25,'SR7'!AV25,'SR8'!AV25)/U25</f>
        <v>0.53703543735091019</v>
      </c>
      <c r="W25" s="2">
        <f>COUNTA('SR1'!V25,'SR2'!V25,'SR3'!V25,'SR4'!V25,'SR5'!V25,'SR6'!V25,'SR7'!V25,'SR8'!V25)</f>
        <v>3</v>
      </c>
    </row>
    <row r="26" spans="1:23" customFormat="1" x14ac:dyDescent="0.25">
      <c r="A26" s="1">
        <v>24</v>
      </c>
      <c r="B26" s="4">
        <f>AVERAGE('SR1'!G26,'SR2'!G26,'SR3'!G26,'SR4'!G26,'SR5'!G26,'SR6'!G26,'SR7'!G26,'SR8'!G26)</f>
        <v>41.749350649350653</v>
      </c>
      <c r="C26" s="9">
        <f>(STDEV('SR1'!G26,'SR2'!G26,'SR3'!G26,'SR4'!G26,'SR5'!G26,'SR6'!G26,'SR7'!G26,'SR8'!G26))/B26</f>
        <v>0.2839021079733311</v>
      </c>
      <c r="D26" s="4">
        <f>AVERAGE('SR1'!I26,'SR2'!I26,'SR3'!I26,'SR4'!I26,'SR5'!I26,'SR6'!I26,'SR7'!I26,'SR8'!I26)</f>
        <v>27.71558441558442</v>
      </c>
      <c r="E26" s="9">
        <f>(STDEV('SR1'!I26,'SR2'!I26,'SR3'!I26,'SR4'!I26,'SR5'!I26,'SR6'!I26,'SR7'!I26,'SR8'!I26))/D26</f>
        <v>0.2448177346754877</v>
      </c>
      <c r="F26" s="4">
        <f>AVERAGE('SR1'!K26,'SR2'!K26,'SR3'!K26,'SR4'!K26,'SR5'!K26,'SR6'!K26,'SR7'!K26,'SR8'!K26)</f>
        <v>14.455411255411255</v>
      </c>
      <c r="G26" s="9">
        <f>(STDEV('SR1'!K26,'SR2'!K26,'SR3'!K26,'SR4'!K26,'SR5'!K26,'SR6'!K26,'SR7'!K26,'SR8'!K26))/F26</f>
        <v>0.26201134772908929</v>
      </c>
      <c r="H26" s="2">
        <f>COUNTA('SR1'!G26,'SR2'!G26,'SR3'!G26,'SR4'!G26,'SR5'!G26,'SR6'!G26,'SR7'!G26,'SR8'!G26)</f>
        <v>3</v>
      </c>
      <c r="J26" s="1">
        <v>24</v>
      </c>
      <c r="K26" s="4">
        <f>AVERAGE('SR1'!H26,'SR2'!H26,'SR3'!H26,'SR4'!H26,'SR5'!H26,'SR6'!H26,'SR7'!H26,'SR8'!H26)</f>
        <v>134.30000000000001</v>
      </c>
      <c r="L26" s="4">
        <f>AVERAGE('SR1'!J26,'SR2'!J26,'SR3'!J26,'SR4'!J26,'SR5'!J26,'SR6'!J26,'SR7'!J26,'SR8'!J26)</f>
        <v>92.633333333333326</v>
      </c>
      <c r="M26" s="4">
        <f>AVERAGE('SR1'!L26,'SR2'!L26,'SR3'!L26,'SR4'!L26,'SR5'!L26,'SR6'!L26,'SR7'!L26,'SR8'!L26)</f>
        <v>50.633333333333333</v>
      </c>
      <c r="N26" s="2">
        <f>COUNTA('SR1'!P26,'SR2'!P26,'SR3'!P26,'SR4'!P26,'SR5'!P26,'SR6'!P26,'SR7'!P26,'SR8'!P26)</f>
        <v>3</v>
      </c>
      <c r="P26" s="1">
        <v>24</v>
      </c>
      <c r="Q26" s="8">
        <f>AVERAGE('SR1'!AT26,'SR2'!AT26,'SR3'!AT26,'SR4'!AT26,'SR5'!AT26,'SR6'!AT26,'SR7'!AT26,'SR8'!AT26)</f>
        <v>3.6154077922077928E-2</v>
      </c>
      <c r="R26" s="9">
        <f>(STDEV('SR1'!AT26,'SR2'!AT26,'SR3'!AT26,'SR4'!AT26,'SR5'!AT26,'SR6'!AT26,'SR7'!AT26,'SR8'!AT26))/Q26</f>
        <v>0.32267799629376331</v>
      </c>
      <c r="S26" s="8">
        <f>AVERAGE('SR1'!AU26,'SR2'!AU26,'SR3'!AU26,'SR4'!AU26,'SR5'!AU26,'SR6'!AU26,'SR7'!AU26,'SR8'!AU26)</f>
        <v>2.3870129870129875E-2</v>
      </c>
      <c r="T26" s="9">
        <f>STDEV('SR1'!AU26,'SR2'!AU26,'SR3'!AU26,'SR4'!AU26,'SR5'!AU26,'SR6'!AU26,'SR7'!AU26,'SR8'!AU26)/S26</f>
        <v>0.2727444388038836</v>
      </c>
      <c r="U26" s="8">
        <f>AVERAGE('SR1'!AV26,'SR2'!AV26,'SR3'!AV26,'SR4'!AV26,'SR5'!AV26,'SR6'!AV26,'SR7'!AV26,'SR8'!AV26)</f>
        <v>1.237735064935065E-2</v>
      </c>
      <c r="V26" s="9">
        <f>STDEV('SR1'!AV26,'SR2'!AV26,'SR3'!AV26,'SR4'!AV26,'SR5'!AV26,'SR6'!AV26,'SR7'!AV26,'SR8'!AV26)/U26</f>
        <v>0.25474984910044413</v>
      </c>
      <c r="W26" s="2">
        <f>COUNTA('SR1'!V26,'SR2'!V26,'SR3'!V26,'SR4'!V26,'SR5'!V26,'SR6'!V26,'SR7'!V26,'SR8'!V26)</f>
        <v>3</v>
      </c>
    </row>
    <row r="27" spans="1:23" customFormat="1" x14ac:dyDescent="0.25">
      <c r="A27" s="1">
        <v>25</v>
      </c>
      <c r="B27" s="4">
        <f>AVERAGE('SR1'!G27,'SR2'!G27,'SR3'!G27,'SR4'!G27,'SR5'!G27,'SR6'!G27,'SR7'!G27,'SR8'!G27)</f>
        <v>47.531904761904762</v>
      </c>
      <c r="C27" s="9">
        <f>(STDEV('SR1'!G27,'SR2'!G27,'SR3'!G27,'SR4'!G27,'SR5'!G27,'SR6'!G27,'SR7'!G27,'SR8'!G27))/B27</f>
        <v>0.17479117695650395</v>
      </c>
      <c r="D27" s="4">
        <f>AVERAGE('SR1'!I27,'SR2'!I27,'SR3'!I27,'SR4'!I27,'SR5'!I27,'SR6'!I27,'SR7'!I27,'SR8'!I27)</f>
        <v>31.888571428571428</v>
      </c>
      <c r="E27" s="9">
        <f>(STDEV('SR1'!I27,'SR2'!I27,'SR3'!I27,'SR4'!I27,'SR5'!I27,'SR6'!I27,'SR7'!I27,'SR8'!I27))/D27</f>
        <v>0.17036125051586309</v>
      </c>
      <c r="F27" s="4">
        <f>AVERAGE('SR1'!K27,'SR2'!K27,'SR3'!K27,'SR4'!K27,'SR5'!K27,'SR6'!K27,'SR7'!K27,'SR8'!K27)</f>
        <v>17.641904761904762</v>
      </c>
      <c r="G27" s="9">
        <f>(STDEV('SR1'!K27,'SR2'!K27,'SR3'!K27,'SR4'!K27,'SR5'!K27,'SR6'!K27,'SR7'!K27,'SR8'!K27))/F27</f>
        <v>0.18234130706829046</v>
      </c>
      <c r="H27" s="2">
        <f>COUNTA('SR1'!G27,'SR2'!G27,'SR3'!G27,'SR4'!G27,'SR5'!G27,'SR6'!G27,'SR7'!G27,'SR8'!G27)</f>
        <v>3</v>
      </c>
      <c r="J27" s="1">
        <v>25</v>
      </c>
      <c r="K27" s="4">
        <f>AVERAGE('SR1'!H27,'SR2'!H27,'SR3'!H27,'SR4'!H27,'SR5'!H27,'SR6'!H27,'SR7'!H27,'SR8'!H27)</f>
        <v>169.55</v>
      </c>
      <c r="L27" s="4">
        <f>AVERAGE('SR1'!J27,'SR2'!J27,'SR3'!J27,'SR4'!J27,'SR5'!J27,'SR6'!J27,'SR7'!J27,'SR8'!J27)</f>
        <v>125.66666666666667</v>
      </c>
      <c r="M27" s="4">
        <f>AVERAGE('SR1'!L27,'SR2'!L27,'SR3'!L27,'SR4'!L27,'SR5'!L27,'SR6'!L27,'SR7'!L27,'SR8'!L27)</f>
        <v>70.5</v>
      </c>
      <c r="N27" s="2">
        <f>COUNTA('SR1'!P27,'SR2'!P27,'SR3'!P27,'SR4'!P27,'SR5'!P27,'SR6'!P27,'SR7'!P27,'SR8'!P27)</f>
        <v>3</v>
      </c>
      <c r="P27" s="1">
        <v>25</v>
      </c>
      <c r="Q27" s="8">
        <f>AVERAGE('SR1'!AT27,'SR2'!AT27,'SR3'!AT27,'SR4'!AT27,'SR5'!AT27,'SR6'!AT27,'SR7'!AT27,'SR8'!AT27)</f>
        <v>2.5982171428571437E-2</v>
      </c>
      <c r="R27" s="9">
        <f>(STDEV('SR1'!AT27,'SR2'!AT27,'SR3'!AT27,'SR4'!AT27,'SR5'!AT27,'SR6'!AT27,'SR7'!AT27,'SR8'!AT27))/Q27</f>
        <v>0.12020080385287218</v>
      </c>
      <c r="S27" s="8">
        <f>AVERAGE('SR1'!AU27,'SR2'!AU27,'SR3'!AU27,'SR4'!AU27,'SR5'!AU27,'SR6'!AU27,'SR7'!AU27,'SR8'!AU27)</f>
        <v>1.7357371428571428E-2</v>
      </c>
      <c r="T27" s="9">
        <f>STDEV('SR1'!AU27,'SR2'!AU27,'SR3'!AU27,'SR4'!AU27,'SR5'!AU27,'SR6'!AU27,'SR7'!AU27,'SR8'!AU27)/S27</f>
        <v>5.6202766112518572E-2</v>
      </c>
      <c r="U27" s="8">
        <f>AVERAGE('SR1'!AV27,'SR2'!AV27,'SR3'!AV27,'SR4'!AV27,'SR5'!AV27,'SR6'!AV27,'SR7'!AV27,'SR8'!AV27)</f>
        <v>9.5829714285714292E-3</v>
      </c>
      <c r="V27" s="9">
        <f>STDEV('SR1'!AV27,'SR2'!AV27,'SR3'!AV27,'SR4'!AV27,'SR5'!AV27,'SR6'!AV27,'SR7'!AV27,'SR8'!AV27)/U27</f>
        <v>4.2133708366286729E-2</v>
      </c>
      <c r="W27" s="2">
        <f>COUNTA('SR1'!V27,'SR2'!V27,'SR3'!V27,'SR4'!V27,'SR5'!V27,'SR6'!V27,'SR7'!V27,'SR8'!V27)</f>
        <v>3</v>
      </c>
    </row>
    <row r="28" spans="1:23" customFormat="1" x14ac:dyDescent="0.25">
      <c r="A28" s="1">
        <v>26</v>
      </c>
      <c r="B28" s="4">
        <f>AVERAGE('SR1'!G28,'SR2'!G28,'SR3'!G28,'SR4'!G28,'SR5'!G28,'SR6'!G28,'SR7'!G28,'SR8'!G28)</f>
        <v>19.204550264550264</v>
      </c>
      <c r="C28" s="9">
        <f>(STDEV('SR1'!G28,'SR2'!G28,'SR3'!G28,'SR4'!G28,'SR5'!G28,'SR6'!G28,'SR7'!G28,'SR8'!G28))/B28</f>
        <v>0.29684412785599829</v>
      </c>
      <c r="D28" s="4">
        <f>AVERAGE('SR1'!I28,'SR2'!I28,'SR3'!I28,'SR4'!I28,'SR5'!I28,'SR6'!I28,'SR7'!I28,'SR8'!I28)</f>
        <v>10.16206349206349</v>
      </c>
      <c r="E28" s="9">
        <f>(STDEV('SR1'!I28,'SR2'!I28,'SR3'!I28,'SR4'!I28,'SR5'!I28,'SR6'!I28,'SR7'!I28,'SR8'!I28))/D28</f>
        <v>0.46046592558738836</v>
      </c>
      <c r="F28" s="4">
        <f>AVERAGE('SR1'!K28,'SR2'!K28,'SR3'!K28,'SR4'!K28,'SR5'!K28,'SR6'!K28,'SR7'!K28,'SR8'!K28)</f>
        <v>5.328730158730159</v>
      </c>
      <c r="G28" s="9">
        <f>(STDEV('SR1'!K28,'SR2'!K28,'SR3'!K28,'SR4'!K28,'SR5'!K28,'SR6'!K28,'SR7'!K28,'SR8'!K28))/F28</f>
        <v>0.46874725653470367</v>
      </c>
      <c r="H28" s="2">
        <f>COUNTA('SR1'!G28,'SR2'!G28,'SR3'!G28,'SR4'!G28,'SR5'!G28,'SR6'!G28,'SR7'!G28,'SR8'!G28)</f>
        <v>3</v>
      </c>
      <c r="J28" s="1">
        <v>26</v>
      </c>
      <c r="K28" s="4">
        <f>AVERAGE('SR1'!H28,'SR2'!H28,'SR3'!H28,'SR4'!H28,'SR5'!H28,'SR6'!H28,'SR7'!H28,'SR8'!H28)</f>
        <v>95.033333333333346</v>
      </c>
      <c r="L28" s="4">
        <f>AVERAGE('SR1'!J28,'SR2'!J28,'SR3'!J28,'SR4'!J28,'SR5'!J28,'SR6'!J28,'SR7'!J28,'SR8'!J28)</f>
        <v>58.783333333333331</v>
      </c>
      <c r="M28" s="4">
        <f>AVERAGE('SR1'!L28,'SR2'!L28,'SR3'!L28,'SR4'!L28,'SR5'!L28,'SR6'!L28,'SR7'!L28,'SR8'!L28)</f>
        <v>31.983333333333334</v>
      </c>
      <c r="N28" s="2">
        <f>COUNTA('SR1'!P28,'SR2'!P28,'SR3'!P28,'SR4'!P28,'SR5'!P28,'SR6'!P28,'SR7'!P28,'SR8'!P28)</f>
        <v>3</v>
      </c>
      <c r="P28" s="1">
        <v>26</v>
      </c>
      <c r="Q28" s="8">
        <f>AVERAGE('SR1'!AT28,'SR2'!AT28,'SR3'!AT28,'SR4'!AT28,'SR5'!AT28,'SR6'!AT28,'SR7'!AT28,'SR8'!AT28)</f>
        <v>1.352745396825397E-2</v>
      </c>
      <c r="R28" s="9">
        <f>(STDEV('SR1'!AT28,'SR2'!AT28,'SR3'!AT28,'SR4'!AT28,'SR5'!AT28,'SR6'!AT28,'SR7'!AT28,'SR8'!AT28))/Q28</f>
        <v>0.35780141070892746</v>
      </c>
      <c r="S28" s="8">
        <f>AVERAGE('SR1'!AU28,'SR2'!AU28,'SR3'!AU28,'SR4'!AU28,'SR5'!AU28,'SR6'!AU28,'SR7'!AU28,'SR8'!AU28)</f>
        <v>7.1945523809523806E-3</v>
      </c>
      <c r="T28" s="9">
        <f>STDEV('SR1'!AU28,'SR2'!AU28,'SR3'!AU28,'SR4'!AU28,'SR5'!AU28,'SR6'!AU28,'SR7'!AU28,'SR8'!AU28)/S28</f>
        <v>0.50736657534652552</v>
      </c>
      <c r="U28" s="8">
        <f>AVERAGE('SR1'!AV28,'SR2'!AV28,'SR3'!AV28,'SR4'!AV28,'SR5'!AV28,'SR6'!AV28,'SR7'!AV28,'SR8'!AV28)</f>
        <v>3.7225523809523813E-3</v>
      </c>
      <c r="V28" s="9">
        <f>STDEV('SR1'!AV28,'SR2'!AV28,'SR3'!AV28,'SR4'!AV28,'SR5'!AV28,'SR6'!AV28,'SR7'!AV28,'SR8'!AV28)/U28</f>
        <v>0.5032177991861605</v>
      </c>
      <c r="W28" s="2">
        <f>COUNTA('SR1'!V28,'SR2'!V28,'SR3'!V28,'SR4'!V28,'SR5'!V28,'SR6'!V28,'SR7'!V28,'SR8'!V28)</f>
        <v>3</v>
      </c>
    </row>
    <row r="29" spans="1:23" customFormat="1" x14ac:dyDescent="0.25">
      <c r="A29" s="1">
        <v>27</v>
      </c>
      <c r="B29" s="4">
        <f>AVERAGE('SR1'!G29,'SR2'!G29,'SR3'!G29,'SR4'!G29,'SR5'!G29,'SR6'!G29,'SR7'!G29,'SR8'!G29)</f>
        <v>45.833750000000009</v>
      </c>
      <c r="C29" s="9">
        <f>(STDEV('SR1'!G29,'SR2'!G29,'SR3'!G29,'SR4'!G29,'SR5'!G29,'SR6'!G29,'SR7'!G29,'SR8'!G29))/B29</f>
        <v>0.52226000906371328</v>
      </c>
      <c r="D29" s="4">
        <f>AVERAGE('SR1'!I29,'SR2'!I29,'SR3'!I29,'SR4'!I29,'SR5'!I29,'SR6'!I29,'SR7'!I29,'SR8'!I29)</f>
        <v>27.655138888888885</v>
      </c>
      <c r="E29" s="9">
        <f>(STDEV('SR1'!I29,'SR2'!I29,'SR3'!I29,'SR4'!I29,'SR5'!I29,'SR6'!I29,'SR7'!I29,'SR8'!I29))/D29</f>
        <v>0.39597751370384032</v>
      </c>
      <c r="F29" s="4">
        <f>AVERAGE('SR1'!K29,'SR2'!K29,'SR3'!K29,'SR4'!K29,'SR5'!K29,'SR6'!K29,'SR7'!K29,'SR8'!K29)</f>
        <v>12.406111111111111</v>
      </c>
      <c r="G29" s="9">
        <f>(STDEV('SR1'!K29,'SR2'!K29,'SR3'!K29,'SR4'!K29,'SR5'!K29,'SR6'!K29,'SR7'!K29,'SR8'!K29))/F29</f>
        <v>0.18374289376907679</v>
      </c>
      <c r="H29" s="2">
        <f>COUNTA('SR1'!G29,'SR2'!G29,'SR3'!G29,'SR4'!G29,'SR5'!G29,'SR6'!G29,'SR7'!G29,'SR8'!G29)</f>
        <v>3</v>
      </c>
      <c r="J29" s="1">
        <v>27</v>
      </c>
      <c r="K29" s="4">
        <f>AVERAGE('SR1'!H29,'SR2'!H29,'SR3'!H29,'SR4'!H29,'SR5'!H29,'SR6'!H29,'SR7'!H29,'SR8'!H29)</f>
        <v>246.6</v>
      </c>
      <c r="L29" s="4">
        <f>AVERAGE('SR1'!J29,'SR2'!J29,'SR3'!J29,'SR4'!J29,'SR5'!J29,'SR6'!J29,'SR7'!J29,'SR8'!J29)</f>
        <v>196.25</v>
      </c>
      <c r="M29" s="4">
        <f>AVERAGE('SR1'!L29,'SR2'!L29,'SR3'!L29,'SR4'!L29,'SR5'!L29,'SR6'!L29,'SR7'!L29,'SR8'!L29)</f>
        <v>77.816666666666663</v>
      </c>
      <c r="N29" s="2">
        <f>COUNTA('SR1'!P29,'SR2'!P29,'SR3'!P29,'SR4'!P29,'SR5'!P29,'SR6'!P29,'SR7'!P29,'SR8'!P29)</f>
        <v>3</v>
      </c>
      <c r="P29" s="1">
        <v>27</v>
      </c>
      <c r="Q29" s="8">
        <f>AVERAGE('SR1'!AT29,'SR2'!AT29,'SR3'!AT29,'SR4'!AT29,'SR5'!AT29,'SR6'!AT29,'SR7'!AT29,'SR8'!AT29)</f>
        <v>5.4671950000000004E-2</v>
      </c>
      <c r="R29" s="9">
        <f>(STDEV('SR1'!AT29,'SR2'!AT29,'SR3'!AT29,'SR4'!AT29,'SR5'!AT29,'SR6'!AT29,'SR7'!AT29,'SR8'!AT29))/Q29</f>
        <v>1.1870531787395322</v>
      </c>
      <c r="S29" s="8">
        <f>AVERAGE('SR1'!AU29,'SR2'!AU29,'SR3'!AU29,'SR4'!AU29,'SR5'!AU29,'SR6'!AU29,'SR7'!AU29,'SR8'!AU29)</f>
        <v>3.1253383333333336E-2</v>
      </c>
      <c r="T29" s="9">
        <f>STDEV('SR1'!AU29,'SR2'!AU29,'SR3'!AU29,'SR4'!AU29,'SR5'!AU29,'SR6'!AU29,'SR7'!AU29,'SR8'!AU29)/S29</f>
        <v>1.0931032677591301</v>
      </c>
      <c r="U29" s="8">
        <f>AVERAGE('SR1'!AV29,'SR2'!AV29,'SR3'!AV29,'SR4'!AV29,'SR5'!AV29,'SR6'!AV29,'SR7'!AV29,'SR8'!AV29)</f>
        <v>1.2297266666666667E-2</v>
      </c>
      <c r="V29" s="9">
        <f>STDEV('SR1'!AV29,'SR2'!AV29,'SR3'!AV29,'SR4'!AV29,'SR5'!AV29,'SR6'!AV29,'SR7'!AV29,'SR8'!AV29)/U29</f>
        <v>0.849086134425036</v>
      </c>
      <c r="W29" s="2">
        <f>COUNTA('SR1'!V29,'SR2'!V29,'SR3'!V29,'SR4'!V29,'SR5'!V29,'SR6'!V29,'SR7'!V29,'SR8'!V29)</f>
        <v>3</v>
      </c>
    </row>
    <row r="30" spans="1:23" customFormat="1" x14ac:dyDescent="0.25">
      <c r="A30" s="1">
        <v>28</v>
      </c>
      <c r="B30" s="4">
        <f>AVERAGE('SR1'!G30,'SR2'!G30,'SR3'!G30,'SR4'!G30,'SR5'!G30,'SR6'!G30,'SR7'!G30,'SR8'!G30)</f>
        <v>69.045238095238105</v>
      </c>
      <c r="C30" s="9">
        <f>(STDEV('SR1'!G30,'SR2'!G30,'SR3'!G30,'SR4'!G30,'SR5'!G30,'SR6'!G30,'SR7'!G30,'SR8'!G30))/B30</f>
        <v>0.95429902489239238</v>
      </c>
      <c r="D30" s="4">
        <f>AVERAGE('SR1'!I30,'SR2'!I30,'SR3'!I30,'SR4'!I30,'SR5'!I30,'SR6'!I30,'SR7'!I30,'SR8'!I30)</f>
        <v>37.078571428571429</v>
      </c>
      <c r="E30" s="9">
        <f>(STDEV('SR1'!I30,'SR2'!I30,'SR3'!I30,'SR4'!I30,'SR5'!I30,'SR6'!I30,'SR7'!I30,'SR8'!I30))/D30</f>
        <v>0.84133683966223793</v>
      </c>
      <c r="F30" s="4">
        <f>AVERAGE('SR1'!K30,'SR2'!K30,'SR3'!K30,'SR4'!K30,'SR5'!K30,'SR6'!K30,'SR7'!K30,'SR8'!K30)</f>
        <v>15.635714285714286</v>
      </c>
      <c r="G30" s="9">
        <f>(STDEV('SR1'!K30,'SR2'!K30,'SR3'!K30,'SR4'!K30,'SR5'!K30,'SR6'!K30,'SR7'!K30,'SR8'!K30))/F30</f>
        <v>0.62460535901069936</v>
      </c>
      <c r="H30" s="2">
        <f>COUNTA('SR1'!G30,'SR2'!G30,'SR3'!G30,'SR4'!G30,'SR5'!G30,'SR6'!G30,'SR7'!G30,'SR8'!G30)</f>
        <v>3</v>
      </c>
      <c r="J30" s="1">
        <v>28</v>
      </c>
      <c r="K30" s="4">
        <f>AVERAGE('SR1'!H30,'SR2'!H30,'SR3'!H30,'SR4'!H30,'SR5'!H30,'SR6'!H30,'SR7'!H30,'SR8'!H30)</f>
        <v>349.65000000000003</v>
      </c>
      <c r="L30" s="4">
        <f>AVERAGE('SR1'!J30,'SR2'!J30,'SR3'!J30,'SR4'!J30,'SR5'!J30,'SR6'!J30,'SR7'!J30,'SR8'!J30)</f>
        <v>215.65</v>
      </c>
      <c r="M30" s="4">
        <f>AVERAGE('SR1'!L30,'SR2'!L30,'SR3'!L30,'SR4'!L30,'SR5'!L30,'SR6'!L30,'SR7'!L30,'SR8'!L30)</f>
        <v>88.016666666666666</v>
      </c>
      <c r="N30" s="2">
        <f>COUNTA('SR1'!P30,'SR2'!P30,'SR3'!P30,'SR4'!P30,'SR5'!P30,'SR6'!P30,'SR7'!P30,'SR8'!P30)</f>
        <v>3</v>
      </c>
      <c r="P30" s="1">
        <v>28</v>
      </c>
      <c r="Q30" s="8">
        <f>AVERAGE('SR1'!AT30,'SR2'!AT30,'SR3'!AT30,'SR4'!AT30,'SR5'!AT30,'SR6'!AT30,'SR7'!AT30,'SR8'!AT30)</f>
        <v>4.9712571428571439E-2</v>
      </c>
      <c r="R30" s="9">
        <f>(STDEV('SR1'!AT30,'SR2'!AT30,'SR3'!AT30,'SR4'!AT30,'SR5'!AT30,'SR6'!AT30,'SR7'!AT30,'SR8'!AT30))/Q30</f>
        <v>0.95429902489239216</v>
      </c>
      <c r="S30" s="8">
        <f>AVERAGE('SR1'!AU30,'SR2'!AU30,'SR3'!AU30,'SR4'!AU30,'SR5'!AU30,'SR6'!AU30,'SR7'!AU30,'SR8'!AU30)</f>
        <v>2.6696571428571434E-2</v>
      </c>
      <c r="T30" s="9">
        <f>STDEV('SR1'!AU30,'SR2'!AU30,'SR3'!AU30,'SR4'!AU30,'SR5'!AU30,'SR6'!AU30,'SR7'!AU30,'SR8'!AU30)/S30</f>
        <v>0.84133683966223771</v>
      </c>
      <c r="U30" s="8">
        <f>AVERAGE('SR1'!AV30,'SR2'!AV30,'SR3'!AV30,'SR4'!AV30,'SR5'!AV30,'SR6'!AV30,'SR7'!AV30,'SR8'!AV30)</f>
        <v>1.1257714285714288E-2</v>
      </c>
      <c r="V30" s="9">
        <f>STDEV('SR1'!AV30,'SR2'!AV30,'SR3'!AV30,'SR4'!AV30,'SR5'!AV30,'SR6'!AV30,'SR7'!AV30,'SR8'!AV30)/U30</f>
        <v>0.62460535901069891</v>
      </c>
      <c r="W30" s="2">
        <f>COUNTA('SR1'!V30,'SR2'!V30,'SR3'!V30,'SR4'!V30,'SR5'!V30,'SR6'!V30,'SR7'!V30,'SR8'!V30)</f>
        <v>3</v>
      </c>
    </row>
    <row r="31" spans="1:23" customFormat="1" x14ac:dyDescent="0.25">
      <c r="A31" s="1">
        <v>29</v>
      </c>
      <c r="B31" s="4">
        <f>AVERAGE('SR1'!G31,'SR2'!G31,'SR3'!G31,'SR4'!G31,'SR5'!G31,'SR6'!G31,'SR7'!G31,'SR8'!G31)</f>
        <v>41.956878306878309</v>
      </c>
      <c r="C31" s="9">
        <f>(STDEV('SR1'!G31,'SR2'!G31,'SR3'!G31,'SR4'!G31,'SR5'!G31,'SR6'!G31,'SR7'!G31,'SR8'!G31))/B31</f>
        <v>0.53317793777912947</v>
      </c>
      <c r="D31" s="4">
        <f>AVERAGE('SR1'!I31,'SR2'!I31,'SR3'!I31,'SR4'!I31,'SR5'!I31,'SR6'!I31,'SR7'!I31,'SR8'!I31)</f>
        <v>26.37222222222222</v>
      </c>
      <c r="E31" s="9">
        <f>(STDEV('SR1'!I31,'SR2'!I31,'SR3'!I31,'SR4'!I31,'SR5'!I31,'SR6'!I31,'SR7'!I31,'SR8'!I31))/D31</f>
        <v>0.56583672123336104</v>
      </c>
      <c r="F31" s="4">
        <f>AVERAGE('SR1'!K31,'SR2'!K31,'SR3'!K31,'SR4'!K31,'SR5'!K31,'SR6'!K31,'SR7'!K31,'SR8'!K31)</f>
        <v>12.466137566137567</v>
      </c>
      <c r="G31" s="9">
        <f>(STDEV('SR1'!K31,'SR2'!K31,'SR3'!K31,'SR4'!K31,'SR5'!K31,'SR6'!K31,'SR7'!K31,'SR8'!K31))/F31</f>
        <v>0.56150939325820703</v>
      </c>
      <c r="H31" s="2">
        <f>COUNTA('SR1'!G31,'SR2'!G31,'SR3'!G31,'SR4'!G31,'SR5'!G31,'SR6'!G31,'SR7'!G31,'SR8'!G31)</f>
        <v>3</v>
      </c>
      <c r="J31" s="1">
        <v>29</v>
      </c>
      <c r="K31" s="4">
        <f>AVERAGE('SR1'!H31,'SR2'!H31,'SR3'!H31,'SR4'!H31,'SR5'!H31,'SR6'!H31,'SR7'!H31,'SR8'!H31)</f>
        <v>186.35</v>
      </c>
      <c r="L31" s="4">
        <f>AVERAGE('SR1'!J31,'SR2'!J31,'SR3'!J31,'SR4'!J31,'SR5'!J31,'SR6'!J31,'SR7'!J31,'SR8'!J31)</f>
        <v>148.48333333333332</v>
      </c>
      <c r="M31" s="4">
        <f>AVERAGE('SR1'!L31,'SR2'!L31,'SR3'!L31,'SR4'!L31,'SR5'!L31,'SR6'!L31,'SR7'!L31,'SR8'!L31)</f>
        <v>69.733333333333334</v>
      </c>
      <c r="N31" s="2">
        <f>COUNTA('SR1'!P31,'SR2'!P31,'SR3'!P31,'SR4'!P31,'SR5'!P31,'SR6'!P31,'SR7'!P31,'SR8'!P31)</f>
        <v>3</v>
      </c>
      <c r="P31" s="1">
        <v>29</v>
      </c>
      <c r="Q31" s="8">
        <f>AVERAGE('SR1'!AT31,'SR2'!AT31,'SR3'!AT31,'SR4'!AT31,'SR5'!AT31,'SR6'!AT31,'SR7'!AT31,'SR8'!AT31)</f>
        <v>3.1499174603174605E-2</v>
      </c>
      <c r="R31" s="9">
        <f>(STDEV('SR1'!AT31,'SR2'!AT31,'SR3'!AT31,'SR4'!AT31,'SR5'!AT31,'SR6'!AT31,'SR7'!AT31,'SR8'!AT31))/Q31</f>
        <v>0.4403997343575527</v>
      </c>
      <c r="S31" s="8">
        <f>AVERAGE('SR1'!AU31,'SR2'!AU31,'SR3'!AU31,'SR4'!AU31,'SR5'!AU31,'SR6'!AU31,'SR7'!AU31,'SR8'!AU31)</f>
        <v>1.9729333333333335E-2</v>
      </c>
      <c r="T31" s="9">
        <f>STDEV('SR1'!AU31,'SR2'!AU31,'SR3'!AU31,'SR4'!AU31,'SR5'!AU31,'SR6'!AU31,'SR7'!AU31,'SR8'!AU31)/S31</f>
        <v>0.48003044138074658</v>
      </c>
      <c r="U31" s="8">
        <f>AVERAGE('SR1'!AV31,'SR2'!AV31,'SR3'!AV31,'SR4'!AV31,'SR5'!AV31,'SR6'!AV31,'SR7'!AV31,'SR8'!AV31)</f>
        <v>9.388063492063491E-3</v>
      </c>
      <c r="V31" s="9">
        <f>STDEV('SR1'!AV31,'SR2'!AV31,'SR3'!AV31,'SR4'!AV31,'SR5'!AV31,'SR6'!AV31,'SR7'!AV31,'SR8'!AV31)/U31</f>
        <v>0.46914018391788576</v>
      </c>
      <c r="W31" s="2">
        <f>COUNTA('SR1'!V31,'SR2'!V31,'SR3'!V31,'SR4'!V31,'SR5'!V31,'SR6'!V31,'SR7'!V31,'SR8'!V31)</f>
        <v>3</v>
      </c>
    </row>
    <row r="32" spans="1:23" customFormat="1" x14ac:dyDescent="0.25">
      <c r="A32" s="1">
        <v>30</v>
      </c>
      <c r="B32" s="4">
        <f>AVERAGE('SR1'!G32,'SR2'!G32,'SR3'!G32,'SR4'!G32,'SR5'!G32,'SR6'!G32,'SR7'!G32,'SR8'!G32)</f>
        <v>50.975000000000001</v>
      </c>
      <c r="C32" s="9">
        <f>(STDEV('SR1'!G32,'SR2'!G32,'SR3'!G32,'SR4'!G32,'SR5'!G32,'SR6'!G32,'SR7'!G32,'SR8'!G32))/B32</f>
        <v>0.46620960696207081</v>
      </c>
      <c r="D32" s="4">
        <f>AVERAGE('SR1'!I32,'SR2'!I32,'SR3'!I32,'SR4'!I32,'SR5'!I32,'SR6'!I32,'SR7'!I32,'SR8'!I32)</f>
        <v>36.774074074074072</v>
      </c>
      <c r="E32" s="9">
        <f>(STDEV('SR1'!I32,'SR2'!I32,'SR3'!I32,'SR4'!I32,'SR5'!I32,'SR6'!I32,'SR7'!I32,'SR8'!I32))/D32</f>
        <v>0.52931749194641697</v>
      </c>
      <c r="F32" s="4">
        <f>AVERAGE('SR1'!K32,'SR2'!K32,'SR3'!K32,'SR4'!K32,'SR5'!K32,'SR6'!K32,'SR7'!K32,'SR8'!K32)</f>
        <v>19.952777777777772</v>
      </c>
      <c r="G32" s="9">
        <f>(STDEV('SR1'!K32,'SR2'!K32,'SR3'!K32,'SR4'!K32,'SR5'!K32,'SR6'!K32,'SR7'!K32,'SR8'!K32))/F32</f>
        <v>0.51101390666890034</v>
      </c>
      <c r="H32" s="2">
        <f>COUNTA('SR1'!G32,'SR2'!G32,'SR3'!G32,'SR4'!G32,'SR5'!G32,'SR6'!G32,'SR7'!G32,'SR8'!G32)</f>
        <v>3</v>
      </c>
      <c r="J32" s="1">
        <v>30</v>
      </c>
      <c r="K32" s="4">
        <f>AVERAGE('SR1'!H32,'SR2'!H32,'SR3'!H32,'SR4'!H32,'SR5'!H32,'SR6'!H32,'SR7'!H32,'SR8'!H32)</f>
        <v>217.4</v>
      </c>
      <c r="L32" s="4">
        <f>AVERAGE('SR1'!J32,'SR2'!J32,'SR3'!J32,'SR4'!J32,'SR5'!J32,'SR6'!J32,'SR7'!J32,'SR8'!J32)</f>
        <v>179.98333333333335</v>
      </c>
      <c r="M32" s="4">
        <f>AVERAGE('SR1'!L32,'SR2'!L32,'SR3'!L32,'SR4'!L32,'SR5'!L32,'SR6'!L32,'SR7'!L32,'SR8'!L32)</f>
        <v>99.966666666666654</v>
      </c>
      <c r="N32" s="2">
        <f>COUNTA('SR1'!P32,'SR2'!P32,'SR3'!P32,'SR4'!P32,'SR5'!P32,'SR6'!P32,'SR7'!P32,'SR8'!P32)</f>
        <v>3</v>
      </c>
      <c r="P32" s="1">
        <v>30</v>
      </c>
      <c r="Q32" s="8">
        <f>AVERAGE('SR1'!AT32,'SR2'!AT32,'SR3'!AT32,'SR4'!AT32,'SR5'!AT32,'SR6'!AT32,'SR7'!AT32,'SR8'!AT32)</f>
        <v>2.931700000000001E-2</v>
      </c>
      <c r="R32" s="9">
        <f>(STDEV('SR1'!AT32,'SR2'!AT32,'SR3'!AT32,'SR4'!AT32,'SR5'!AT32,'SR6'!AT32,'SR7'!AT32,'SR8'!AT32))/Q32</f>
        <v>0.33830817376797606</v>
      </c>
      <c r="S32" s="8">
        <f>AVERAGE('SR1'!AU32,'SR2'!AU32,'SR3'!AU32,'SR4'!AU32,'SR5'!AU32,'SR6'!AU32,'SR7'!AU32,'SR8'!AU32)</f>
        <v>2.0373111111111109E-2</v>
      </c>
      <c r="T32" s="9">
        <f>STDEV('SR1'!AU32,'SR2'!AU32,'SR3'!AU32,'SR4'!AU32,'SR5'!AU32,'SR6'!AU32,'SR7'!AU32,'SR8'!AU32)/S32</f>
        <v>0.22433597917500103</v>
      </c>
      <c r="U32" s="8">
        <f>AVERAGE('SR1'!AV32,'SR2'!AV32,'SR3'!AV32,'SR4'!AV32,'SR5'!AV32,'SR6'!AV32,'SR7'!AV32,'SR8'!AV32)</f>
        <v>1.1103666666666666E-2</v>
      </c>
      <c r="V32" s="9">
        <f>STDEV('SR1'!AV32,'SR2'!AV32,'SR3'!AV32,'SR4'!AV32,'SR5'!AV32,'SR6'!AV32,'SR7'!AV32,'SR8'!AV32)/U32</f>
        <v>0.21889944020730473</v>
      </c>
      <c r="W32" s="2">
        <f>COUNTA('SR1'!V32,'SR2'!V32,'SR3'!V32,'SR4'!V32,'SR5'!V32,'SR6'!V32,'SR7'!V32,'SR8'!V32)</f>
        <v>3</v>
      </c>
    </row>
    <row r="33" spans="1:23" customFormat="1" x14ac:dyDescent="0.25">
      <c r="A33" s="1">
        <v>31</v>
      </c>
      <c r="B33" s="4">
        <f>AVERAGE('SR1'!G33,'SR2'!G33,'SR3'!G33,'SR4'!G33,'SR5'!G33,'SR6'!G33,'SR7'!G33,'SR8'!G33)</f>
        <v>64.54179894179893</v>
      </c>
      <c r="C33" s="9">
        <f>(STDEV('SR1'!G33,'SR2'!G33,'SR3'!G33,'SR4'!G33,'SR5'!G33,'SR6'!G33,'SR7'!G33,'SR8'!G33))/B33</f>
        <v>0.21378607826360607</v>
      </c>
      <c r="D33" s="4">
        <f>AVERAGE('SR1'!I33,'SR2'!I33,'SR3'!I33,'SR4'!I33,'SR5'!I33,'SR6'!I33,'SR7'!I33,'SR8'!I33)</f>
        <v>44.005952380952372</v>
      </c>
      <c r="E33" s="9">
        <f>(STDEV('SR1'!I33,'SR2'!I33,'SR3'!I33,'SR4'!I33,'SR5'!I33,'SR6'!I33,'SR7'!I33,'SR8'!I33))/D33</f>
        <v>0.20624380894776306</v>
      </c>
      <c r="F33" s="4">
        <f>AVERAGE('SR1'!K33,'SR2'!K33,'SR3'!K33,'SR4'!K33,'SR5'!K33,'SR6'!K33,'SR7'!K33,'SR8'!K33)</f>
        <v>24.576851851851853</v>
      </c>
      <c r="G33" s="9">
        <f>(STDEV('SR1'!K33,'SR2'!K33,'SR3'!K33,'SR4'!K33,'SR5'!K33,'SR6'!K33,'SR7'!K33,'SR8'!K33))/F33</f>
        <v>0.21963236879545742</v>
      </c>
      <c r="H33" s="2">
        <f>COUNTA('SR1'!G33,'SR2'!G33,'SR3'!G33,'SR4'!G33,'SR5'!G33,'SR6'!G33,'SR7'!G33,'SR8'!G33)</f>
        <v>3</v>
      </c>
      <c r="J33" s="1">
        <v>31</v>
      </c>
      <c r="K33" s="4">
        <f>AVERAGE('SR1'!H33,'SR2'!H33,'SR3'!H33,'SR4'!H33,'SR5'!H33,'SR6'!H33,'SR7'!H33,'SR8'!H33)</f>
        <v>339.16666666666669</v>
      </c>
      <c r="L33" s="4">
        <f>AVERAGE('SR1'!J33,'SR2'!J33,'SR3'!J33,'SR4'!J33,'SR5'!J33,'SR6'!J33,'SR7'!J33,'SR8'!J33)</f>
        <v>233.76666666666665</v>
      </c>
      <c r="M33" s="4">
        <f>AVERAGE('SR1'!L33,'SR2'!L33,'SR3'!L33,'SR4'!L33,'SR5'!L33,'SR6'!L33,'SR7'!L33,'SR8'!L33)</f>
        <v>137.26666666666665</v>
      </c>
      <c r="N33" s="2">
        <f>COUNTA('SR1'!P33,'SR2'!P33,'SR3'!P33,'SR4'!P33,'SR5'!P33,'SR6'!P33,'SR7'!P33,'SR8'!P33)</f>
        <v>3</v>
      </c>
      <c r="P33" s="1">
        <v>31</v>
      </c>
      <c r="Q33" s="8">
        <f>AVERAGE('SR1'!AT33,'SR2'!AT33,'SR3'!AT33,'SR4'!AT33,'SR5'!AT33,'SR6'!AT33,'SR7'!AT33,'SR8'!AT33)</f>
        <v>5.3144984126984124E-2</v>
      </c>
      <c r="R33" s="9">
        <f>(STDEV('SR1'!AT33,'SR2'!AT33,'SR3'!AT33,'SR4'!AT33,'SR5'!AT33,'SR6'!AT33,'SR7'!AT33,'SR8'!AT33))/Q33</f>
        <v>9.9732901778351063E-2</v>
      </c>
      <c r="S33" s="8">
        <f>AVERAGE('SR1'!AU33,'SR2'!AU33,'SR3'!AU33,'SR4'!AU33,'SR5'!AU33,'SR6'!AU33,'SR7'!AU33,'SR8'!AU33)</f>
        <v>3.6239285714285717E-2</v>
      </c>
      <c r="T33" s="9">
        <f>STDEV('SR1'!AU33,'SR2'!AU33,'SR3'!AU33,'SR4'!AU33,'SR5'!AU33,'SR6'!AU33,'SR7'!AU33,'SR8'!AU33)/S33</f>
        <v>6.4891269819495778E-2</v>
      </c>
      <c r="U33" s="8">
        <f>AVERAGE('SR1'!AV33,'SR2'!AV33,'SR3'!AV33,'SR4'!AV33,'SR5'!AV33,'SR6'!AV33,'SR7'!AV33,'SR8'!AV33)</f>
        <v>2.0216777777777781E-2</v>
      </c>
      <c r="V33" s="9">
        <f>STDEV('SR1'!AV33,'SR2'!AV33,'SR3'!AV33,'SR4'!AV33,'SR5'!AV33,'SR6'!AV33,'SR7'!AV33,'SR8'!AV33)/U33</f>
        <v>7.4790072143058661E-2</v>
      </c>
      <c r="W33" s="2">
        <f>COUNTA('SR1'!V33,'SR2'!V33,'SR3'!V33,'SR4'!V33,'SR5'!V33,'SR6'!V33,'SR7'!V33,'SR8'!V33)</f>
        <v>3</v>
      </c>
    </row>
    <row r="34" spans="1:23" customFormat="1" x14ac:dyDescent="0.25">
      <c r="A34" s="1">
        <v>32</v>
      </c>
      <c r="B34" s="4">
        <f>AVERAGE('SR1'!G34,'SR2'!G34,'SR3'!G34,'SR4'!G34,'SR5'!G34,'SR6'!G34,'SR7'!G34,'SR8'!G34)</f>
        <v>197.52634680134682</v>
      </c>
      <c r="C34" s="9">
        <f>(STDEV('SR1'!G34,'SR2'!G34,'SR3'!G34,'SR4'!G34,'SR5'!G34,'SR6'!G34,'SR7'!G34,'SR8'!G34))/B34</f>
        <v>0.15378307462508989</v>
      </c>
      <c r="D34" s="4">
        <f>AVERAGE('SR1'!I34,'SR2'!I34,'SR3'!I34,'SR4'!I34,'SR5'!I34,'SR6'!I34,'SR7'!I34,'SR8'!I34)</f>
        <v>150.89764309764311</v>
      </c>
      <c r="E34" s="9">
        <f>(STDEV('SR1'!I34,'SR2'!I34,'SR3'!I34,'SR4'!I34,'SR5'!I34,'SR6'!I34,'SR7'!I34,'SR8'!I34))/D34</f>
        <v>0.16747446463582577</v>
      </c>
      <c r="F34" s="4">
        <f>AVERAGE('SR1'!K34,'SR2'!K34,'SR3'!K34,'SR4'!K34,'SR5'!K34,'SR6'!K34,'SR7'!K34,'SR8'!K34)</f>
        <v>88.287542087542093</v>
      </c>
      <c r="G34" s="9">
        <f>(STDEV('SR1'!K34,'SR2'!K34,'SR3'!K34,'SR4'!K34,'SR5'!K34,'SR6'!K34,'SR7'!K34,'SR8'!K34))/F34</f>
        <v>0.15612113347545598</v>
      </c>
      <c r="H34" s="2">
        <f>COUNTA('SR1'!G34,'SR2'!G34,'SR3'!G34,'SR4'!G34,'SR5'!G34,'SR6'!G34,'SR7'!G34,'SR8'!G34)</f>
        <v>3</v>
      </c>
      <c r="J34" s="1">
        <v>32</v>
      </c>
      <c r="K34" s="4">
        <f>AVERAGE('SR1'!H34,'SR2'!H34,'SR3'!H34,'SR4'!H34,'SR5'!H34,'SR6'!H34,'SR7'!H34,'SR8'!H34)</f>
        <v>990.73333333333323</v>
      </c>
      <c r="L34" s="4">
        <f>AVERAGE('SR1'!J34,'SR2'!J34,'SR3'!J34,'SR4'!J34,'SR5'!J34,'SR6'!J34,'SR7'!J34,'SR8'!J34)</f>
        <v>817.75</v>
      </c>
      <c r="M34" s="4">
        <f>AVERAGE('SR1'!L34,'SR2'!L34,'SR3'!L34,'SR4'!L34,'SR5'!L34,'SR6'!L34,'SR7'!L34,'SR8'!L34)</f>
        <v>499.2166666666667</v>
      </c>
      <c r="N34" s="2">
        <f>COUNTA('SR1'!P34,'SR2'!P34,'SR3'!P34,'SR4'!P34,'SR5'!P34,'SR6'!P34,'SR7'!P34,'SR8'!P34)</f>
        <v>3</v>
      </c>
      <c r="P34" s="1">
        <v>32</v>
      </c>
      <c r="Q34" s="8">
        <f>AVERAGE('SR1'!AT34,'SR2'!AT34,'SR3'!AT34,'SR4'!AT34,'SR5'!AT34,'SR6'!AT34,'SR7'!AT34,'SR8'!AT34)</f>
        <v>0.23279683838383844</v>
      </c>
      <c r="R34" s="9">
        <f>(STDEV('SR1'!AT34,'SR2'!AT34,'SR3'!AT34,'SR4'!AT34,'SR5'!AT34,'SR6'!AT34,'SR7'!AT34,'SR8'!AT34))/Q34</f>
        <v>0.30167834843941715</v>
      </c>
      <c r="S34" s="8">
        <f>AVERAGE('SR1'!AU34,'SR2'!AU34,'SR3'!AU34,'SR4'!AU34,'SR5'!AU34,'SR6'!AU34,'SR7'!AU34,'SR8'!AU34)</f>
        <v>0.17803428282828285</v>
      </c>
      <c r="T34" s="9">
        <f>STDEV('SR1'!AU34,'SR2'!AU34,'SR3'!AU34,'SR4'!AU34,'SR5'!AU34,'SR6'!AU34,'SR7'!AU34,'SR8'!AU34)/S34</f>
        <v>0.31500753214955984</v>
      </c>
      <c r="U34" s="8">
        <f>AVERAGE('SR1'!AV34,'SR2'!AV34,'SR3'!AV34,'SR4'!AV34,'SR5'!AV34,'SR6'!AV34,'SR7'!AV34,'SR8'!AV34)</f>
        <v>0.10403549494949497</v>
      </c>
      <c r="V34" s="9">
        <f>STDEV('SR1'!AV34,'SR2'!AV34,'SR3'!AV34,'SR4'!AV34,'SR5'!AV34,'SR6'!AV34,'SR7'!AV34,'SR8'!AV34)/U34</f>
        <v>0.30442425026186382</v>
      </c>
      <c r="W34" s="2">
        <f>COUNTA('SR1'!V34,'SR2'!V34,'SR3'!V34,'SR4'!V34,'SR5'!V34,'SR6'!V34,'SR7'!V34,'SR8'!V34)</f>
        <v>3</v>
      </c>
    </row>
    <row r="35" spans="1:23" customFormat="1" x14ac:dyDescent="0.25">
      <c r="A35" s="1">
        <v>33</v>
      </c>
      <c r="B35" s="4">
        <f>AVERAGE('SR1'!G35,'SR2'!G35,'SR3'!G35,'SR4'!G35,'SR5'!G35,'SR6'!G35,'SR7'!G35,'SR8'!G35)</f>
        <v>210.49785353535356</v>
      </c>
      <c r="C35" s="9">
        <f>(STDEV('SR1'!G35,'SR2'!G35,'SR3'!G35,'SR4'!G35,'SR5'!G35,'SR6'!G35,'SR7'!G35,'SR8'!G35))/B35</f>
        <v>0.12332334031304697</v>
      </c>
      <c r="D35" s="4">
        <f>AVERAGE('SR1'!I35,'SR2'!I35,'SR3'!I35,'SR4'!I35,'SR5'!I35,'SR6'!I35,'SR7'!I35,'SR8'!I35)</f>
        <v>161.43522727272725</v>
      </c>
      <c r="E35" s="9">
        <f>(STDEV('SR1'!I35,'SR2'!I35,'SR3'!I35,'SR4'!I35,'SR5'!I35,'SR6'!I35,'SR7'!I35,'SR8'!I35))/D35</f>
        <v>8.0365441248179528E-2</v>
      </c>
      <c r="F35" s="4">
        <f>AVERAGE('SR1'!K35,'SR2'!K35,'SR3'!K35,'SR4'!K35,'SR5'!K35,'SR6'!K35,'SR7'!K35,'SR8'!K35)</f>
        <v>95.497601010100993</v>
      </c>
      <c r="G35" s="9">
        <f>(STDEV('SR1'!K35,'SR2'!K35,'SR3'!K35,'SR4'!K35,'SR5'!K35,'SR6'!K35,'SR7'!K35,'SR8'!K35))/F35</f>
        <v>7.5336641255857997E-2</v>
      </c>
      <c r="H35" s="2">
        <f>COUNTA('SR1'!G35,'SR2'!G35,'SR3'!G35,'SR4'!G35,'SR5'!G35,'SR6'!G35,'SR7'!G35,'SR8'!G35)</f>
        <v>3</v>
      </c>
      <c r="J35" s="1">
        <v>33</v>
      </c>
      <c r="K35" s="4">
        <f>AVERAGE('SR1'!H35,'SR2'!H35,'SR3'!H35,'SR4'!H35,'SR5'!H35,'SR6'!H35,'SR7'!H35,'SR8'!H35)</f>
        <v>828.68333333333328</v>
      </c>
      <c r="L35" s="4">
        <f>AVERAGE('SR1'!J35,'SR2'!J35,'SR3'!J35,'SR4'!J35,'SR5'!J35,'SR6'!J35,'SR7'!J35,'SR8'!J35)</f>
        <v>684.31666666666661</v>
      </c>
      <c r="M35" s="4">
        <f>AVERAGE('SR1'!L35,'SR2'!L35,'SR3'!L35,'SR4'!L35,'SR5'!L35,'SR6'!L35,'SR7'!L35,'SR8'!L35)</f>
        <v>420.16666666666669</v>
      </c>
      <c r="N35" s="2">
        <f>COUNTA('SR1'!P35,'SR2'!P35,'SR3'!P35,'SR4'!P35,'SR5'!P35,'SR6'!P35,'SR7'!P35,'SR8'!P35)</f>
        <v>3</v>
      </c>
      <c r="P35" s="1">
        <v>33</v>
      </c>
      <c r="Q35" s="8">
        <f>AVERAGE('SR1'!AT35,'SR2'!AT35,'SR3'!AT35,'SR4'!AT35,'SR5'!AT35,'SR6'!AT35,'SR7'!AT35,'SR8'!AT35)</f>
        <v>0.23562225757575764</v>
      </c>
      <c r="R35" s="9">
        <f>(STDEV('SR1'!AT35,'SR2'!AT35,'SR3'!AT35,'SR4'!AT35,'SR5'!AT35,'SR6'!AT35,'SR7'!AT35,'SR8'!AT35))/Q35</f>
        <v>0.2491847439072529</v>
      </c>
      <c r="S35" s="8">
        <f>AVERAGE('SR1'!AU35,'SR2'!AU35,'SR3'!AU35,'SR4'!AU35,'SR5'!AU35,'SR6'!AU35,'SR7'!AU35,'SR8'!AU35)</f>
        <v>0.18024977272727272</v>
      </c>
      <c r="T35" s="9">
        <f>STDEV('SR1'!AU35,'SR2'!AU35,'SR3'!AU35,'SR4'!AU35,'SR5'!AU35,'SR6'!AU35,'SR7'!AU35,'SR8'!AU35)/S35</f>
        <v>0.21655923044259978</v>
      </c>
      <c r="U35" s="8">
        <f>AVERAGE('SR1'!AV35,'SR2'!AV35,'SR3'!AV35,'SR4'!AV35,'SR5'!AV35,'SR6'!AV35,'SR7'!AV35,'SR8'!AV35)</f>
        <v>0.10606028787878789</v>
      </c>
      <c r="V35" s="9">
        <f>STDEV('SR1'!AV35,'SR2'!AV35,'SR3'!AV35,'SR4'!AV35,'SR5'!AV35,'SR6'!AV35,'SR7'!AV35,'SR8'!AV35)/U35</f>
        <v>0.17954633349351271</v>
      </c>
      <c r="W35" s="2">
        <f>COUNTA('SR1'!V35,'SR2'!V35,'SR3'!V35,'SR4'!V35,'SR5'!V35,'SR6'!V35,'SR7'!V35,'SR8'!V35)</f>
        <v>3</v>
      </c>
    </row>
    <row r="36" spans="1:23" customFormat="1" x14ac:dyDescent="0.25">
      <c r="A36" s="1">
        <v>34</v>
      </c>
      <c r="B36" s="4">
        <f>AVERAGE('SR1'!G36,'SR2'!G36,'SR3'!G36,'SR4'!G36,'SR5'!G36,'SR6'!G36,'SR7'!G36,'SR8'!G36)</f>
        <v>189.91179487179488</v>
      </c>
      <c r="C36" s="9">
        <f>(STDEV('SR1'!G36,'SR2'!G36,'SR3'!G36,'SR4'!G36,'SR5'!G36,'SR6'!G36,'SR7'!G36,'SR8'!G36))/B36</f>
        <v>0.37366155254303246</v>
      </c>
      <c r="D36" s="4">
        <f>AVERAGE('SR1'!I36,'SR2'!I36,'SR3'!I36,'SR4'!I36,'SR5'!I36,'SR6'!I36,'SR7'!I36,'SR8'!I36)</f>
        <v>145.00692307692304</v>
      </c>
      <c r="E36" s="9">
        <f>(STDEV('SR1'!I36,'SR2'!I36,'SR3'!I36,'SR4'!I36,'SR5'!I36,'SR6'!I36,'SR7'!I36,'SR8'!I36))/D36</f>
        <v>0.38616576256599228</v>
      </c>
      <c r="F36" s="4">
        <f>AVERAGE('SR1'!K36,'SR2'!K36,'SR3'!K36,'SR4'!K36,'SR5'!K36,'SR6'!K36,'SR7'!K36,'SR8'!K36)</f>
        <v>86.651282051282053</v>
      </c>
      <c r="G36" s="9">
        <f>(STDEV('SR1'!K36,'SR2'!K36,'SR3'!K36,'SR4'!K36,'SR5'!K36,'SR6'!K36,'SR7'!K36,'SR8'!K36))/F36</f>
        <v>0.36790525410543051</v>
      </c>
      <c r="H36" s="2">
        <f>COUNTA('SR1'!G36,'SR2'!G36,'SR3'!G36,'SR4'!G36,'SR5'!G36,'SR6'!G36,'SR7'!G36,'SR8'!G36)</f>
        <v>3</v>
      </c>
      <c r="J36" s="1">
        <v>34</v>
      </c>
      <c r="K36" s="4">
        <f>AVERAGE('SR1'!H36,'SR2'!H36,'SR3'!H36,'SR4'!H36,'SR5'!H36,'SR6'!H36,'SR7'!H36,'SR8'!H36)</f>
        <v>878.68333333333339</v>
      </c>
      <c r="L36" s="4">
        <f>AVERAGE('SR1'!J36,'SR2'!J36,'SR3'!J36,'SR4'!J36,'SR5'!J36,'SR6'!J36,'SR7'!J36,'SR8'!J36)</f>
        <v>734.56666666666661</v>
      </c>
      <c r="M36" s="4">
        <f>AVERAGE('SR1'!L36,'SR2'!L36,'SR3'!L36,'SR4'!L36,'SR5'!L36,'SR6'!L36,'SR7'!L36,'SR8'!L36)</f>
        <v>462.08333333333331</v>
      </c>
      <c r="N36" s="2">
        <f>COUNTA('SR1'!P36,'SR2'!P36,'SR3'!P36,'SR4'!P36,'SR5'!P36,'SR6'!P36,'SR7'!P36,'SR8'!P36)</f>
        <v>3</v>
      </c>
      <c r="P36" s="1">
        <v>34</v>
      </c>
      <c r="Q36" s="8">
        <f>AVERAGE('SR1'!AT36,'SR2'!AT36,'SR3'!AT36,'SR4'!AT36,'SR5'!AT36,'SR6'!AT36,'SR7'!AT36,'SR8'!AT36)</f>
        <v>0.25037702051282057</v>
      </c>
      <c r="R36" s="9">
        <f>(STDEV('SR1'!AT36,'SR2'!AT36,'SR3'!AT36,'SR4'!AT36,'SR5'!AT36,'SR6'!AT36,'SR7'!AT36,'SR8'!AT36))/Q36</f>
        <v>0.42064324197181008</v>
      </c>
      <c r="S36" s="8">
        <f>AVERAGE('SR1'!AU36,'SR2'!AU36,'SR3'!AU36,'SR4'!AU36,'SR5'!AU36,'SR6'!AU36,'SR7'!AU36,'SR8'!AU36)</f>
        <v>0.19254763076923073</v>
      </c>
      <c r="T36" s="9">
        <f>STDEV('SR1'!AU36,'SR2'!AU36,'SR3'!AU36,'SR4'!AU36,'SR5'!AU36,'SR6'!AU36,'SR7'!AU36,'SR8'!AU36)/S36</f>
        <v>0.45574838677407853</v>
      </c>
      <c r="U36" s="8">
        <f>AVERAGE('SR1'!AV36,'SR2'!AV36,'SR3'!AV36,'SR4'!AV36,'SR5'!AV36,'SR6'!AV36,'SR7'!AV36,'SR8'!AV36)</f>
        <v>0.11500958974358973</v>
      </c>
      <c r="V36" s="9">
        <f>STDEV('SR1'!AV36,'SR2'!AV36,'SR3'!AV36,'SR4'!AV36,'SR5'!AV36,'SR6'!AV36,'SR7'!AV36,'SR8'!AV36)/U36</f>
        <v>0.43605026370269889</v>
      </c>
      <c r="W36" s="2">
        <f>COUNTA('SR1'!V36,'SR2'!V36,'SR3'!V36,'SR4'!V36,'SR5'!V36,'SR6'!V36,'SR7'!V36,'SR8'!V36)</f>
        <v>3</v>
      </c>
    </row>
    <row r="37" spans="1:23" customFormat="1" x14ac:dyDescent="0.25">
      <c r="A37" s="1">
        <v>35</v>
      </c>
      <c r="B37" s="4">
        <f>AVERAGE('SR1'!G37,'SR2'!G37,'SR3'!G37,'SR4'!G37,'SR5'!G37,'SR6'!G37,'SR7'!G37,'SR8'!G37)</f>
        <v>285.60370370370367</v>
      </c>
      <c r="C37" s="9">
        <f>(STDEV('SR1'!G37,'SR2'!G37,'SR3'!G37,'SR4'!G37,'SR5'!G37,'SR6'!G37,'SR7'!G37,'SR8'!G37))/B37</f>
        <v>0.22201373306609393</v>
      </c>
      <c r="D37" s="4">
        <f>AVERAGE('SR1'!I37,'SR2'!I37,'SR3'!I37,'SR4'!I37,'SR5'!I37,'SR6'!I37,'SR7'!I37,'SR8'!I37)</f>
        <v>233.8537037037037</v>
      </c>
      <c r="E37" s="9">
        <f>(STDEV('SR1'!I37,'SR2'!I37,'SR3'!I37,'SR4'!I37,'SR5'!I37,'SR6'!I37,'SR7'!I37,'SR8'!I37))/D37</f>
        <v>0.2016696251739318</v>
      </c>
      <c r="F37" s="4">
        <f>AVERAGE('SR1'!K37,'SR2'!K37,'SR3'!K37,'SR4'!K37,'SR5'!K37,'SR6'!K37,'SR7'!K37,'SR8'!K37)</f>
        <v>143.95370370370372</v>
      </c>
      <c r="G37" s="9">
        <f>(STDEV('SR1'!K37,'SR2'!K37,'SR3'!K37,'SR4'!K37,'SR5'!K37,'SR6'!K37,'SR7'!K37,'SR8'!K37))/F37</f>
        <v>0.17314067613830683</v>
      </c>
      <c r="H37" s="2">
        <f>COUNTA('SR1'!G37,'SR2'!G37,'SR3'!G37,'SR4'!G37,'SR5'!G37,'SR6'!G37,'SR7'!G37,'SR8'!G37)</f>
        <v>3</v>
      </c>
      <c r="J37" s="1">
        <v>35</v>
      </c>
      <c r="K37" s="4">
        <f>AVERAGE('SR1'!H37,'SR2'!H37,'SR3'!H37,'SR4'!H37,'SR5'!H37,'SR6'!H37,'SR7'!H37,'SR8'!H37)</f>
        <v>1105.7333333333333</v>
      </c>
      <c r="L37" s="4">
        <f>AVERAGE('SR1'!J37,'SR2'!J37,'SR3'!J37,'SR4'!J37,'SR5'!J37,'SR6'!J37,'SR7'!J37,'SR8'!J37)</f>
        <v>1022.4833333333332</v>
      </c>
      <c r="M37" s="4">
        <f>AVERAGE('SR1'!L37,'SR2'!L37,'SR3'!L37,'SR4'!L37,'SR5'!L37,'SR6'!L37,'SR7'!L37,'SR8'!L37)</f>
        <v>652.7166666666667</v>
      </c>
      <c r="N37" s="2">
        <f>COUNTA('SR1'!P37,'SR2'!P37,'SR3'!P37,'SR4'!P37,'SR5'!P37,'SR6'!P37,'SR7'!P37,'SR8'!P37)</f>
        <v>3</v>
      </c>
      <c r="P37" s="1">
        <v>35</v>
      </c>
      <c r="Q37" s="8">
        <f>AVERAGE('SR1'!AT37,'SR2'!AT37,'SR3'!AT37,'SR4'!AT37,'SR5'!AT37,'SR6'!AT37,'SR7'!AT37,'SR8'!AT37)</f>
        <v>0.27417955555555557</v>
      </c>
      <c r="R37" s="9">
        <f>(STDEV('SR1'!AT37,'SR2'!AT37,'SR3'!AT37,'SR4'!AT37,'SR5'!AT37,'SR6'!AT37,'SR7'!AT37,'SR8'!AT37))/Q37</f>
        <v>0.22201373306609365</v>
      </c>
      <c r="S37" s="8">
        <f>AVERAGE('SR1'!AU37,'SR2'!AU37,'SR3'!AU37,'SR4'!AU37,'SR5'!AU37,'SR6'!AU37,'SR7'!AU37,'SR8'!AU37)</f>
        <v>0.22449955555555556</v>
      </c>
      <c r="T37" s="9">
        <f>STDEV('SR1'!AU37,'SR2'!AU37,'SR3'!AU37,'SR4'!AU37,'SR5'!AU37,'SR6'!AU37,'SR7'!AU37,'SR8'!AU37)/S37</f>
        <v>0.20166962517393319</v>
      </c>
      <c r="U37" s="8">
        <f>AVERAGE('SR1'!AV37,'SR2'!AV37,'SR3'!AV37,'SR4'!AV37,'SR5'!AV37,'SR6'!AV37,'SR7'!AV37,'SR8'!AV37)</f>
        <v>0.13819555555555557</v>
      </c>
      <c r="V37" s="9">
        <f>STDEV('SR1'!AV37,'SR2'!AV37,'SR3'!AV37,'SR4'!AV37,'SR5'!AV37,'SR6'!AV37,'SR7'!AV37,'SR8'!AV37)/U37</f>
        <v>0.17314067613830691</v>
      </c>
      <c r="W37" s="2">
        <f>COUNTA('SR1'!V37,'SR2'!V37,'SR3'!V37,'SR4'!V37,'SR5'!V37,'SR6'!V37,'SR7'!V37,'SR8'!V37)</f>
        <v>3</v>
      </c>
    </row>
    <row r="38" spans="1:23" customFormat="1" x14ac:dyDescent="0.25">
      <c r="A38" s="1">
        <v>36</v>
      </c>
      <c r="B38" s="4">
        <f>AVERAGE('SR1'!G38,'SR2'!G38,'SR3'!G38,'SR4'!G38,'SR5'!G38,'SR6'!G38,'SR7'!G38,'SR8'!G38)</f>
        <v>181.90833333333333</v>
      </c>
      <c r="C38" s="9">
        <f>(STDEV('SR1'!G38,'SR2'!G38,'SR3'!G38,'SR4'!G38,'SR5'!G38,'SR6'!G38,'SR7'!G38,'SR8'!G38))/B38</f>
        <v>0.32755800867462453</v>
      </c>
      <c r="D38" s="4">
        <f>AVERAGE('SR1'!I38,'SR2'!I38,'SR3'!I38,'SR4'!I38,'SR5'!I38,'SR6'!I38,'SR7'!I38,'SR8'!I38)</f>
        <v>148.9</v>
      </c>
      <c r="E38" s="9">
        <f>(STDEV('SR1'!I38,'SR2'!I38,'SR3'!I38,'SR4'!I38,'SR5'!I38,'SR6'!I38,'SR7'!I38,'SR8'!I38))/D38</f>
        <v>0.30986378423386368</v>
      </c>
      <c r="F38" s="4">
        <f>AVERAGE('SR1'!K38,'SR2'!K38,'SR3'!K38,'SR4'!K38,'SR5'!K38,'SR6'!K38,'SR7'!K38,'SR8'!K38)</f>
        <v>89.766666666666666</v>
      </c>
      <c r="G38" s="9">
        <f>(STDEV('SR1'!K38,'SR2'!K38,'SR3'!K38,'SR4'!K38,'SR5'!K38,'SR6'!K38,'SR7'!K38,'SR8'!K38))/F38</f>
        <v>0.26559172267738373</v>
      </c>
      <c r="H38" s="2">
        <f>COUNTA('SR1'!G38,'SR2'!G38,'SR3'!G38,'SR4'!G38,'SR5'!G38,'SR6'!G38,'SR7'!G38,'SR8'!G38)</f>
        <v>2</v>
      </c>
      <c r="J38" s="1">
        <v>36</v>
      </c>
      <c r="K38" s="4">
        <f>AVERAGE('SR1'!H38,'SR2'!H38,'SR3'!H38,'SR4'!H38,'SR5'!H38,'SR6'!H38,'SR7'!H38,'SR8'!H38)</f>
        <v>783.47500000000002</v>
      </c>
      <c r="L38" s="4">
        <f>AVERAGE('SR1'!J38,'SR2'!J38,'SR3'!J38,'SR4'!J38,'SR5'!J38,'SR6'!J38,'SR7'!J38,'SR8'!J38)</f>
        <v>726.55</v>
      </c>
      <c r="M38" s="4">
        <f>AVERAGE('SR1'!L38,'SR2'!L38,'SR3'!L38,'SR4'!L38,'SR5'!L38,'SR6'!L38,'SR7'!L38,'SR8'!L38)</f>
        <v>436.95</v>
      </c>
      <c r="N38" s="2">
        <f>COUNTA('SR1'!P38,'SR2'!P38,'SR3'!P38,'SR4'!P38,'SR5'!P38,'SR6'!P38,'SR7'!P38,'SR8'!P38)</f>
        <v>2</v>
      </c>
      <c r="P38" s="1">
        <v>36</v>
      </c>
      <c r="Q38" s="8">
        <f>AVERAGE('SR1'!AT38,'SR2'!AT38,'SR3'!AT38,'SR4'!AT38,'SR5'!AT38,'SR6'!AT38,'SR7'!AT38,'SR8'!AT38)</f>
        <v>0.24011900000000003</v>
      </c>
      <c r="R38" s="9">
        <f>(STDEV('SR1'!AT38,'SR2'!AT38,'SR3'!AT38,'SR4'!AT38,'SR5'!AT38,'SR6'!AT38,'SR7'!AT38,'SR8'!AT38))/Q38</f>
        <v>0.32755800867462498</v>
      </c>
      <c r="S38" s="8">
        <f>AVERAGE('SR1'!AU38,'SR2'!AU38,'SR3'!AU38,'SR4'!AU38,'SR5'!AU38,'SR6'!AU38,'SR7'!AU38,'SR8'!AU38)</f>
        <v>0.19654800000000006</v>
      </c>
      <c r="T38" s="9">
        <f>STDEV('SR1'!AU38,'SR2'!AU38,'SR3'!AU38,'SR4'!AU38,'SR5'!AU38,'SR6'!AU38,'SR7'!AU38,'SR8'!AU38)/S38</f>
        <v>0.30986378423386357</v>
      </c>
      <c r="U38" s="8">
        <f>AVERAGE('SR1'!AV38,'SR2'!AV38,'SR3'!AV38,'SR4'!AV38,'SR5'!AV38,'SR6'!AV38,'SR7'!AV38,'SR8'!AV38)</f>
        <v>0.11849200000000001</v>
      </c>
      <c r="V38" s="9">
        <f>STDEV('SR1'!AV38,'SR2'!AV38,'SR3'!AV38,'SR4'!AV38,'SR5'!AV38,'SR6'!AV38,'SR7'!AV38,'SR8'!AV38)/U38</f>
        <v>0.26559172267738318</v>
      </c>
      <c r="W38" s="2">
        <f>COUNTA('SR1'!V38,'SR2'!V38,'SR3'!V38,'SR4'!V38,'SR5'!V38,'SR6'!V38,'SR7'!V38,'SR8'!V38)</f>
        <v>2</v>
      </c>
    </row>
    <row r="39" spans="1:23" customFormat="1" x14ac:dyDescent="0.25">
      <c r="A39" s="1">
        <v>37</v>
      </c>
      <c r="B39" s="4">
        <f>AVERAGE('SR1'!G39,'SR2'!G39,'SR3'!G39,'SR4'!G39,'SR5'!G39,'SR6'!G39,'SR7'!G39,'SR8'!G39)</f>
        <v>160.07777777777778</v>
      </c>
      <c r="C39" s="9">
        <f>(STDEV('SR1'!G39,'SR2'!G39,'SR3'!G39,'SR4'!G39,'SR5'!G39,'SR6'!G39,'SR7'!G39,'SR8'!G39))/B39</f>
        <v>0.10449297821518419</v>
      </c>
      <c r="D39" s="4">
        <f>AVERAGE('SR1'!I39,'SR2'!I39,'SR3'!I39,'SR4'!I39,'SR5'!I39,'SR6'!I39,'SR7'!I39,'SR8'!I39)</f>
        <v>129.06111111111113</v>
      </c>
      <c r="E39" s="9">
        <f>(STDEV('SR1'!I39,'SR2'!I39,'SR3'!I39,'SR4'!I39,'SR5'!I39,'SR6'!I39,'SR7'!I39,'SR8'!I39))/D39</f>
        <v>6.2154536919759473E-2</v>
      </c>
      <c r="F39" s="4">
        <f>AVERAGE('SR1'!K39,'SR2'!K39,'SR3'!K39,'SR4'!K39,'SR5'!K39,'SR6'!K39,'SR7'!K39,'SR8'!K39)</f>
        <v>78.319444444444443</v>
      </c>
      <c r="G39" s="9">
        <f>(STDEV('SR1'!K39,'SR2'!K39,'SR3'!K39,'SR4'!K39,'SR5'!K39,'SR6'!K39,'SR7'!K39,'SR8'!K39))/F39</f>
        <v>2.9743878080768019E-2</v>
      </c>
      <c r="H39" s="2">
        <f>COUNTA('SR1'!G39,'SR2'!G39,'SR3'!G39,'SR4'!G39,'SR5'!G39,'SR6'!G39,'SR7'!G39,'SR8'!G39)</f>
        <v>2</v>
      </c>
      <c r="J39" s="1">
        <v>37</v>
      </c>
      <c r="K39" s="4">
        <f>AVERAGE('SR1'!H39,'SR2'!H39,'SR3'!H39,'SR4'!H39,'SR5'!H39,'SR6'!H39,'SR7'!H39,'SR8'!H39)</f>
        <v>451.7</v>
      </c>
      <c r="L39" s="4">
        <f>AVERAGE('SR1'!J39,'SR2'!J39,'SR3'!J39,'SR4'!J39,'SR5'!J39,'SR6'!J39,'SR7'!J39,'SR8'!J39)</f>
        <v>391.70000000000005</v>
      </c>
      <c r="M39" s="4">
        <f>AVERAGE('SR1'!L39,'SR2'!L39,'SR3'!L39,'SR4'!L39,'SR5'!L39,'SR6'!L39,'SR7'!L39,'SR8'!L39)</f>
        <v>243.07500000000002</v>
      </c>
      <c r="N39" s="2">
        <f>COUNTA('SR1'!P39,'SR2'!P39,'SR3'!P39,'SR4'!P39,'SR5'!P39,'SR6'!P39,'SR7'!P39,'SR8'!P39)</f>
        <v>2</v>
      </c>
      <c r="P39" s="1">
        <v>37</v>
      </c>
      <c r="Q39" s="8">
        <f>AVERAGE('SR1'!AT39,'SR2'!AT39,'SR3'!AT39,'SR4'!AT39,'SR5'!AT39,'SR6'!AT39,'SR7'!AT39,'SR8'!AT39)</f>
        <v>0.15367466666666671</v>
      </c>
      <c r="R39" s="9">
        <f>(STDEV('SR1'!AT39,'SR2'!AT39,'SR3'!AT39,'SR4'!AT39,'SR5'!AT39,'SR6'!AT39,'SR7'!AT39,'SR8'!AT39))/Q39</f>
        <v>0.10449297821518409</v>
      </c>
      <c r="S39" s="8">
        <f>AVERAGE('SR1'!AU39,'SR2'!AU39,'SR3'!AU39,'SR4'!AU39,'SR5'!AU39,'SR6'!AU39,'SR7'!AU39,'SR8'!AU39)</f>
        <v>0.12389866666666668</v>
      </c>
      <c r="T39" s="9">
        <f>STDEV('SR1'!AU39,'SR2'!AU39,'SR3'!AU39,'SR4'!AU39,'SR5'!AU39,'SR6'!AU39,'SR7'!AU39,'SR8'!AU39)/S39</f>
        <v>6.2154536919759563E-2</v>
      </c>
      <c r="U39" s="8">
        <f>AVERAGE('SR1'!AV39,'SR2'!AV39,'SR3'!AV39,'SR4'!AV39,'SR5'!AV39,'SR6'!AV39,'SR7'!AV39,'SR8'!AV39)</f>
        <v>7.5186666666666679E-2</v>
      </c>
      <c r="V39" s="9">
        <f>STDEV('SR1'!AV39,'SR2'!AV39,'SR3'!AV39,'SR4'!AV39,'SR5'!AV39,'SR6'!AV39,'SR7'!AV39,'SR8'!AV39)/U39</f>
        <v>2.9743878080768033E-2</v>
      </c>
      <c r="W39" s="2">
        <f>COUNTA('SR1'!V39,'SR2'!V39,'SR3'!V39,'SR4'!V39,'SR5'!V39,'SR6'!V39,'SR7'!V39,'SR8'!V39)</f>
        <v>2</v>
      </c>
    </row>
    <row r="40" spans="1:23" customFormat="1" x14ac:dyDescent="0.25">
      <c r="A40" s="1">
        <v>38</v>
      </c>
      <c r="B40" s="4">
        <f>AVERAGE('SR1'!G40,'SR2'!G40,'SR3'!G40,'SR4'!G40,'SR5'!G40,'SR6'!G40,'SR7'!G40,'SR8'!G40)</f>
        <v>27.108333333333334</v>
      </c>
      <c r="C40" s="9">
        <f>(STDEV('SR1'!G40,'SR2'!G40,'SR3'!G40,'SR4'!G40,'SR5'!G40,'SR6'!G40,'SR7'!G40,'SR8'!G40))/B40</f>
        <v>0.42822021485936007</v>
      </c>
      <c r="D40" s="4">
        <f>AVERAGE('SR1'!I40,'SR2'!I40,'SR3'!I40,'SR4'!I40,'SR5'!I40,'SR6'!I40,'SR7'!I40,'SR8'!I40)</f>
        <v>15.724999999999998</v>
      </c>
      <c r="E40" s="9">
        <f>(STDEV('SR1'!I40,'SR2'!I40,'SR3'!I40,'SR4'!I40,'SR5'!I40,'SR6'!I40,'SR7'!I40,'SR8'!I40))/D40</f>
        <v>0.26455611421181918</v>
      </c>
      <c r="F40" s="4">
        <f>AVERAGE('SR1'!K40,'SR2'!K40,'SR3'!K40,'SR4'!K40,'SR5'!K40,'SR6'!K40,'SR7'!K40,'SR8'!K40)</f>
        <v>6.9</v>
      </c>
      <c r="G40" s="9">
        <f>(STDEV('SR1'!K40,'SR2'!K40,'SR3'!K40,'SR4'!K40,'SR5'!K40,'SR6'!K40,'SR7'!K40,'SR8'!K40))/F40</f>
        <v>0.21520641166547091</v>
      </c>
      <c r="H40" s="2">
        <f>COUNTA('SR1'!G40,'SR2'!G40,'SR3'!G40,'SR4'!G40,'SR5'!G40,'SR6'!G40,'SR7'!G40,'SR8'!G40)</f>
        <v>2</v>
      </c>
      <c r="J40" s="1">
        <v>38</v>
      </c>
      <c r="K40" s="4">
        <f>AVERAGE('SR1'!H40,'SR2'!H40,'SR3'!H40,'SR4'!H40,'SR5'!H40,'SR6'!H40,'SR7'!H40,'SR8'!H40)</f>
        <v>89.025000000000006</v>
      </c>
      <c r="L40" s="4">
        <f>AVERAGE('SR1'!J40,'SR2'!J40,'SR3'!J40,'SR4'!J40,'SR5'!J40,'SR6'!J40,'SR7'!J40,'SR8'!J40)</f>
        <v>50.474999999999994</v>
      </c>
      <c r="M40" s="4">
        <f>AVERAGE('SR1'!L40,'SR2'!L40,'SR3'!L40,'SR4'!L40,'SR5'!L40,'SR6'!L40,'SR7'!L40,'SR8'!L40)</f>
        <v>22.574999999999999</v>
      </c>
      <c r="N40" s="2">
        <f>COUNTA('SR1'!P40,'SR2'!P40,'SR3'!P40,'SR4'!P40,'SR5'!P40,'SR6'!P40,'SR7'!P40,'SR8'!P40)</f>
        <v>2</v>
      </c>
      <c r="P40" s="1">
        <v>38</v>
      </c>
      <c r="Q40" s="8">
        <f>AVERAGE('SR1'!AT40,'SR2'!AT40,'SR3'!AT40,'SR4'!AT40,'SR5'!AT40,'SR6'!AT40,'SR7'!AT40,'SR8'!AT40)</f>
        <v>1.6265000000000002E-2</v>
      </c>
      <c r="R40" s="9">
        <f>(STDEV('SR1'!AT40,'SR2'!AT40,'SR3'!AT40,'SR4'!AT40,'SR5'!AT40,'SR6'!AT40,'SR7'!AT40,'SR8'!AT40))/Q40</f>
        <v>0.42822021485936096</v>
      </c>
      <c r="S40" s="8">
        <f>AVERAGE('SR1'!AU40,'SR2'!AU40,'SR3'!AU40,'SR4'!AU40,'SR5'!AU40,'SR6'!AU40,'SR7'!AU40,'SR8'!AU40)</f>
        <v>9.4349999999999989E-3</v>
      </c>
      <c r="T40" s="9">
        <f>STDEV('SR1'!AU40,'SR2'!AU40,'SR3'!AU40,'SR4'!AU40,'SR5'!AU40,'SR6'!AU40,'SR7'!AU40,'SR8'!AU40)/S40</f>
        <v>0.26455611421181907</v>
      </c>
      <c r="U40" s="8">
        <f>AVERAGE('SR1'!AV40,'SR2'!AV40,'SR3'!AV40,'SR4'!AV40,'SR5'!AV40,'SR6'!AV40,'SR7'!AV40,'SR8'!AV40)</f>
        <v>4.1400000000000005E-3</v>
      </c>
      <c r="V40" s="9">
        <f>STDEV('SR1'!AV40,'SR2'!AV40,'SR3'!AV40,'SR4'!AV40,'SR5'!AV40,'SR6'!AV40,'SR7'!AV40,'SR8'!AV40)/U40</f>
        <v>0.21520641166547108</v>
      </c>
      <c r="W40" s="2">
        <f>COUNTA('SR1'!V40,'SR2'!V40,'SR3'!V40,'SR4'!V40,'SR5'!V40,'SR6'!V40,'SR7'!V40,'SR8'!V40)</f>
        <v>2</v>
      </c>
    </row>
    <row r="41" spans="1:23" customFormat="1" x14ac:dyDescent="0.25">
      <c r="A41" s="1">
        <v>39</v>
      </c>
      <c r="B41" s="4">
        <f>AVERAGE('SR1'!G41,'SR2'!G41,'SR3'!G41,'SR4'!G41,'SR5'!G41,'SR6'!G41,'SR7'!G41,'SR8'!G41)</f>
        <v>34.823809523809523</v>
      </c>
      <c r="C41" s="9">
        <f>(STDEV('SR1'!G41,'SR2'!G41,'SR3'!G41,'SR4'!G41,'SR5'!G41,'SR6'!G41,'SR7'!G41,'SR8'!G41))/B41</f>
        <v>8.5668892127893151E-2</v>
      </c>
      <c r="D41" s="4">
        <f>AVERAGE('SR1'!I41,'SR2'!I41,'SR3'!I41,'SR4'!I41,'SR5'!I41,'SR6'!I41,'SR7'!I41,'SR8'!I41)</f>
        <v>22.298809523809524</v>
      </c>
      <c r="E41" s="9">
        <f>(STDEV('SR1'!I41,'SR2'!I41,'SR3'!I41,'SR4'!I41,'SR5'!I41,'SR6'!I41,'SR7'!I41,'SR8'!I41))/D41</f>
        <v>0.15002094647564779</v>
      </c>
      <c r="F41" s="4">
        <f>AVERAGE('SR1'!K41,'SR2'!K41,'SR3'!K41,'SR4'!K41,'SR5'!K41,'SR6'!K41,'SR7'!K41,'SR8'!K41)</f>
        <v>10.538095238095238</v>
      </c>
      <c r="G41" s="9">
        <f>(STDEV('SR1'!K41,'SR2'!K41,'SR3'!K41,'SR4'!K41,'SR5'!K41,'SR6'!K41,'SR7'!K41,'SR8'!K41))/F41</f>
        <v>0.2489092555554995</v>
      </c>
      <c r="H41" s="2">
        <f>COUNTA('SR1'!G41,'SR2'!G41,'SR3'!G41,'SR4'!G41,'SR5'!G41,'SR6'!G41,'SR7'!G41,'SR8'!G41)</f>
        <v>2</v>
      </c>
      <c r="J41" s="1">
        <v>39</v>
      </c>
      <c r="K41" s="4">
        <f>AVERAGE('SR1'!H41,'SR2'!H41,'SR3'!H41,'SR4'!H41,'SR5'!H41,'SR6'!H41,'SR7'!H41,'SR8'!H41)</f>
        <v>137.85</v>
      </c>
      <c r="L41" s="4">
        <f>AVERAGE('SR1'!J41,'SR2'!J41,'SR3'!J41,'SR4'!J41,'SR5'!J41,'SR6'!J41,'SR7'!J41,'SR8'!J41)</f>
        <v>99.199999999999989</v>
      </c>
      <c r="M41" s="4">
        <f>AVERAGE('SR1'!L41,'SR2'!L41,'SR3'!L41,'SR4'!L41,'SR5'!L41,'SR6'!L41,'SR7'!L41,'SR8'!L41)</f>
        <v>48.25</v>
      </c>
      <c r="N41" s="2">
        <f>COUNTA('SR1'!P41,'SR2'!P41,'SR3'!P41,'SR4'!P41,'SR5'!P41,'SR6'!P41,'SR7'!P41,'SR8'!P41)</f>
        <v>2</v>
      </c>
      <c r="P41" s="1">
        <v>39</v>
      </c>
      <c r="Q41" s="8">
        <f>AVERAGE('SR1'!AT41,'SR2'!AT41,'SR3'!AT41,'SR4'!AT41,'SR5'!AT41,'SR6'!AT41,'SR7'!AT41,'SR8'!AT41)</f>
        <v>2.2857142857142857E-2</v>
      </c>
      <c r="R41" s="9">
        <f>(STDEV('SR1'!AT41,'SR2'!AT41,'SR3'!AT41,'SR4'!AT41,'SR5'!AT41,'SR6'!AT41,'SR7'!AT41,'SR8'!AT41))/Q41</f>
        <v>4.3133513652379232E-2</v>
      </c>
      <c r="S41" s="8">
        <f>AVERAGE('SR1'!AU41,'SR2'!AU41,'SR3'!AU41,'SR4'!AU41,'SR5'!AU41,'SR6'!AU41,'SR7'!AU41,'SR8'!AU41)</f>
        <v>1.4859142857142861E-2</v>
      </c>
      <c r="T41" s="9">
        <f>STDEV('SR1'!AU41,'SR2'!AU41,'SR3'!AU41,'SR4'!AU41,'SR5'!AU41,'SR6'!AU41,'SR7'!AU41,'SR8'!AU41)/S41</f>
        <v>0.27592487583209563</v>
      </c>
      <c r="U41" s="8">
        <f>AVERAGE('SR1'!AV41,'SR2'!AV41,'SR3'!AV41,'SR4'!AV41,'SR5'!AV41,'SR6'!AV41,'SR7'!AV41,'SR8'!AV41)</f>
        <v>7.0664285714285725E-3</v>
      </c>
      <c r="V41" s="9">
        <f>STDEV('SR1'!AV41,'SR2'!AV41,'SR3'!AV41,'SR4'!AV41,'SR5'!AV41,'SR6'!AV41,'SR7'!AV41,'SR8'!AV41)/U41</f>
        <v>0.37152947019181987</v>
      </c>
      <c r="W41" s="2">
        <f>COUNTA('SR1'!V41,'SR2'!V41,'SR3'!V41,'SR4'!V41,'SR5'!V41,'SR6'!V41,'SR7'!V41,'SR8'!V41)</f>
        <v>2</v>
      </c>
    </row>
    <row r="42" spans="1:23" customFormat="1" x14ac:dyDescent="0.25">
      <c r="A42" s="1">
        <v>40</v>
      </c>
      <c r="B42" s="4">
        <f>AVERAGE('SR1'!G42,'SR2'!G42,'SR3'!G42,'SR4'!G42,'SR5'!G42,'SR6'!G42,'SR7'!G42,'SR8'!G42)</f>
        <v>39.80238095238095</v>
      </c>
      <c r="C42" s="9">
        <f>(STDEV('SR1'!G42,'SR2'!G42,'SR3'!G42,'SR4'!G42,'SR5'!G42,'SR6'!G42,'SR7'!G42,'SR8'!G42))/B42</f>
        <v>0.32933740493620028</v>
      </c>
      <c r="D42" s="4">
        <f>AVERAGE('SR1'!I42,'SR2'!I42,'SR3'!I42,'SR4'!I42,'SR5'!I42,'SR6'!I42,'SR7'!I42,'SR8'!I42)</f>
        <v>25.453571428571429</v>
      </c>
      <c r="E42" s="9">
        <f>(STDEV('SR1'!I42,'SR2'!I42,'SR3'!I42,'SR4'!I42,'SR5'!I42,'SR6'!I42,'SR7'!I42,'SR8'!I42))/D42</f>
        <v>0.41412427454365786</v>
      </c>
      <c r="F42" s="4">
        <f>AVERAGE('SR1'!K42,'SR2'!K42,'SR3'!K42,'SR4'!K42,'SR5'!K42,'SR6'!K42,'SR7'!K42,'SR8'!K42)</f>
        <v>12.820238095238096</v>
      </c>
      <c r="G42" s="9">
        <f>(STDEV('SR1'!K42,'SR2'!K42,'SR3'!K42,'SR4'!K42,'SR5'!K42,'SR6'!K42,'SR7'!K42,'SR8'!K42))/F42</f>
        <v>0.36258182242660592</v>
      </c>
      <c r="H42" s="2">
        <f>COUNTA('SR1'!G42,'SR2'!G42,'SR3'!G42,'SR4'!G42,'SR5'!G42,'SR6'!G42,'SR7'!G42,'SR8'!G42)</f>
        <v>2</v>
      </c>
      <c r="J42" s="1">
        <v>40</v>
      </c>
      <c r="K42" s="4">
        <f>AVERAGE('SR1'!H42,'SR2'!H42,'SR3'!H42,'SR4'!H42,'SR5'!H42,'SR6'!H42,'SR7'!H42,'SR8'!H42)</f>
        <v>160.75</v>
      </c>
      <c r="L42" s="4">
        <f>AVERAGE('SR1'!J42,'SR2'!J42,'SR3'!J42,'SR4'!J42,'SR5'!J42,'SR6'!J42,'SR7'!J42,'SR8'!J42)</f>
        <v>120.72500000000001</v>
      </c>
      <c r="M42" s="4">
        <f>AVERAGE('SR1'!L42,'SR2'!L42,'SR3'!L42,'SR4'!L42,'SR5'!L42,'SR6'!L42,'SR7'!L42,'SR8'!L42)</f>
        <v>61.2</v>
      </c>
      <c r="N42" s="2">
        <f>COUNTA('SR1'!P42,'SR2'!P42,'SR3'!P42,'SR4'!P42,'SR5'!P42,'SR6'!P42,'SR7'!P42,'SR8'!P42)</f>
        <v>2</v>
      </c>
      <c r="P42" s="1">
        <v>40</v>
      </c>
      <c r="Q42" s="8">
        <f>AVERAGE('SR1'!AT42,'SR2'!AT42,'SR3'!AT42,'SR4'!AT42,'SR5'!AT42,'SR6'!AT42,'SR7'!AT42,'SR8'!AT42)</f>
        <v>2.6825714285714286E-2</v>
      </c>
      <c r="R42" s="9">
        <f>(STDEV('SR1'!AT42,'SR2'!AT42,'SR3'!AT42,'SR4'!AT42,'SR5'!AT42,'SR6'!AT42,'SR7'!AT42,'SR8'!AT42))/Q42</f>
        <v>0.44840917831342036</v>
      </c>
      <c r="S42" s="8">
        <f>AVERAGE('SR1'!AU42,'SR2'!AU42,'SR3'!AU42,'SR4'!AU42,'SR5'!AU42,'SR6'!AU42,'SR7'!AU42,'SR8'!AU42)</f>
        <v>1.7246571428571431E-2</v>
      </c>
      <c r="T42" s="9">
        <f>STDEV('SR1'!AU42,'SR2'!AU42,'SR3'!AU42,'SR4'!AU42,'SR5'!AU42,'SR6'!AU42,'SR7'!AU42,'SR8'!AU42)/S42</f>
        <v>0.52861687801839108</v>
      </c>
      <c r="U42" s="8">
        <f>AVERAGE('SR1'!AV42,'SR2'!AV42,'SR3'!AV42,'SR4'!AV42,'SR5'!AV42,'SR6'!AV42,'SR7'!AV42,'SR8'!AV42)</f>
        <v>8.6585714285714304E-3</v>
      </c>
      <c r="V42" s="9">
        <f>STDEV('SR1'!AV42,'SR2'!AV42,'SR3'!AV42,'SR4'!AV42,'SR5'!AV42,'SR6'!AV42,'SR7'!AV42,'SR8'!AV42)/U42</f>
        <v>0.4799599567400526</v>
      </c>
      <c r="W42" s="2">
        <f>COUNTA('SR1'!V42,'SR2'!V42,'SR3'!V42,'SR4'!V42,'SR5'!V42,'SR6'!V42,'SR7'!V42,'SR8'!V42)</f>
        <v>2</v>
      </c>
    </row>
    <row r="43" spans="1:23" customFormat="1" x14ac:dyDescent="0.25">
      <c r="A43" s="1">
        <v>41</v>
      </c>
      <c r="B43" s="4">
        <f>AVERAGE('SR1'!G43,'SR2'!G43,'SR3'!G43,'SR4'!G43,'SR5'!G43,'SR6'!G43,'SR7'!G43,'SR8'!G43)</f>
        <v>33.56666666666667</v>
      </c>
      <c r="C43" s="9">
        <f>(STDEV('SR1'!G43,'SR2'!G43,'SR3'!G43,'SR4'!G43,'SR5'!G43,'SR6'!G43,'SR7'!G43,'SR8'!G43))/B43</f>
        <v>0.1636106057760324</v>
      </c>
      <c r="D43" s="4">
        <f>AVERAGE('SR1'!I43,'SR2'!I43,'SR3'!I43,'SR4'!I43,'SR5'!I43,'SR6'!I43,'SR7'!I43,'SR8'!I43)</f>
        <v>20.903174603174605</v>
      </c>
      <c r="E43" s="9">
        <f>(STDEV('SR1'!I43,'SR2'!I43,'SR3'!I43,'SR4'!I43,'SR5'!I43,'SR6'!I43,'SR7'!I43,'SR8'!I43))/D43</f>
        <v>0.29601941564898165</v>
      </c>
      <c r="F43" s="4">
        <f>AVERAGE('SR1'!K43,'SR2'!K43,'SR3'!K43,'SR4'!K43,'SR5'!K43,'SR6'!K43,'SR7'!K43,'SR8'!K43)</f>
        <v>10.425396825396824</v>
      </c>
      <c r="G43" s="9">
        <f>(STDEV('SR1'!K43,'SR2'!K43,'SR3'!K43,'SR4'!K43,'SR5'!K43,'SR6'!K43,'SR7'!K43,'SR8'!K43))/F43</f>
        <v>0.40060053787989425</v>
      </c>
      <c r="H43" s="2">
        <f>COUNTA('SR1'!G43,'SR2'!G43,'SR3'!G43,'SR4'!G43,'SR5'!G43,'SR6'!G43,'SR7'!G43,'SR8'!G43)</f>
        <v>2</v>
      </c>
      <c r="J43" s="1">
        <v>41</v>
      </c>
      <c r="K43" s="4">
        <f>AVERAGE('SR1'!H43,'SR2'!H43,'SR3'!H43,'SR4'!H43,'SR5'!H43,'SR6'!H43,'SR7'!H43,'SR8'!H43)</f>
        <v>173.5</v>
      </c>
      <c r="L43" s="4">
        <f>AVERAGE('SR1'!J43,'SR2'!J43,'SR3'!J43,'SR4'!J43,'SR5'!J43,'SR6'!J43,'SR7'!J43,'SR8'!J43)</f>
        <v>118.89999999999999</v>
      </c>
      <c r="M43" s="4">
        <f>AVERAGE('SR1'!L43,'SR2'!L43,'SR3'!L43,'SR4'!L43,'SR5'!L43,'SR6'!L43,'SR7'!L43,'SR8'!L43)</f>
        <v>60.9</v>
      </c>
      <c r="N43" s="2">
        <f>COUNTA('SR1'!P43,'SR2'!P43,'SR3'!P43,'SR4'!P43,'SR5'!P43,'SR6'!P43,'SR7'!P43,'SR8'!P43)</f>
        <v>2</v>
      </c>
      <c r="P43" s="1">
        <v>41</v>
      </c>
      <c r="Q43" s="8">
        <f>AVERAGE('SR1'!AT43,'SR2'!AT43,'SR3'!AT43,'SR4'!AT43,'SR5'!AT43,'SR6'!AT43,'SR7'!AT43,'SR8'!AT43)</f>
        <v>2.7730000000000005E-2</v>
      </c>
      <c r="R43" s="9">
        <f>(STDEV('SR1'!AT43,'SR2'!AT43,'SR3'!AT43,'SR4'!AT43,'SR5'!AT43,'SR6'!AT43,'SR7'!AT43,'SR8'!AT43))/Q43</f>
        <v>3.906554593500864E-2</v>
      </c>
      <c r="S43" s="8">
        <f>AVERAGE('SR1'!AU43,'SR2'!AU43,'SR3'!AU43,'SR4'!AU43,'SR5'!AU43,'SR6'!AU43,'SR7'!AU43,'SR8'!AU43)</f>
        <v>1.7033619047619051E-2</v>
      </c>
      <c r="T43" s="9">
        <f>STDEV('SR1'!AU43,'SR2'!AU43,'SR3'!AU43,'SR4'!AU43,'SR5'!AU43,'SR6'!AU43,'SR7'!AU43,'SR8'!AU43)/S43</f>
        <v>9.6886039259936996E-2</v>
      </c>
      <c r="U43" s="8">
        <f>AVERAGE('SR1'!AV43,'SR2'!AV43,'SR3'!AV43,'SR4'!AV43,'SR5'!AV43,'SR6'!AV43,'SR7'!AV43,'SR8'!AV43)</f>
        <v>8.4029523809523825E-3</v>
      </c>
      <c r="V43" s="9">
        <f>STDEV('SR1'!AV43,'SR2'!AV43,'SR3'!AV43,'SR4'!AV43,'SR5'!AV43,'SR6'!AV43,'SR7'!AV43,'SR8'!AV43)/U43</f>
        <v>0.20694439940382639</v>
      </c>
      <c r="W43" s="2">
        <f>COUNTA('SR1'!V43,'SR2'!V43,'SR3'!V43,'SR4'!V43,'SR5'!V43,'SR6'!V43,'SR7'!V43,'SR8'!V43)</f>
        <v>2</v>
      </c>
    </row>
    <row r="44" spans="1:23" customFormat="1" x14ac:dyDescent="0.25">
      <c r="A44" s="1">
        <v>42</v>
      </c>
      <c r="B44" s="4">
        <f>AVERAGE('SR1'!G44,'SR2'!G44,'SR3'!G44,'SR4'!G44,'SR5'!G44,'SR6'!G44,'SR7'!G44,'SR8'!G44)</f>
        <v>48.207499999999996</v>
      </c>
      <c r="C44" s="9">
        <f>(STDEV('SR1'!G44,'SR2'!G44,'SR3'!G44,'SR4'!G44,'SR5'!G44,'SR6'!G44,'SR7'!G44,'SR8'!G44))/B44</f>
        <v>0.55980356384348029</v>
      </c>
      <c r="D44" s="4">
        <f>AVERAGE('SR1'!I44,'SR2'!I44,'SR3'!I44,'SR4'!I44,'SR5'!I44,'SR6'!I44,'SR7'!I44,'SR8'!I44)</f>
        <v>31.778749999999999</v>
      </c>
      <c r="E44" s="9">
        <f>(STDEV('SR1'!I44,'SR2'!I44,'SR3'!I44,'SR4'!I44,'SR5'!I44,'SR6'!I44,'SR7'!I44,'SR8'!I44))/D44</f>
        <v>0.55365879661327988</v>
      </c>
      <c r="F44" s="4">
        <f>AVERAGE('SR1'!K44,'SR2'!K44,'SR3'!K44,'SR4'!K44,'SR5'!K44,'SR6'!K44,'SR7'!K44,'SR8'!K44)</f>
        <v>16.412500000000001</v>
      </c>
      <c r="G44" s="9">
        <f>(STDEV('SR1'!K44,'SR2'!K44,'SR3'!K44,'SR4'!K44,'SR5'!K44,'SR6'!K44,'SR7'!K44,'SR8'!K44))/F44</f>
        <v>0.54608246467871957</v>
      </c>
      <c r="H44" s="2">
        <f>COUNTA('SR1'!G44,'SR2'!G44,'SR3'!G44,'SR4'!G44,'SR5'!G44,'SR6'!G44,'SR7'!G44,'SR8'!G44)</f>
        <v>2</v>
      </c>
      <c r="J44" s="1">
        <v>42</v>
      </c>
      <c r="K44" s="4">
        <f>AVERAGE('SR1'!H44,'SR2'!H44,'SR3'!H44,'SR4'!H44,'SR5'!H44,'SR6'!H44,'SR7'!H44,'SR8'!H44)</f>
        <v>180.89999999999998</v>
      </c>
      <c r="L44" s="4">
        <f>AVERAGE('SR1'!J44,'SR2'!J44,'SR3'!J44,'SR4'!J44,'SR5'!J44,'SR6'!J44,'SR7'!J44,'SR8'!J44)</f>
        <v>136.5</v>
      </c>
      <c r="M44" s="4">
        <f>AVERAGE('SR1'!L44,'SR2'!L44,'SR3'!L44,'SR4'!L44,'SR5'!L44,'SR6'!L44,'SR7'!L44,'SR8'!L44)</f>
        <v>73.05</v>
      </c>
      <c r="N44" s="2">
        <f>COUNTA('SR1'!P44,'SR2'!P44,'SR3'!P44,'SR4'!P44,'SR5'!P44,'SR6'!P44,'SR7'!P44,'SR8'!P44)</f>
        <v>2</v>
      </c>
      <c r="P44" s="1">
        <v>42</v>
      </c>
      <c r="Q44" s="8">
        <f>AVERAGE('SR1'!AT44,'SR2'!AT44,'SR3'!AT44,'SR4'!AT44,'SR5'!AT44,'SR6'!AT44,'SR7'!AT44,'SR8'!AT44)</f>
        <v>2.83821E-2</v>
      </c>
      <c r="R44" s="9">
        <f>(STDEV('SR1'!AT44,'SR2'!AT44,'SR3'!AT44,'SR4'!AT44,'SR5'!AT44,'SR6'!AT44,'SR7'!AT44,'SR8'!AT44))/Q44</f>
        <v>0.19517991780635147</v>
      </c>
      <c r="S44" s="8">
        <f>AVERAGE('SR1'!AU44,'SR2'!AU44,'SR3'!AU44,'SR4'!AU44,'SR5'!AU44,'SR6'!AU44,'SR7'!AU44,'SR8'!AU44)</f>
        <v>1.8734550000000003E-2</v>
      </c>
      <c r="T44" s="9">
        <f>STDEV('SR1'!AU44,'SR2'!AU44,'SR3'!AU44,'SR4'!AU44,'SR5'!AU44,'SR6'!AU44,'SR7'!AU44,'SR8'!AU44)/S44</f>
        <v>0.18804170340624662</v>
      </c>
      <c r="U44" s="8">
        <f>AVERAGE('SR1'!AV44,'SR2'!AV44,'SR3'!AV44,'SR4'!AV44,'SR5'!AV44,'SR6'!AV44,'SR7'!AV44,'SR8'!AV44)</f>
        <v>9.6915000000000022E-3</v>
      </c>
      <c r="V44" s="9">
        <f>STDEV('SR1'!AV44,'SR2'!AV44,'SR3'!AV44,'SR4'!AV44,'SR5'!AV44,'SR6'!AV44,'SR7'!AV44,'SR8'!AV44)/U44</f>
        <v>0.17926650790644857</v>
      </c>
      <c r="W44" s="2">
        <f>COUNTA('SR1'!V44,'SR2'!V44,'SR3'!V44,'SR4'!V44,'SR5'!V44,'SR6'!V44,'SR7'!V44,'SR8'!V44)</f>
        <v>2</v>
      </c>
    </row>
    <row r="45" spans="1:23" customFormat="1" x14ac:dyDescent="0.25">
      <c r="A45" s="1">
        <v>43</v>
      </c>
      <c r="B45" s="4">
        <f>AVERAGE('SR1'!G45,'SR2'!G45,'SR3'!G45,'SR4'!G45,'SR5'!G45,'SR6'!G45,'SR7'!G45,'SR8'!G45)</f>
        <v>101.28125</v>
      </c>
      <c r="C45" s="9">
        <f>(STDEV('SR1'!G45,'SR2'!G45,'SR3'!G45,'SR4'!G45,'SR5'!G45,'SR6'!G45,'SR7'!G45,'SR8'!G45))/B45</f>
        <v>7.1299751956730495E-2</v>
      </c>
      <c r="D45" s="4">
        <f>AVERAGE('SR1'!I45,'SR2'!I45,'SR3'!I45,'SR4'!I45,'SR5'!I45,'SR6'!I45,'SR7'!I45,'SR8'!I45)</f>
        <v>70.981250000000017</v>
      </c>
      <c r="E45" s="9">
        <f>(STDEV('SR1'!I45,'SR2'!I45,'SR3'!I45,'SR4'!I45,'SR5'!I45,'SR6'!I45,'SR7'!I45,'SR8'!I45))/D45</f>
        <v>4.6696318208145828E-2</v>
      </c>
      <c r="F45" s="4">
        <f>AVERAGE('SR1'!K45,'SR2'!K45,'SR3'!K45,'SR4'!K45,'SR5'!K45,'SR6'!K45,'SR7'!K45,'SR8'!K45)</f>
        <v>37.862499999999997</v>
      </c>
      <c r="G45" s="9">
        <f>(STDEV('SR1'!K45,'SR2'!K45,'SR3'!K45,'SR4'!K45,'SR5'!K45,'SR6'!K45,'SR7'!K45,'SR8'!K45))/F45</f>
        <v>1.7741867075000785E-2</v>
      </c>
      <c r="H45" s="2">
        <f>COUNTA('SR1'!G45,'SR2'!G45,'SR3'!G45,'SR4'!G45,'SR5'!G45,'SR6'!G45,'SR7'!G45,'SR8'!G45)</f>
        <v>2</v>
      </c>
      <c r="J45" s="1">
        <v>43</v>
      </c>
      <c r="K45" s="4">
        <f>AVERAGE('SR1'!H45,'SR2'!H45,'SR3'!H45,'SR4'!H45,'SR5'!H45,'SR6'!H45,'SR7'!H45,'SR8'!H45)</f>
        <v>419.875</v>
      </c>
      <c r="L45" s="4">
        <f>AVERAGE('SR1'!J45,'SR2'!J45,'SR3'!J45,'SR4'!J45,'SR5'!J45,'SR6'!J45,'SR7'!J45,'SR8'!J45)</f>
        <v>323.57499999999999</v>
      </c>
      <c r="M45" s="4">
        <f>AVERAGE('SR1'!L45,'SR2'!L45,'SR3'!L45,'SR4'!L45,'SR5'!L45,'SR6'!L45,'SR7'!L45,'SR8'!L45)</f>
        <v>182.625</v>
      </c>
      <c r="N45" s="2">
        <f>COUNTA('SR1'!P45,'SR2'!P45,'SR3'!P45,'SR4'!P45,'SR5'!P45,'SR6'!P45,'SR7'!P45,'SR8'!P45)</f>
        <v>2</v>
      </c>
      <c r="P45" s="1">
        <v>43</v>
      </c>
      <c r="Q45" s="8">
        <f>AVERAGE('SR1'!AT45,'SR2'!AT45,'SR3'!AT45,'SR4'!AT45,'SR5'!AT45,'SR6'!AT45,'SR7'!AT45,'SR8'!AT45)</f>
        <v>8.5076249999999992E-2</v>
      </c>
      <c r="R45" s="9">
        <f>(STDEV('SR1'!AT45,'SR2'!AT45,'SR3'!AT45,'SR4'!AT45,'SR5'!AT45,'SR6'!AT45,'SR7'!AT45,'SR8'!AT45))/Q45</f>
        <v>7.1299751956730592E-2</v>
      </c>
      <c r="S45" s="8">
        <f>AVERAGE('SR1'!AU45,'SR2'!AU45,'SR3'!AU45,'SR4'!AU45,'SR5'!AU45,'SR6'!AU45,'SR7'!AU45,'SR8'!AU45)</f>
        <v>5.9624250000000011E-2</v>
      </c>
      <c r="T45" s="9">
        <f>STDEV('SR1'!AU45,'SR2'!AU45,'SR3'!AU45,'SR4'!AU45,'SR5'!AU45,'SR6'!AU45,'SR7'!AU45,'SR8'!AU45)/S45</f>
        <v>4.6696318208145814E-2</v>
      </c>
      <c r="U45" s="8">
        <f>AVERAGE('SR1'!AV45,'SR2'!AV45,'SR3'!AV45,'SR4'!AV45,'SR5'!AV45,'SR6'!AV45,'SR7'!AV45,'SR8'!AV45)</f>
        <v>3.1804499999999999E-2</v>
      </c>
      <c r="V45" s="9">
        <f>STDEV('SR1'!AV45,'SR2'!AV45,'SR3'!AV45,'SR4'!AV45,'SR5'!AV45,'SR6'!AV45,'SR7'!AV45,'SR8'!AV45)/U45</f>
        <v>1.7741867075000861E-2</v>
      </c>
      <c r="W45" s="2">
        <f>COUNTA('SR1'!V45,'SR2'!V45,'SR3'!V45,'SR4'!V45,'SR5'!V45,'SR6'!V45,'SR7'!V45,'SR8'!V45)</f>
        <v>2</v>
      </c>
    </row>
    <row r="46" spans="1:23" customFormat="1" x14ac:dyDescent="0.25">
      <c r="A46" s="1">
        <v>44</v>
      </c>
      <c r="B46" s="4">
        <f>AVERAGE('SR1'!G46,'SR2'!G46,'SR3'!G46,'SR4'!G46,'SR5'!G46,'SR6'!G46,'SR7'!G46,'SR8'!G46)</f>
        <v>244.79679487179487</v>
      </c>
      <c r="C46" s="9">
        <f>(STDEV('SR1'!G46,'SR2'!G46,'SR3'!G46,'SR4'!G46,'SR5'!G46,'SR6'!G46,'SR7'!G46,'SR8'!G46))/B46</f>
        <v>2.6170966618808997E-2</v>
      </c>
      <c r="D46" s="4">
        <f>AVERAGE('SR1'!I46,'SR2'!I46,'SR3'!I46,'SR4'!I46,'SR5'!I46,'SR6'!I46,'SR7'!I46,'SR8'!I46)</f>
        <v>182.7003205128205</v>
      </c>
      <c r="E46" s="9">
        <f>(STDEV('SR1'!I46,'SR2'!I46,'SR3'!I46,'SR4'!I46,'SR5'!I46,'SR6'!I46,'SR7'!I46,'SR8'!I46))/D46</f>
        <v>4.5823471772346077E-3</v>
      </c>
      <c r="F46" s="4">
        <f>AVERAGE('SR1'!K46,'SR2'!K46,'SR3'!K46,'SR4'!K46,'SR5'!K46,'SR6'!K46,'SR7'!K46,'SR8'!K46)</f>
        <v>105.79903846153849</v>
      </c>
      <c r="G46" s="9">
        <f>(STDEV('SR1'!K46,'SR2'!K46,'SR3'!K46,'SR4'!K46,'SR5'!K46,'SR6'!K46,'SR7'!K46,'SR8'!K46))/F46</f>
        <v>3.6630664565107064E-3</v>
      </c>
      <c r="H46" s="2">
        <f>COUNTA('SR1'!G46,'SR2'!G46,'SR3'!G46,'SR4'!G46,'SR5'!G46,'SR6'!G46,'SR7'!G46,'SR8'!G46)</f>
        <v>2</v>
      </c>
      <c r="J46" s="1">
        <v>44</v>
      </c>
      <c r="K46" s="4">
        <f>AVERAGE('SR1'!H46,'SR2'!H46,'SR3'!H46,'SR4'!H46,'SR5'!H46,'SR6'!H46,'SR7'!H46,'SR8'!H46)</f>
        <v>950.65000000000009</v>
      </c>
      <c r="L46" s="4">
        <f>AVERAGE('SR1'!J46,'SR2'!J46,'SR3'!J46,'SR4'!J46,'SR5'!J46,'SR6'!J46,'SR7'!J46,'SR8'!J46)</f>
        <v>706.57500000000005</v>
      </c>
      <c r="M46" s="4">
        <f>AVERAGE('SR1'!L46,'SR2'!L46,'SR3'!L46,'SR4'!L46,'SR5'!L46,'SR6'!L46,'SR7'!L46,'SR8'!L46)</f>
        <v>425.42499999999995</v>
      </c>
      <c r="N46" s="2">
        <f>COUNTA('SR1'!P46,'SR2'!P46,'SR3'!P46,'SR4'!P46,'SR5'!P46,'SR6'!P46,'SR7'!P46,'SR8'!P46)</f>
        <v>2</v>
      </c>
      <c r="P46" s="1">
        <v>44</v>
      </c>
      <c r="Q46" s="8">
        <f>AVERAGE('SR1'!AT46,'SR2'!AT46,'SR3'!AT46,'SR4'!AT46,'SR5'!AT46,'SR6'!AT46,'SR7'!AT46,'SR8'!AT46)</f>
        <v>0.33809138461538468</v>
      </c>
      <c r="R46" s="9">
        <f>(STDEV('SR1'!AT46,'SR2'!AT46,'SR3'!AT46,'SR4'!AT46,'SR5'!AT46,'SR6'!AT46,'SR7'!AT46,'SR8'!AT46))/Q46</f>
        <v>8.7588039974787146E-2</v>
      </c>
      <c r="S46" s="8">
        <f>AVERAGE('SR1'!AU46,'SR2'!AU46,'SR3'!AU46,'SR4'!AU46,'SR5'!AU46,'SR6'!AU46,'SR7'!AU46,'SR8'!AU46)</f>
        <v>0.2521619615384616</v>
      </c>
      <c r="T46" s="9">
        <f>STDEV('SR1'!AU46,'SR2'!AU46,'SR3'!AU46,'SR4'!AU46,'SR5'!AU46,'SR6'!AU46,'SR7'!AU46,'SR8'!AU46)/S46</f>
        <v>6.6060586841614477E-2</v>
      </c>
      <c r="U46" s="8">
        <f>AVERAGE('SR1'!AV46,'SR2'!AV46,'SR3'!AV46,'SR4'!AV46,'SR5'!AV46,'SR6'!AV46,'SR7'!AV46,'SR8'!AV46)</f>
        <v>0.14601911538461543</v>
      </c>
      <c r="V46" s="9">
        <f>STDEV('SR1'!AV46,'SR2'!AV46,'SR3'!AV46,'SR4'!AV46,'SR5'!AV46,'SR6'!AV46,'SR7'!AV46,'SR8'!AV46)/U46</f>
        <v>6.5143276439898146E-2</v>
      </c>
      <c r="W46" s="2">
        <f>COUNTA('SR1'!V46,'SR2'!V46,'SR3'!V46,'SR4'!V46,'SR5'!V46,'SR6'!V46,'SR7'!V46,'SR8'!V46)</f>
        <v>2</v>
      </c>
    </row>
    <row r="47" spans="1:23" customFormat="1" x14ac:dyDescent="0.25">
      <c r="A47" s="1">
        <v>45</v>
      </c>
      <c r="B47" s="4">
        <f>AVERAGE('SR1'!G47,'SR2'!G47,'SR3'!G47,'SR4'!G47,'SR5'!G47,'SR6'!G47,'SR7'!G47,'SR8'!G47)</f>
        <v>225.96923076923076</v>
      </c>
      <c r="C47" s="9">
        <f>(STDEV('SR1'!G47,'SR2'!G47,'SR3'!G47,'SR4'!G47,'SR5'!G47,'SR6'!G47,'SR7'!G47,'SR8'!G47))/B47</f>
        <v>0.21791386472228408</v>
      </c>
      <c r="D47" s="4">
        <f>AVERAGE('SR1'!I47,'SR2'!I47,'SR3'!I47,'SR4'!I47,'SR5'!I47,'SR6'!I47,'SR7'!I47,'SR8'!I47)</f>
        <v>180.8766025641026</v>
      </c>
      <c r="E47" s="9">
        <f>(STDEV('SR1'!I47,'SR2'!I47,'SR3'!I47,'SR4'!I47,'SR5'!I47,'SR6'!I47,'SR7'!I47,'SR8'!I47))/D47</f>
        <v>0.17736591440205055</v>
      </c>
      <c r="F47" s="4">
        <f>AVERAGE('SR1'!K47,'SR2'!K47,'SR3'!K47,'SR4'!K47,'SR5'!K47,'SR6'!K47,'SR7'!K47,'SR8'!K47)</f>
        <v>110.66314102564101</v>
      </c>
      <c r="G47" s="9">
        <f>(STDEV('SR1'!K47,'SR2'!K47,'SR3'!K47,'SR4'!K47,'SR5'!K47,'SR6'!K47,'SR7'!K47,'SR8'!K47))/F47</f>
        <v>0.13445860651266558</v>
      </c>
      <c r="H47" s="2">
        <f>COUNTA('SR1'!G47,'SR2'!G47,'SR3'!G47,'SR4'!G47,'SR5'!G47,'SR6'!G47,'SR7'!G47,'SR8'!G47)</f>
        <v>2</v>
      </c>
      <c r="J47" s="1">
        <v>45</v>
      </c>
      <c r="K47" s="4">
        <f>AVERAGE('SR1'!H47,'SR2'!H47,'SR3'!H47,'SR4'!H47,'SR5'!H47,'SR6'!H47,'SR7'!H47,'SR8'!H47)</f>
        <v>928.85000000000014</v>
      </c>
      <c r="L47" s="4">
        <f>AVERAGE('SR1'!J47,'SR2'!J47,'SR3'!J47,'SR4'!J47,'SR5'!J47,'SR6'!J47,'SR7'!J47,'SR8'!J47)</f>
        <v>805.02499999999998</v>
      </c>
      <c r="M47" s="4">
        <f>AVERAGE('SR1'!L47,'SR2'!L47,'SR3'!L47,'SR4'!L47,'SR5'!L47,'SR6'!L47,'SR7'!L47,'SR8'!L47)</f>
        <v>514.5</v>
      </c>
      <c r="N47" s="2">
        <f>COUNTA('SR1'!P47,'SR2'!P47,'SR3'!P47,'SR4'!P47,'SR5'!P47,'SR6'!P47,'SR7'!P47,'SR8'!P47)</f>
        <v>2</v>
      </c>
      <c r="P47" s="1">
        <v>45</v>
      </c>
      <c r="Q47" s="8">
        <f>AVERAGE('SR1'!AT47,'SR2'!AT47,'SR3'!AT47,'SR4'!AT47,'SR5'!AT47,'SR6'!AT47,'SR7'!AT47,'SR8'!AT47)</f>
        <v>0.31392669230769232</v>
      </c>
      <c r="R47" s="9">
        <f>(STDEV('SR1'!AT47,'SR2'!AT47,'SR3'!AT47,'SR4'!AT47,'SR5'!AT47,'SR6'!AT47,'SR7'!AT47,'SR8'!AT47))/Q47</f>
        <v>0.27754201970252418</v>
      </c>
      <c r="S47" s="8">
        <f>AVERAGE('SR1'!AU47,'SR2'!AU47,'SR3'!AU47,'SR4'!AU47,'SR5'!AU47,'SR6'!AU47,'SR7'!AU47,'SR8'!AU47)</f>
        <v>0.25097080769230778</v>
      </c>
      <c r="T47" s="9">
        <f>STDEV('SR1'!AU47,'SR2'!AU47,'SR3'!AU47,'SR4'!AU47,'SR5'!AU47,'SR6'!AU47,'SR7'!AU47,'SR8'!AU47)/S47</f>
        <v>0.23755808074488546</v>
      </c>
      <c r="U47" s="8">
        <f>AVERAGE('SR1'!AV47,'SR2'!AV47,'SR3'!AV47,'SR4'!AV47,'SR5'!AV47,'SR6'!AV47,'SR7'!AV47,'SR8'!AV47)</f>
        <v>0.15334642307692309</v>
      </c>
      <c r="V47" s="9">
        <f>STDEV('SR1'!AV47,'SR2'!AV47,'SR3'!AV47,'SR4'!AV47,'SR5'!AV47,'SR6'!AV47,'SR7'!AV47,'SR8'!AV47)/U47</f>
        <v>0.19513949192257338</v>
      </c>
      <c r="W47" s="2">
        <f>COUNTA('SR1'!V47,'SR2'!V47,'SR3'!V47,'SR4'!V47,'SR5'!V47,'SR6'!V47,'SR7'!V47,'SR8'!V47)</f>
        <v>2</v>
      </c>
    </row>
    <row r="48" spans="1:23" customFormat="1" x14ac:dyDescent="0.25">
      <c r="A48" s="1">
        <v>46</v>
      </c>
      <c r="B48" s="4">
        <f>AVERAGE('SR1'!G48,'SR2'!G48,'SR3'!G48,'SR4'!G48,'SR5'!G48,'SR6'!G48,'SR7'!G48,'SR8'!G48)</f>
        <v>263.19632867132867</v>
      </c>
      <c r="C48" s="9">
        <f>(STDEV('SR1'!G48,'SR2'!G48,'SR3'!G48,'SR4'!G48,'SR5'!G48,'SR6'!G48,'SR7'!G48,'SR8'!G48))/B48</f>
        <v>0.182587318709026</v>
      </c>
      <c r="D48" s="4">
        <f>AVERAGE('SR1'!I48,'SR2'!I48,'SR3'!I48,'SR4'!I48,'SR5'!I48,'SR6'!I48,'SR7'!I48,'SR8'!I48)</f>
        <v>211.37465034965038</v>
      </c>
      <c r="E48" s="9">
        <f>(STDEV('SR1'!I48,'SR2'!I48,'SR3'!I48,'SR4'!I48,'SR5'!I48,'SR6'!I48,'SR7'!I48,'SR8'!I48))/D48</f>
        <v>0.17208643547690852</v>
      </c>
      <c r="F48" s="4">
        <f>AVERAGE('SR1'!K48,'SR2'!K48,'SR3'!K48,'SR4'!K48,'SR5'!K48,'SR6'!K48,'SR7'!K48,'SR8'!K48)</f>
        <v>129.40244755244754</v>
      </c>
      <c r="G48" s="9">
        <f>(STDEV('SR1'!K48,'SR2'!K48,'SR3'!K48,'SR4'!K48,'SR5'!K48,'SR6'!K48,'SR7'!K48,'SR8'!K48))/F48</f>
        <v>0.18283195783010919</v>
      </c>
      <c r="H48" s="2">
        <f>COUNTA('SR1'!G48,'SR2'!G48,'SR3'!G48,'SR4'!G48,'SR5'!G48,'SR6'!G48,'SR7'!G48,'SR8'!G48)</f>
        <v>2</v>
      </c>
      <c r="J48" s="1">
        <v>46</v>
      </c>
      <c r="K48" s="4">
        <f>AVERAGE('SR1'!H48,'SR2'!H48,'SR3'!H48,'SR4'!H48,'SR5'!H48,'SR6'!H48,'SR7'!H48,'SR8'!H48)</f>
        <v>972.82500000000005</v>
      </c>
      <c r="L48" s="4">
        <f>AVERAGE('SR1'!J48,'SR2'!J48,'SR3'!J48,'SR4'!J48,'SR5'!J48,'SR6'!J48,'SR7'!J48,'SR8'!J48)</f>
        <v>861.02499999999998</v>
      </c>
      <c r="M48" s="4">
        <f>AVERAGE('SR1'!L48,'SR2'!L48,'SR3'!L48,'SR4'!L48,'SR5'!L48,'SR6'!L48,'SR7'!L48,'SR8'!L48)</f>
        <v>556.84999999999991</v>
      </c>
      <c r="N48" s="2">
        <f>COUNTA('SR1'!P48,'SR2'!P48,'SR3'!P48,'SR4'!P48,'SR5'!P48,'SR6'!P48,'SR7'!P48,'SR8'!P48)</f>
        <v>2</v>
      </c>
      <c r="P48" s="1">
        <v>46</v>
      </c>
      <c r="Q48" s="8">
        <f>AVERAGE('SR1'!AT48,'SR2'!AT48,'SR3'!AT48,'SR4'!AT48,'SR5'!AT48,'SR6'!AT48,'SR7'!AT48,'SR8'!AT48)</f>
        <v>0.3433414405594406</v>
      </c>
      <c r="R48" s="9">
        <f>(STDEV('SR1'!AT48,'SR2'!AT48,'SR3'!AT48,'SR4'!AT48,'SR5'!AT48,'SR6'!AT48,'SR7'!AT48,'SR8'!AT48))/Q48</f>
        <v>5.4664049959977506E-2</v>
      </c>
      <c r="S48" s="8">
        <f>AVERAGE('SR1'!AU48,'SR2'!AU48,'SR3'!AU48,'SR4'!AU48,'SR5'!AU48,'SR6'!AU48,'SR7'!AU48,'SR8'!AU48)</f>
        <v>0.27592804195804205</v>
      </c>
      <c r="T48" s="9">
        <f>STDEV('SR1'!AU48,'SR2'!AU48,'SR3'!AU48,'SR4'!AU48,'SR5'!AU48,'SR6'!AU48,'SR7'!AU48,'SR8'!AU48)/S48</f>
        <v>4.4008392956181357E-2</v>
      </c>
      <c r="U48" s="8">
        <f>AVERAGE('SR1'!AV48,'SR2'!AV48,'SR3'!AV48,'SR4'!AV48,'SR5'!AV48,'SR6'!AV48,'SR7'!AV48,'SR8'!AV48)</f>
        <v>0.16880370629370628</v>
      </c>
      <c r="V48" s="9">
        <f>STDEV('SR1'!AV48,'SR2'!AV48,'SR3'!AV48,'SR4'!AV48,'SR5'!AV48,'SR6'!AV48,'SR7'!AV48,'SR8'!AV48)/U48</f>
        <v>5.4912468360307401E-2</v>
      </c>
      <c r="W48" s="2">
        <f>COUNTA('SR1'!V48,'SR2'!V48,'SR3'!V48,'SR4'!V48,'SR5'!V48,'SR6'!V48,'SR7'!V48,'SR8'!V48)</f>
        <v>2</v>
      </c>
    </row>
    <row r="49" spans="1:23" customFormat="1" x14ac:dyDescent="0.25">
      <c r="A49" s="1">
        <v>47</v>
      </c>
      <c r="B49" s="4">
        <f>AVERAGE('SR1'!G49,'SR2'!G49,'SR3'!G49,'SR4'!G49,'SR5'!G49,'SR6'!G49,'SR7'!G49,'SR8'!G49)</f>
        <v>270.19615384615389</v>
      </c>
      <c r="C49" s="9">
        <f>(STDEV('SR1'!G49,'SR2'!G49,'SR3'!G49,'SR4'!G49,'SR5'!G49,'SR6'!G49,'SR7'!G49,'SR8'!G49))/B49</f>
        <v>0.14290902733465105</v>
      </c>
      <c r="D49" s="4">
        <f>AVERAGE('SR1'!I49,'SR2'!I49,'SR3'!I49,'SR4'!I49,'SR5'!I49,'SR6'!I49,'SR7'!I49,'SR8'!I49)</f>
        <v>221.95384615384617</v>
      </c>
      <c r="E49" s="9">
        <f>(STDEV('SR1'!I49,'SR2'!I49,'SR3'!I49,'SR4'!I49,'SR5'!I49,'SR6'!I49,'SR7'!I49,'SR8'!I49))/D49</f>
        <v>0.12527656011040522</v>
      </c>
      <c r="F49" s="4">
        <f>AVERAGE('SR1'!K49,'SR2'!K49,'SR3'!K49,'SR4'!K49,'SR5'!K49,'SR6'!K49,'SR7'!K49,'SR8'!K49)</f>
        <v>136.15769230769232</v>
      </c>
      <c r="G49" s="9">
        <f>(STDEV('SR1'!K49,'SR2'!K49,'SR3'!K49,'SR4'!K49,'SR5'!K49,'SR6'!K49,'SR7'!K49,'SR8'!K49))/F49</f>
        <v>7.8978000983350949E-2</v>
      </c>
      <c r="H49" s="2">
        <f>COUNTA('SR1'!G49,'SR2'!G49,'SR3'!G49,'SR4'!G49,'SR5'!G49,'SR6'!G49,'SR7'!G49,'SR8'!G49)</f>
        <v>2</v>
      </c>
      <c r="J49" s="1">
        <v>47</v>
      </c>
      <c r="K49" s="4">
        <f>AVERAGE('SR1'!H49,'SR2'!H49,'SR3'!H49,'SR4'!H49,'SR5'!H49,'SR6'!H49,'SR7'!H49,'SR8'!H49)</f>
        <v>988.5</v>
      </c>
      <c r="L49" s="4">
        <f>AVERAGE('SR1'!J49,'SR2'!J49,'SR3'!J49,'SR4'!J49,'SR5'!J49,'SR6'!J49,'SR7'!J49,'SR8'!J49)</f>
        <v>908.95</v>
      </c>
      <c r="M49" s="4">
        <f>AVERAGE('SR1'!L49,'SR2'!L49,'SR3'!L49,'SR4'!L49,'SR5'!L49,'SR6'!L49,'SR7'!L49,'SR8'!L49)</f>
        <v>555.75</v>
      </c>
      <c r="N49" s="2">
        <f>COUNTA('SR1'!P49,'SR2'!P49,'SR3'!P49,'SR4'!P49,'SR5'!P49,'SR6'!P49,'SR7'!P49,'SR8'!P49)</f>
        <v>2</v>
      </c>
      <c r="P49" s="1">
        <v>47</v>
      </c>
      <c r="Q49" s="8">
        <f>AVERAGE('SR1'!AT49,'SR2'!AT49,'SR3'!AT49,'SR4'!AT49,'SR5'!AT49,'SR6'!AT49,'SR7'!AT49,'SR8'!AT49)</f>
        <v>0.3890824615384616</v>
      </c>
      <c r="R49" s="9">
        <f>(STDEV('SR1'!AT49,'SR2'!AT49,'SR3'!AT49,'SR4'!AT49,'SR5'!AT49,'SR6'!AT49,'SR7'!AT49,'SR8'!AT49))/Q49</f>
        <v>0.1429090273346505</v>
      </c>
      <c r="S49" s="8">
        <f>AVERAGE('SR1'!AU49,'SR2'!AU49,'SR3'!AU49,'SR4'!AU49,'SR5'!AU49,'SR6'!AU49,'SR7'!AU49,'SR8'!AU49)</f>
        <v>0.3196135384615385</v>
      </c>
      <c r="T49" s="9">
        <f>STDEV('SR1'!AU49,'SR2'!AU49,'SR3'!AU49,'SR4'!AU49,'SR5'!AU49,'SR6'!AU49,'SR7'!AU49,'SR8'!AU49)/S49</f>
        <v>0.12527656011040514</v>
      </c>
      <c r="U49" s="8">
        <f>AVERAGE('SR1'!AV49,'SR2'!AV49,'SR3'!AV49,'SR4'!AV49,'SR5'!AV49,'SR6'!AV49,'SR7'!AV49,'SR8'!AV49)</f>
        <v>0.19606707692307696</v>
      </c>
      <c r="V49" s="9">
        <f>STDEV('SR1'!AV49,'SR2'!AV49,'SR3'!AV49,'SR4'!AV49,'SR5'!AV49,'SR6'!AV49,'SR7'!AV49,'SR8'!AV49)/U49</f>
        <v>7.8978000983350949E-2</v>
      </c>
      <c r="W49" s="2">
        <f>COUNTA('SR1'!V49,'SR2'!V49,'SR3'!V49,'SR4'!V49,'SR5'!V49,'SR6'!V49,'SR7'!V49,'SR8'!V49)</f>
        <v>2</v>
      </c>
    </row>
    <row r="50" spans="1:23" customFormat="1" x14ac:dyDescent="0.25">
      <c r="A50" s="1">
        <v>48</v>
      </c>
      <c r="B50" s="4">
        <f>AVERAGE('SR1'!G50,'SR2'!G50,'SR3'!G50,'SR4'!G50,'SR5'!G50,'SR6'!G50,'SR7'!G50,'SR8'!G50)</f>
        <v>164.19833333333335</v>
      </c>
      <c r="C50" s="9">
        <f>(STDEV('SR1'!G50,'SR2'!G50,'SR3'!G50,'SR4'!G50,'SR5'!G50,'SR6'!G50,'SR7'!G50,'SR8'!G50))/B50</f>
        <v>0.37162958329131485</v>
      </c>
      <c r="D50" s="4">
        <f>AVERAGE('SR1'!I50,'SR2'!I50,'SR3'!I50,'SR4'!I50,'SR5'!I50,'SR6'!I50,'SR7'!I50,'SR8'!I50)</f>
        <v>124.20666666666664</v>
      </c>
      <c r="E50" s="9">
        <f>(STDEV('SR1'!I50,'SR2'!I50,'SR3'!I50,'SR4'!I50,'SR5'!I50,'SR6'!I50,'SR7'!I50,'SR8'!I50))/D50</f>
        <v>0.36374383505404262</v>
      </c>
      <c r="F50" s="4">
        <f>AVERAGE('SR1'!K50,'SR2'!K50,'SR3'!K50,'SR4'!K50,'SR5'!K50,'SR6'!K50,'SR7'!K50,'SR8'!K50)</f>
        <v>72.19</v>
      </c>
      <c r="G50" s="9">
        <f>(STDEV('SR1'!K50,'SR2'!K50,'SR3'!K50,'SR4'!K50,'SR5'!K50,'SR6'!K50,'SR7'!K50,'SR8'!K50))/F50</f>
        <v>0.37018870042448471</v>
      </c>
      <c r="H50" s="2">
        <f>COUNTA('SR1'!G50,'SR2'!G50,'SR3'!G50,'SR4'!G50,'SR5'!G50,'SR6'!G50,'SR7'!G50,'SR8'!G50)</f>
        <v>2</v>
      </c>
      <c r="J50" s="1">
        <v>48</v>
      </c>
      <c r="K50" s="4">
        <f>AVERAGE('SR1'!H50,'SR2'!H50,'SR3'!H50,'SR4'!H50,'SR5'!H50,'SR6'!H50,'SR7'!H50,'SR8'!H50)</f>
        <v>579.17499999999995</v>
      </c>
      <c r="L50" s="4">
        <f>AVERAGE('SR1'!J50,'SR2'!J50,'SR3'!J50,'SR4'!J50,'SR5'!J50,'SR6'!J50,'SR7'!J50,'SR8'!J50)</f>
        <v>446.1</v>
      </c>
      <c r="M50" s="4">
        <f>AVERAGE('SR1'!L50,'SR2'!L50,'SR3'!L50,'SR4'!L50,'SR5'!L50,'SR6'!L50,'SR7'!L50,'SR8'!L50)</f>
        <v>277.45</v>
      </c>
      <c r="N50" s="2">
        <f>COUNTA('SR1'!P50,'SR2'!P50,'SR3'!P50,'SR4'!P50,'SR5'!P50,'SR6'!P50,'SR7'!P50,'SR8'!P50)</f>
        <v>2</v>
      </c>
      <c r="P50" s="1">
        <v>48</v>
      </c>
      <c r="Q50" s="8">
        <f>AVERAGE('SR1'!AT50,'SR2'!AT50,'SR3'!AT50,'SR4'!AT50,'SR5'!AT50,'SR6'!AT50,'SR7'!AT50,'SR8'!AT50)</f>
        <v>0.27585320000000002</v>
      </c>
      <c r="R50" s="9">
        <f>(STDEV('SR1'!AT50,'SR2'!AT50,'SR3'!AT50,'SR4'!AT50,'SR5'!AT50,'SR6'!AT50,'SR7'!AT50,'SR8'!AT50))/Q50</f>
        <v>0.3716295832913154</v>
      </c>
      <c r="S50" s="8">
        <f>AVERAGE('SR1'!AU50,'SR2'!AU50,'SR3'!AU50,'SR4'!AU50,'SR5'!AU50,'SR6'!AU50,'SR7'!AU50,'SR8'!AU50)</f>
        <v>0.20866719999999994</v>
      </c>
      <c r="T50" s="9">
        <f>STDEV('SR1'!AU50,'SR2'!AU50,'SR3'!AU50,'SR4'!AU50,'SR5'!AU50,'SR6'!AU50,'SR7'!AU50,'SR8'!AU50)/S50</f>
        <v>0.36374383505404273</v>
      </c>
      <c r="U50" s="8">
        <f>AVERAGE('SR1'!AV50,'SR2'!AV50,'SR3'!AV50,'SR4'!AV50,'SR5'!AV50,'SR6'!AV50,'SR7'!AV50,'SR8'!AV50)</f>
        <v>0.12127919999999999</v>
      </c>
      <c r="V50" s="9">
        <f>STDEV('SR1'!AV50,'SR2'!AV50,'SR3'!AV50,'SR4'!AV50,'SR5'!AV50,'SR6'!AV50,'SR7'!AV50,'SR8'!AV50)/U50</f>
        <v>0.37018870042448498</v>
      </c>
      <c r="W50" s="2">
        <f>COUNTA('SR1'!V50,'SR2'!V50,'SR3'!V50,'SR4'!V50,'SR5'!V50,'SR6'!V50,'SR7'!V50,'SR8'!V50)</f>
        <v>2</v>
      </c>
    </row>
    <row r="51" spans="1:23" customFormat="1" x14ac:dyDescent="0.25">
      <c r="A51" s="1">
        <v>49</v>
      </c>
      <c r="B51" s="4">
        <f>AVERAGE('SR1'!G51,'SR2'!G51,'SR3'!G51,'SR4'!G51,'SR5'!G51,'SR6'!G51,'SR7'!G51,'SR8'!G51)</f>
        <v>220.18333333333334</v>
      </c>
      <c r="C51" s="9">
        <f>(STDEV('SR1'!G51,'SR2'!G51,'SR3'!G51,'SR4'!G51,'SR5'!G51,'SR6'!G51,'SR7'!G51,'SR8'!G51))/B51</f>
        <v>1.6271324008834142E-2</v>
      </c>
      <c r="D51" s="4">
        <f>AVERAGE('SR1'!I51,'SR2'!I51,'SR3'!I51,'SR4'!I51,'SR5'!I51,'SR6'!I51,'SR7'!I51,'SR8'!I51)</f>
        <v>168.44166666666672</v>
      </c>
      <c r="E51" s="9">
        <f>(STDEV('SR1'!I51,'SR2'!I51,'SR3'!I51,'SR4'!I51,'SR5'!I51,'SR6'!I51,'SR7'!I51,'SR8'!I51))/D51</f>
        <v>1.0774693939813914E-2</v>
      </c>
      <c r="F51" s="4">
        <f>AVERAGE('SR1'!K51,'SR2'!K51,'SR3'!K51,'SR4'!K51,'SR5'!K51,'SR6'!K51,'SR7'!K51,'SR8'!K51)</f>
        <v>96.254166666666677</v>
      </c>
      <c r="G51" s="9">
        <f>(STDEV('SR1'!K51,'SR2'!K51,'SR3'!K51,'SR4'!K51,'SR5'!K51,'SR6'!K51,'SR7'!K51,'SR8'!K51))/F51</f>
        <v>2.1977519107049353E-2</v>
      </c>
      <c r="H51" s="2">
        <f>COUNTA('SR1'!G51,'SR2'!G51,'SR3'!G51,'SR4'!G51,'SR5'!G51,'SR6'!G51,'SR7'!G51,'SR8'!G51)</f>
        <v>2</v>
      </c>
      <c r="J51" s="1">
        <v>49</v>
      </c>
      <c r="K51" s="4">
        <f>AVERAGE('SR1'!H51,'SR2'!H51,'SR3'!H51,'SR4'!H51,'SR5'!H51,'SR6'!H51,'SR7'!H51,'SR8'!H51)</f>
        <v>517.1</v>
      </c>
      <c r="L51" s="4">
        <f>AVERAGE('SR1'!J51,'SR2'!J51,'SR3'!J51,'SR4'!J51,'SR5'!J51,'SR6'!J51,'SR7'!J51,'SR8'!J51)</f>
        <v>419.6</v>
      </c>
      <c r="M51" s="4">
        <f>AVERAGE('SR1'!L51,'SR2'!L51,'SR3'!L51,'SR4'!L51,'SR5'!L51,'SR6'!L51,'SR7'!L51,'SR8'!L51)</f>
        <v>247.1</v>
      </c>
      <c r="N51" s="2">
        <f>COUNTA('SR1'!P51,'SR2'!P51,'SR3'!P51,'SR4'!P51,'SR5'!P51,'SR6'!P51,'SR7'!P51,'SR8'!P51)</f>
        <v>2</v>
      </c>
      <c r="P51" s="1">
        <v>49</v>
      </c>
      <c r="Q51" s="8">
        <f>AVERAGE('SR1'!AT51,'SR2'!AT51,'SR3'!AT51,'SR4'!AT51,'SR5'!AT51,'SR6'!AT51,'SR7'!AT51,'SR8'!AT51)</f>
        <v>0.29064200000000007</v>
      </c>
      <c r="R51" s="9">
        <f>(STDEV('SR1'!AT51,'SR2'!AT51,'SR3'!AT51,'SR4'!AT51,'SR5'!AT51,'SR6'!AT51,'SR7'!AT51,'SR8'!AT51))/Q51</f>
        <v>1.6271324008834132E-2</v>
      </c>
      <c r="S51" s="8">
        <f>AVERAGE('SR1'!AU51,'SR2'!AU51,'SR3'!AU51,'SR4'!AU51,'SR5'!AU51,'SR6'!AU51,'SR7'!AU51,'SR8'!AU51)</f>
        <v>0.22234300000000007</v>
      </c>
      <c r="T51" s="9">
        <f>STDEV('SR1'!AU51,'SR2'!AU51,'SR3'!AU51,'SR4'!AU51,'SR5'!AU51,'SR6'!AU51,'SR7'!AU51,'SR8'!AU51)/S51</f>
        <v>1.0774693939813906E-2</v>
      </c>
      <c r="U51" s="8">
        <f>AVERAGE('SR1'!AV51,'SR2'!AV51,'SR3'!AV51,'SR4'!AV51,'SR5'!AV51,'SR6'!AV51,'SR7'!AV51,'SR8'!AV51)</f>
        <v>0.12705550000000004</v>
      </c>
      <c r="V51" s="9">
        <f>STDEV('SR1'!AV51,'SR2'!AV51,'SR3'!AV51,'SR4'!AV51,'SR5'!AV51,'SR6'!AV51,'SR7'!AV51,'SR8'!AV51)/U51</f>
        <v>2.197751910704944E-2</v>
      </c>
      <c r="W51" s="2">
        <f>COUNTA('SR1'!V51,'SR2'!V51,'SR3'!V51,'SR4'!V51,'SR5'!V51,'SR6'!V51,'SR7'!V51,'SR8'!V51)</f>
        <v>2</v>
      </c>
    </row>
    <row r="52" spans="1:23" customFormat="1" x14ac:dyDescent="0.25">
      <c r="A52" s="1">
        <v>50</v>
      </c>
      <c r="B52" s="4">
        <f>AVERAGE('SR1'!G52,'SR2'!G52,'SR3'!G52,'SR4'!G52,'SR5'!G52,'SR6'!G52,'SR7'!G52,'SR8'!G52)</f>
        <v>65.43214285714285</v>
      </c>
      <c r="C52" s="9">
        <f>(STDEV('SR1'!G52,'SR2'!G52,'SR3'!G52,'SR4'!G52,'SR5'!G52,'SR6'!G52,'SR7'!G52,'SR8'!G52))/B52</f>
        <v>0.29679881814991393</v>
      </c>
      <c r="D52" s="4">
        <f>AVERAGE('SR1'!I52,'SR2'!I52,'SR3'!I52,'SR4'!I52,'SR5'!I52,'SR6'!I52,'SR7'!I52,'SR8'!I52)</f>
        <v>46.388095238095239</v>
      </c>
      <c r="E52" s="9">
        <f>(STDEV('SR1'!I52,'SR2'!I52,'SR3'!I52,'SR4'!I52,'SR5'!I52,'SR6'!I52,'SR7'!I52,'SR8'!I52))/D52</f>
        <v>0.27452423614920879</v>
      </c>
      <c r="F52" s="4">
        <f>AVERAGE('SR1'!K52,'SR2'!K52,'SR3'!K52,'SR4'!K52,'SR5'!K52,'SR6'!K52,'SR7'!K52,'SR8'!K52)</f>
        <v>23.943650793650789</v>
      </c>
      <c r="G52" s="9">
        <f>(STDEV('SR1'!K52,'SR2'!K52,'SR3'!K52,'SR4'!K52,'SR5'!K52,'SR6'!K52,'SR7'!K52,'SR8'!K52))/F52</f>
        <v>0.2627889963427219</v>
      </c>
      <c r="H52" s="2">
        <f>COUNTA('SR1'!G52,'SR2'!G52,'SR3'!G52,'SR4'!G52,'SR5'!G52,'SR6'!G52,'SR7'!G52,'SR8'!G52)</f>
        <v>2</v>
      </c>
      <c r="J52" s="1">
        <v>50</v>
      </c>
      <c r="K52" s="4">
        <f>AVERAGE('SR1'!H52,'SR2'!H52,'SR3'!H52,'SR4'!H52,'SR5'!H52,'SR6'!H52,'SR7'!H52,'SR8'!H52)</f>
        <v>250.17499999999995</v>
      </c>
      <c r="L52" s="4">
        <f>AVERAGE('SR1'!J52,'SR2'!J52,'SR3'!J52,'SR4'!J52,'SR5'!J52,'SR6'!J52,'SR7'!J52,'SR8'!J52)</f>
        <v>180.6</v>
      </c>
      <c r="M52" s="4">
        <f>AVERAGE('SR1'!L52,'SR2'!L52,'SR3'!L52,'SR4'!L52,'SR5'!L52,'SR6'!L52,'SR7'!L52,'SR8'!L52)</f>
        <v>98.800000000000011</v>
      </c>
      <c r="N52" s="2">
        <f>COUNTA('SR1'!P52,'SR2'!P52,'SR3'!P52,'SR4'!P52,'SR5'!P52,'SR6'!P52,'SR7'!P52,'SR8'!P52)</f>
        <v>2</v>
      </c>
      <c r="P52" s="1">
        <v>50</v>
      </c>
      <c r="Q52" s="8">
        <f>AVERAGE('SR1'!AT52,'SR2'!AT52,'SR3'!AT52,'SR4'!AT52,'SR5'!AT52,'SR6'!AT52,'SR7'!AT52,'SR8'!AT52)</f>
        <v>5.331514285714286E-2</v>
      </c>
      <c r="R52" s="9">
        <f>(STDEV('SR1'!AT52,'SR2'!AT52,'SR3'!AT52,'SR4'!AT52,'SR5'!AT52,'SR6'!AT52,'SR7'!AT52,'SR8'!AT52))/Q52</f>
        <v>9.7697395178810639E-2</v>
      </c>
      <c r="S52" s="8">
        <f>AVERAGE('SR1'!AU52,'SR2'!AU52,'SR3'!AU52,'SR4'!AU52,'SR5'!AU52,'SR6'!AU52,'SR7'!AU52,'SR8'!AU52)</f>
        <v>3.7885428571428577E-2</v>
      </c>
      <c r="T52" s="9">
        <f>STDEV('SR1'!AU52,'SR2'!AU52,'SR3'!AU52,'SR4'!AU52,'SR5'!AU52,'SR6'!AU52,'SR7'!AU52,'SR8'!AU52)/S52</f>
        <v>7.4561399516966817E-2</v>
      </c>
      <c r="U52" s="8">
        <f>AVERAGE('SR1'!AV52,'SR2'!AV52,'SR3'!AV52,'SR4'!AV52,'SR5'!AV52,'SR6'!AV52,'SR7'!AV52,'SR8'!AV52)</f>
        <v>1.9578761904761904E-2</v>
      </c>
      <c r="V52" s="9">
        <f>STDEV('SR1'!AV52,'SR2'!AV52,'SR3'!AV52,'SR4'!AV52,'SR5'!AV52,'SR6'!AV52,'SR7'!AV52,'SR8'!AV52)/U52</f>
        <v>6.2415346324788748E-2</v>
      </c>
      <c r="W52" s="2">
        <f>COUNTA('SR1'!V52,'SR2'!V52,'SR3'!V52,'SR4'!V52,'SR5'!V52,'SR6'!V52,'SR7'!V52,'SR8'!V52)</f>
        <v>2</v>
      </c>
    </row>
    <row r="53" spans="1:23" customFormat="1" x14ac:dyDescent="0.25">
      <c r="A53" s="1">
        <v>51</v>
      </c>
      <c r="B53" s="4">
        <f>AVERAGE('SR1'!G53,'SR2'!G53,'SR3'!G53,'SR4'!G53,'SR5'!G53,'SR6'!G53,'SR7'!G53,'SR8'!G53)</f>
        <v>67.502142857142857</v>
      </c>
      <c r="C53" s="9">
        <f>(STDEV('SR1'!G53,'SR2'!G53,'SR3'!G53,'SR4'!G53,'SR5'!G53,'SR6'!G53,'SR7'!G53,'SR8'!G53))/B53</f>
        <v>0.44336058339341183</v>
      </c>
      <c r="D53" s="4">
        <f>AVERAGE('SR1'!I53,'SR2'!I53,'SR3'!I53,'SR4'!I53,'SR5'!I53,'SR6'!I53,'SR7'!I53,'SR8'!I53)</f>
        <v>49.268571428571434</v>
      </c>
      <c r="E53" s="9">
        <f>(STDEV('SR1'!I53,'SR2'!I53,'SR3'!I53,'SR4'!I53,'SR5'!I53,'SR6'!I53,'SR7'!I53,'SR8'!I53))/D53</f>
        <v>0.5134766361643438</v>
      </c>
      <c r="F53" s="4">
        <f>AVERAGE('SR1'!K53,'SR2'!K53,'SR3'!K53,'SR4'!K53,'SR5'!K53,'SR6'!K53,'SR7'!K53,'SR8'!K53)</f>
        <v>24.050714285714285</v>
      </c>
      <c r="G53" s="9">
        <f>(STDEV('SR1'!K53,'SR2'!K53,'SR3'!K53,'SR4'!K53,'SR5'!K53,'SR6'!K53,'SR7'!K53,'SR8'!K53))/F53</f>
        <v>0.45104806647633489</v>
      </c>
      <c r="H53" s="2">
        <f>COUNTA('SR1'!G53,'SR2'!G53,'SR3'!G53,'SR4'!G53,'SR5'!G53,'SR6'!G53,'SR7'!G53,'SR8'!G53)</f>
        <v>2</v>
      </c>
      <c r="J53" s="1">
        <v>51</v>
      </c>
      <c r="K53" s="4">
        <f>AVERAGE('SR1'!H53,'SR2'!H53,'SR3'!H53,'SR4'!H53,'SR5'!H53,'SR6'!H53,'SR7'!H53,'SR8'!H53)</f>
        <v>289.42500000000001</v>
      </c>
      <c r="L53" s="4">
        <f>AVERAGE('SR1'!J53,'SR2'!J53,'SR3'!J53,'SR4'!J53,'SR5'!J53,'SR6'!J53,'SR7'!J53,'SR8'!J53)</f>
        <v>242</v>
      </c>
      <c r="M53" s="4">
        <f>AVERAGE('SR1'!L53,'SR2'!L53,'SR3'!L53,'SR4'!L53,'SR5'!L53,'SR6'!L53,'SR7'!L53,'SR8'!L53)</f>
        <v>123.3</v>
      </c>
      <c r="N53" s="2">
        <f>COUNTA('SR1'!P53,'SR2'!P53,'SR3'!P53,'SR4'!P53,'SR5'!P53,'SR6'!P53,'SR7'!P53,'SR8'!P53)</f>
        <v>2</v>
      </c>
      <c r="P53" s="1">
        <v>51</v>
      </c>
      <c r="Q53" s="8">
        <f>AVERAGE('SR1'!AT53,'SR2'!AT53,'SR3'!AT53,'SR4'!AT53,'SR5'!AT53,'SR6'!AT53,'SR7'!AT53,'SR8'!AT53)</f>
        <v>5.6942742857142861E-2</v>
      </c>
      <c r="R53" s="9">
        <f>(STDEV('SR1'!AT53,'SR2'!AT53,'SR3'!AT53,'SR4'!AT53,'SR5'!AT53,'SR6'!AT53,'SR7'!AT53,'SR8'!AT53))/Q53</f>
        <v>0.17125571651793173</v>
      </c>
      <c r="S53" s="8">
        <f>AVERAGE('SR1'!AU53,'SR2'!AU53,'SR3'!AU53,'SR4'!AU53,'SR5'!AU53,'SR6'!AU53,'SR7'!AU53,'SR8'!AU53)</f>
        <v>4.1121771428571437E-2</v>
      </c>
      <c r="T53" s="9">
        <f>STDEV('SR1'!AU53,'SR2'!AU53,'SR3'!AU53,'SR4'!AU53,'SR5'!AU53,'SR6'!AU53,'SR7'!AU53,'SR8'!AU53)/S53</f>
        <v>0.24869316650443432</v>
      </c>
      <c r="U53" s="8">
        <f>AVERAGE('SR1'!AV53,'SR2'!AV53,'SR3'!AV53,'SR4'!AV53,'SR5'!AV53,'SR6'!AV53,'SR7'!AV53,'SR8'!AV53)</f>
        <v>2.0264914285714287E-2</v>
      </c>
      <c r="V53" s="9">
        <f>STDEV('SR1'!AV53,'SR2'!AV53,'SR3'!AV53,'SR4'!AV53,'SR5'!AV53,'SR6'!AV53,'SR7'!AV53,'SR8'!AV53)/U53</f>
        <v>0.17966584847324416</v>
      </c>
      <c r="W53" s="2">
        <f>COUNTA('SR1'!V53,'SR2'!V53,'SR3'!V53,'SR4'!V53,'SR5'!V53,'SR6'!V53,'SR7'!V53,'SR8'!V53)</f>
        <v>2</v>
      </c>
    </row>
    <row r="54" spans="1:23" customFormat="1" x14ac:dyDescent="0.25">
      <c r="A54" s="1">
        <v>52</v>
      </c>
      <c r="B54" s="4">
        <f>AVERAGE('SR1'!G54,'SR2'!G54,'SR3'!G54,'SR4'!G54,'SR5'!G54,'SR6'!G54,'SR7'!G54,'SR8'!G54)</f>
        <v>77.736250000000013</v>
      </c>
      <c r="C54" s="9">
        <f>(STDEV('SR1'!G54,'SR2'!G54,'SR3'!G54,'SR4'!G54,'SR5'!G54,'SR6'!G54,'SR7'!G54,'SR8'!G54))/B54</f>
        <v>0.22056082814415101</v>
      </c>
      <c r="D54" s="4">
        <f>AVERAGE('SR1'!I54,'SR2'!I54,'SR3'!I54,'SR4'!I54,'SR5'!I54,'SR6'!I54,'SR7'!I54,'SR8'!I54)</f>
        <v>56.548749999999998</v>
      </c>
      <c r="E54" s="9">
        <f>(STDEV('SR1'!I54,'SR2'!I54,'SR3'!I54,'SR4'!I54,'SR5'!I54,'SR6'!I54,'SR7'!I54,'SR8'!I54))/D54</f>
        <v>0.26912541299476145</v>
      </c>
      <c r="F54" s="4">
        <f>AVERAGE('SR1'!K54,'SR2'!K54,'SR3'!K54,'SR4'!K54,'SR5'!K54,'SR6'!K54,'SR7'!K54,'SR8'!K54)</f>
        <v>28.015000000000001</v>
      </c>
      <c r="G54" s="9">
        <f>(STDEV('SR1'!K54,'SR2'!K54,'SR3'!K54,'SR4'!K54,'SR5'!K54,'SR6'!K54,'SR7'!K54,'SR8'!K54))/F54</f>
        <v>0.35159726796104279</v>
      </c>
      <c r="H54" s="2">
        <f>COUNTA('SR1'!G54,'SR2'!G54,'SR3'!G54,'SR4'!G54,'SR5'!G54,'SR6'!G54,'SR7'!G54,'SR8'!G54)</f>
        <v>2</v>
      </c>
      <c r="J54" s="1">
        <v>52</v>
      </c>
      <c r="K54" s="4">
        <f>AVERAGE('SR1'!H54,'SR2'!H54,'SR3'!H54,'SR4'!H54,'SR5'!H54,'SR6'!H54,'SR7'!H54,'SR8'!H54)</f>
        <v>234.95</v>
      </c>
      <c r="L54" s="4">
        <f>AVERAGE('SR1'!J54,'SR2'!J54,'SR3'!J54,'SR4'!J54,'SR5'!J54,'SR6'!J54,'SR7'!J54,'SR8'!J54)</f>
        <v>193.47499999999999</v>
      </c>
      <c r="M54" s="4">
        <f>AVERAGE('SR1'!L54,'SR2'!L54,'SR3'!L54,'SR4'!L54,'SR5'!L54,'SR6'!L54,'SR7'!L54,'SR8'!L54)</f>
        <v>95.875</v>
      </c>
      <c r="N54" s="2">
        <f>COUNTA('SR1'!P54,'SR2'!P54,'SR3'!P54,'SR4'!P54,'SR5'!P54,'SR6'!P54,'SR7'!P54,'SR8'!P54)</f>
        <v>2</v>
      </c>
      <c r="P54" s="1">
        <v>52</v>
      </c>
      <c r="Q54" s="8">
        <f>AVERAGE('SR1'!AT54,'SR2'!AT54,'SR3'!AT54,'SR4'!AT54,'SR5'!AT54,'SR6'!AT54,'SR7'!AT54,'SR8'!AT54)</f>
        <v>4.9123650000000012E-2</v>
      </c>
      <c r="R54" s="9">
        <f>(STDEV('SR1'!AT54,'SR2'!AT54,'SR3'!AT54,'SR4'!AT54,'SR5'!AT54,'SR6'!AT54,'SR7'!AT54,'SR8'!AT54))/Q54</f>
        <v>0.17246970288532859</v>
      </c>
      <c r="S54" s="8">
        <f>AVERAGE('SR1'!AU54,'SR2'!AU54,'SR3'!AU54,'SR4'!AU54,'SR5'!AU54,'SR6'!AU54,'SR7'!AU54,'SR8'!AU54)</f>
        <v>3.5385150000000004E-2</v>
      </c>
      <c r="T54" s="9">
        <f>STDEV('SR1'!AU54,'SR2'!AU54,'SR3'!AU54,'SR4'!AU54,'SR5'!AU54,'SR6'!AU54,'SR7'!AU54,'SR8'!AU54)/S54</f>
        <v>0.12295033065018697</v>
      </c>
      <c r="U54" s="8">
        <f>AVERAGE('SR1'!AV54,'SR2'!AV54,'SR3'!AV54,'SR4'!AV54,'SR5'!AV54,'SR6'!AV54,'SR7'!AV54,'SR8'!AV54)</f>
        <v>1.72362E-2</v>
      </c>
      <c r="V54" s="9">
        <f>STDEV('SR1'!AV54,'SR2'!AV54,'SR3'!AV54,'SR4'!AV54,'SR5'!AV54,'SR6'!AV54,'SR7'!AV54,'SR8'!AV54)/U54</f>
        <v>3.6577459422954178E-2</v>
      </c>
      <c r="W54" s="2">
        <f>COUNTA('SR1'!V54,'SR2'!V54,'SR3'!V54,'SR4'!V54,'SR5'!V54,'SR6'!V54,'SR7'!V54,'SR8'!V54)</f>
        <v>2</v>
      </c>
    </row>
    <row r="55" spans="1:23" customFormat="1" x14ac:dyDescent="0.25">
      <c r="A55" s="1">
        <v>53</v>
      </c>
      <c r="B55" s="4">
        <f>AVERAGE('SR1'!G55,'SR2'!G55,'SR3'!G55,'SR4'!G55,'SR5'!G55,'SR6'!G55,'SR7'!G55,'SR8'!G55)</f>
        <v>71.150000000000006</v>
      </c>
      <c r="C55" s="9">
        <f>(STDEV('SR1'!G55,'SR2'!G55,'SR3'!G55,'SR4'!G55,'SR5'!G55,'SR6'!G55,'SR7'!G55,'SR8'!G55))/B55</f>
        <v>0.62445363435776147</v>
      </c>
      <c r="D55" s="4">
        <f>AVERAGE('SR1'!I55,'SR2'!I55,'SR3'!I55,'SR4'!I55,'SR5'!I55,'SR6'!I55,'SR7'!I55,'SR8'!I55)</f>
        <v>53.561111111111117</v>
      </c>
      <c r="E55" s="9">
        <f>(STDEV('SR1'!I55,'SR2'!I55,'SR3'!I55,'SR4'!I55,'SR5'!I55,'SR6'!I55,'SR7'!I55,'SR8'!I55))/D55</f>
        <v>0.6875240085927492</v>
      </c>
      <c r="F55" s="4">
        <f>AVERAGE('SR1'!K55,'SR2'!K55,'SR3'!K55,'SR4'!K55,'SR5'!K55,'SR6'!K55,'SR7'!K55,'SR8'!K55)</f>
        <v>26.286111111111115</v>
      </c>
      <c r="G55" s="9">
        <f>(STDEV('SR1'!K55,'SR2'!K55,'SR3'!K55,'SR4'!K55,'SR5'!K55,'SR6'!K55,'SR7'!K55,'SR8'!K55))/F55</f>
        <v>0.68312059532996039</v>
      </c>
      <c r="H55" s="2">
        <f>COUNTA('SR1'!G55,'SR2'!G55,'SR3'!G55,'SR4'!G55,'SR5'!G55,'SR6'!G55,'SR7'!G55,'SR8'!G55)</f>
        <v>2</v>
      </c>
      <c r="J55" s="1">
        <v>53</v>
      </c>
      <c r="K55" s="4">
        <f>AVERAGE('SR1'!H55,'SR2'!H55,'SR3'!H55,'SR4'!H55,'SR5'!H55,'SR6'!H55,'SR7'!H55,'SR8'!H55)</f>
        <v>272.22499999999997</v>
      </c>
      <c r="L55" s="4">
        <f>AVERAGE('SR1'!J55,'SR2'!J55,'SR3'!J55,'SR4'!J55,'SR5'!J55,'SR6'!J55,'SR7'!J55,'SR8'!J55)</f>
        <v>223.97500000000002</v>
      </c>
      <c r="M55" s="4">
        <f>AVERAGE('SR1'!L55,'SR2'!L55,'SR3'!L55,'SR4'!L55,'SR5'!L55,'SR6'!L55,'SR7'!L55,'SR8'!L55)</f>
        <v>112.67500000000001</v>
      </c>
      <c r="N55" s="2">
        <f>COUNTA('SR1'!P55,'SR2'!P55,'SR3'!P55,'SR4'!P55,'SR5'!P55,'SR6'!P55,'SR7'!P55,'SR8'!P55)</f>
        <v>2</v>
      </c>
      <c r="P55" s="1">
        <v>53</v>
      </c>
      <c r="Q55" s="8">
        <f>AVERAGE('SR1'!AT55,'SR2'!AT55,'SR3'!AT55,'SR4'!AT55,'SR5'!AT55,'SR6'!AT55,'SR7'!AT55,'SR8'!AT55)</f>
        <v>4.9842000000000011E-2</v>
      </c>
      <c r="R55" s="9">
        <f>(STDEV('SR1'!AT55,'SR2'!AT55,'SR3'!AT55,'SR4'!AT55,'SR5'!AT55,'SR6'!AT55,'SR7'!AT55,'SR8'!AT55))/Q55</f>
        <v>0.33191826677582059</v>
      </c>
      <c r="S55" s="8">
        <f>AVERAGE('SR1'!AU55,'SR2'!AU55,'SR3'!AU55,'SR4'!AU55,'SR5'!AU55,'SR6'!AU55,'SR7'!AU55,'SR8'!AU55)</f>
        <v>3.7090666666666675E-2</v>
      </c>
      <c r="T55" s="9">
        <f>STDEV('SR1'!AU55,'SR2'!AU55,'SR3'!AU55,'SR4'!AU55,'SR5'!AU55,'SR6'!AU55,'SR7'!AU55,'SR8'!AU55)/S55</f>
        <v>0.40680627385539891</v>
      </c>
      <c r="U55" s="8">
        <f>AVERAGE('SR1'!AV55,'SR2'!AV55,'SR3'!AV55,'SR4'!AV55,'SR5'!AV55,'SR6'!AV55,'SR7'!AV55,'SR8'!AV55)</f>
        <v>1.821766666666667E-2</v>
      </c>
      <c r="V55" s="9">
        <f>STDEV('SR1'!AV55,'SR2'!AV55,'SR3'!AV55,'SR4'!AV55,'SR5'!AV55,'SR6'!AV55,'SR7'!AV55,'SR8'!AV55)/U55</f>
        <v>0.40152145074091605</v>
      </c>
      <c r="W55" s="2">
        <f>COUNTA('SR1'!V55,'SR2'!V55,'SR3'!V55,'SR4'!V55,'SR5'!V55,'SR6'!V55,'SR7'!V55,'SR8'!V55)</f>
        <v>2</v>
      </c>
    </row>
    <row r="56" spans="1:23" customFormat="1" x14ac:dyDescent="0.25">
      <c r="A56" s="1">
        <v>54</v>
      </c>
      <c r="B56" s="4">
        <f>AVERAGE('SR1'!G56,'SR2'!G56,'SR3'!G56,'SR4'!G56,'SR5'!G56,'SR6'!G56,'SR7'!G56,'SR8'!G56)</f>
        <v>102.29833333333333</v>
      </c>
      <c r="C56" s="9">
        <f>(STDEV('SR1'!G56,'SR2'!G56,'SR3'!G56,'SR4'!G56,'SR5'!G56,'SR6'!G56,'SR7'!G56,'SR8'!G56))/B56</f>
        <v>0.14817457794394501</v>
      </c>
      <c r="D56" s="4">
        <f>AVERAGE('SR1'!I56,'SR2'!I56,'SR3'!I56,'SR4'!I56,'SR5'!I56,'SR6'!I56,'SR7'!I56,'SR8'!I56)</f>
        <v>75.13666666666667</v>
      </c>
      <c r="E56" s="9">
        <f>(STDEV('SR1'!I56,'SR2'!I56,'SR3'!I56,'SR4'!I56,'SR5'!I56,'SR6'!I56,'SR7'!I56,'SR8'!I56))/D56</f>
        <v>0.19286156296237481</v>
      </c>
      <c r="F56" s="4">
        <f>AVERAGE('SR1'!K56,'SR2'!K56,'SR3'!K56,'SR4'!K56,'SR5'!K56,'SR6'!K56,'SR7'!K56,'SR8'!K56)</f>
        <v>38.959999999999994</v>
      </c>
      <c r="G56" s="9">
        <f>(STDEV('SR1'!K56,'SR2'!K56,'SR3'!K56,'SR4'!K56,'SR5'!K56,'SR6'!K56,'SR7'!K56,'SR8'!K56))/F56</f>
        <v>0.17387276601044963</v>
      </c>
      <c r="H56" s="2">
        <f>COUNTA('SR1'!G56,'SR2'!G56,'SR3'!G56,'SR4'!G56,'SR5'!G56,'SR6'!G56,'SR7'!G56,'SR8'!G56)</f>
        <v>2</v>
      </c>
      <c r="J56" s="1">
        <v>54</v>
      </c>
      <c r="K56" s="4">
        <f>AVERAGE('SR1'!H56,'SR2'!H56,'SR3'!H56,'SR4'!H56,'SR5'!H56,'SR6'!H56,'SR7'!H56,'SR8'!H56)</f>
        <v>333.55</v>
      </c>
      <c r="L56" s="4">
        <f>AVERAGE('SR1'!J56,'SR2'!J56,'SR3'!J56,'SR4'!J56,'SR5'!J56,'SR6'!J56,'SR7'!J56,'SR8'!J56)</f>
        <v>275.32499999999999</v>
      </c>
      <c r="M56" s="4">
        <f>AVERAGE('SR1'!L56,'SR2'!L56,'SR3'!L56,'SR4'!L56,'SR5'!L56,'SR6'!L56,'SR7'!L56,'SR8'!L56)</f>
        <v>146.69999999999999</v>
      </c>
      <c r="N56" s="2">
        <f>COUNTA('SR1'!P56,'SR2'!P56,'SR3'!P56,'SR4'!P56,'SR5'!P56,'SR6'!P56,'SR7'!P56,'SR8'!P56)</f>
        <v>2</v>
      </c>
      <c r="P56" s="1">
        <v>54</v>
      </c>
      <c r="Q56" s="8">
        <f>AVERAGE('SR1'!AT56,'SR2'!AT56,'SR3'!AT56,'SR4'!AT56,'SR5'!AT56,'SR6'!AT56,'SR7'!AT56,'SR8'!AT56)</f>
        <v>5.5884200000000009E-2</v>
      </c>
      <c r="R56" s="9">
        <f>(STDEV('SR1'!AT56,'SR2'!AT56,'SR3'!AT56,'SR4'!AT56,'SR5'!AT56,'SR6'!AT56,'SR7'!AT56,'SR8'!AT56))/Q56</f>
        <v>0.30179600141272517</v>
      </c>
      <c r="S56" s="8">
        <f>AVERAGE('SR1'!AU56,'SR2'!AU56,'SR3'!AU56,'SR4'!AU56,'SR5'!AU56,'SR6'!AU56,'SR7'!AU56,'SR8'!AU56)</f>
        <v>4.1188600000000006E-2</v>
      </c>
      <c r="T56" s="9">
        <f>STDEV('SR1'!AU56,'SR2'!AU56,'SR3'!AU56,'SR4'!AU56,'SR5'!AU56,'SR6'!AU56,'SR7'!AU56,'SR8'!AU56)/S56</f>
        <v>0.34477219583120494</v>
      </c>
      <c r="U56" s="8">
        <f>AVERAGE('SR1'!AV56,'SR2'!AV56,'SR3'!AV56,'SR4'!AV56,'SR5'!AV56,'SR6'!AV56,'SR7'!AV56,'SR8'!AV56)</f>
        <v>2.1325799999999999E-2</v>
      </c>
      <c r="V56" s="9">
        <f>STDEV('SR1'!AV56,'SR2'!AV56,'SR3'!AV56,'SR4'!AV56,'SR5'!AV56,'SR6'!AV56,'SR7'!AV56,'SR8'!AV56)/U56</f>
        <v>0.32654673793422007</v>
      </c>
      <c r="W56" s="2">
        <f>COUNTA('SR1'!V56,'SR2'!V56,'SR3'!V56,'SR4'!V56,'SR5'!V56,'SR6'!V56,'SR7'!V56,'SR8'!V56)</f>
        <v>2</v>
      </c>
    </row>
    <row r="57" spans="1:23" customFormat="1" x14ac:dyDescent="0.25">
      <c r="A57" s="1">
        <v>55</v>
      </c>
      <c r="B57" s="4">
        <f>AVERAGE('SR1'!G57,'SR2'!G57,'SR3'!G57,'SR4'!G57,'SR5'!G57,'SR6'!G57,'SR7'!G57,'SR8'!G57)</f>
        <v>64.767460317460319</v>
      </c>
      <c r="C57" s="9">
        <f>(STDEV('SR1'!G57,'SR2'!G57,'SR3'!G57,'SR4'!G57,'SR5'!G57,'SR6'!G57,'SR7'!G57,'SR8'!G57))/B57</f>
        <v>0.36442335832886608</v>
      </c>
      <c r="D57" s="4">
        <f>AVERAGE('SR1'!I57,'SR2'!I57,'SR3'!I57,'SR4'!I57,'SR5'!I57,'SR6'!I57,'SR7'!I57,'SR8'!I57)</f>
        <v>46.580952380952375</v>
      </c>
      <c r="E57" s="9">
        <f>(STDEV('SR1'!I57,'SR2'!I57,'SR3'!I57,'SR4'!I57,'SR5'!I57,'SR6'!I57,'SR7'!I57,'SR8'!I57))/D57</f>
        <v>0.35210766010628408</v>
      </c>
      <c r="F57" s="4">
        <f>AVERAGE('SR1'!K57,'SR2'!K57,'SR3'!K57,'SR4'!K57,'SR5'!K57,'SR6'!K57,'SR7'!K57,'SR8'!K57)</f>
        <v>24.000793650793646</v>
      </c>
      <c r="G57" s="9">
        <f>(STDEV('SR1'!K57,'SR2'!K57,'SR3'!K57,'SR4'!K57,'SR5'!K57,'SR6'!K57,'SR7'!K57,'SR8'!K57))/F57</f>
        <v>0.34213109428661614</v>
      </c>
      <c r="H57" s="2">
        <f>COUNTA('SR1'!G57,'SR2'!G57,'SR3'!G57,'SR4'!G57,'SR5'!G57,'SR6'!G57,'SR7'!G57,'SR8'!G57)</f>
        <v>2</v>
      </c>
      <c r="J57" s="1">
        <v>55</v>
      </c>
      <c r="K57" s="4">
        <f>AVERAGE('SR1'!H57,'SR2'!H57,'SR3'!H57,'SR4'!H57,'SR5'!H57,'SR6'!H57,'SR7'!H57,'SR8'!H57)</f>
        <v>258.10000000000002</v>
      </c>
      <c r="L57" s="4">
        <f>AVERAGE('SR1'!J57,'SR2'!J57,'SR3'!J57,'SR4'!J57,'SR5'!J57,'SR6'!J57,'SR7'!J57,'SR8'!J57)</f>
        <v>199.75</v>
      </c>
      <c r="M57" s="4">
        <f>AVERAGE('SR1'!L57,'SR2'!L57,'SR3'!L57,'SR4'!L57,'SR5'!L57,'SR6'!L57,'SR7'!L57,'SR8'!L57)</f>
        <v>106.39999999999999</v>
      </c>
      <c r="N57" s="2">
        <f>COUNTA('SR1'!P57,'SR2'!P57,'SR3'!P57,'SR4'!P57,'SR5'!P57,'SR6'!P57,'SR7'!P57,'SR8'!P57)</f>
        <v>2</v>
      </c>
      <c r="P57" s="1">
        <v>55</v>
      </c>
      <c r="Q57" s="8">
        <f>AVERAGE('SR1'!AT57,'SR2'!AT57,'SR3'!AT57,'SR4'!AT57,'SR5'!AT57,'SR6'!AT57,'SR7'!AT57,'SR8'!AT57)</f>
        <v>5.2401904761904761E-2</v>
      </c>
      <c r="R57" s="9">
        <f>(STDEV('SR1'!AT57,'SR2'!AT57,'SR3'!AT57,'SR4'!AT57,'SR5'!AT57,'SR6'!AT57,'SR7'!AT57,'SR8'!AT57))/Q57</f>
        <v>0.16859938358733936</v>
      </c>
      <c r="S57" s="8">
        <f>AVERAGE('SR1'!AU57,'SR2'!AU57,'SR3'!AU57,'SR4'!AU57,'SR5'!AU57,'SR6'!AU57,'SR7'!AU57,'SR8'!AU57)</f>
        <v>3.7736285714285708E-2</v>
      </c>
      <c r="T57" s="9">
        <f>STDEV('SR1'!AU57,'SR2'!AU57,'SR3'!AU57,'SR4'!AU57,'SR5'!AU57,'SR6'!AU57,'SR7'!AU57,'SR8'!AU57)/S57</f>
        <v>0.15561199680465337</v>
      </c>
      <c r="U57" s="8">
        <f>AVERAGE('SR1'!AV57,'SR2'!AV57,'SR3'!AV57,'SR4'!AV57,'SR5'!AV57,'SR6'!AV57,'SR7'!AV57,'SR8'!AV57)</f>
        <v>1.9463904761904759E-2</v>
      </c>
      <c r="V57" s="9">
        <f>STDEV('SR1'!AV57,'SR2'!AV57,'SR3'!AV57,'SR4'!AV57,'SR5'!AV57,'SR6'!AV57,'SR7'!AV57,'SR8'!AV57)/U57</f>
        <v>0.14511585604868688</v>
      </c>
      <c r="W57" s="2">
        <f>COUNTA('SR1'!V57,'SR2'!V57,'SR3'!V57,'SR4'!V57,'SR5'!V57,'SR6'!V57,'SR7'!V57,'SR8'!V57)</f>
        <v>2</v>
      </c>
    </row>
    <row r="58" spans="1:23" customFormat="1" x14ac:dyDescent="0.25">
      <c r="A58" s="1">
        <v>56</v>
      </c>
      <c r="B58" s="4">
        <f>AVERAGE('SR1'!G58,'SR2'!G58,'SR3'!G58,'SR4'!G58,'SR5'!G58,'SR6'!G58,'SR7'!G58,'SR8'!G58)</f>
        <v>318.38888888888891</v>
      </c>
      <c r="C58" s="9" t="e">
        <f>(STDEV('SR1'!G58,'SR2'!G58,'SR3'!G58,'SR4'!G58,'SR5'!G58,'SR6'!G58,'SR7'!G58,'SR8'!G58))/B58</f>
        <v>#DIV/0!</v>
      </c>
      <c r="D58" s="4">
        <f>AVERAGE('SR1'!I58,'SR2'!I58,'SR3'!I58,'SR4'!I58,'SR5'!I58,'SR6'!I58,'SR7'!I58,'SR8'!I58)</f>
        <v>230.81666666666675</v>
      </c>
      <c r="E58" s="9" t="e">
        <f>(STDEV('SR1'!I58,'SR2'!I58,'SR3'!I58,'SR4'!I58,'SR5'!I58,'SR6'!I58,'SR7'!I58,'SR8'!I58))/D58</f>
        <v>#DIV/0!</v>
      </c>
      <c r="F58" s="4">
        <f>AVERAGE('SR1'!K58,'SR2'!K58,'SR3'!K58,'SR4'!K58,'SR5'!K58,'SR6'!K58,'SR7'!K58,'SR8'!K58)</f>
        <v>116.12777777777777</v>
      </c>
      <c r="G58" s="9" t="e">
        <f>(STDEV('SR1'!K58,'SR2'!K58,'SR3'!K58,'SR4'!K58,'SR5'!K58,'SR6'!K58,'SR7'!K58,'SR8'!K58))/F58</f>
        <v>#DIV/0!</v>
      </c>
      <c r="H58" s="2">
        <f>COUNTA('SR1'!G58,'SR2'!G58,'SR3'!G58,'SR4'!G58,'SR5'!G58,'SR6'!G58,'SR7'!G58,'SR8'!G58)</f>
        <v>1</v>
      </c>
      <c r="J58" s="1">
        <v>56</v>
      </c>
      <c r="K58" s="4">
        <f>AVERAGE('SR1'!H58,'SR2'!H58,'SR3'!H58,'SR4'!H58,'SR5'!H58,'SR6'!H58,'SR7'!H58,'SR8'!H58)</f>
        <v>675.65</v>
      </c>
      <c r="L58" s="4">
        <f>AVERAGE('SR1'!J58,'SR2'!J58,'SR3'!J58,'SR4'!J58,'SR5'!J58,'SR6'!J58,'SR7'!J58,'SR8'!J58)</f>
        <v>488.1</v>
      </c>
      <c r="M58" s="4">
        <f>AVERAGE('SR1'!L58,'SR2'!L58,'SR3'!L58,'SR4'!L58,'SR5'!L58,'SR6'!L58,'SR7'!L58,'SR8'!L58)</f>
        <v>239.5</v>
      </c>
      <c r="N58" s="2">
        <f>COUNTA('SR1'!P58,'SR2'!P58,'SR3'!P58,'SR4'!P58,'SR5'!P58,'SR6'!P58,'SR7'!P58,'SR8'!P58)</f>
        <v>1</v>
      </c>
      <c r="P58" s="1">
        <v>56</v>
      </c>
      <c r="Q58" s="8">
        <f>AVERAGE('SR1'!AT58,'SR2'!AT58,'SR3'!AT58,'SR4'!AT58,'SR5'!AT58,'SR6'!AT58,'SR7'!AT58,'SR8'!AT58)</f>
        <v>0.64951333333333339</v>
      </c>
      <c r="R58" s="9" t="e">
        <f>(STDEV('SR1'!AT58,'SR2'!AT58,'SR3'!AT58,'SR4'!AT58,'SR5'!AT58,'SR6'!AT58,'SR7'!AT58,'SR8'!AT58))/Q58</f>
        <v>#DIV/0!</v>
      </c>
      <c r="S58" s="8">
        <f>AVERAGE('SR1'!AU58,'SR2'!AU58,'SR3'!AU58,'SR4'!AU58,'SR5'!AU58,'SR6'!AU58,'SR7'!AU58,'SR8'!AU58)</f>
        <v>0.47086600000000017</v>
      </c>
      <c r="T58" s="9" t="e">
        <f>STDEV('SR1'!AU58,'SR2'!AU58,'SR3'!AU58,'SR4'!AU58,'SR5'!AU58,'SR6'!AU58,'SR7'!AU58,'SR8'!AU58)/S58</f>
        <v>#DIV/0!</v>
      </c>
      <c r="U58" s="8">
        <f>AVERAGE('SR1'!AV58,'SR2'!AV58,'SR3'!AV58,'SR4'!AV58,'SR5'!AV58,'SR6'!AV58,'SR7'!AV58,'SR8'!AV58)</f>
        <v>0.23690066666666665</v>
      </c>
      <c r="V58" s="9" t="e">
        <f>STDEV('SR1'!AV58,'SR2'!AV58,'SR3'!AV58,'SR4'!AV58,'SR5'!AV58,'SR6'!AV58,'SR7'!AV58,'SR8'!AV58)/U58</f>
        <v>#DIV/0!</v>
      </c>
      <c r="W58" s="2">
        <f>COUNTA('SR1'!V58,'SR2'!V58,'SR3'!V58,'SR4'!V58,'SR5'!V58,'SR6'!V58,'SR7'!V58,'SR8'!V58)</f>
        <v>1</v>
      </c>
    </row>
    <row r="59" spans="1:23" customFormat="1" x14ac:dyDescent="0.25">
      <c r="A59" s="1">
        <v>57</v>
      </c>
      <c r="B59" s="4">
        <f>AVERAGE('SR1'!G59,'SR2'!G59,'SR3'!G59,'SR4'!G59,'SR5'!G59,'SR6'!G59,'SR7'!G59,'SR8'!G59)</f>
        <v>51.316071428571426</v>
      </c>
      <c r="C59" s="9">
        <f>(STDEV('SR1'!G59,'SR2'!G59,'SR3'!G59,'SR4'!G59,'SR5'!G59,'SR6'!G59,'SR7'!G59,'SR8'!G59))/B59</f>
        <v>0.37918069033248791</v>
      </c>
      <c r="D59" s="4">
        <f>AVERAGE('SR1'!I59,'SR2'!I59,'SR3'!I59,'SR4'!I59,'SR5'!I59,'SR6'!I59,'SR7'!I59,'SR8'!I59)</f>
        <v>38.213392857142857</v>
      </c>
      <c r="E59" s="9">
        <f>(STDEV('SR1'!I59,'SR2'!I59,'SR3'!I59,'SR4'!I59,'SR5'!I59,'SR6'!I59,'SR7'!I59,'SR8'!I59))/D59</f>
        <v>0.37930226132574979</v>
      </c>
      <c r="F59" s="4">
        <f>AVERAGE('SR1'!K59,'SR2'!K59,'SR3'!K59,'SR4'!K59,'SR5'!K59,'SR6'!K59,'SR7'!K59,'SR8'!K59)</f>
        <v>20.304464285714285</v>
      </c>
      <c r="G59" s="9">
        <f>(STDEV('SR1'!K59,'SR2'!K59,'SR3'!K59,'SR4'!K59,'SR5'!K59,'SR6'!K59,'SR7'!K59,'SR8'!K59))/F59</f>
        <v>0.34707030876409312</v>
      </c>
      <c r="H59" s="2">
        <f>COUNTA('SR1'!G59,'SR2'!G59,'SR3'!G59,'SR4'!G59,'SR5'!G59,'SR6'!G59,'SR7'!G59,'SR8'!G59)</f>
        <v>2</v>
      </c>
      <c r="J59" s="1">
        <v>57</v>
      </c>
      <c r="K59" s="4">
        <f>AVERAGE('SR1'!H59,'SR2'!H59,'SR3'!H59,'SR4'!H59,'SR5'!H59,'SR6'!H59,'SR7'!H59,'SR8'!H59)</f>
        <v>190.22500000000002</v>
      </c>
      <c r="L59" s="4">
        <f>AVERAGE('SR1'!J59,'SR2'!J59,'SR3'!J59,'SR4'!J59,'SR5'!J59,'SR6'!J59,'SR7'!J59,'SR8'!J59)</f>
        <v>158.07499999999999</v>
      </c>
      <c r="M59" s="4">
        <f>AVERAGE('SR1'!L59,'SR2'!L59,'SR3'!L59,'SR4'!L59,'SR5'!L59,'SR6'!L59,'SR7'!L59,'SR8'!L59)</f>
        <v>85.55</v>
      </c>
      <c r="N59" s="2">
        <f>COUNTA('SR1'!P59,'SR2'!P59,'SR3'!P59,'SR4'!P59,'SR5'!P59,'SR6'!P59,'SR7'!P59,'SR8'!P59)</f>
        <v>2</v>
      </c>
      <c r="P59" s="1">
        <v>57</v>
      </c>
      <c r="Q59" s="8">
        <f>AVERAGE('SR1'!AT59,'SR2'!AT59,'SR3'!AT59,'SR4'!AT59,'SR5'!AT59,'SR6'!AT59,'SR7'!AT59,'SR8'!AT59)</f>
        <v>4.0852071428571432E-2</v>
      </c>
      <c r="R59" s="9">
        <f>(STDEV('SR1'!AT59,'SR2'!AT59,'SR3'!AT59,'SR4'!AT59,'SR5'!AT59,'SR6'!AT59,'SR7'!AT59,'SR8'!AT59))/Q59</f>
        <v>0.47810556017534489</v>
      </c>
      <c r="S59" s="8">
        <f>AVERAGE('SR1'!AU59,'SR2'!AU59,'SR3'!AU59,'SR4'!AU59,'SR5'!AU59,'SR6'!AU59,'SR7'!AU59,'SR8'!AU59)</f>
        <v>3.0421392857142862E-2</v>
      </c>
      <c r="T59" s="9">
        <f>STDEV('SR1'!AU59,'SR2'!AU59,'SR3'!AU59,'SR4'!AU59,'SR5'!AU59,'SR6'!AU59,'SR7'!AU59,'SR8'!AU59)/S59</f>
        <v>0.47822157609058485</v>
      </c>
      <c r="U59" s="8">
        <f>AVERAGE('SR1'!AV59,'SR2'!AV59,'SR3'!AV59,'SR4'!AV59,'SR5'!AV59,'SR6'!AV59,'SR7'!AV59,'SR8'!AV59)</f>
        <v>1.6136464285714285E-2</v>
      </c>
      <c r="V59" s="9">
        <f>STDEV('SR1'!AV59,'SR2'!AV59,'SR3'!AV59,'SR4'!AV59,'SR5'!AV59,'SR6'!AV59,'SR7'!AV59,'SR8'!AV59)/U59</f>
        <v>0.44740970609859415</v>
      </c>
      <c r="W59" s="2">
        <f>COUNTA('SR1'!V59,'SR2'!V59,'SR3'!V59,'SR4'!V59,'SR5'!V59,'SR6'!V59,'SR7'!V59,'SR8'!V59)</f>
        <v>2</v>
      </c>
    </row>
    <row r="60" spans="1:23" customFormat="1" x14ac:dyDescent="0.25">
      <c r="A60" s="1">
        <v>58</v>
      </c>
      <c r="B60" s="4" t="e">
        <f>AVERAGE('SR1'!G60,'SR2'!G60,'SR3'!G60,'SR4'!G60,'SR5'!G60,'SR6'!G60,'SR7'!G60,'SR8'!G60)</f>
        <v>#DIV/0!</v>
      </c>
      <c r="C60" s="9" t="e">
        <f>(STDEV('SR1'!G60,'SR2'!G60,'SR3'!G60,'SR4'!G60,'SR5'!G60,'SR6'!G60,'SR7'!G60,'SR8'!G60))/B60</f>
        <v>#DIV/0!</v>
      </c>
      <c r="D60" s="4" t="e">
        <f>AVERAGE('SR1'!I60,'SR2'!I60,'SR3'!I60,'SR4'!I60,'SR5'!I60,'SR6'!I60,'SR7'!I60,'SR8'!I60)</f>
        <v>#DIV/0!</v>
      </c>
      <c r="E60" s="9" t="e">
        <f>(STDEV('SR1'!I60,'SR2'!I60,'SR3'!I60,'SR4'!I60,'SR5'!I60,'SR6'!I60,'SR7'!I60,'SR8'!I60))/D60</f>
        <v>#DIV/0!</v>
      </c>
      <c r="F60" s="4" t="e">
        <f>AVERAGE('SR1'!K60,'SR2'!K60,'SR3'!K60,'SR4'!K60,'SR5'!K60,'SR6'!K60,'SR7'!K60,'SR8'!K60)</f>
        <v>#DIV/0!</v>
      </c>
      <c r="G60" s="9" t="e">
        <f>(STDEV('SR1'!K60,'SR2'!K60,'SR3'!K60,'SR4'!K60,'SR5'!K60,'SR6'!K60,'SR7'!K60,'SR8'!K60))/F60</f>
        <v>#DIV/0!</v>
      </c>
      <c r="H60" s="2">
        <f>COUNTA('SR1'!G60,'SR2'!G60,'SR3'!G60,'SR4'!G60,'SR5'!G60,'SR6'!G60,'SR7'!G60,'SR8'!G60)</f>
        <v>0</v>
      </c>
      <c r="J60" s="1">
        <v>58</v>
      </c>
      <c r="K60" s="4" t="e">
        <f>AVERAGE('SR1'!H60,'SR2'!H60,'SR3'!H60,'SR4'!H60,'SR5'!H60,'SR6'!H60,'SR7'!H60,'SR8'!H60)</f>
        <v>#DIV/0!</v>
      </c>
      <c r="L60" s="4" t="e">
        <f>AVERAGE('SR1'!J60,'SR2'!J60,'SR3'!J60,'SR4'!J60,'SR5'!J60,'SR6'!J60,'SR7'!J60,'SR8'!J60)</f>
        <v>#DIV/0!</v>
      </c>
      <c r="M60" s="4" t="e">
        <f>AVERAGE('SR1'!L60,'SR2'!L60,'SR3'!L60,'SR4'!L60,'SR5'!L60,'SR6'!L60,'SR7'!L60,'SR8'!L60)</f>
        <v>#DIV/0!</v>
      </c>
      <c r="N60" s="2">
        <f>COUNTA('SR1'!P60,'SR2'!P60,'SR3'!P60,'SR4'!P60,'SR5'!P60,'SR6'!P60,'SR7'!P60,'SR8'!P60)</f>
        <v>0</v>
      </c>
      <c r="P60" s="1">
        <v>58</v>
      </c>
      <c r="Q60" s="8" t="e">
        <f>AVERAGE('SR1'!AT60,'SR2'!AT60,'SR3'!AT60,'SR4'!AT60,'SR5'!AT60,'SR6'!AT60,'SR7'!AT60,'SR8'!AT60)</f>
        <v>#DIV/0!</v>
      </c>
      <c r="R60" s="9" t="e">
        <f>(STDEV('SR1'!AT60,'SR2'!AT60,'SR3'!AT60,'SR4'!AT60,'SR5'!AT60,'SR6'!AT60,'SR7'!AT60,'SR8'!AT60))/Q60</f>
        <v>#DIV/0!</v>
      </c>
      <c r="S60" s="8" t="e">
        <f>AVERAGE('SR1'!AU60,'SR2'!AU60,'SR3'!AU60,'SR4'!AU60,'SR5'!AU60,'SR6'!AU60,'SR7'!AU60,'SR8'!AU60)</f>
        <v>#DIV/0!</v>
      </c>
      <c r="T60" s="9" t="e">
        <f>STDEV('SR1'!AU60,'SR2'!AU60,'SR3'!AU60,'SR4'!AU60,'SR5'!AU60,'SR6'!AU60,'SR7'!AU60,'SR8'!AU60)/S60</f>
        <v>#DIV/0!</v>
      </c>
      <c r="U60" s="8" t="e">
        <f>AVERAGE('SR1'!AV60,'SR2'!AV60,'SR3'!AV60,'SR4'!AV60,'SR5'!AV60,'SR6'!AV60,'SR7'!AV60,'SR8'!AV60)</f>
        <v>#DIV/0!</v>
      </c>
      <c r="V60" s="9" t="e">
        <f>STDEV('SR1'!AV60,'SR2'!AV60,'SR3'!AV60,'SR4'!AV60,'SR5'!AV60,'SR6'!AV60,'SR7'!AV60,'SR8'!AV60)/U60</f>
        <v>#DIV/0!</v>
      </c>
      <c r="W60" s="2">
        <f>COUNTA('SR1'!V60,'SR2'!V60,'SR3'!V60,'SR4'!V60,'SR5'!V60,'SR6'!V60,'SR7'!V60,'SR8'!V60)</f>
        <v>0</v>
      </c>
    </row>
    <row r="61" spans="1:23" customFormat="1" x14ac:dyDescent="0.25">
      <c r="A61" s="1">
        <v>59</v>
      </c>
      <c r="B61" s="4" t="e">
        <f>AVERAGE('SR1'!G61,'SR2'!G61,'SR3'!G61,'SR4'!G61,'SR5'!G61,'SR6'!G61,'SR7'!G61,'SR8'!G61)</f>
        <v>#DIV/0!</v>
      </c>
      <c r="C61" s="9" t="e">
        <f>(STDEV('SR1'!G61,'SR2'!G61,'SR3'!G61,'SR4'!G61,'SR5'!G61,'SR6'!G61,'SR7'!G61,'SR8'!G61))/B61</f>
        <v>#DIV/0!</v>
      </c>
      <c r="D61" s="4" t="e">
        <f>AVERAGE('SR1'!I61,'SR2'!I61,'SR3'!I61,'SR4'!I61,'SR5'!I61,'SR6'!I61,'SR7'!I61,'SR8'!I61)</f>
        <v>#DIV/0!</v>
      </c>
      <c r="E61" s="9" t="e">
        <f>(STDEV('SR1'!I61,'SR2'!I61,'SR3'!I61,'SR4'!I61,'SR5'!I61,'SR6'!I61,'SR7'!I61,'SR8'!I61))/D61</f>
        <v>#DIV/0!</v>
      </c>
      <c r="F61" s="4" t="e">
        <f>AVERAGE('SR1'!K61,'SR2'!K61,'SR3'!K61,'SR4'!K61,'SR5'!K61,'SR6'!K61,'SR7'!K61,'SR8'!K61)</f>
        <v>#DIV/0!</v>
      </c>
      <c r="G61" s="9" t="e">
        <f>(STDEV('SR1'!K61,'SR2'!K61,'SR3'!K61,'SR4'!K61,'SR5'!K61,'SR6'!K61,'SR7'!K61,'SR8'!K61))/F61</f>
        <v>#DIV/0!</v>
      </c>
      <c r="H61" s="2">
        <f>COUNTA('SR1'!G61,'SR2'!G61,'SR3'!G61,'SR4'!G61,'SR5'!G61,'SR6'!G61,'SR7'!G61,'SR8'!G61)</f>
        <v>0</v>
      </c>
      <c r="J61" s="1">
        <v>59</v>
      </c>
      <c r="K61" s="4" t="e">
        <f>AVERAGE('SR1'!H61,'SR2'!H61,'SR3'!H61,'SR4'!H61,'SR5'!H61,'SR6'!H61,'SR7'!H61,'SR8'!H61)</f>
        <v>#DIV/0!</v>
      </c>
      <c r="L61" s="4" t="e">
        <f>AVERAGE('SR1'!J61,'SR2'!J61,'SR3'!J61,'SR4'!J61,'SR5'!J61,'SR6'!J61,'SR7'!J61,'SR8'!J61)</f>
        <v>#DIV/0!</v>
      </c>
      <c r="M61" s="4" t="e">
        <f>AVERAGE('SR1'!L61,'SR2'!L61,'SR3'!L61,'SR4'!L61,'SR5'!L61,'SR6'!L61,'SR7'!L61,'SR8'!L61)</f>
        <v>#DIV/0!</v>
      </c>
      <c r="N61" s="2">
        <f>COUNTA('SR1'!P61,'SR2'!P61,'SR3'!P61,'SR4'!P61,'SR5'!P61,'SR6'!P61,'SR7'!P61,'SR8'!P61)</f>
        <v>0</v>
      </c>
      <c r="P61" s="1">
        <v>59</v>
      </c>
      <c r="Q61" s="8" t="e">
        <f>AVERAGE('SR1'!AT61,'SR2'!AT61,'SR3'!AT61,'SR4'!AT61,'SR5'!AT61,'SR6'!AT61,'SR7'!AT61,'SR8'!AT61)</f>
        <v>#DIV/0!</v>
      </c>
      <c r="R61" s="9" t="e">
        <f>(STDEV('SR1'!AT61,'SR2'!AT61,'SR3'!AT61,'SR4'!AT61,'SR5'!AT61,'SR6'!AT61,'SR7'!AT61,'SR8'!AT61))/Q61</f>
        <v>#DIV/0!</v>
      </c>
      <c r="S61" s="8" t="e">
        <f>AVERAGE('SR1'!AU61,'SR2'!AU61,'SR3'!AU61,'SR4'!AU61,'SR5'!AU61,'SR6'!AU61,'SR7'!AU61,'SR8'!AU61)</f>
        <v>#DIV/0!</v>
      </c>
      <c r="T61" s="9" t="e">
        <f>STDEV('SR1'!AU61,'SR2'!AU61,'SR3'!AU61,'SR4'!AU61,'SR5'!AU61,'SR6'!AU61,'SR7'!AU61,'SR8'!AU61)/S61</f>
        <v>#DIV/0!</v>
      </c>
      <c r="U61" s="8" t="e">
        <f>AVERAGE('SR1'!AV61,'SR2'!AV61,'SR3'!AV61,'SR4'!AV61,'SR5'!AV61,'SR6'!AV61,'SR7'!AV61,'SR8'!AV61)</f>
        <v>#DIV/0!</v>
      </c>
      <c r="V61" s="9" t="e">
        <f>STDEV('SR1'!AV61,'SR2'!AV61,'SR3'!AV61,'SR4'!AV61,'SR5'!AV61,'SR6'!AV61,'SR7'!AV61,'SR8'!AV61)/U61</f>
        <v>#DIV/0!</v>
      </c>
      <c r="W61" s="2">
        <f>COUNTA('SR1'!V61,'SR2'!V61,'SR3'!V61,'SR4'!V61,'SR5'!V61,'SR6'!V61,'SR7'!V61,'SR8'!V61)</f>
        <v>0</v>
      </c>
    </row>
    <row r="62" spans="1:23" customFormat="1" x14ac:dyDescent="0.25">
      <c r="A62" s="1">
        <v>60</v>
      </c>
      <c r="B62" s="4" t="e">
        <f>AVERAGE('SR1'!G62,'SR2'!G62,'SR3'!G62,'SR4'!G62,'SR5'!G62,'SR6'!G62,'SR7'!G62,'SR8'!G62)</f>
        <v>#DIV/0!</v>
      </c>
      <c r="C62" s="9" t="e">
        <f>(STDEV('SR1'!G62,'SR2'!G62,'SR3'!G62,'SR4'!G62,'SR5'!G62,'SR6'!G62,'SR7'!G62,'SR8'!G62))/B62</f>
        <v>#DIV/0!</v>
      </c>
      <c r="D62" s="4" t="e">
        <f>AVERAGE('SR1'!I62,'SR2'!I62,'SR3'!I62,'SR4'!I62,'SR5'!I62,'SR6'!I62,'SR7'!I62,'SR8'!I62)</f>
        <v>#DIV/0!</v>
      </c>
      <c r="E62" s="9" t="e">
        <f>(STDEV('SR1'!I62,'SR2'!I62,'SR3'!I62,'SR4'!I62,'SR5'!I62,'SR6'!I62,'SR7'!I62,'SR8'!I62))/D62</f>
        <v>#DIV/0!</v>
      </c>
      <c r="F62" s="4" t="e">
        <f>AVERAGE('SR1'!K62,'SR2'!K62,'SR3'!K62,'SR4'!K62,'SR5'!K62,'SR6'!K62,'SR7'!K62,'SR8'!K62)</f>
        <v>#DIV/0!</v>
      </c>
      <c r="G62" s="9" t="e">
        <f>(STDEV('SR1'!K62,'SR2'!K62,'SR3'!K62,'SR4'!K62,'SR5'!K62,'SR6'!K62,'SR7'!K62,'SR8'!K62))/F62</f>
        <v>#DIV/0!</v>
      </c>
      <c r="H62" s="2">
        <f>COUNTA('SR1'!G62,'SR2'!G62,'SR3'!G62,'SR4'!G62,'SR5'!G62,'SR6'!G62,'SR7'!G62,'SR8'!G62)</f>
        <v>0</v>
      </c>
      <c r="J62" s="1">
        <v>60</v>
      </c>
      <c r="K62" s="4" t="e">
        <f>AVERAGE('SR1'!H62,'SR2'!H62,'SR3'!H62,'SR4'!H62,'SR5'!H62,'SR6'!H62,'SR7'!H62,'SR8'!H62)</f>
        <v>#DIV/0!</v>
      </c>
      <c r="L62" s="4" t="e">
        <f>AVERAGE('SR1'!J62,'SR2'!J62,'SR3'!J62,'SR4'!J62,'SR5'!J62,'SR6'!J62,'SR7'!J62,'SR8'!J62)</f>
        <v>#DIV/0!</v>
      </c>
      <c r="M62" s="4" t="e">
        <f>AVERAGE('SR1'!L62,'SR2'!L62,'SR3'!L62,'SR4'!L62,'SR5'!L62,'SR6'!L62,'SR7'!L62,'SR8'!L62)</f>
        <v>#DIV/0!</v>
      </c>
      <c r="N62" s="2">
        <f>COUNTA('SR1'!P62,'SR2'!P62,'SR3'!P62,'SR4'!P62,'SR5'!P62,'SR6'!P62,'SR7'!P62,'SR8'!P62)</f>
        <v>0</v>
      </c>
      <c r="P62" s="1">
        <v>60</v>
      </c>
      <c r="Q62" s="8" t="e">
        <f>AVERAGE('SR1'!AT62,'SR2'!AT62,'SR3'!AT62,'SR4'!AT62,'SR5'!AT62,'SR6'!AT62,'SR7'!AT62,'SR8'!AT62)</f>
        <v>#DIV/0!</v>
      </c>
      <c r="R62" s="9" t="e">
        <f>(STDEV('SR1'!AT62,'SR2'!AT62,'SR3'!AT62,'SR4'!AT62,'SR5'!AT62,'SR6'!AT62,'SR7'!AT62,'SR8'!AT62))/Q62</f>
        <v>#DIV/0!</v>
      </c>
      <c r="S62" s="8" t="e">
        <f>AVERAGE('SR1'!AU62,'SR2'!AU62,'SR3'!AU62,'SR4'!AU62,'SR5'!AU62,'SR6'!AU62,'SR7'!AU62,'SR8'!AU62)</f>
        <v>#DIV/0!</v>
      </c>
      <c r="T62" s="9" t="e">
        <f>STDEV('SR1'!AU62,'SR2'!AU62,'SR3'!AU62,'SR4'!AU62,'SR5'!AU62,'SR6'!AU62,'SR7'!AU62,'SR8'!AU62)/S62</f>
        <v>#DIV/0!</v>
      </c>
      <c r="U62" s="8" t="e">
        <f>AVERAGE('SR1'!AV62,'SR2'!AV62,'SR3'!AV62,'SR4'!AV62,'SR5'!AV62,'SR6'!AV62,'SR7'!AV62,'SR8'!AV62)</f>
        <v>#DIV/0!</v>
      </c>
      <c r="V62" s="9" t="e">
        <f>STDEV('SR1'!AV62,'SR2'!AV62,'SR3'!AV62,'SR4'!AV62,'SR5'!AV62,'SR6'!AV62,'SR7'!AV62,'SR8'!AV62)/U62</f>
        <v>#DIV/0!</v>
      </c>
      <c r="W62" s="2">
        <f>COUNTA('SR1'!V62,'SR2'!V62,'SR3'!V62,'SR4'!V62,'SR5'!V62,'SR6'!V62,'SR7'!V62,'SR8'!V62)</f>
        <v>0</v>
      </c>
    </row>
    <row r="63" spans="1:23" customFormat="1" x14ac:dyDescent="0.25">
      <c r="A63" s="1">
        <v>61</v>
      </c>
      <c r="B63" s="4" t="e">
        <f>AVERAGE('SR1'!G63,'SR2'!G63,'SR3'!G63,'SR4'!G63,'SR5'!G63,'SR6'!G63,'SR7'!G63,'SR8'!G63)</f>
        <v>#DIV/0!</v>
      </c>
      <c r="C63" s="9" t="e">
        <f>(STDEV('SR1'!G63,'SR2'!G63,'SR3'!G63,'SR4'!G63,'SR5'!G63,'SR6'!G63,'SR7'!G63,'SR8'!G63))/B63</f>
        <v>#DIV/0!</v>
      </c>
      <c r="D63" s="4" t="e">
        <f>AVERAGE('SR1'!I63,'SR2'!I63,'SR3'!I63,'SR4'!I63,'SR5'!I63,'SR6'!I63,'SR7'!I63,'SR8'!I63)</f>
        <v>#DIV/0!</v>
      </c>
      <c r="E63" s="9" t="e">
        <f>(STDEV('SR1'!I63,'SR2'!I63,'SR3'!I63,'SR4'!I63,'SR5'!I63,'SR6'!I63,'SR7'!I63,'SR8'!I63))/D63</f>
        <v>#DIV/0!</v>
      </c>
      <c r="F63" s="4" t="e">
        <f>AVERAGE('SR1'!K63,'SR2'!K63,'SR3'!K63,'SR4'!K63,'SR5'!K63,'SR6'!K63,'SR7'!K63,'SR8'!K63)</f>
        <v>#DIV/0!</v>
      </c>
      <c r="G63" s="9" t="e">
        <f>(STDEV('SR1'!K63,'SR2'!K63,'SR3'!K63,'SR4'!K63,'SR5'!K63,'SR6'!K63,'SR7'!K63,'SR8'!K63))/F63</f>
        <v>#DIV/0!</v>
      </c>
      <c r="H63" s="2">
        <f>COUNTA('SR1'!G63,'SR2'!G63,'SR3'!G63,'SR4'!G63,'SR5'!G63,'SR6'!G63,'SR7'!G63,'SR8'!G63)</f>
        <v>0</v>
      </c>
      <c r="J63" s="1">
        <v>61</v>
      </c>
      <c r="K63" s="4" t="e">
        <f>AVERAGE('SR1'!H63,'SR2'!H63,'SR3'!H63,'SR4'!H63,'SR5'!H63,'SR6'!H63,'SR7'!H63,'SR8'!H63)</f>
        <v>#DIV/0!</v>
      </c>
      <c r="L63" s="4" t="e">
        <f>AVERAGE('SR1'!J63,'SR2'!J63,'SR3'!J63,'SR4'!J63,'SR5'!J63,'SR6'!J63,'SR7'!J63,'SR8'!J63)</f>
        <v>#DIV/0!</v>
      </c>
      <c r="M63" s="4" t="e">
        <f>AVERAGE('SR1'!L63,'SR2'!L63,'SR3'!L63,'SR4'!L63,'SR5'!L63,'SR6'!L63,'SR7'!L63,'SR8'!L63)</f>
        <v>#DIV/0!</v>
      </c>
      <c r="N63" s="2">
        <f>COUNTA('SR1'!P63,'SR2'!P63,'SR3'!P63,'SR4'!P63,'SR5'!P63,'SR6'!P63,'SR7'!P63,'SR8'!P63)</f>
        <v>0</v>
      </c>
      <c r="P63" s="1">
        <v>61</v>
      </c>
      <c r="Q63" s="8" t="e">
        <f>AVERAGE('SR1'!AT63,'SR2'!AT63,'SR3'!AT63,'SR4'!AT63,'SR5'!AT63,'SR6'!AT63,'SR7'!AT63,'SR8'!AT63)</f>
        <v>#DIV/0!</v>
      </c>
      <c r="R63" s="9" t="e">
        <f>(STDEV('SR1'!AT63,'SR2'!AT63,'SR3'!AT63,'SR4'!AT63,'SR5'!AT63,'SR6'!AT63,'SR7'!AT63,'SR8'!AT63))/Q63</f>
        <v>#DIV/0!</v>
      </c>
      <c r="S63" s="8" t="e">
        <f>AVERAGE('SR1'!AU63,'SR2'!AU63,'SR3'!AU63,'SR4'!AU63,'SR5'!AU63,'SR6'!AU63,'SR7'!AU63,'SR8'!AU63)</f>
        <v>#DIV/0!</v>
      </c>
      <c r="T63" s="9" t="e">
        <f>STDEV('SR1'!AU63,'SR2'!AU63,'SR3'!AU63,'SR4'!AU63,'SR5'!AU63,'SR6'!AU63,'SR7'!AU63,'SR8'!AU63)/S63</f>
        <v>#DIV/0!</v>
      </c>
      <c r="U63" s="8" t="e">
        <f>AVERAGE('SR1'!AV63,'SR2'!AV63,'SR3'!AV63,'SR4'!AV63,'SR5'!AV63,'SR6'!AV63,'SR7'!AV63,'SR8'!AV63)</f>
        <v>#DIV/0!</v>
      </c>
      <c r="V63" s="9" t="e">
        <f>STDEV('SR1'!AV63,'SR2'!AV63,'SR3'!AV63,'SR4'!AV63,'SR5'!AV63,'SR6'!AV63,'SR7'!AV63,'SR8'!AV63)/U63</f>
        <v>#DIV/0!</v>
      </c>
      <c r="W63" s="2">
        <f>COUNTA('SR1'!V63,'SR2'!V63,'SR3'!V63,'SR4'!V63,'SR5'!V63,'SR6'!V63,'SR7'!V63,'SR8'!V63)</f>
        <v>0</v>
      </c>
    </row>
    <row r="64" spans="1:23" customFormat="1" x14ac:dyDescent="0.25">
      <c r="A64" s="1">
        <v>62</v>
      </c>
      <c r="B64" s="4" t="e">
        <f>AVERAGE('SR1'!G64,'SR2'!G64,'SR3'!G64,'SR4'!G64,'SR5'!G64,'SR6'!G64,'SR7'!G64,'SR8'!G64)</f>
        <v>#DIV/0!</v>
      </c>
      <c r="C64" s="9" t="e">
        <f>(STDEV('SR1'!G64,'SR2'!G64,'SR3'!G64,'SR4'!G64,'SR5'!G64,'SR6'!G64,'SR7'!G64,'SR8'!G64))/B64</f>
        <v>#DIV/0!</v>
      </c>
      <c r="D64" s="4" t="e">
        <f>AVERAGE('SR1'!I64,'SR2'!I64,'SR3'!I64,'SR4'!I64,'SR5'!I64,'SR6'!I64,'SR7'!I64,'SR8'!I64)</f>
        <v>#DIV/0!</v>
      </c>
      <c r="E64" s="9" t="e">
        <f>(STDEV('SR1'!I64,'SR2'!I64,'SR3'!I64,'SR4'!I64,'SR5'!I64,'SR6'!I64,'SR7'!I64,'SR8'!I64))/D64</f>
        <v>#DIV/0!</v>
      </c>
      <c r="F64" s="4" t="e">
        <f>AVERAGE('SR1'!K64,'SR2'!K64,'SR3'!K64,'SR4'!K64,'SR5'!K64,'SR6'!K64,'SR7'!K64,'SR8'!K64)</f>
        <v>#DIV/0!</v>
      </c>
      <c r="G64" s="9" t="e">
        <f>(STDEV('SR1'!K64,'SR2'!K64,'SR3'!K64,'SR4'!K64,'SR5'!K64,'SR6'!K64,'SR7'!K64,'SR8'!K64))/F64</f>
        <v>#DIV/0!</v>
      </c>
      <c r="H64" s="2">
        <f>COUNTA('SR1'!G64,'SR2'!G64,'SR3'!G64,'SR4'!G64,'SR5'!G64,'SR6'!G64,'SR7'!G64,'SR8'!G64)</f>
        <v>0</v>
      </c>
      <c r="J64" s="1">
        <v>62</v>
      </c>
      <c r="K64" s="4" t="e">
        <f>AVERAGE('SR1'!H64,'SR2'!H64,'SR3'!H64,'SR4'!H64,'SR5'!H64,'SR6'!H64,'SR7'!H64,'SR8'!H64)</f>
        <v>#DIV/0!</v>
      </c>
      <c r="L64" s="4" t="e">
        <f>AVERAGE('SR1'!J64,'SR2'!J64,'SR3'!J64,'SR4'!J64,'SR5'!J64,'SR6'!J64,'SR7'!J64,'SR8'!J64)</f>
        <v>#DIV/0!</v>
      </c>
      <c r="M64" s="4" t="e">
        <f>AVERAGE('SR1'!L64,'SR2'!L64,'SR3'!L64,'SR4'!L64,'SR5'!L64,'SR6'!L64,'SR7'!L64,'SR8'!L64)</f>
        <v>#DIV/0!</v>
      </c>
      <c r="N64" s="2">
        <f>COUNTA('SR1'!P64,'SR2'!P64,'SR3'!P64,'SR4'!P64,'SR5'!P64,'SR6'!P64,'SR7'!P64,'SR8'!P64)</f>
        <v>0</v>
      </c>
      <c r="P64" s="1">
        <v>62</v>
      </c>
      <c r="Q64" s="8" t="e">
        <f>AVERAGE('SR1'!AT64,'SR2'!AT64,'SR3'!AT64,'SR4'!AT64,'SR5'!AT64,'SR6'!AT64,'SR7'!AT64,'SR8'!AT64)</f>
        <v>#DIV/0!</v>
      </c>
      <c r="R64" s="9" t="e">
        <f>(STDEV('SR1'!AT64,'SR2'!AT64,'SR3'!AT64,'SR4'!AT64,'SR5'!AT64,'SR6'!AT64,'SR7'!AT64,'SR8'!AT64))/Q64</f>
        <v>#DIV/0!</v>
      </c>
      <c r="S64" s="8" t="e">
        <f>AVERAGE('SR1'!AU64,'SR2'!AU64,'SR3'!AU64,'SR4'!AU64,'SR5'!AU64,'SR6'!AU64,'SR7'!AU64,'SR8'!AU64)</f>
        <v>#DIV/0!</v>
      </c>
      <c r="T64" s="9" t="e">
        <f>STDEV('SR1'!AU64,'SR2'!AU64,'SR3'!AU64,'SR4'!AU64,'SR5'!AU64,'SR6'!AU64,'SR7'!AU64,'SR8'!AU64)/S64</f>
        <v>#DIV/0!</v>
      </c>
      <c r="U64" s="8" t="e">
        <f>AVERAGE('SR1'!AV64,'SR2'!AV64,'SR3'!AV64,'SR4'!AV64,'SR5'!AV64,'SR6'!AV64,'SR7'!AV64,'SR8'!AV64)</f>
        <v>#DIV/0!</v>
      </c>
      <c r="V64" s="9" t="e">
        <f>STDEV('SR1'!AV64,'SR2'!AV64,'SR3'!AV64,'SR4'!AV64,'SR5'!AV64,'SR6'!AV64,'SR7'!AV64,'SR8'!AV64)/U64</f>
        <v>#DIV/0!</v>
      </c>
      <c r="W64" s="2">
        <f>COUNTA('SR1'!V64,'SR2'!V64,'SR3'!V64,'SR4'!V64,'SR5'!V64,'SR6'!V64,'SR7'!V64,'SR8'!V64)</f>
        <v>0</v>
      </c>
    </row>
    <row r="65" spans="1:23" customFormat="1" x14ac:dyDescent="0.25">
      <c r="A65" s="1">
        <v>63</v>
      </c>
      <c r="B65" s="4" t="e">
        <f>AVERAGE('SR1'!G65,'SR2'!G65,'SR3'!G65,'SR4'!G65,'SR5'!G65,'SR6'!G65,'SR7'!G65,'SR8'!G65)</f>
        <v>#DIV/0!</v>
      </c>
      <c r="C65" s="9" t="e">
        <f>(STDEV('SR1'!G65,'SR2'!G65,'SR3'!G65,'SR4'!G65,'SR5'!G65,'SR6'!G65,'SR7'!G65,'SR8'!G65))/B65</f>
        <v>#DIV/0!</v>
      </c>
      <c r="D65" s="4" t="e">
        <f>AVERAGE('SR1'!I65,'SR2'!I65,'SR3'!I65,'SR4'!I65,'SR5'!I65,'SR6'!I65,'SR7'!I65,'SR8'!I65)</f>
        <v>#DIV/0!</v>
      </c>
      <c r="E65" s="9" t="e">
        <f>(STDEV('SR1'!I65,'SR2'!I65,'SR3'!I65,'SR4'!I65,'SR5'!I65,'SR6'!I65,'SR7'!I65,'SR8'!I65))/D65</f>
        <v>#DIV/0!</v>
      </c>
      <c r="F65" s="4" t="e">
        <f>AVERAGE('SR1'!K65,'SR2'!K65,'SR3'!K65,'SR4'!K65,'SR5'!K65,'SR6'!K65,'SR7'!K65,'SR8'!K65)</f>
        <v>#DIV/0!</v>
      </c>
      <c r="G65" s="9" t="e">
        <f>(STDEV('SR1'!K65,'SR2'!K65,'SR3'!K65,'SR4'!K65,'SR5'!K65,'SR6'!K65,'SR7'!K65,'SR8'!K65))/F65</f>
        <v>#DIV/0!</v>
      </c>
      <c r="H65" s="2">
        <f>COUNTA('SR1'!G65,'SR2'!G65,'SR3'!G65,'SR4'!G65,'SR5'!G65,'SR6'!G65,'SR7'!G65,'SR8'!G65)</f>
        <v>0</v>
      </c>
      <c r="J65" s="1">
        <v>63</v>
      </c>
      <c r="K65" s="4" t="e">
        <f>AVERAGE('SR1'!H65,'SR2'!H65,'SR3'!H65,'SR4'!H65,'SR5'!H65,'SR6'!H65,'SR7'!H65,'SR8'!H65)</f>
        <v>#DIV/0!</v>
      </c>
      <c r="L65" s="4" t="e">
        <f>AVERAGE('SR1'!J65,'SR2'!J65,'SR3'!J65,'SR4'!J65,'SR5'!J65,'SR6'!J65,'SR7'!J65,'SR8'!J65)</f>
        <v>#DIV/0!</v>
      </c>
      <c r="M65" s="4" t="e">
        <f>AVERAGE('SR1'!L65,'SR2'!L65,'SR3'!L65,'SR4'!L65,'SR5'!L65,'SR6'!L65,'SR7'!L65,'SR8'!L65)</f>
        <v>#DIV/0!</v>
      </c>
      <c r="N65" s="2">
        <f>COUNTA('SR1'!P65,'SR2'!P65,'SR3'!P65,'SR4'!P65,'SR5'!P65,'SR6'!P65,'SR7'!P65,'SR8'!P65)</f>
        <v>0</v>
      </c>
      <c r="P65" s="1">
        <v>63</v>
      </c>
      <c r="Q65" s="8" t="e">
        <f>AVERAGE('SR1'!AT65,'SR2'!AT65,'SR3'!AT65,'SR4'!AT65,'SR5'!AT65,'SR6'!AT65,'SR7'!AT65,'SR8'!AT65)</f>
        <v>#DIV/0!</v>
      </c>
      <c r="R65" s="9" t="e">
        <f>(STDEV('SR1'!AT65,'SR2'!AT65,'SR3'!AT65,'SR4'!AT65,'SR5'!AT65,'SR6'!AT65,'SR7'!AT65,'SR8'!AT65))/Q65</f>
        <v>#DIV/0!</v>
      </c>
      <c r="S65" s="8" t="e">
        <f>AVERAGE('SR1'!AU65,'SR2'!AU65,'SR3'!AU65,'SR4'!AU65,'SR5'!AU65,'SR6'!AU65,'SR7'!AU65,'SR8'!AU65)</f>
        <v>#DIV/0!</v>
      </c>
      <c r="T65" s="9" t="e">
        <f>STDEV('SR1'!AU65,'SR2'!AU65,'SR3'!AU65,'SR4'!AU65,'SR5'!AU65,'SR6'!AU65,'SR7'!AU65,'SR8'!AU65)/S65</f>
        <v>#DIV/0!</v>
      </c>
      <c r="U65" s="8" t="e">
        <f>AVERAGE('SR1'!AV65,'SR2'!AV65,'SR3'!AV65,'SR4'!AV65,'SR5'!AV65,'SR6'!AV65,'SR7'!AV65,'SR8'!AV65)</f>
        <v>#DIV/0!</v>
      </c>
      <c r="V65" s="9" t="e">
        <f>STDEV('SR1'!AV65,'SR2'!AV65,'SR3'!AV65,'SR4'!AV65,'SR5'!AV65,'SR6'!AV65,'SR7'!AV65,'SR8'!AV65)/U65</f>
        <v>#DIV/0!</v>
      </c>
      <c r="W65" s="2">
        <f>COUNTA('SR1'!V65,'SR2'!V65,'SR3'!V65,'SR4'!V65,'SR5'!V65,'SR6'!V65,'SR7'!V65,'SR8'!V65)</f>
        <v>0</v>
      </c>
    </row>
    <row r="66" spans="1:23" customFormat="1" x14ac:dyDescent="0.25">
      <c r="A66" s="1">
        <v>64</v>
      </c>
      <c r="B66" s="4" t="e">
        <f>AVERAGE('SR1'!G66,'SR2'!G66,'SR3'!G66,'SR4'!G66,'SR5'!G66,'SR6'!G66,'SR7'!G66,'SR8'!G66)</f>
        <v>#DIV/0!</v>
      </c>
      <c r="C66" s="9" t="e">
        <f>(STDEV('SR1'!G66,'SR2'!G66,'SR3'!G66,'SR4'!G66,'SR5'!G66,'SR6'!G66,'SR7'!G66,'SR8'!G66))/B66</f>
        <v>#DIV/0!</v>
      </c>
      <c r="D66" s="4" t="e">
        <f>AVERAGE('SR1'!I66,'SR2'!I66,'SR3'!I66,'SR4'!I66,'SR5'!I66,'SR6'!I66,'SR7'!I66,'SR8'!I66)</f>
        <v>#DIV/0!</v>
      </c>
      <c r="E66" s="9" t="e">
        <f>(STDEV('SR1'!I66,'SR2'!I66,'SR3'!I66,'SR4'!I66,'SR5'!I66,'SR6'!I66,'SR7'!I66,'SR8'!I66))/D66</f>
        <v>#DIV/0!</v>
      </c>
      <c r="F66" s="4" t="e">
        <f>AVERAGE('SR1'!K66,'SR2'!K66,'SR3'!K66,'SR4'!K66,'SR5'!K66,'SR6'!K66,'SR7'!K66,'SR8'!K66)</f>
        <v>#DIV/0!</v>
      </c>
      <c r="G66" s="9" t="e">
        <f>(STDEV('SR1'!K66,'SR2'!K66,'SR3'!K66,'SR4'!K66,'SR5'!K66,'SR6'!K66,'SR7'!K66,'SR8'!K66))/F66</f>
        <v>#DIV/0!</v>
      </c>
      <c r="H66" s="2">
        <f>COUNTA('SR1'!G66,'SR2'!G66,'SR3'!G66,'SR4'!G66,'SR5'!G66,'SR6'!G66,'SR7'!G66,'SR8'!G66)</f>
        <v>0</v>
      </c>
      <c r="J66" s="1">
        <v>64</v>
      </c>
      <c r="K66" s="4" t="e">
        <f>AVERAGE('SR1'!H66,'SR2'!H66,'SR3'!H66,'SR4'!H66,'SR5'!H66,'SR6'!H66,'SR7'!H66,'SR8'!H66)</f>
        <v>#DIV/0!</v>
      </c>
      <c r="L66" s="4" t="e">
        <f>AVERAGE('SR1'!J66,'SR2'!J66,'SR3'!J66,'SR4'!J66,'SR5'!J66,'SR6'!J66,'SR7'!J66,'SR8'!J66)</f>
        <v>#DIV/0!</v>
      </c>
      <c r="M66" s="4" t="e">
        <f>AVERAGE('SR1'!L66,'SR2'!L66,'SR3'!L66,'SR4'!L66,'SR5'!L66,'SR6'!L66,'SR7'!L66,'SR8'!L66)</f>
        <v>#DIV/0!</v>
      </c>
      <c r="N66" s="2">
        <f>COUNTA('SR1'!P66,'SR2'!P66,'SR3'!P66,'SR4'!P66,'SR5'!P66,'SR6'!P66,'SR7'!P66,'SR8'!P66)</f>
        <v>0</v>
      </c>
      <c r="P66" s="1">
        <v>64</v>
      </c>
      <c r="Q66" s="8" t="e">
        <f>AVERAGE('SR1'!AT66,'SR2'!AT66,'SR3'!AT66,'SR4'!AT66,'SR5'!AT66,'SR6'!AT66,'SR7'!AT66,'SR8'!AT66)</f>
        <v>#DIV/0!</v>
      </c>
      <c r="R66" s="9" t="e">
        <f>(STDEV('SR1'!AT66,'SR2'!AT66,'SR3'!AT66,'SR4'!AT66,'SR5'!AT66,'SR6'!AT66,'SR7'!AT66,'SR8'!AT66))/Q66</f>
        <v>#DIV/0!</v>
      </c>
      <c r="S66" s="8" t="e">
        <f>AVERAGE('SR1'!AU66,'SR2'!AU66,'SR3'!AU66,'SR4'!AU66,'SR5'!AU66,'SR6'!AU66,'SR7'!AU66,'SR8'!AU66)</f>
        <v>#DIV/0!</v>
      </c>
      <c r="T66" s="9" t="e">
        <f>STDEV('SR1'!AU66,'SR2'!AU66,'SR3'!AU66,'SR4'!AU66,'SR5'!AU66,'SR6'!AU66,'SR7'!AU66,'SR8'!AU66)/S66</f>
        <v>#DIV/0!</v>
      </c>
      <c r="U66" s="8" t="e">
        <f>AVERAGE('SR1'!AV66,'SR2'!AV66,'SR3'!AV66,'SR4'!AV66,'SR5'!AV66,'SR6'!AV66,'SR7'!AV66,'SR8'!AV66)</f>
        <v>#DIV/0!</v>
      </c>
      <c r="V66" s="9" t="e">
        <f>STDEV('SR1'!AV66,'SR2'!AV66,'SR3'!AV66,'SR4'!AV66,'SR5'!AV66,'SR6'!AV66,'SR7'!AV66,'SR8'!AV66)/U66</f>
        <v>#DIV/0!</v>
      </c>
      <c r="W66" s="2">
        <f>COUNTA('SR1'!V66,'SR2'!V66,'SR3'!V66,'SR4'!V66,'SR5'!V66,'SR6'!V66,'SR7'!V66,'SR8'!V66)</f>
        <v>0</v>
      </c>
    </row>
    <row r="67" spans="1:23" customFormat="1" x14ac:dyDescent="0.25">
      <c r="A67" s="1">
        <v>65</v>
      </c>
      <c r="B67" s="4" t="e">
        <f>AVERAGE('SR1'!G67,'SR2'!G67,'SR3'!G67,'SR4'!G67,'SR5'!G67,'SR6'!G67,'SR7'!G67,'SR8'!G67)</f>
        <v>#DIV/0!</v>
      </c>
      <c r="C67" s="9" t="e">
        <f>(STDEV('SR1'!G67,'SR2'!G67,'SR3'!G67,'SR4'!G67,'SR5'!G67,'SR6'!G67,'SR7'!G67,'SR8'!G67))/B67</f>
        <v>#DIV/0!</v>
      </c>
      <c r="D67" s="4" t="e">
        <f>AVERAGE('SR1'!I67,'SR2'!I67,'SR3'!I67,'SR4'!I67,'SR5'!I67,'SR6'!I67,'SR7'!I67,'SR8'!I67)</f>
        <v>#DIV/0!</v>
      </c>
      <c r="E67" s="9" t="e">
        <f>(STDEV('SR1'!I67,'SR2'!I67,'SR3'!I67,'SR4'!I67,'SR5'!I67,'SR6'!I67,'SR7'!I67,'SR8'!I67))/D67</f>
        <v>#DIV/0!</v>
      </c>
      <c r="F67" s="4" t="e">
        <f>AVERAGE('SR1'!K67,'SR2'!K67,'SR3'!K67,'SR4'!K67,'SR5'!K67,'SR6'!K67,'SR7'!K67,'SR8'!K67)</f>
        <v>#DIV/0!</v>
      </c>
      <c r="G67" s="9" t="e">
        <f>(STDEV('SR1'!K67,'SR2'!K67,'SR3'!K67,'SR4'!K67,'SR5'!K67,'SR6'!K67,'SR7'!K67,'SR8'!K67))/F67</f>
        <v>#DIV/0!</v>
      </c>
      <c r="H67" s="2">
        <f>COUNTA('SR1'!G67,'SR2'!G67,'SR3'!G67,'SR4'!G67,'SR5'!G67,'SR6'!G67,'SR7'!G67,'SR8'!G67)</f>
        <v>0</v>
      </c>
      <c r="J67" s="1">
        <v>65</v>
      </c>
      <c r="K67" s="4" t="e">
        <f>AVERAGE('SR1'!H67,'SR2'!H67,'SR3'!H67,'SR4'!H67,'SR5'!H67,'SR6'!H67,'SR7'!H67,'SR8'!H67)</f>
        <v>#DIV/0!</v>
      </c>
      <c r="L67" s="4" t="e">
        <f>AVERAGE('SR1'!J67,'SR2'!J67,'SR3'!J67,'SR4'!J67,'SR5'!J67,'SR6'!J67,'SR7'!J67,'SR8'!J67)</f>
        <v>#DIV/0!</v>
      </c>
      <c r="M67" s="4" t="e">
        <f>AVERAGE('SR1'!L67,'SR2'!L67,'SR3'!L67,'SR4'!L67,'SR5'!L67,'SR6'!L67,'SR7'!L67,'SR8'!L67)</f>
        <v>#DIV/0!</v>
      </c>
      <c r="N67" s="2">
        <f>COUNTA('SR1'!P67,'SR2'!P67,'SR3'!P67,'SR4'!P67,'SR5'!P67,'SR6'!P67,'SR7'!P67,'SR8'!P67)</f>
        <v>0</v>
      </c>
      <c r="P67" s="1">
        <v>65</v>
      </c>
      <c r="Q67" s="8" t="e">
        <f>AVERAGE('SR1'!AT67,'SR2'!AT67,'SR3'!AT67,'SR4'!AT67,'SR5'!AT67,'SR6'!AT67,'SR7'!AT67,'SR8'!AT67)</f>
        <v>#DIV/0!</v>
      </c>
      <c r="R67" s="9" t="e">
        <f>(STDEV('SR1'!AT67,'SR2'!AT67,'SR3'!AT67,'SR4'!AT67,'SR5'!AT67,'SR6'!AT67,'SR7'!AT67,'SR8'!AT67))/Q67</f>
        <v>#DIV/0!</v>
      </c>
      <c r="S67" s="8" t="e">
        <f>AVERAGE('SR1'!AU67,'SR2'!AU67,'SR3'!AU67,'SR4'!AU67,'SR5'!AU67,'SR6'!AU67,'SR7'!AU67,'SR8'!AU67)</f>
        <v>#DIV/0!</v>
      </c>
      <c r="T67" s="9" t="e">
        <f>STDEV('SR1'!AU67,'SR2'!AU67,'SR3'!AU67,'SR4'!AU67,'SR5'!AU67,'SR6'!AU67,'SR7'!AU67,'SR8'!AU67)/S67</f>
        <v>#DIV/0!</v>
      </c>
      <c r="U67" s="8" t="e">
        <f>AVERAGE('SR1'!AV67,'SR2'!AV67,'SR3'!AV67,'SR4'!AV67,'SR5'!AV67,'SR6'!AV67,'SR7'!AV67,'SR8'!AV67)</f>
        <v>#DIV/0!</v>
      </c>
      <c r="V67" s="9" t="e">
        <f>STDEV('SR1'!AV67,'SR2'!AV67,'SR3'!AV67,'SR4'!AV67,'SR5'!AV67,'SR6'!AV67,'SR7'!AV67,'SR8'!AV67)/U67</f>
        <v>#DIV/0!</v>
      </c>
      <c r="W67" s="2">
        <f>COUNTA('SR1'!V67,'SR2'!V67,'SR3'!V67,'SR4'!V67,'SR5'!V67,'SR6'!V67,'SR7'!V67,'SR8'!V67)</f>
        <v>0</v>
      </c>
    </row>
    <row r="68" spans="1:23" customFormat="1" x14ac:dyDescent="0.25">
      <c r="A68" s="1">
        <v>66</v>
      </c>
      <c r="B68" s="4" t="e">
        <f>AVERAGE('SR1'!G68,'SR2'!G68,'SR3'!G68,'SR4'!G68,'SR5'!G68,'SR6'!G68,'SR7'!G68,'SR8'!G68)</f>
        <v>#DIV/0!</v>
      </c>
      <c r="C68" s="9" t="e">
        <f>(STDEV('SR1'!G68,'SR2'!G68,'SR3'!G68,'SR4'!G68,'SR5'!G68,'SR6'!G68,'SR7'!G68,'SR8'!G68))/B68</f>
        <v>#DIV/0!</v>
      </c>
      <c r="D68" s="4" t="e">
        <f>AVERAGE('SR1'!I68,'SR2'!I68,'SR3'!I68,'SR4'!I68,'SR5'!I68,'SR6'!I68,'SR7'!I68,'SR8'!I68)</f>
        <v>#DIV/0!</v>
      </c>
      <c r="E68" s="9" t="e">
        <f>(STDEV('SR1'!I68,'SR2'!I68,'SR3'!I68,'SR4'!I68,'SR5'!I68,'SR6'!I68,'SR7'!I68,'SR8'!I68))/D68</f>
        <v>#DIV/0!</v>
      </c>
      <c r="F68" s="4" t="e">
        <f>AVERAGE('SR1'!K68,'SR2'!K68,'SR3'!K68,'SR4'!K68,'SR5'!K68,'SR6'!K68,'SR7'!K68,'SR8'!K68)</f>
        <v>#DIV/0!</v>
      </c>
      <c r="G68" s="9" t="e">
        <f>(STDEV('SR1'!K68,'SR2'!K68,'SR3'!K68,'SR4'!K68,'SR5'!K68,'SR6'!K68,'SR7'!K68,'SR8'!K68))/F68</f>
        <v>#DIV/0!</v>
      </c>
      <c r="H68" s="2">
        <f>COUNTA('SR1'!G68,'SR2'!G68,'SR3'!G68,'SR4'!G68,'SR5'!G68,'SR6'!G68,'SR7'!G68,'SR8'!G68)</f>
        <v>0</v>
      </c>
      <c r="J68" s="1">
        <v>66</v>
      </c>
      <c r="K68" s="4" t="e">
        <f>AVERAGE('SR1'!H68,'SR2'!H68,'SR3'!H68,'SR4'!H68,'SR5'!H68,'SR6'!H68,'SR7'!H68,'SR8'!H68)</f>
        <v>#DIV/0!</v>
      </c>
      <c r="L68" s="4" t="e">
        <f>AVERAGE('SR1'!J68,'SR2'!J68,'SR3'!J68,'SR4'!J68,'SR5'!J68,'SR6'!J68,'SR7'!J68,'SR8'!J68)</f>
        <v>#DIV/0!</v>
      </c>
      <c r="M68" s="4" t="e">
        <f>AVERAGE('SR1'!L68,'SR2'!L68,'SR3'!L68,'SR4'!L68,'SR5'!L68,'SR6'!L68,'SR7'!L68,'SR8'!L68)</f>
        <v>#DIV/0!</v>
      </c>
      <c r="N68" s="2">
        <f>COUNTA('SR1'!P68,'SR2'!P68,'SR3'!P68,'SR4'!P68,'SR5'!P68,'SR6'!P68,'SR7'!P68,'SR8'!P68)</f>
        <v>0</v>
      </c>
      <c r="P68" s="1">
        <v>66</v>
      </c>
      <c r="Q68" s="8" t="e">
        <f>AVERAGE('SR1'!AT68,'SR2'!AT68,'SR3'!AT68,'SR4'!AT68,'SR5'!AT68,'SR6'!AT68,'SR7'!AT68,'SR8'!AT68)</f>
        <v>#DIV/0!</v>
      </c>
      <c r="R68" s="9" t="e">
        <f>(STDEV('SR1'!AT68,'SR2'!AT68,'SR3'!AT68,'SR4'!AT68,'SR5'!AT68,'SR6'!AT68,'SR7'!AT68,'SR8'!AT68))/Q68</f>
        <v>#DIV/0!</v>
      </c>
      <c r="S68" s="8" t="e">
        <f>AVERAGE('SR1'!AU68,'SR2'!AU68,'SR3'!AU68,'SR4'!AU68,'SR5'!AU68,'SR6'!AU68,'SR7'!AU68,'SR8'!AU68)</f>
        <v>#DIV/0!</v>
      </c>
      <c r="T68" s="9" t="e">
        <f>STDEV('SR1'!AU68,'SR2'!AU68,'SR3'!AU68,'SR4'!AU68,'SR5'!AU68,'SR6'!AU68,'SR7'!AU68,'SR8'!AU68)/S68</f>
        <v>#DIV/0!</v>
      </c>
      <c r="U68" s="8" t="e">
        <f>AVERAGE('SR1'!AV68,'SR2'!AV68,'SR3'!AV68,'SR4'!AV68,'SR5'!AV68,'SR6'!AV68,'SR7'!AV68,'SR8'!AV68)</f>
        <v>#DIV/0!</v>
      </c>
      <c r="V68" s="9" t="e">
        <f>STDEV('SR1'!AV68,'SR2'!AV68,'SR3'!AV68,'SR4'!AV68,'SR5'!AV68,'SR6'!AV68,'SR7'!AV68,'SR8'!AV68)/U68</f>
        <v>#DIV/0!</v>
      </c>
      <c r="W68" s="2">
        <f>COUNTA('SR1'!V68,'SR2'!V68,'SR3'!V68,'SR4'!V68,'SR5'!V68,'SR6'!V68,'SR7'!V68,'SR8'!V68)</f>
        <v>0</v>
      </c>
    </row>
    <row r="69" spans="1:23" customFormat="1" x14ac:dyDescent="0.25">
      <c r="A69" s="1">
        <v>67</v>
      </c>
      <c r="B69" s="4" t="e">
        <f>AVERAGE('SR1'!G69,'SR2'!G69,'SR3'!G69,'SR4'!G69,'SR5'!G69,'SR6'!G69,'SR7'!G69,'SR8'!G69)</f>
        <v>#DIV/0!</v>
      </c>
      <c r="C69" s="9" t="e">
        <f>(STDEV('SR1'!G69,'SR2'!G69,'SR3'!G69,'SR4'!G69,'SR5'!G69,'SR6'!G69,'SR7'!G69,'SR8'!G69))/B69</f>
        <v>#DIV/0!</v>
      </c>
      <c r="D69" s="4" t="e">
        <f>AVERAGE('SR1'!I69,'SR2'!I69,'SR3'!I69,'SR4'!I69,'SR5'!I69,'SR6'!I69,'SR7'!I69,'SR8'!I69)</f>
        <v>#DIV/0!</v>
      </c>
      <c r="E69" s="9" t="e">
        <f>(STDEV('SR1'!I69,'SR2'!I69,'SR3'!I69,'SR4'!I69,'SR5'!I69,'SR6'!I69,'SR7'!I69,'SR8'!I69))/D69</f>
        <v>#DIV/0!</v>
      </c>
      <c r="F69" s="4" t="e">
        <f>AVERAGE('SR1'!K69,'SR2'!K69,'SR3'!K69,'SR4'!K69,'SR5'!K69,'SR6'!K69,'SR7'!K69,'SR8'!K69)</f>
        <v>#DIV/0!</v>
      </c>
      <c r="G69" s="9" t="e">
        <f>(STDEV('SR1'!K69,'SR2'!K69,'SR3'!K69,'SR4'!K69,'SR5'!K69,'SR6'!K69,'SR7'!K69,'SR8'!K69))/F69</f>
        <v>#DIV/0!</v>
      </c>
      <c r="H69" s="2">
        <f>COUNTA('SR1'!G69,'SR2'!G69,'SR3'!G69,'SR4'!G69,'SR5'!G69,'SR6'!G69,'SR7'!G69,'SR8'!G69)</f>
        <v>0</v>
      </c>
      <c r="J69" s="1">
        <v>67</v>
      </c>
      <c r="K69" s="4" t="e">
        <f>AVERAGE('SR1'!H69,'SR2'!H69,'SR3'!H69,'SR4'!H69,'SR5'!H69,'SR6'!H69,'SR7'!H69,'SR8'!H69)</f>
        <v>#DIV/0!</v>
      </c>
      <c r="L69" s="4" t="e">
        <f>AVERAGE('SR1'!J69,'SR2'!J69,'SR3'!J69,'SR4'!J69,'SR5'!J69,'SR6'!J69,'SR7'!J69,'SR8'!J69)</f>
        <v>#DIV/0!</v>
      </c>
      <c r="M69" s="4" t="e">
        <f>AVERAGE('SR1'!L69,'SR2'!L69,'SR3'!L69,'SR4'!L69,'SR5'!L69,'SR6'!L69,'SR7'!L69,'SR8'!L69)</f>
        <v>#DIV/0!</v>
      </c>
      <c r="N69" s="2">
        <f>COUNTA('SR1'!P69,'SR2'!P69,'SR3'!P69,'SR4'!P69,'SR5'!P69,'SR6'!P69,'SR7'!P69,'SR8'!P69)</f>
        <v>0</v>
      </c>
      <c r="P69" s="1">
        <v>67</v>
      </c>
      <c r="Q69" s="8" t="e">
        <f>AVERAGE('SR1'!AT69,'SR2'!AT69,'SR3'!AT69,'SR4'!AT69,'SR5'!AT69,'SR6'!AT69,'SR7'!AT69,'SR8'!AT69)</f>
        <v>#DIV/0!</v>
      </c>
      <c r="R69" s="9" t="e">
        <f>(STDEV('SR1'!AT69,'SR2'!AT69,'SR3'!AT69,'SR4'!AT69,'SR5'!AT69,'SR6'!AT69,'SR7'!AT69,'SR8'!AT69))/Q69</f>
        <v>#DIV/0!</v>
      </c>
      <c r="S69" s="8" t="e">
        <f>AVERAGE('SR1'!AU69,'SR2'!AU69,'SR3'!AU69,'SR4'!AU69,'SR5'!AU69,'SR6'!AU69,'SR7'!AU69,'SR8'!AU69)</f>
        <v>#DIV/0!</v>
      </c>
      <c r="T69" s="9" t="e">
        <f>STDEV('SR1'!AU69,'SR2'!AU69,'SR3'!AU69,'SR4'!AU69,'SR5'!AU69,'SR6'!AU69,'SR7'!AU69,'SR8'!AU69)/S69</f>
        <v>#DIV/0!</v>
      </c>
      <c r="U69" s="8" t="e">
        <f>AVERAGE('SR1'!AV69,'SR2'!AV69,'SR3'!AV69,'SR4'!AV69,'SR5'!AV69,'SR6'!AV69,'SR7'!AV69,'SR8'!AV69)</f>
        <v>#DIV/0!</v>
      </c>
      <c r="V69" s="9" t="e">
        <f>STDEV('SR1'!AV69,'SR2'!AV69,'SR3'!AV69,'SR4'!AV69,'SR5'!AV69,'SR6'!AV69,'SR7'!AV69,'SR8'!AV69)/U69</f>
        <v>#DIV/0!</v>
      </c>
      <c r="W69" s="2">
        <f>COUNTA('SR1'!V69,'SR2'!V69,'SR3'!V69,'SR4'!V69,'SR5'!V69,'SR6'!V69,'SR7'!V69,'SR8'!V69)</f>
        <v>0</v>
      </c>
    </row>
    <row r="70" spans="1:23" customFormat="1" x14ac:dyDescent="0.25">
      <c r="A70" s="1">
        <v>68</v>
      </c>
      <c r="B70" s="4" t="e">
        <f>AVERAGE('SR1'!G70,'SR2'!G70,'SR3'!G70,'SR4'!G70,'SR5'!G70,'SR6'!G70,'SR7'!G70,'SR8'!G70)</f>
        <v>#DIV/0!</v>
      </c>
      <c r="C70" s="9" t="e">
        <f>(STDEV('SR1'!G70,'SR2'!G70,'SR3'!G70,'SR4'!G70,'SR5'!G70,'SR6'!G70,'SR7'!G70,'SR8'!G70))/B70</f>
        <v>#DIV/0!</v>
      </c>
      <c r="D70" s="4" t="e">
        <f>AVERAGE('SR1'!I70,'SR2'!I70,'SR3'!I70,'SR4'!I70,'SR5'!I70,'SR6'!I70,'SR7'!I70,'SR8'!I70)</f>
        <v>#DIV/0!</v>
      </c>
      <c r="E70" s="9" t="e">
        <f>(STDEV('SR1'!I70,'SR2'!I70,'SR3'!I70,'SR4'!I70,'SR5'!I70,'SR6'!I70,'SR7'!I70,'SR8'!I70))/D70</f>
        <v>#DIV/0!</v>
      </c>
      <c r="F70" s="4" t="e">
        <f>AVERAGE('SR1'!K70,'SR2'!K70,'SR3'!K70,'SR4'!K70,'SR5'!K70,'SR6'!K70,'SR7'!K70,'SR8'!K70)</f>
        <v>#DIV/0!</v>
      </c>
      <c r="G70" s="9" t="e">
        <f>(STDEV('SR1'!K70,'SR2'!K70,'SR3'!K70,'SR4'!K70,'SR5'!K70,'SR6'!K70,'SR7'!K70,'SR8'!K70))/F70</f>
        <v>#DIV/0!</v>
      </c>
      <c r="H70" s="2">
        <f>COUNTA('SR1'!G70,'SR2'!G70,'SR3'!G70,'SR4'!G70,'SR5'!G70,'SR6'!G70,'SR7'!G70,'SR8'!G70)</f>
        <v>0</v>
      </c>
      <c r="J70" s="1">
        <v>68</v>
      </c>
      <c r="K70" s="4" t="e">
        <f>AVERAGE('SR1'!H70,'SR2'!H70,'SR3'!H70,'SR4'!H70,'SR5'!H70,'SR6'!H70,'SR7'!H70,'SR8'!H70)</f>
        <v>#DIV/0!</v>
      </c>
      <c r="L70" s="4" t="e">
        <f>AVERAGE('SR1'!J70,'SR2'!J70,'SR3'!J70,'SR4'!J70,'SR5'!J70,'SR6'!J70,'SR7'!J70,'SR8'!J70)</f>
        <v>#DIV/0!</v>
      </c>
      <c r="M70" s="4" t="e">
        <f>AVERAGE('SR1'!L70,'SR2'!L70,'SR3'!L70,'SR4'!L70,'SR5'!L70,'SR6'!L70,'SR7'!L70,'SR8'!L70)</f>
        <v>#DIV/0!</v>
      </c>
      <c r="N70" s="2">
        <f>COUNTA('SR1'!P70,'SR2'!P70,'SR3'!P70,'SR4'!P70,'SR5'!P70,'SR6'!P70,'SR7'!P70,'SR8'!P70)</f>
        <v>0</v>
      </c>
      <c r="P70" s="1">
        <v>68</v>
      </c>
      <c r="Q70" s="8" t="e">
        <f>AVERAGE('SR1'!AT70,'SR2'!AT70,'SR3'!AT70,'SR4'!AT70,'SR5'!AT70,'SR6'!AT70,'SR7'!AT70,'SR8'!AT70)</f>
        <v>#DIV/0!</v>
      </c>
      <c r="R70" s="9" t="e">
        <f>(STDEV('SR1'!AT70,'SR2'!AT70,'SR3'!AT70,'SR4'!AT70,'SR5'!AT70,'SR6'!AT70,'SR7'!AT70,'SR8'!AT70))/Q70</f>
        <v>#DIV/0!</v>
      </c>
      <c r="S70" s="8" t="e">
        <f>AVERAGE('SR1'!AU70,'SR2'!AU70,'SR3'!AU70,'SR4'!AU70,'SR5'!AU70,'SR6'!AU70,'SR7'!AU70,'SR8'!AU70)</f>
        <v>#DIV/0!</v>
      </c>
      <c r="T70" s="9" t="e">
        <f>STDEV('SR1'!AU70,'SR2'!AU70,'SR3'!AU70,'SR4'!AU70,'SR5'!AU70,'SR6'!AU70,'SR7'!AU70,'SR8'!AU70)/S70</f>
        <v>#DIV/0!</v>
      </c>
      <c r="U70" s="8" t="e">
        <f>AVERAGE('SR1'!AV70,'SR2'!AV70,'SR3'!AV70,'SR4'!AV70,'SR5'!AV70,'SR6'!AV70,'SR7'!AV70,'SR8'!AV70)</f>
        <v>#DIV/0!</v>
      </c>
      <c r="V70" s="9" t="e">
        <f>STDEV('SR1'!AV70,'SR2'!AV70,'SR3'!AV70,'SR4'!AV70,'SR5'!AV70,'SR6'!AV70,'SR7'!AV70,'SR8'!AV70)/U70</f>
        <v>#DIV/0!</v>
      </c>
      <c r="W70" s="2">
        <f>COUNTA('SR1'!V70,'SR2'!V70,'SR3'!V70,'SR4'!V70,'SR5'!V70,'SR6'!V70,'SR7'!V70,'SR8'!V70)</f>
        <v>0</v>
      </c>
    </row>
    <row r="71" spans="1:23" customFormat="1" x14ac:dyDescent="0.25">
      <c r="A71" s="1">
        <v>69</v>
      </c>
      <c r="B71" s="4" t="e">
        <f>AVERAGE('SR1'!G71,'SR2'!G71,'SR3'!G71,'SR4'!G71,'SR5'!G71,'SR6'!G71,'SR7'!G71,'SR8'!G71)</f>
        <v>#DIV/0!</v>
      </c>
      <c r="C71" s="9" t="e">
        <f>(STDEV('SR1'!G71,'SR2'!G71,'SR3'!G71,'SR4'!G71,'SR5'!G71,'SR6'!G71,'SR7'!G71,'SR8'!G71))/B71</f>
        <v>#DIV/0!</v>
      </c>
      <c r="D71" s="4" t="e">
        <f>AVERAGE('SR1'!I71,'SR2'!I71,'SR3'!I71,'SR4'!I71,'SR5'!I71,'SR6'!I71,'SR7'!I71,'SR8'!I71)</f>
        <v>#DIV/0!</v>
      </c>
      <c r="E71" s="9" t="e">
        <f>(STDEV('SR1'!I71,'SR2'!I71,'SR3'!I71,'SR4'!I71,'SR5'!I71,'SR6'!I71,'SR7'!I71,'SR8'!I71))/D71</f>
        <v>#DIV/0!</v>
      </c>
      <c r="F71" s="4" t="e">
        <f>AVERAGE('SR1'!K71,'SR2'!K71,'SR3'!K71,'SR4'!K71,'SR5'!K71,'SR6'!K71,'SR7'!K71,'SR8'!K71)</f>
        <v>#DIV/0!</v>
      </c>
      <c r="G71" s="9" t="e">
        <f>(STDEV('SR1'!K71,'SR2'!K71,'SR3'!K71,'SR4'!K71,'SR5'!K71,'SR6'!K71,'SR7'!K71,'SR8'!K71))/F71</f>
        <v>#DIV/0!</v>
      </c>
      <c r="H71" s="2">
        <f>COUNTA('SR1'!G71,'SR2'!G71,'SR3'!G71,'SR4'!G71,'SR5'!G71,'SR6'!G71,'SR7'!G71,'SR8'!G71)</f>
        <v>0</v>
      </c>
      <c r="J71" s="1">
        <v>69</v>
      </c>
      <c r="K71" s="4" t="e">
        <f>AVERAGE('SR1'!H71,'SR2'!H71,'SR3'!H71,'SR4'!H71,'SR5'!H71,'SR6'!H71,'SR7'!H71,'SR8'!H71)</f>
        <v>#DIV/0!</v>
      </c>
      <c r="L71" s="4" t="e">
        <f>AVERAGE('SR1'!J71,'SR2'!J71,'SR3'!J71,'SR4'!J71,'SR5'!J71,'SR6'!J71,'SR7'!J71,'SR8'!J71)</f>
        <v>#DIV/0!</v>
      </c>
      <c r="M71" s="4" t="e">
        <f>AVERAGE('SR1'!L71,'SR2'!L71,'SR3'!L71,'SR4'!L71,'SR5'!L71,'SR6'!L71,'SR7'!L71,'SR8'!L71)</f>
        <v>#DIV/0!</v>
      </c>
      <c r="N71" s="2">
        <f>COUNTA('SR1'!P71,'SR2'!P71,'SR3'!P71,'SR4'!P71,'SR5'!P71,'SR6'!P71,'SR7'!P71,'SR8'!P71)</f>
        <v>0</v>
      </c>
      <c r="P71" s="1">
        <v>69</v>
      </c>
      <c r="Q71" s="8" t="e">
        <f>AVERAGE('SR1'!AT71,'SR2'!AT71,'SR3'!AT71,'SR4'!AT71,'SR5'!AT71,'SR6'!AT71,'SR7'!AT71,'SR8'!AT71)</f>
        <v>#DIV/0!</v>
      </c>
      <c r="R71" s="9" t="e">
        <f>(STDEV('SR1'!AT71,'SR2'!AT71,'SR3'!AT71,'SR4'!AT71,'SR5'!AT71,'SR6'!AT71,'SR7'!AT71,'SR8'!AT71))/Q71</f>
        <v>#DIV/0!</v>
      </c>
      <c r="S71" s="8" t="e">
        <f>AVERAGE('SR1'!AU71,'SR2'!AU71,'SR3'!AU71,'SR4'!AU71,'SR5'!AU71,'SR6'!AU71,'SR7'!AU71,'SR8'!AU71)</f>
        <v>#DIV/0!</v>
      </c>
      <c r="T71" s="9" t="e">
        <f>STDEV('SR1'!AU71,'SR2'!AU71,'SR3'!AU71,'SR4'!AU71,'SR5'!AU71,'SR6'!AU71,'SR7'!AU71,'SR8'!AU71)/S71</f>
        <v>#DIV/0!</v>
      </c>
      <c r="U71" s="8" t="e">
        <f>AVERAGE('SR1'!AV71,'SR2'!AV71,'SR3'!AV71,'SR4'!AV71,'SR5'!AV71,'SR6'!AV71,'SR7'!AV71,'SR8'!AV71)</f>
        <v>#DIV/0!</v>
      </c>
      <c r="V71" s="9" t="e">
        <f>STDEV('SR1'!AV71,'SR2'!AV71,'SR3'!AV71,'SR4'!AV71,'SR5'!AV71,'SR6'!AV71,'SR7'!AV71,'SR8'!AV71)/U71</f>
        <v>#DIV/0!</v>
      </c>
      <c r="W71" s="2">
        <f>COUNTA('SR1'!V71,'SR2'!V71,'SR3'!V71,'SR4'!V71,'SR5'!V71,'SR6'!V71,'SR7'!V71,'SR8'!V71)</f>
        <v>0</v>
      </c>
    </row>
    <row r="72" spans="1:23" customFormat="1" x14ac:dyDescent="0.25">
      <c r="A72" s="1">
        <v>70</v>
      </c>
      <c r="B72" s="4" t="e">
        <f>AVERAGE('SR1'!G72,'SR2'!G72,'SR3'!G72,'SR4'!G72,'SR5'!G72,'SR6'!G72,'SR7'!G72,'SR8'!G72)</f>
        <v>#DIV/0!</v>
      </c>
      <c r="C72" s="9" t="e">
        <f>(STDEV('SR1'!G72,'SR2'!G72,'SR3'!G72,'SR4'!G72,'SR5'!G72,'SR6'!G72,'SR7'!G72,'SR8'!G72))/B72</f>
        <v>#DIV/0!</v>
      </c>
      <c r="D72" s="4" t="e">
        <f>AVERAGE('SR1'!I72,'SR2'!I72,'SR3'!I72,'SR4'!I72,'SR5'!I72,'SR6'!I72,'SR7'!I72,'SR8'!I72)</f>
        <v>#DIV/0!</v>
      </c>
      <c r="E72" s="9" t="e">
        <f>(STDEV('SR1'!I72,'SR2'!I72,'SR3'!I72,'SR4'!I72,'SR5'!I72,'SR6'!I72,'SR7'!I72,'SR8'!I72))/D72</f>
        <v>#DIV/0!</v>
      </c>
      <c r="F72" s="4" t="e">
        <f>AVERAGE('SR1'!K72,'SR2'!K72,'SR3'!K72,'SR4'!K72,'SR5'!K72,'SR6'!K72,'SR7'!K72,'SR8'!K72)</f>
        <v>#DIV/0!</v>
      </c>
      <c r="G72" s="9" t="e">
        <f>(STDEV('SR1'!K72,'SR2'!K72,'SR3'!K72,'SR4'!K72,'SR5'!K72,'SR6'!K72,'SR7'!K72,'SR8'!K72))/F72</f>
        <v>#DIV/0!</v>
      </c>
      <c r="H72" s="2">
        <f>COUNTA('SR1'!G72,'SR2'!G72,'SR3'!G72,'SR4'!G72,'SR5'!G72,'SR6'!G72,'SR7'!G72,'SR8'!G72)</f>
        <v>0</v>
      </c>
      <c r="J72" s="1">
        <v>70</v>
      </c>
      <c r="K72" s="4" t="e">
        <f>AVERAGE('SR1'!H72,'SR2'!H72,'SR3'!H72,'SR4'!H72,'SR5'!H72,'SR6'!H72,'SR7'!H72,'SR8'!H72)</f>
        <v>#DIV/0!</v>
      </c>
      <c r="L72" s="4" t="e">
        <f>AVERAGE('SR1'!J72,'SR2'!J72,'SR3'!J72,'SR4'!J72,'SR5'!J72,'SR6'!J72,'SR7'!J72,'SR8'!J72)</f>
        <v>#DIV/0!</v>
      </c>
      <c r="M72" s="4" t="e">
        <f>AVERAGE('SR1'!L72,'SR2'!L72,'SR3'!L72,'SR4'!L72,'SR5'!L72,'SR6'!L72,'SR7'!L72,'SR8'!L72)</f>
        <v>#DIV/0!</v>
      </c>
      <c r="N72" s="2">
        <f>COUNTA('SR1'!P72,'SR2'!P72,'SR3'!P72,'SR4'!P72,'SR5'!P72,'SR6'!P72,'SR7'!P72,'SR8'!P72)</f>
        <v>0</v>
      </c>
      <c r="P72" s="1">
        <v>70</v>
      </c>
      <c r="Q72" s="8" t="e">
        <f>AVERAGE('SR1'!AT72,'SR2'!AT72,'SR3'!AT72,'SR4'!AT72,'SR5'!AT72,'SR6'!AT72,'SR7'!AT72,'SR8'!AT72)</f>
        <v>#DIV/0!</v>
      </c>
      <c r="R72" s="9" t="e">
        <f>(STDEV('SR1'!AT72,'SR2'!AT72,'SR3'!AT72,'SR4'!AT72,'SR5'!AT72,'SR6'!AT72,'SR7'!AT72,'SR8'!AT72))/Q72</f>
        <v>#DIV/0!</v>
      </c>
      <c r="S72" s="8" t="e">
        <f>AVERAGE('SR1'!AU72,'SR2'!AU72,'SR3'!AU72,'SR4'!AU72,'SR5'!AU72,'SR6'!AU72,'SR7'!AU72,'SR8'!AU72)</f>
        <v>#DIV/0!</v>
      </c>
      <c r="T72" s="9" t="e">
        <f>STDEV('SR1'!AU72,'SR2'!AU72,'SR3'!AU72,'SR4'!AU72,'SR5'!AU72,'SR6'!AU72,'SR7'!AU72,'SR8'!AU72)/S72</f>
        <v>#DIV/0!</v>
      </c>
      <c r="U72" s="8" t="e">
        <f>AVERAGE('SR1'!AV72,'SR2'!AV72,'SR3'!AV72,'SR4'!AV72,'SR5'!AV72,'SR6'!AV72,'SR7'!AV72,'SR8'!AV72)</f>
        <v>#DIV/0!</v>
      </c>
      <c r="V72" s="9" t="e">
        <f>STDEV('SR1'!AV72,'SR2'!AV72,'SR3'!AV72,'SR4'!AV72,'SR5'!AV72,'SR6'!AV72,'SR7'!AV72,'SR8'!AV72)/U72</f>
        <v>#DIV/0!</v>
      </c>
      <c r="W72" s="2">
        <f>COUNTA('SR1'!V72,'SR2'!V72,'SR3'!V72,'SR4'!V72,'SR5'!V72,'SR6'!V72,'SR7'!V72,'SR8'!V72)</f>
        <v>0</v>
      </c>
    </row>
    <row r="73" spans="1:23" customFormat="1" x14ac:dyDescent="0.25">
      <c r="A73" s="1">
        <v>71</v>
      </c>
      <c r="B73" s="4" t="e">
        <f>AVERAGE('SR1'!G73,'SR2'!G73,'SR3'!G73,'SR4'!G73,'SR5'!G73,'SR6'!G73,'SR7'!G73,'SR8'!G73)</f>
        <v>#DIV/0!</v>
      </c>
      <c r="C73" s="9" t="e">
        <f>(STDEV('SR1'!G73,'SR2'!G73,'SR3'!G73,'SR4'!G73,'SR5'!G73,'SR6'!G73,'SR7'!G73,'SR8'!G73))/B73</f>
        <v>#DIV/0!</v>
      </c>
      <c r="D73" s="4" t="e">
        <f>AVERAGE('SR1'!I73,'SR2'!I73,'SR3'!I73,'SR4'!I73,'SR5'!I73,'SR6'!I73,'SR7'!I73,'SR8'!I73)</f>
        <v>#DIV/0!</v>
      </c>
      <c r="E73" s="9" t="e">
        <f>(STDEV('SR1'!I73,'SR2'!I73,'SR3'!I73,'SR4'!I73,'SR5'!I73,'SR6'!I73,'SR7'!I73,'SR8'!I73))/D73</f>
        <v>#DIV/0!</v>
      </c>
      <c r="F73" s="4" t="e">
        <f>AVERAGE('SR1'!K73,'SR2'!K73,'SR3'!K73,'SR4'!K73,'SR5'!K73,'SR6'!K73,'SR7'!K73,'SR8'!K73)</f>
        <v>#DIV/0!</v>
      </c>
      <c r="G73" s="9" t="e">
        <f>(STDEV('SR1'!K73,'SR2'!K73,'SR3'!K73,'SR4'!K73,'SR5'!K73,'SR6'!K73,'SR7'!K73,'SR8'!K73))/F73</f>
        <v>#DIV/0!</v>
      </c>
      <c r="H73" s="2">
        <f>COUNTA('SR1'!G73,'SR2'!G73,'SR3'!G73,'SR4'!G73,'SR5'!G73,'SR6'!G73,'SR7'!G73,'SR8'!G73)</f>
        <v>0</v>
      </c>
      <c r="J73" s="1">
        <v>71</v>
      </c>
      <c r="K73" s="4" t="e">
        <f>AVERAGE('SR1'!H73,'SR2'!H73,'SR3'!H73,'SR4'!H73,'SR5'!H73,'SR6'!H73,'SR7'!H73,'SR8'!H73)</f>
        <v>#DIV/0!</v>
      </c>
      <c r="L73" s="4" t="e">
        <f>AVERAGE('SR1'!J73,'SR2'!J73,'SR3'!J73,'SR4'!J73,'SR5'!J73,'SR6'!J73,'SR7'!J73,'SR8'!J73)</f>
        <v>#DIV/0!</v>
      </c>
      <c r="M73" s="4" t="e">
        <f>AVERAGE('SR1'!L73,'SR2'!L73,'SR3'!L73,'SR4'!L73,'SR5'!L73,'SR6'!L73,'SR7'!L73,'SR8'!L73)</f>
        <v>#DIV/0!</v>
      </c>
      <c r="N73" s="2">
        <f>COUNTA('SR1'!P73,'SR2'!P73,'SR3'!P73,'SR4'!P73,'SR5'!P73,'SR6'!P73,'SR7'!P73,'SR8'!P73)</f>
        <v>0</v>
      </c>
      <c r="P73" s="1">
        <v>71</v>
      </c>
      <c r="Q73" s="8" t="e">
        <f>AVERAGE('SR1'!AT73,'SR2'!AT73,'SR3'!AT73,'SR4'!AT73,'SR5'!AT73,'SR6'!AT73,'SR7'!AT73,'SR8'!AT73)</f>
        <v>#DIV/0!</v>
      </c>
      <c r="R73" s="9" t="e">
        <f>(STDEV('SR1'!AT73,'SR2'!AT73,'SR3'!AT73,'SR4'!AT73,'SR5'!AT73,'SR6'!AT73,'SR7'!AT73,'SR8'!AT73))/Q73</f>
        <v>#DIV/0!</v>
      </c>
      <c r="S73" s="8" t="e">
        <f>AVERAGE('SR1'!AU73,'SR2'!AU73,'SR3'!AU73,'SR4'!AU73,'SR5'!AU73,'SR6'!AU73,'SR7'!AU73,'SR8'!AU73)</f>
        <v>#DIV/0!</v>
      </c>
      <c r="T73" s="9" t="e">
        <f>STDEV('SR1'!AU73,'SR2'!AU73,'SR3'!AU73,'SR4'!AU73,'SR5'!AU73,'SR6'!AU73,'SR7'!AU73,'SR8'!AU73)/S73</f>
        <v>#DIV/0!</v>
      </c>
      <c r="U73" s="8" t="e">
        <f>AVERAGE('SR1'!AV73,'SR2'!AV73,'SR3'!AV73,'SR4'!AV73,'SR5'!AV73,'SR6'!AV73,'SR7'!AV73,'SR8'!AV73)</f>
        <v>#DIV/0!</v>
      </c>
      <c r="V73" s="9" t="e">
        <f>STDEV('SR1'!AV73,'SR2'!AV73,'SR3'!AV73,'SR4'!AV73,'SR5'!AV73,'SR6'!AV73,'SR7'!AV73,'SR8'!AV73)/U73</f>
        <v>#DIV/0!</v>
      </c>
      <c r="W73" s="2">
        <f>COUNTA('SR1'!V73,'SR2'!V73,'SR3'!V73,'SR4'!V73,'SR5'!V73,'SR6'!V73,'SR7'!V73,'SR8'!V73)</f>
        <v>0</v>
      </c>
    </row>
    <row r="74" spans="1:23" customFormat="1" x14ac:dyDescent="0.25">
      <c r="A74" s="1">
        <v>72</v>
      </c>
      <c r="B74" s="4" t="e">
        <f>AVERAGE('SR1'!G74,'SR2'!G74,'SR3'!G74,'SR4'!G74,'SR5'!G74,'SR6'!G74,'SR7'!G74,'SR8'!G74)</f>
        <v>#DIV/0!</v>
      </c>
      <c r="C74" s="9" t="e">
        <f>(STDEV('SR1'!G74,'SR2'!G74,'SR3'!G74,'SR4'!G74,'SR5'!G74,'SR6'!G74,'SR7'!G74,'SR8'!G74))/B74</f>
        <v>#DIV/0!</v>
      </c>
      <c r="D74" s="4" t="e">
        <f>AVERAGE('SR1'!I74,'SR2'!I74,'SR3'!I74,'SR4'!I74,'SR5'!I74,'SR6'!I74,'SR7'!I74,'SR8'!I74)</f>
        <v>#DIV/0!</v>
      </c>
      <c r="E74" s="9" t="e">
        <f>(STDEV('SR1'!I74,'SR2'!I74,'SR3'!I74,'SR4'!I74,'SR5'!I74,'SR6'!I74,'SR7'!I74,'SR8'!I74))/D74</f>
        <v>#DIV/0!</v>
      </c>
      <c r="F74" s="4" t="e">
        <f>AVERAGE('SR1'!K74,'SR2'!K74,'SR3'!K74,'SR4'!K74,'SR5'!K74,'SR6'!K74,'SR7'!K74,'SR8'!K74)</f>
        <v>#DIV/0!</v>
      </c>
      <c r="G74" s="9" t="e">
        <f>(STDEV('SR1'!K74,'SR2'!K74,'SR3'!K74,'SR4'!K74,'SR5'!K74,'SR6'!K74,'SR7'!K74,'SR8'!K74))/F74</f>
        <v>#DIV/0!</v>
      </c>
      <c r="H74" s="2">
        <f>COUNTA('SR1'!G74,'SR2'!G74,'SR3'!G74,'SR4'!G74,'SR5'!G74,'SR6'!G74,'SR7'!G74,'SR8'!G74)</f>
        <v>0</v>
      </c>
      <c r="J74" s="1">
        <v>72</v>
      </c>
      <c r="K74" s="4" t="e">
        <f>AVERAGE('SR1'!H74,'SR2'!H74,'SR3'!H74,'SR4'!H74,'SR5'!H74,'SR6'!H74,'SR7'!H74,'SR8'!H74)</f>
        <v>#DIV/0!</v>
      </c>
      <c r="L74" s="4" t="e">
        <f>AVERAGE('SR1'!J74,'SR2'!J74,'SR3'!J74,'SR4'!J74,'SR5'!J74,'SR6'!J74,'SR7'!J74,'SR8'!J74)</f>
        <v>#DIV/0!</v>
      </c>
      <c r="M74" s="4" t="e">
        <f>AVERAGE('SR1'!L74,'SR2'!L74,'SR3'!L74,'SR4'!L74,'SR5'!L74,'SR6'!L74,'SR7'!L74,'SR8'!L74)</f>
        <v>#DIV/0!</v>
      </c>
      <c r="N74" s="2">
        <f>COUNTA('SR1'!P74,'SR2'!P74,'SR3'!P74,'SR4'!P74,'SR5'!P74,'SR6'!P74,'SR7'!P74,'SR8'!P74)</f>
        <v>0</v>
      </c>
      <c r="P74" s="1">
        <v>72</v>
      </c>
      <c r="Q74" s="8" t="e">
        <f>AVERAGE('SR1'!AT74,'SR2'!AT74,'SR3'!AT74,'SR4'!AT74,'SR5'!AT74,'SR6'!AT74,'SR7'!AT74,'SR8'!AT74)</f>
        <v>#DIV/0!</v>
      </c>
      <c r="R74" s="9" t="e">
        <f>(STDEV('SR1'!AT74,'SR2'!AT74,'SR3'!AT74,'SR4'!AT74,'SR5'!AT74,'SR6'!AT74,'SR7'!AT74,'SR8'!AT74))/Q74</f>
        <v>#DIV/0!</v>
      </c>
      <c r="S74" s="8" t="e">
        <f>AVERAGE('SR1'!AU74,'SR2'!AU74,'SR3'!AU74,'SR4'!AU74,'SR5'!AU74,'SR6'!AU74,'SR7'!AU74,'SR8'!AU74)</f>
        <v>#DIV/0!</v>
      </c>
      <c r="T74" s="9" t="e">
        <f>STDEV('SR1'!AU74,'SR2'!AU74,'SR3'!AU74,'SR4'!AU74,'SR5'!AU74,'SR6'!AU74,'SR7'!AU74,'SR8'!AU74)/S74</f>
        <v>#DIV/0!</v>
      </c>
      <c r="U74" s="8" t="e">
        <f>AVERAGE('SR1'!AV74,'SR2'!AV74,'SR3'!AV74,'SR4'!AV74,'SR5'!AV74,'SR6'!AV74,'SR7'!AV74,'SR8'!AV74)</f>
        <v>#DIV/0!</v>
      </c>
      <c r="V74" s="9" t="e">
        <f>STDEV('SR1'!AV74,'SR2'!AV74,'SR3'!AV74,'SR4'!AV74,'SR5'!AV74,'SR6'!AV74,'SR7'!AV74,'SR8'!AV74)/U74</f>
        <v>#DIV/0!</v>
      </c>
      <c r="W74" s="2">
        <f>COUNTA('SR1'!V74,'SR2'!V74,'SR3'!V74,'SR4'!V74,'SR5'!V74,'SR6'!V74,'SR7'!V74,'SR8'!V74)</f>
        <v>0</v>
      </c>
    </row>
    <row r="75" spans="1:23" customFormat="1" x14ac:dyDescent="0.25">
      <c r="A75" s="1">
        <v>73</v>
      </c>
      <c r="B75" s="4" t="e">
        <f>AVERAGE('SR1'!G75,'SR2'!G75,'SR3'!G75,'SR4'!G75,'SR5'!G75,'SR6'!G75,'SR7'!G75,'SR8'!G75)</f>
        <v>#DIV/0!</v>
      </c>
      <c r="C75" s="9" t="e">
        <f>(STDEV('SR1'!G75,'SR2'!G75,'SR3'!G75,'SR4'!G75,'SR5'!G75,'SR6'!G75,'SR7'!G75,'SR8'!G75))/B75</f>
        <v>#DIV/0!</v>
      </c>
      <c r="D75" s="4" t="e">
        <f>AVERAGE('SR1'!I75,'SR2'!I75,'SR3'!I75,'SR4'!I75,'SR5'!I75,'SR6'!I75,'SR7'!I75,'SR8'!I75)</f>
        <v>#DIV/0!</v>
      </c>
      <c r="E75" s="9" t="e">
        <f>(STDEV('SR1'!I75,'SR2'!I75,'SR3'!I75,'SR4'!I75,'SR5'!I75,'SR6'!I75,'SR7'!I75,'SR8'!I75))/D75</f>
        <v>#DIV/0!</v>
      </c>
      <c r="F75" s="4" t="e">
        <f>AVERAGE('SR1'!K75,'SR2'!K75,'SR3'!K75,'SR4'!K75,'SR5'!K75,'SR6'!K75,'SR7'!K75,'SR8'!K75)</f>
        <v>#DIV/0!</v>
      </c>
      <c r="G75" s="9" t="e">
        <f>(STDEV('SR1'!K75,'SR2'!K75,'SR3'!K75,'SR4'!K75,'SR5'!K75,'SR6'!K75,'SR7'!K75,'SR8'!K75))/F75</f>
        <v>#DIV/0!</v>
      </c>
      <c r="H75" s="2">
        <f>COUNTA('SR1'!G75,'SR2'!G75,'SR3'!G75,'SR4'!G75,'SR5'!G75,'SR6'!G75,'SR7'!G75,'SR8'!G75)</f>
        <v>0</v>
      </c>
      <c r="J75" s="1">
        <v>73</v>
      </c>
      <c r="K75" s="4" t="e">
        <f>AVERAGE('SR1'!H75,'SR2'!H75,'SR3'!H75,'SR4'!H75,'SR5'!H75,'SR6'!H75,'SR7'!H75,'SR8'!H75)</f>
        <v>#DIV/0!</v>
      </c>
      <c r="L75" s="4" t="e">
        <f>AVERAGE('SR1'!J75,'SR2'!J75,'SR3'!J75,'SR4'!J75,'SR5'!J75,'SR6'!J75,'SR7'!J75,'SR8'!J75)</f>
        <v>#DIV/0!</v>
      </c>
      <c r="M75" s="4" t="e">
        <f>AVERAGE('SR1'!L75,'SR2'!L75,'SR3'!L75,'SR4'!L75,'SR5'!L75,'SR6'!L75,'SR7'!L75,'SR8'!L75)</f>
        <v>#DIV/0!</v>
      </c>
      <c r="N75" s="2">
        <f>COUNTA('SR1'!P75,'SR2'!P75,'SR3'!P75,'SR4'!P75,'SR5'!P75,'SR6'!P75,'SR7'!P75,'SR8'!P75)</f>
        <v>0</v>
      </c>
      <c r="P75" s="1">
        <v>73</v>
      </c>
      <c r="Q75" s="8" t="e">
        <f>AVERAGE('SR1'!AT75,'SR2'!AT75,'SR3'!AT75,'SR4'!AT75,'SR5'!AT75,'SR6'!AT75,'SR7'!AT75,'SR8'!AT75)</f>
        <v>#DIV/0!</v>
      </c>
      <c r="R75" s="9" t="e">
        <f>(STDEV('SR1'!AT75,'SR2'!AT75,'SR3'!AT75,'SR4'!AT75,'SR5'!AT75,'SR6'!AT75,'SR7'!AT75,'SR8'!AT75))/Q75</f>
        <v>#DIV/0!</v>
      </c>
      <c r="S75" s="8" t="e">
        <f>AVERAGE('SR1'!AU75,'SR2'!AU75,'SR3'!AU75,'SR4'!AU75,'SR5'!AU75,'SR6'!AU75,'SR7'!AU75,'SR8'!AU75)</f>
        <v>#DIV/0!</v>
      </c>
      <c r="T75" s="9" t="e">
        <f>STDEV('SR1'!AU75,'SR2'!AU75,'SR3'!AU75,'SR4'!AU75,'SR5'!AU75,'SR6'!AU75,'SR7'!AU75,'SR8'!AU75)/S75</f>
        <v>#DIV/0!</v>
      </c>
      <c r="U75" s="8" t="e">
        <f>AVERAGE('SR1'!AV75,'SR2'!AV75,'SR3'!AV75,'SR4'!AV75,'SR5'!AV75,'SR6'!AV75,'SR7'!AV75,'SR8'!AV75)</f>
        <v>#DIV/0!</v>
      </c>
      <c r="V75" s="9" t="e">
        <f>STDEV('SR1'!AV75,'SR2'!AV75,'SR3'!AV75,'SR4'!AV75,'SR5'!AV75,'SR6'!AV75,'SR7'!AV75,'SR8'!AV75)/U75</f>
        <v>#DIV/0!</v>
      </c>
      <c r="W75" s="2">
        <f>COUNTA('SR1'!V75,'SR2'!V75,'SR3'!V75,'SR4'!V75,'SR5'!V75,'SR6'!V75,'SR7'!V75,'SR8'!V75)</f>
        <v>0</v>
      </c>
    </row>
    <row r="76" spans="1:23" customFormat="1" x14ac:dyDescent="0.25">
      <c r="A76" s="1">
        <v>74</v>
      </c>
      <c r="B76" s="4" t="e">
        <f>AVERAGE('SR1'!G76,'SR2'!G76,'SR3'!G76,'SR4'!G76,'SR5'!G76,'SR6'!G76,'SR7'!G76,'SR8'!G76)</f>
        <v>#DIV/0!</v>
      </c>
      <c r="C76" s="9" t="e">
        <f>(STDEV('SR1'!G76,'SR2'!G76,'SR3'!G76,'SR4'!G76,'SR5'!G76,'SR6'!G76,'SR7'!G76,'SR8'!G76))/B76</f>
        <v>#DIV/0!</v>
      </c>
      <c r="D76" s="4" t="e">
        <f>AVERAGE('SR1'!I76,'SR2'!I76,'SR3'!I76,'SR4'!I76,'SR5'!I76,'SR6'!I76,'SR7'!I76,'SR8'!I76)</f>
        <v>#DIV/0!</v>
      </c>
      <c r="E76" s="9" t="e">
        <f>(STDEV('SR1'!I76,'SR2'!I76,'SR3'!I76,'SR4'!I76,'SR5'!I76,'SR6'!I76,'SR7'!I76,'SR8'!I76))/D76</f>
        <v>#DIV/0!</v>
      </c>
      <c r="F76" s="4" t="e">
        <f>AVERAGE('SR1'!K76,'SR2'!K76,'SR3'!K76,'SR4'!K76,'SR5'!K76,'SR6'!K76,'SR7'!K76,'SR8'!K76)</f>
        <v>#DIV/0!</v>
      </c>
      <c r="G76" s="9" t="e">
        <f>(STDEV('SR1'!K76,'SR2'!K76,'SR3'!K76,'SR4'!K76,'SR5'!K76,'SR6'!K76,'SR7'!K76,'SR8'!K76))/F76</f>
        <v>#DIV/0!</v>
      </c>
      <c r="H76" s="2">
        <f>COUNTA('SR1'!G76,'SR2'!G76,'SR3'!G76,'SR4'!G76,'SR5'!G76,'SR6'!G76,'SR7'!G76,'SR8'!G76)</f>
        <v>0</v>
      </c>
      <c r="J76" s="1">
        <v>74</v>
      </c>
      <c r="K76" s="4" t="e">
        <f>AVERAGE('SR1'!H76,'SR2'!H76,'SR3'!H76,'SR4'!H76,'SR5'!H76,'SR6'!H76,'SR7'!H76,'SR8'!H76)</f>
        <v>#DIV/0!</v>
      </c>
      <c r="L76" s="4" t="e">
        <f>AVERAGE('SR1'!J76,'SR2'!J76,'SR3'!J76,'SR4'!J76,'SR5'!J76,'SR6'!J76,'SR7'!J76,'SR8'!J76)</f>
        <v>#DIV/0!</v>
      </c>
      <c r="M76" s="4" t="e">
        <f>AVERAGE('SR1'!L76,'SR2'!L76,'SR3'!L76,'SR4'!L76,'SR5'!L76,'SR6'!L76,'SR7'!L76,'SR8'!L76)</f>
        <v>#DIV/0!</v>
      </c>
      <c r="N76" s="2">
        <f>COUNTA('SR1'!P76,'SR2'!P76,'SR3'!P76,'SR4'!P76,'SR5'!P76,'SR6'!P76,'SR7'!P76,'SR8'!P76)</f>
        <v>0</v>
      </c>
      <c r="P76" s="1">
        <v>74</v>
      </c>
      <c r="Q76" s="8" t="e">
        <f>AVERAGE('SR1'!AT76,'SR2'!AT76,'SR3'!AT76,'SR4'!AT76,'SR5'!AT76,'SR6'!AT76,'SR7'!AT76,'SR8'!AT76)</f>
        <v>#DIV/0!</v>
      </c>
      <c r="R76" s="9" t="e">
        <f>(STDEV('SR1'!AT76,'SR2'!AT76,'SR3'!AT76,'SR4'!AT76,'SR5'!AT76,'SR6'!AT76,'SR7'!AT76,'SR8'!AT76))/Q76</f>
        <v>#DIV/0!</v>
      </c>
      <c r="S76" s="8" t="e">
        <f>AVERAGE('SR1'!AU76,'SR2'!AU76,'SR3'!AU76,'SR4'!AU76,'SR5'!AU76,'SR6'!AU76,'SR7'!AU76,'SR8'!AU76)</f>
        <v>#DIV/0!</v>
      </c>
      <c r="T76" s="9" t="e">
        <f>STDEV('SR1'!AU76,'SR2'!AU76,'SR3'!AU76,'SR4'!AU76,'SR5'!AU76,'SR6'!AU76,'SR7'!AU76,'SR8'!AU76)/S76</f>
        <v>#DIV/0!</v>
      </c>
      <c r="U76" s="8" t="e">
        <f>AVERAGE('SR1'!AV76,'SR2'!AV76,'SR3'!AV76,'SR4'!AV76,'SR5'!AV76,'SR6'!AV76,'SR7'!AV76,'SR8'!AV76)</f>
        <v>#DIV/0!</v>
      </c>
      <c r="V76" s="9" t="e">
        <f>STDEV('SR1'!AV76,'SR2'!AV76,'SR3'!AV76,'SR4'!AV76,'SR5'!AV76,'SR6'!AV76,'SR7'!AV76,'SR8'!AV76)/U76</f>
        <v>#DIV/0!</v>
      </c>
      <c r="W76" s="2">
        <f>COUNTA('SR1'!V76,'SR2'!V76,'SR3'!V76,'SR4'!V76,'SR5'!V76,'SR6'!V76,'SR7'!V76,'SR8'!V76)</f>
        <v>0</v>
      </c>
    </row>
    <row r="77" spans="1:23" customFormat="1" x14ac:dyDescent="0.25">
      <c r="A77" s="1">
        <v>75</v>
      </c>
      <c r="B77" s="4" t="e">
        <f>AVERAGE('SR1'!G77,'SR2'!G77,'SR3'!G77,'SR4'!G77,'SR5'!G77,'SR6'!G77,'SR7'!G77,'SR8'!G77)</f>
        <v>#DIV/0!</v>
      </c>
      <c r="C77" s="9" t="e">
        <f>(STDEV('SR1'!G77,'SR2'!G77,'SR3'!G77,'SR4'!G77,'SR5'!G77,'SR6'!G77,'SR7'!G77,'SR8'!G77))/B77</f>
        <v>#DIV/0!</v>
      </c>
      <c r="D77" s="4" t="e">
        <f>AVERAGE('SR1'!I77,'SR2'!I77,'SR3'!I77,'SR4'!I77,'SR5'!I77,'SR6'!I77,'SR7'!I77,'SR8'!I77)</f>
        <v>#DIV/0!</v>
      </c>
      <c r="E77" s="9" t="e">
        <f>(STDEV('SR1'!I77,'SR2'!I77,'SR3'!I77,'SR4'!I77,'SR5'!I77,'SR6'!I77,'SR7'!I77,'SR8'!I77))/D77</f>
        <v>#DIV/0!</v>
      </c>
      <c r="F77" s="4" t="e">
        <f>AVERAGE('SR1'!K77,'SR2'!K77,'SR3'!K77,'SR4'!K77,'SR5'!K77,'SR6'!K77,'SR7'!K77,'SR8'!K77)</f>
        <v>#DIV/0!</v>
      </c>
      <c r="G77" s="9" t="e">
        <f>(STDEV('SR1'!K77,'SR2'!K77,'SR3'!K77,'SR4'!K77,'SR5'!K77,'SR6'!K77,'SR7'!K77,'SR8'!K77))/F77</f>
        <v>#DIV/0!</v>
      </c>
      <c r="H77" s="2">
        <f>COUNTA('SR1'!G77,'SR2'!G77,'SR3'!G77,'SR4'!G77,'SR5'!G77,'SR6'!G77,'SR7'!G77,'SR8'!G77)</f>
        <v>0</v>
      </c>
      <c r="J77" s="1">
        <v>75</v>
      </c>
      <c r="K77" s="4" t="e">
        <f>AVERAGE('SR1'!H77,'SR2'!H77,'SR3'!H77,'SR4'!H77,'SR5'!H77,'SR6'!H77,'SR7'!H77,'SR8'!H77)</f>
        <v>#DIV/0!</v>
      </c>
      <c r="L77" s="4" t="e">
        <f>AVERAGE('SR1'!J77,'SR2'!J77,'SR3'!J77,'SR4'!J77,'SR5'!J77,'SR6'!J77,'SR7'!J77,'SR8'!J77)</f>
        <v>#DIV/0!</v>
      </c>
      <c r="M77" s="4" t="e">
        <f>AVERAGE('SR1'!L77,'SR2'!L77,'SR3'!L77,'SR4'!L77,'SR5'!L77,'SR6'!L77,'SR7'!L77,'SR8'!L77)</f>
        <v>#DIV/0!</v>
      </c>
      <c r="N77" s="2">
        <f>COUNTA('SR1'!P77,'SR2'!P77,'SR3'!P77,'SR4'!P77,'SR5'!P77,'SR6'!P77,'SR7'!P77,'SR8'!P77)</f>
        <v>0</v>
      </c>
      <c r="P77" s="1">
        <v>75</v>
      </c>
      <c r="Q77" s="8" t="e">
        <f>AVERAGE('SR1'!AT77,'SR2'!AT77,'SR3'!AT77,'SR4'!AT77,'SR5'!AT77,'SR6'!AT77,'SR7'!AT77,'SR8'!AT77)</f>
        <v>#DIV/0!</v>
      </c>
      <c r="R77" s="9" t="e">
        <f>(STDEV('SR1'!AT77,'SR2'!AT77,'SR3'!AT77,'SR4'!AT77,'SR5'!AT77,'SR6'!AT77,'SR7'!AT77,'SR8'!AT77))/Q77</f>
        <v>#DIV/0!</v>
      </c>
      <c r="S77" s="8" t="e">
        <f>AVERAGE('SR1'!AU77,'SR2'!AU77,'SR3'!AU77,'SR4'!AU77,'SR5'!AU77,'SR6'!AU77,'SR7'!AU77,'SR8'!AU77)</f>
        <v>#DIV/0!</v>
      </c>
      <c r="T77" s="9" t="e">
        <f>STDEV('SR1'!AU77,'SR2'!AU77,'SR3'!AU77,'SR4'!AU77,'SR5'!AU77,'SR6'!AU77,'SR7'!AU77,'SR8'!AU77)/S77</f>
        <v>#DIV/0!</v>
      </c>
      <c r="U77" s="8" t="e">
        <f>AVERAGE('SR1'!AV77,'SR2'!AV77,'SR3'!AV77,'SR4'!AV77,'SR5'!AV77,'SR6'!AV77,'SR7'!AV77,'SR8'!AV77)</f>
        <v>#DIV/0!</v>
      </c>
      <c r="V77" s="9" t="e">
        <f>STDEV('SR1'!AV77,'SR2'!AV77,'SR3'!AV77,'SR4'!AV77,'SR5'!AV77,'SR6'!AV77,'SR7'!AV77,'SR8'!AV77)/U77</f>
        <v>#DIV/0!</v>
      </c>
      <c r="W77" s="2">
        <f>COUNTA('SR1'!V77,'SR2'!V77,'SR3'!V77,'SR4'!V77,'SR5'!V77,'SR6'!V77,'SR7'!V77,'SR8'!V77)</f>
        <v>0</v>
      </c>
    </row>
    <row r="78" spans="1:23" customFormat="1" x14ac:dyDescent="0.25">
      <c r="A78" s="1">
        <v>76</v>
      </c>
      <c r="B78" s="4" t="e">
        <f>AVERAGE('SR1'!G78,'SR2'!G78,'SR3'!G78,'SR4'!G78,'SR5'!G78,'SR6'!G78,'SR7'!G78,'SR8'!G78)</f>
        <v>#DIV/0!</v>
      </c>
      <c r="C78" s="9" t="e">
        <f>(STDEV('SR1'!G78,'SR2'!G78,'SR3'!G78,'SR4'!G78,'SR5'!G78,'SR6'!G78,'SR7'!G78,'SR8'!G78))/B78</f>
        <v>#DIV/0!</v>
      </c>
      <c r="D78" s="4" t="e">
        <f>AVERAGE('SR1'!I78,'SR2'!I78,'SR3'!I78,'SR4'!I78,'SR5'!I78,'SR6'!I78,'SR7'!I78,'SR8'!I78)</f>
        <v>#DIV/0!</v>
      </c>
      <c r="E78" s="9" t="e">
        <f>(STDEV('SR1'!I78,'SR2'!I78,'SR3'!I78,'SR4'!I78,'SR5'!I78,'SR6'!I78,'SR7'!I78,'SR8'!I78))/D78</f>
        <v>#DIV/0!</v>
      </c>
      <c r="F78" s="4" t="e">
        <f>AVERAGE('SR1'!K78,'SR2'!K78,'SR3'!K78,'SR4'!K78,'SR5'!K78,'SR6'!K78,'SR7'!K78,'SR8'!K78)</f>
        <v>#DIV/0!</v>
      </c>
      <c r="G78" s="9" t="e">
        <f>(STDEV('SR1'!K78,'SR2'!K78,'SR3'!K78,'SR4'!K78,'SR5'!K78,'SR6'!K78,'SR7'!K78,'SR8'!K78))/F78</f>
        <v>#DIV/0!</v>
      </c>
      <c r="H78" s="2">
        <f>COUNTA('SR1'!G78,'SR2'!G78,'SR3'!G78,'SR4'!G78,'SR5'!G78,'SR6'!G78,'SR7'!G78,'SR8'!G78)</f>
        <v>0</v>
      </c>
      <c r="J78" s="1">
        <v>76</v>
      </c>
      <c r="K78" s="4" t="e">
        <f>AVERAGE('SR1'!H78,'SR2'!H78,'SR3'!H78,'SR4'!H78,'SR5'!H78,'SR6'!H78,'SR7'!H78,'SR8'!H78)</f>
        <v>#DIV/0!</v>
      </c>
      <c r="L78" s="4" t="e">
        <f>AVERAGE('SR1'!J78,'SR2'!J78,'SR3'!J78,'SR4'!J78,'SR5'!J78,'SR6'!J78,'SR7'!J78,'SR8'!J78)</f>
        <v>#DIV/0!</v>
      </c>
      <c r="M78" s="4" t="e">
        <f>AVERAGE('SR1'!L78,'SR2'!L78,'SR3'!L78,'SR4'!L78,'SR5'!L78,'SR6'!L78,'SR7'!L78,'SR8'!L78)</f>
        <v>#DIV/0!</v>
      </c>
      <c r="N78" s="2">
        <f>COUNTA('SR1'!P78,'SR2'!P78,'SR3'!P78,'SR4'!P78,'SR5'!P78,'SR6'!P78,'SR7'!P78,'SR8'!P78)</f>
        <v>0</v>
      </c>
      <c r="P78" s="1">
        <v>76</v>
      </c>
      <c r="Q78" s="8" t="e">
        <f>AVERAGE('SR1'!AT78,'SR2'!AT78,'SR3'!AT78,'SR4'!AT78,'SR5'!AT78,'SR6'!AT78,'SR7'!AT78,'SR8'!AT78)</f>
        <v>#DIV/0!</v>
      </c>
      <c r="R78" s="9" t="e">
        <f>(STDEV('SR1'!AT78,'SR2'!AT78,'SR3'!AT78,'SR4'!AT78,'SR5'!AT78,'SR6'!AT78,'SR7'!AT78,'SR8'!AT78))/Q78</f>
        <v>#DIV/0!</v>
      </c>
      <c r="S78" s="8" t="e">
        <f>AVERAGE('SR1'!AU78,'SR2'!AU78,'SR3'!AU78,'SR4'!AU78,'SR5'!AU78,'SR6'!AU78,'SR7'!AU78,'SR8'!AU78)</f>
        <v>#DIV/0!</v>
      </c>
      <c r="T78" s="9" t="e">
        <f>STDEV('SR1'!AU78,'SR2'!AU78,'SR3'!AU78,'SR4'!AU78,'SR5'!AU78,'SR6'!AU78,'SR7'!AU78,'SR8'!AU78)/S78</f>
        <v>#DIV/0!</v>
      </c>
      <c r="U78" s="8" t="e">
        <f>AVERAGE('SR1'!AV78,'SR2'!AV78,'SR3'!AV78,'SR4'!AV78,'SR5'!AV78,'SR6'!AV78,'SR7'!AV78,'SR8'!AV78)</f>
        <v>#DIV/0!</v>
      </c>
      <c r="V78" s="9" t="e">
        <f>STDEV('SR1'!AV78,'SR2'!AV78,'SR3'!AV78,'SR4'!AV78,'SR5'!AV78,'SR6'!AV78,'SR7'!AV78,'SR8'!AV78)/U78</f>
        <v>#DIV/0!</v>
      </c>
      <c r="W78" s="2">
        <f>COUNTA('SR1'!V78,'SR2'!V78,'SR3'!V78,'SR4'!V78,'SR5'!V78,'SR6'!V78,'SR7'!V78,'SR8'!V78)</f>
        <v>0</v>
      </c>
    </row>
    <row r="79" spans="1:23" customFormat="1" x14ac:dyDescent="0.25">
      <c r="A79" s="1">
        <v>77</v>
      </c>
      <c r="B79" s="4" t="e">
        <f>AVERAGE('SR1'!G79,'SR2'!G79,'SR3'!G79,'SR4'!G79,'SR5'!G79,'SR6'!G79,'SR7'!G79,'SR8'!G79)</f>
        <v>#DIV/0!</v>
      </c>
      <c r="C79" s="9" t="e">
        <f>(STDEV('SR1'!G79,'SR2'!G79,'SR3'!G79,'SR4'!G79,'SR5'!G79,'SR6'!G79,'SR7'!G79,'SR8'!G79))/B79</f>
        <v>#DIV/0!</v>
      </c>
      <c r="D79" s="4" t="e">
        <f>AVERAGE('SR1'!I79,'SR2'!I79,'SR3'!I79,'SR4'!I79,'SR5'!I79,'SR6'!I79,'SR7'!I79,'SR8'!I79)</f>
        <v>#DIV/0!</v>
      </c>
      <c r="E79" s="9" t="e">
        <f>(STDEV('SR1'!I79,'SR2'!I79,'SR3'!I79,'SR4'!I79,'SR5'!I79,'SR6'!I79,'SR7'!I79,'SR8'!I79))/D79</f>
        <v>#DIV/0!</v>
      </c>
      <c r="F79" s="4" t="e">
        <f>AVERAGE('SR1'!K79,'SR2'!K79,'SR3'!K79,'SR4'!K79,'SR5'!K79,'SR6'!K79,'SR7'!K79,'SR8'!K79)</f>
        <v>#DIV/0!</v>
      </c>
      <c r="G79" s="9" t="e">
        <f>(STDEV('SR1'!K79,'SR2'!K79,'SR3'!K79,'SR4'!K79,'SR5'!K79,'SR6'!K79,'SR7'!K79,'SR8'!K79))/F79</f>
        <v>#DIV/0!</v>
      </c>
      <c r="H79" s="2">
        <f>COUNTA('SR1'!G79,'SR2'!G79,'SR3'!G79,'SR4'!G79,'SR5'!G79,'SR6'!G79,'SR7'!G79,'SR8'!G79)</f>
        <v>0</v>
      </c>
      <c r="J79" s="1">
        <v>77</v>
      </c>
      <c r="K79" s="4" t="e">
        <f>AVERAGE('SR1'!H79,'SR2'!H79,'SR3'!H79,'SR4'!H79,'SR5'!H79,'SR6'!H79,'SR7'!H79,'SR8'!H79)</f>
        <v>#DIV/0!</v>
      </c>
      <c r="L79" s="4" t="e">
        <f>AVERAGE('SR1'!J79,'SR2'!J79,'SR3'!J79,'SR4'!J79,'SR5'!J79,'SR6'!J79,'SR7'!J79,'SR8'!J79)</f>
        <v>#DIV/0!</v>
      </c>
      <c r="M79" s="4" t="e">
        <f>AVERAGE('SR1'!L79,'SR2'!L79,'SR3'!L79,'SR4'!L79,'SR5'!L79,'SR6'!L79,'SR7'!L79,'SR8'!L79)</f>
        <v>#DIV/0!</v>
      </c>
      <c r="N79" s="2">
        <f>COUNTA('SR1'!P79,'SR2'!P79,'SR3'!P79,'SR4'!P79,'SR5'!P79,'SR6'!P79,'SR7'!P79,'SR8'!P79)</f>
        <v>0</v>
      </c>
      <c r="P79" s="1">
        <v>77</v>
      </c>
      <c r="Q79" s="8" t="e">
        <f>AVERAGE('SR1'!AT79,'SR2'!AT79,'SR3'!AT79,'SR4'!AT79,'SR5'!AT79,'SR6'!AT79,'SR7'!AT79,'SR8'!AT79)</f>
        <v>#DIV/0!</v>
      </c>
      <c r="R79" s="9" t="e">
        <f>(STDEV('SR1'!AT79,'SR2'!AT79,'SR3'!AT79,'SR4'!AT79,'SR5'!AT79,'SR6'!AT79,'SR7'!AT79,'SR8'!AT79))/Q79</f>
        <v>#DIV/0!</v>
      </c>
      <c r="S79" s="8" t="e">
        <f>AVERAGE('SR1'!AU79,'SR2'!AU79,'SR3'!AU79,'SR4'!AU79,'SR5'!AU79,'SR6'!AU79,'SR7'!AU79,'SR8'!AU79)</f>
        <v>#DIV/0!</v>
      </c>
      <c r="T79" s="9" t="e">
        <f>STDEV('SR1'!AU79,'SR2'!AU79,'SR3'!AU79,'SR4'!AU79,'SR5'!AU79,'SR6'!AU79,'SR7'!AU79,'SR8'!AU79)/S79</f>
        <v>#DIV/0!</v>
      </c>
      <c r="U79" s="8" t="e">
        <f>AVERAGE('SR1'!AV79,'SR2'!AV79,'SR3'!AV79,'SR4'!AV79,'SR5'!AV79,'SR6'!AV79,'SR7'!AV79,'SR8'!AV79)</f>
        <v>#DIV/0!</v>
      </c>
      <c r="V79" s="9" t="e">
        <f>STDEV('SR1'!AV79,'SR2'!AV79,'SR3'!AV79,'SR4'!AV79,'SR5'!AV79,'SR6'!AV79,'SR7'!AV79,'SR8'!AV79)/U79</f>
        <v>#DIV/0!</v>
      </c>
      <c r="W79" s="2">
        <f>COUNTA('SR1'!V79,'SR2'!V79,'SR3'!V79,'SR4'!V79,'SR5'!V79,'SR6'!V79,'SR7'!V79,'SR8'!V79)</f>
        <v>0</v>
      </c>
    </row>
    <row r="80" spans="1:23" customFormat="1" x14ac:dyDescent="0.25">
      <c r="A80" s="1">
        <v>78</v>
      </c>
      <c r="B80" s="4" t="e">
        <f>AVERAGE('SR1'!G80,'SR2'!G80,'SR3'!G80,'SR4'!G80,'SR5'!G80,'SR6'!G80,'SR7'!G80,'SR8'!G80)</f>
        <v>#DIV/0!</v>
      </c>
      <c r="C80" s="9" t="e">
        <f>(STDEV('SR1'!G80,'SR2'!G80,'SR3'!G80,'SR4'!G80,'SR5'!G80,'SR6'!G80,'SR7'!G80,'SR8'!G80))/B80</f>
        <v>#DIV/0!</v>
      </c>
      <c r="D80" s="4" t="e">
        <f>AVERAGE('SR1'!I80,'SR2'!I80,'SR3'!I80,'SR4'!I80,'SR5'!I80,'SR6'!I80,'SR7'!I80,'SR8'!I80)</f>
        <v>#DIV/0!</v>
      </c>
      <c r="E80" s="9" t="e">
        <f>(STDEV('SR1'!I80,'SR2'!I80,'SR3'!I80,'SR4'!I80,'SR5'!I80,'SR6'!I80,'SR7'!I80,'SR8'!I80))/D80</f>
        <v>#DIV/0!</v>
      </c>
      <c r="F80" s="4" t="e">
        <f>AVERAGE('SR1'!K80,'SR2'!K80,'SR3'!K80,'SR4'!K80,'SR5'!K80,'SR6'!K80,'SR7'!K80,'SR8'!K80)</f>
        <v>#DIV/0!</v>
      </c>
      <c r="G80" s="9" t="e">
        <f>(STDEV('SR1'!K80,'SR2'!K80,'SR3'!K80,'SR4'!K80,'SR5'!K80,'SR6'!K80,'SR7'!K80,'SR8'!K80))/F80</f>
        <v>#DIV/0!</v>
      </c>
      <c r="H80" s="2">
        <f>COUNTA('SR1'!G80,'SR2'!G80,'SR3'!G80,'SR4'!G80,'SR5'!G80,'SR6'!G80,'SR7'!G80,'SR8'!G80)</f>
        <v>0</v>
      </c>
      <c r="J80" s="1">
        <v>78</v>
      </c>
      <c r="K80" s="4" t="e">
        <f>AVERAGE('SR1'!H80,'SR2'!H80,'SR3'!H80,'SR4'!H80,'SR5'!H80,'SR6'!H80,'SR7'!H80,'SR8'!H80)</f>
        <v>#DIV/0!</v>
      </c>
      <c r="L80" s="4" t="e">
        <f>AVERAGE('SR1'!J80,'SR2'!J80,'SR3'!J80,'SR4'!J80,'SR5'!J80,'SR6'!J80,'SR7'!J80,'SR8'!J80)</f>
        <v>#DIV/0!</v>
      </c>
      <c r="M80" s="4" t="e">
        <f>AVERAGE('SR1'!L80,'SR2'!L80,'SR3'!L80,'SR4'!L80,'SR5'!L80,'SR6'!L80,'SR7'!L80,'SR8'!L80)</f>
        <v>#DIV/0!</v>
      </c>
      <c r="N80" s="2">
        <f>COUNTA('SR1'!P80,'SR2'!P80,'SR3'!P80,'SR4'!P80,'SR5'!P80,'SR6'!P80,'SR7'!P80,'SR8'!P80)</f>
        <v>0</v>
      </c>
      <c r="P80" s="1">
        <v>78</v>
      </c>
      <c r="Q80" s="8" t="e">
        <f>AVERAGE('SR1'!AT80,'SR2'!AT80,'SR3'!AT80,'SR4'!AT80,'SR5'!AT80,'SR6'!AT80,'SR7'!AT80,'SR8'!AT80)</f>
        <v>#DIV/0!</v>
      </c>
      <c r="R80" s="9" t="e">
        <f>(STDEV('SR1'!AT80,'SR2'!AT80,'SR3'!AT80,'SR4'!AT80,'SR5'!AT80,'SR6'!AT80,'SR7'!AT80,'SR8'!AT80))/Q80</f>
        <v>#DIV/0!</v>
      </c>
      <c r="S80" s="8" t="e">
        <f>AVERAGE('SR1'!AU80,'SR2'!AU80,'SR3'!AU80,'SR4'!AU80,'SR5'!AU80,'SR6'!AU80,'SR7'!AU80,'SR8'!AU80)</f>
        <v>#DIV/0!</v>
      </c>
      <c r="T80" s="9" t="e">
        <f>STDEV('SR1'!AU80,'SR2'!AU80,'SR3'!AU80,'SR4'!AU80,'SR5'!AU80,'SR6'!AU80,'SR7'!AU80,'SR8'!AU80)/S80</f>
        <v>#DIV/0!</v>
      </c>
      <c r="U80" s="8" t="e">
        <f>AVERAGE('SR1'!AV80,'SR2'!AV80,'SR3'!AV80,'SR4'!AV80,'SR5'!AV80,'SR6'!AV80,'SR7'!AV80,'SR8'!AV80)</f>
        <v>#DIV/0!</v>
      </c>
      <c r="V80" s="9" t="e">
        <f>STDEV('SR1'!AV80,'SR2'!AV80,'SR3'!AV80,'SR4'!AV80,'SR5'!AV80,'SR6'!AV80,'SR7'!AV80,'SR8'!AV80)/U80</f>
        <v>#DIV/0!</v>
      </c>
      <c r="W80" s="2">
        <f>COUNTA('SR1'!V80,'SR2'!V80,'SR3'!V80,'SR4'!V80,'SR5'!V80,'SR6'!V80,'SR7'!V80,'SR8'!V80)</f>
        <v>0</v>
      </c>
    </row>
    <row r="81" spans="1:23" customFormat="1" x14ac:dyDescent="0.25">
      <c r="A81" s="1">
        <v>79</v>
      </c>
      <c r="B81" s="4" t="e">
        <f>AVERAGE('SR1'!G81,'SR2'!G81,'SR3'!G81,'SR4'!G81,'SR5'!G81,'SR6'!G81,'SR7'!G81,'SR8'!G81)</f>
        <v>#DIV/0!</v>
      </c>
      <c r="C81" s="9" t="e">
        <f>(STDEV('SR1'!G81,'SR2'!G81,'SR3'!G81,'SR4'!G81,'SR5'!G81,'SR6'!G81,'SR7'!G81,'SR8'!G81))/B81</f>
        <v>#DIV/0!</v>
      </c>
      <c r="D81" s="4" t="e">
        <f>AVERAGE('SR1'!I81,'SR2'!I81,'SR3'!I81,'SR4'!I81,'SR5'!I81,'SR6'!I81,'SR7'!I81,'SR8'!I81)</f>
        <v>#DIV/0!</v>
      </c>
      <c r="E81" s="9" t="e">
        <f>(STDEV('SR1'!I81,'SR2'!I81,'SR3'!I81,'SR4'!I81,'SR5'!I81,'SR6'!I81,'SR7'!I81,'SR8'!I81))/D81</f>
        <v>#DIV/0!</v>
      </c>
      <c r="F81" s="4" t="e">
        <f>AVERAGE('SR1'!K81,'SR2'!K81,'SR3'!K81,'SR4'!K81,'SR5'!K81,'SR6'!K81,'SR7'!K81,'SR8'!K81)</f>
        <v>#DIV/0!</v>
      </c>
      <c r="G81" s="9" t="e">
        <f>(STDEV('SR1'!K81,'SR2'!K81,'SR3'!K81,'SR4'!K81,'SR5'!K81,'SR6'!K81,'SR7'!K81,'SR8'!K81))/F81</f>
        <v>#DIV/0!</v>
      </c>
      <c r="H81" s="2">
        <f>COUNTA('SR1'!G81,'SR2'!G81,'SR3'!G81,'SR4'!G81,'SR5'!G81,'SR6'!G81,'SR7'!G81,'SR8'!G81)</f>
        <v>0</v>
      </c>
      <c r="J81" s="1">
        <v>79</v>
      </c>
      <c r="K81" s="4" t="e">
        <f>AVERAGE('SR1'!H81,'SR2'!H81,'SR3'!H81,'SR4'!H81,'SR5'!H81,'SR6'!H81,'SR7'!H81,'SR8'!H81)</f>
        <v>#DIV/0!</v>
      </c>
      <c r="L81" s="4" t="e">
        <f>AVERAGE('SR1'!J81,'SR2'!J81,'SR3'!J81,'SR4'!J81,'SR5'!J81,'SR6'!J81,'SR7'!J81,'SR8'!J81)</f>
        <v>#DIV/0!</v>
      </c>
      <c r="M81" s="4" t="e">
        <f>AVERAGE('SR1'!L81,'SR2'!L81,'SR3'!L81,'SR4'!L81,'SR5'!L81,'SR6'!L81,'SR7'!L81,'SR8'!L81)</f>
        <v>#DIV/0!</v>
      </c>
      <c r="N81" s="2">
        <f>COUNTA('SR1'!P81,'SR2'!P81,'SR3'!P81,'SR4'!P81,'SR5'!P81,'SR6'!P81,'SR7'!P81,'SR8'!P81)</f>
        <v>0</v>
      </c>
      <c r="P81" s="1">
        <v>79</v>
      </c>
      <c r="Q81" s="8" t="e">
        <f>AVERAGE('SR1'!AT81,'SR2'!AT81,'SR3'!AT81,'SR4'!AT81,'SR5'!AT81,'SR6'!AT81,'SR7'!AT81,'SR8'!AT81)</f>
        <v>#DIV/0!</v>
      </c>
      <c r="R81" s="9" t="e">
        <f>(STDEV('SR1'!AT81,'SR2'!AT81,'SR3'!AT81,'SR4'!AT81,'SR5'!AT81,'SR6'!AT81,'SR7'!AT81,'SR8'!AT81))/Q81</f>
        <v>#DIV/0!</v>
      </c>
      <c r="S81" s="8" t="e">
        <f>AVERAGE('SR1'!AU81,'SR2'!AU81,'SR3'!AU81,'SR4'!AU81,'SR5'!AU81,'SR6'!AU81,'SR7'!AU81,'SR8'!AU81)</f>
        <v>#DIV/0!</v>
      </c>
      <c r="T81" s="9" t="e">
        <f>STDEV('SR1'!AU81,'SR2'!AU81,'SR3'!AU81,'SR4'!AU81,'SR5'!AU81,'SR6'!AU81,'SR7'!AU81,'SR8'!AU81)/S81</f>
        <v>#DIV/0!</v>
      </c>
      <c r="U81" s="8" t="e">
        <f>AVERAGE('SR1'!AV81,'SR2'!AV81,'SR3'!AV81,'SR4'!AV81,'SR5'!AV81,'SR6'!AV81,'SR7'!AV81,'SR8'!AV81)</f>
        <v>#DIV/0!</v>
      </c>
      <c r="V81" s="9" t="e">
        <f>STDEV('SR1'!AV81,'SR2'!AV81,'SR3'!AV81,'SR4'!AV81,'SR5'!AV81,'SR6'!AV81,'SR7'!AV81,'SR8'!AV81)/U81</f>
        <v>#DIV/0!</v>
      </c>
      <c r="W81" s="2">
        <f>COUNTA('SR1'!V81,'SR2'!V81,'SR3'!V81,'SR4'!V81,'SR5'!V81,'SR6'!V81,'SR7'!V81,'SR8'!V81)</f>
        <v>0</v>
      </c>
    </row>
    <row r="82" spans="1:23" customFormat="1" x14ac:dyDescent="0.25">
      <c r="A82" s="1">
        <v>80</v>
      </c>
      <c r="B82" s="4" t="e">
        <f>AVERAGE('SR1'!G82,'SR2'!G82,'SR3'!G82,'SR4'!G82,'SR5'!G82,'SR6'!G82,'SR7'!G82,'SR8'!G82)</f>
        <v>#DIV/0!</v>
      </c>
      <c r="C82" s="9" t="e">
        <f>(STDEV('SR1'!G82,'SR2'!G82,'SR3'!G82,'SR4'!G82,'SR5'!G82,'SR6'!G82,'SR7'!G82,'SR8'!G82))/B82</f>
        <v>#DIV/0!</v>
      </c>
      <c r="D82" s="4" t="e">
        <f>AVERAGE('SR1'!I82,'SR2'!I82,'SR3'!I82,'SR4'!I82,'SR5'!I82,'SR6'!I82,'SR7'!I82,'SR8'!I82)</f>
        <v>#DIV/0!</v>
      </c>
      <c r="E82" s="9" t="e">
        <f>(STDEV('SR1'!I82,'SR2'!I82,'SR3'!I82,'SR4'!I82,'SR5'!I82,'SR6'!I82,'SR7'!I82,'SR8'!I82))/D82</f>
        <v>#DIV/0!</v>
      </c>
      <c r="F82" s="4" t="e">
        <f>AVERAGE('SR1'!K82,'SR2'!K82,'SR3'!K82,'SR4'!K82,'SR5'!K82,'SR6'!K82,'SR7'!K82,'SR8'!K82)</f>
        <v>#DIV/0!</v>
      </c>
      <c r="G82" s="9" t="e">
        <f>(STDEV('SR1'!K82,'SR2'!K82,'SR3'!K82,'SR4'!K82,'SR5'!K82,'SR6'!K82,'SR7'!K82,'SR8'!K82))/F82</f>
        <v>#DIV/0!</v>
      </c>
      <c r="H82" s="2">
        <f>COUNTA('SR1'!G82,'SR2'!G82,'SR3'!G82,'SR4'!G82,'SR5'!G82,'SR6'!G82,'SR7'!G82,'SR8'!G82)</f>
        <v>0</v>
      </c>
      <c r="J82" s="1">
        <v>80</v>
      </c>
      <c r="K82" s="4" t="e">
        <f>AVERAGE('SR1'!H82,'SR2'!H82,'SR3'!H82,'SR4'!H82,'SR5'!H82,'SR6'!H82,'SR7'!H82,'SR8'!H82)</f>
        <v>#DIV/0!</v>
      </c>
      <c r="L82" s="4" t="e">
        <f>AVERAGE('SR1'!J82,'SR2'!J82,'SR3'!J82,'SR4'!J82,'SR5'!J82,'SR6'!J82,'SR7'!J82,'SR8'!J82)</f>
        <v>#DIV/0!</v>
      </c>
      <c r="M82" s="4" t="e">
        <f>AVERAGE('SR1'!L82,'SR2'!L82,'SR3'!L82,'SR4'!L82,'SR5'!L82,'SR6'!L82,'SR7'!L82,'SR8'!L82)</f>
        <v>#DIV/0!</v>
      </c>
      <c r="N82" s="2">
        <f>COUNTA('SR1'!P82,'SR2'!P82,'SR3'!P82,'SR4'!P82,'SR5'!P82,'SR6'!P82,'SR7'!P82,'SR8'!P82)</f>
        <v>0</v>
      </c>
      <c r="P82" s="1">
        <v>80</v>
      </c>
      <c r="Q82" s="8" t="e">
        <f>AVERAGE('SR1'!AT82,'SR2'!AT82,'SR3'!AT82,'SR4'!AT82,'SR5'!AT82,'SR6'!AT82,'SR7'!AT82,'SR8'!AT82)</f>
        <v>#DIV/0!</v>
      </c>
      <c r="R82" s="9" t="e">
        <f>(STDEV('SR1'!AT82,'SR2'!AT82,'SR3'!AT82,'SR4'!AT82,'SR5'!AT82,'SR6'!AT82,'SR7'!AT82,'SR8'!AT82))/Q82</f>
        <v>#DIV/0!</v>
      </c>
      <c r="S82" s="8" t="e">
        <f>AVERAGE('SR1'!AU82,'SR2'!AU82,'SR3'!AU82,'SR4'!AU82,'SR5'!AU82,'SR6'!AU82,'SR7'!AU82,'SR8'!AU82)</f>
        <v>#DIV/0!</v>
      </c>
      <c r="T82" s="9" t="e">
        <f>STDEV('SR1'!AU82,'SR2'!AU82,'SR3'!AU82,'SR4'!AU82,'SR5'!AU82,'SR6'!AU82,'SR7'!AU82,'SR8'!AU82)/S82</f>
        <v>#DIV/0!</v>
      </c>
      <c r="U82" s="8" t="e">
        <f>AVERAGE('SR1'!AV82,'SR2'!AV82,'SR3'!AV82,'SR4'!AV82,'SR5'!AV82,'SR6'!AV82,'SR7'!AV82,'SR8'!AV82)</f>
        <v>#DIV/0!</v>
      </c>
      <c r="V82" s="9" t="e">
        <f>STDEV('SR1'!AV82,'SR2'!AV82,'SR3'!AV82,'SR4'!AV82,'SR5'!AV82,'SR6'!AV82,'SR7'!AV82,'SR8'!AV82)/U82</f>
        <v>#DIV/0!</v>
      </c>
      <c r="W82" s="2">
        <f>COUNTA('SR1'!V82,'SR2'!V82,'SR3'!V82,'SR4'!V82,'SR5'!V82,'SR6'!V82,'SR7'!V82,'SR8'!V82)</f>
        <v>0</v>
      </c>
    </row>
    <row r="83" spans="1:23" customFormat="1" x14ac:dyDescent="0.25">
      <c r="A83" s="1">
        <v>81</v>
      </c>
      <c r="B83" s="4" t="e">
        <f>AVERAGE('SR1'!G83,'SR2'!G83,'SR3'!G83,'SR4'!G83,'SR5'!G83,'SR6'!G83,'SR7'!G83,'SR8'!G83)</f>
        <v>#DIV/0!</v>
      </c>
      <c r="C83" s="9" t="e">
        <f>(STDEV('SR1'!G83,'SR2'!G83,'SR3'!G83,'SR4'!G83,'SR5'!G83,'SR6'!G83,'SR7'!G83,'SR8'!G83))/B83</f>
        <v>#DIV/0!</v>
      </c>
      <c r="D83" s="4" t="e">
        <f>AVERAGE('SR1'!I83,'SR2'!I83,'SR3'!I83,'SR4'!I83,'SR5'!I83,'SR6'!I83,'SR7'!I83,'SR8'!I83)</f>
        <v>#DIV/0!</v>
      </c>
      <c r="E83" s="9" t="e">
        <f>(STDEV('SR1'!I83,'SR2'!I83,'SR3'!I83,'SR4'!I83,'SR5'!I83,'SR6'!I83,'SR7'!I83,'SR8'!I83))/D83</f>
        <v>#DIV/0!</v>
      </c>
      <c r="F83" s="4" t="e">
        <f>AVERAGE('SR1'!K83,'SR2'!K83,'SR3'!K83,'SR4'!K83,'SR5'!K83,'SR6'!K83,'SR7'!K83,'SR8'!K83)</f>
        <v>#DIV/0!</v>
      </c>
      <c r="G83" s="9" t="e">
        <f>(STDEV('SR1'!K83,'SR2'!K83,'SR3'!K83,'SR4'!K83,'SR5'!K83,'SR6'!K83,'SR7'!K83,'SR8'!K83))/F83</f>
        <v>#DIV/0!</v>
      </c>
      <c r="H83" s="2">
        <f>COUNTA('SR1'!G83,'SR2'!G83,'SR3'!G83,'SR4'!G83,'SR5'!G83,'SR6'!G83,'SR7'!G83,'SR8'!G83)</f>
        <v>0</v>
      </c>
      <c r="J83" s="1">
        <v>81</v>
      </c>
      <c r="K83" s="4" t="e">
        <f>AVERAGE('SR1'!H83,'SR2'!H83,'SR3'!H83,'SR4'!H83,'SR5'!H83,'SR6'!H83,'SR7'!H83,'SR8'!H83)</f>
        <v>#DIV/0!</v>
      </c>
      <c r="L83" s="4" t="e">
        <f>AVERAGE('SR1'!J83,'SR2'!J83,'SR3'!J83,'SR4'!J83,'SR5'!J83,'SR6'!J83,'SR7'!J83,'SR8'!J83)</f>
        <v>#DIV/0!</v>
      </c>
      <c r="M83" s="4" t="e">
        <f>AVERAGE('SR1'!L83,'SR2'!L83,'SR3'!L83,'SR4'!L83,'SR5'!L83,'SR6'!L83,'SR7'!L83,'SR8'!L83)</f>
        <v>#DIV/0!</v>
      </c>
      <c r="N83" s="2">
        <f>COUNTA('SR1'!P83,'SR2'!P83,'SR3'!P83,'SR4'!P83,'SR5'!P83,'SR6'!P83,'SR7'!P83,'SR8'!P83)</f>
        <v>0</v>
      </c>
      <c r="P83" s="1">
        <v>81</v>
      </c>
      <c r="Q83" s="8" t="e">
        <f>AVERAGE('SR1'!AT83,'SR2'!AT83,'SR3'!AT83,'SR4'!AT83,'SR5'!AT83,'SR6'!AT83,'SR7'!AT83,'SR8'!AT83)</f>
        <v>#DIV/0!</v>
      </c>
      <c r="R83" s="9" t="e">
        <f>(STDEV('SR1'!AT83,'SR2'!AT83,'SR3'!AT83,'SR4'!AT83,'SR5'!AT83,'SR6'!AT83,'SR7'!AT83,'SR8'!AT83))/Q83</f>
        <v>#DIV/0!</v>
      </c>
      <c r="S83" s="8" t="e">
        <f>AVERAGE('SR1'!AU83,'SR2'!AU83,'SR3'!AU83,'SR4'!AU83,'SR5'!AU83,'SR6'!AU83,'SR7'!AU83,'SR8'!AU83)</f>
        <v>#DIV/0!</v>
      </c>
      <c r="T83" s="9" t="e">
        <f>STDEV('SR1'!AU83,'SR2'!AU83,'SR3'!AU83,'SR4'!AU83,'SR5'!AU83,'SR6'!AU83,'SR7'!AU83,'SR8'!AU83)/S83</f>
        <v>#DIV/0!</v>
      </c>
      <c r="U83" s="8" t="e">
        <f>AVERAGE('SR1'!AV83,'SR2'!AV83,'SR3'!AV83,'SR4'!AV83,'SR5'!AV83,'SR6'!AV83,'SR7'!AV83,'SR8'!AV83)</f>
        <v>#DIV/0!</v>
      </c>
      <c r="V83" s="9" t="e">
        <f>STDEV('SR1'!AV83,'SR2'!AV83,'SR3'!AV83,'SR4'!AV83,'SR5'!AV83,'SR6'!AV83,'SR7'!AV83,'SR8'!AV83)/U83</f>
        <v>#DIV/0!</v>
      </c>
      <c r="W83" s="2">
        <f>COUNTA('SR1'!V83,'SR2'!V83,'SR3'!V83,'SR4'!V83,'SR5'!V83,'SR6'!V83,'SR7'!V83,'SR8'!V83)</f>
        <v>0</v>
      </c>
    </row>
    <row r="84" spans="1:23" customFormat="1" x14ac:dyDescent="0.25">
      <c r="A84" s="1">
        <v>82</v>
      </c>
      <c r="B84" s="4" t="e">
        <f>AVERAGE('SR1'!G84,'SR2'!G84,'SR3'!G84,'SR4'!G84,'SR5'!G84,'SR6'!G84,'SR7'!G84,'SR8'!G84)</f>
        <v>#DIV/0!</v>
      </c>
      <c r="C84" s="9" t="e">
        <f>(STDEV('SR1'!G84,'SR2'!G84,'SR3'!G84,'SR4'!G84,'SR5'!G84,'SR6'!G84,'SR7'!G84,'SR8'!G84))/B84</f>
        <v>#DIV/0!</v>
      </c>
      <c r="D84" s="4" t="e">
        <f>AVERAGE('SR1'!I84,'SR2'!I84,'SR3'!I84,'SR4'!I84,'SR5'!I84,'SR6'!I84,'SR7'!I84,'SR8'!I84)</f>
        <v>#DIV/0!</v>
      </c>
      <c r="E84" s="9" t="e">
        <f>(STDEV('SR1'!I84,'SR2'!I84,'SR3'!I84,'SR4'!I84,'SR5'!I84,'SR6'!I84,'SR7'!I84,'SR8'!I84))/D84</f>
        <v>#DIV/0!</v>
      </c>
      <c r="F84" s="4" t="e">
        <f>AVERAGE('SR1'!K84,'SR2'!K84,'SR3'!K84,'SR4'!K84,'SR5'!K84,'SR6'!K84,'SR7'!K84,'SR8'!K84)</f>
        <v>#DIV/0!</v>
      </c>
      <c r="G84" s="9" t="e">
        <f>(STDEV('SR1'!K84,'SR2'!K84,'SR3'!K84,'SR4'!K84,'SR5'!K84,'SR6'!K84,'SR7'!K84,'SR8'!K84))/F84</f>
        <v>#DIV/0!</v>
      </c>
      <c r="H84" s="2">
        <f>COUNTA('SR1'!G84,'SR2'!G84,'SR3'!G84,'SR4'!G84,'SR5'!G84,'SR6'!G84,'SR7'!G84,'SR8'!G84)</f>
        <v>0</v>
      </c>
      <c r="J84" s="1">
        <v>82</v>
      </c>
      <c r="K84" s="4" t="e">
        <f>AVERAGE('SR1'!H84,'SR2'!H84,'SR3'!H84,'SR4'!H84,'SR5'!H84,'SR6'!H84,'SR7'!H84,'SR8'!H84)</f>
        <v>#DIV/0!</v>
      </c>
      <c r="L84" s="4" t="e">
        <f>AVERAGE('SR1'!J84,'SR2'!J84,'SR3'!J84,'SR4'!J84,'SR5'!J84,'SR6'!J84,'SR7'!J84,'SR8'!J84)</f>
        <v>#DIV/0!</v>
      </c>
      <c r="M84" s="4" t="e">
        <f>AVERAGE('SR1'!L84,'SR2'!L84,'SR3'!L84,'SR4'!L84,'SR5'!L84,'SR6'!L84,'SR7'!L84,'SR8'!L84)</f>
        <v>#DIV/0!</v>
      </c>
      <c r="N84" s="2">
        <f>COUNTA('SR1'!P84,'SR2'!P84,'SR3'!P84,'SR4'!P84,'SR5'!P84,'SR6'!P84,'SR7'!P84,'SR8'!P84)</f>
        <v>0</v>
      </c>
      <c r="P84" s="1">
        <v>82</v>
      </c>
      <c r="Q84" s="8" t="e">
        <f>AVERAGE('SR1'!AT84,'SR2'!AT84,'SR3'!AT84,'SR4'!AT84,'SR5'!AT84,'SR6'!AT84,'SR7'!AT84,'SR8'!AT84)</f>
        <v>#DIV/0!</v>
      </c>
      <c r="R84" s="9" t="e">
        <f>(STDEV('SR1'!AT84,'SR2'!AT84,'SR3'!AT84,'SR4'!AT84,'SR5'!AT84,'SR6'!AT84,'SR7'!AT84,'SR8'!AT84))/Q84</f>
        <v>#DIV/0!</v>
      </c>
      <c r="S84" s="8" t="e">
        <f>AVERAGE('SR1'!AU84,'SR2'!AU84,'SR3'!AU84,'SR4'!AU84,'SR5'!AU84,'SR6'!AU84,'SR7'!AU84,'SR8'!AU84)</f>
        <v>#DIV/0!</v>
      </c>
      <c r="T84" s="9" t="e">
        <f>STDEV('SR1'!AU84,'SR2'!AU84,'SR3'!AU84,'SR4'!AU84,'SR5'!AU84,'SR6'!AU84,'SR7'!AU84,'SR8'!AU84)/S84</f>
        <v>#DIV/0!</v>
      </c>
      <c r="U84" s="8" t="e">
        <f>AVERAGE('SR1'!AV84,'SR2'!AV84,'SR3'!AV84,'SR4'!AV84,'SR5'!AV84,'SR6'!AV84,'SR7'!AV84,'SR8'!AV84)</f>
        <v>#DIV/0!</v>
      </c>
      <c r="V84" s="9" t="e">
        <f>STDEV('SR1'!AV84,'SR2'!AV84,'SR3'!AV84,'SR4'!AV84,'SR5'!AV84,'SR6'!AV84,'SR7'!AV84,'SR8'!AV84)/U84</f>
        <v>#DIV/0!</v>
      </c>
      <c r="W84" s="2">
        <f>COUNTA('SR1'!V84,'SR2'!V84,'SR3'!V84,'SR4'!V84,'SR5'!V84,'SR6'!V84,'SR7'!V84,'SR8'!V84)</f>
        <v>0</v>
      </c>
    </row>
    <row r="85" spans="1:23" customFormat="1" x14ac:dyDescent="0.25">
      <c r="A85" s="1">
        <v>83</v>
      </c>
      <c r="B85" s="4" t="e">
        <f>AVERAGE('SR1'!G85,'SR2'!G85,'SR3'!G85,'SR4'!G85,'SR5'!G85,'SR6'!G85,'SR7'!G85,'SR8'!G85)</f>
        <v>#DIV/0!</v>
      </c>
      <c r="C85" s="9" t="e">
        <f>(STDEV('SR1'!G85,'SR2'!G85,'SR3'!G85,'SR4'!G85,'SR5'!G85,'SR6'!G85,'SR7'!G85,'SR8'!G85))/B85</f>
        <v>#DIV/0!</v>
      </c>
      <c r="D85" s="4" t="e">
        <f>AVERAGE('SR1'!I85,'SR2'!I85,'SR3'!I85,'SR4'!I85,'SR5'!I85,'SR6'!I85,'SR7'!I85,'SR8'!I85)</f>
        <v>#DIV/0!</v>
      </c>
      <c r="E85" s="9" t="e">
        <f>(STDEV('SR1'!I85,'SR2'!I85,'SR3'!I85,'SR4'!I85,'SR5'!I85,'SR6'!I85,'SR7'!I85,'SR8'!I85))/D85</f>
        <v>#DIV/0!</v>
      </c>
      <c r="F85" s="4" t="e">
        <f>AVERAGE('SR1'!K85,'SR2'!K85,'SR3'!K85,'SR4'!K85,'SR5'!K85,'SR6'!K85,'SR7'!K85,'SR8'!K85)</f>
        <v>#DIV/0!</v>
      </c>
      <c r="G85" s="9" t="e">
        <f>(STDEV('SR1'!K85,'SR2'!K85,'SR3'!K85,'SR4'!K85,'SR5'!K85,'SR6'!K85,'SR7'!K85,'SR8'!K85))/F85</f>
        <v>#DIV/0!</v>
      </c>
      <c r="H85" s="2">
        <f>COUNTA('SR1'!G85,'SR2'!G85,'SR3'!G85,'SR4'!G85,'SR5'!G85,'SR6'!G85,'SR7'!G85,'SR8'!G85)</f>
        <v>0</v>
      </c>
      <c r="J85" s="1">
        <v>83</v>
      </c>
      <c r="K85" s="4" t="e">
        <f>AVERAGE('SR1'!H85,'SR2'!H85,'SR3'!H85,'SR4'!H85,'SR5'!H85,'SR6'!H85,'SR7'!H85,'SR8'!H85)</f>
        <v>#DIV/0!</v>
      </c>
      <c r="L85" s="4" t="e">
        <f>AVERAGE('SR1'!J85,'SR2'!J85,'SR3'!J85,'SR4'!J85,'SR5'!J85,'SR6'!J85,'SR7'!J85,'SR8'!J85)</f>
        <v>#DIV/0!</v>
      </c>
      <c r="M85" s="4" t="e">
        <f>AVERAGE('SR1'!L85,'SR2'!L85,'SR3'!L85,'SR4'!L85,'SR5'!L85,'SR6'!L85,'SR7'!L85,'SR8'!L85)</f>
        <v>#DIV/0!</v>
      </c>
      <c r="N85" s="2">
        <f>COUNTA('SR1'!P85,'SR2'!P85,'SR3'!P85,'SR4'!P85,'SR5'!P85,'SR6'!P85,'SR7'!P85,'SR8'!P85)</f>
        <v>0</v>
      </c>
      <c r="P85" s="1">
        <v>83</v>
      </c>
      <c r="Q85" s="8" t="e">
        <f>AVERAGE('SR1'!AT85,'SR2'!AT85,'SR3'!AT85,'SR4'!AT85,'SR5'!AT85,'SR6'!AT85,'SR7'!AT85,'SR8'!AT85)</f>
        <v>#DIV/0!</v>
      </c>
      <c r="R85" s="9" t="e">
        <f>(STDEV('SR1'!AT85,'SR2'!AT85,'SR3'!AT85,'SR4'!AT85,'SR5'!AT85,'SR6'!AT85,'SR7'!AT85,'SR8'!AT85))/Q85</f>
        <v>#DIV/0!</v>
      </c>
      <c r="S85" s="8" t="e">
        <f>AVERAGE('SR1'!AU85,'SR2'!AU85,'SR3'!AU85,'SR4'!AU85,'SR5'!AU85,'SR6'!AU85,'SR7'!AU85,'SR8'!AU85)</f>
        <v>#DIV/0!</v>
      </c>
      <c r="T85" s="9" t="e">
        <f>STDEV('SR1'!AU85,'SR2'!AU85,'SR3'!AU85,'SR4'!AU85,'SR5'!AU85,'SR6'!AU85,'SR7'!AU85,'SR8'!AU85)/S85</f>
        <v>#DIV/0!</v>
      </c>
      <c r="U85" s="8" t="e">
        <f>AVERAGE('SR1'!AV85,'SR2'!AV85,'SR3'!AV85,'SR4'!AV85,'SR5'!AV85,'SR6'!AV85,'SR7'!AV85,'SR8'!AV85)</f>
        <v>#DIV/0!</v>
      </c>
      <c r="V85" s="9" t="e">
        <f>STDEV('SR1'!AV85,'SR2'!AV85,'SR3'!AV85,'SR4'!AV85,'SR5'!AV85,'SR6'!AV85,'SR7'!AV85,'SR8'!AV85)/U85</f>
        <v>#DIV/0!</v>
      </c>
      <c r="W85" s="2">
        <f>COUNTA('SR1'!V85,'SR2'!V85,'SR3'!V85,'SR4'!V85,'SR5'!V85,'SR6'!V85,'SR7'!V85,'SR8'!V85)</f>
        <v>0</v>
      </c>
    </row>
    <row r="86" spans="1:23" customFormat="1" x14ac:dyDescent="0.25">
      <c r="A86" s="1">
        <v>84</v>
      </c>
      <c r="B86" s="4" t="e">
        <f>AVERAGE('SR1'!G86,'SR2'!G86,'SR3'!G86,'SR4'!G86,'SR5'!G86,'SR6'!G86,'SR7'!G86,'SR8'!G86)</f>
        <v>#DIV/0!</v>
      </c>
      <c r="C86" s="9" t="e">
        <f>(STDEV('SR1'!G86,'SR2'!G86,'SR3'!G86,'SR4'!G86,'SR5'!G86,'SR6'!G86,'SR7'!G86,'SR8'!G86))/B86</f>
        <v>#DIV/0!</v>
      </c>
      <c r="D86" s="4" t="e">
        <f>AVERAGE('SR1'!I86,'SR2'!I86,'SR3'!I86,'SR4'!I86,'SR5'!I86,'SR6'!I86,'SR7'!I86,'SR8'!I86)</f>
        <v>#DIV/0!</v>
      </c>
      <c r="E86" s="9" t="e">
        <f>(STDEV('SR1'!I86,'SR2'!I86,'SR3'!I86,'SR4'!I86,'SR5'!I86,'SR6'!I86,'SR7'!I86,'SR8'!I86))/D86</f>
        <v>#DIV/0!</v>
      </c>
      <c r="F86" s="4" t="e">
        <f>AVERAGE('SR1'!K86,'SR2'!K86,'SR3'!K86,'SR4'!K86,'SR5'!K86,'SR6'!K86,'SR7'!K86,'SR8'!K86)</f>
        <v>#DIV/0!</v>
      </c>
      <c r="G86" s="9" t="e">
        <f>(STDEV('SR1'!K86,'SR2'!K86,'SR3'!K86,'SR4'!K86,'SR5'!K86,'SR6'!K86,'SR7'!K86,'SR8'!K86))/F86</f>
        <v>#DIV/0!</v>
      </c>
      <c r="H86" s="2">
        <f>COUNTA('SR1'!G86,'SR2'!G86,'SR3'!G86,'SR4'!G86,'SR5'!G86,'SR6'!G86,'SR7'!G86,'SR8'!G86)</f>
        <v>0</v>
      </c>
      <c r="J86" s="1">
        <v>84</v>
      </c>
      <c r="K86" s="4" t="e">
        <f>AVERAGE('SR1'!H86,'SR2'!H86,'SR3'!H86,'SR4'!H86,'SR5'!H86,'SR6'!H86,'SR7'!H86,'SR8'!H86)</f>
        <v>#DIV/0!</v>
      </c>
      <c r="L86" s="4" t="e">
        <f>AVERAGE('SR1'!J86,'SR2'!J86,'SR3'!J86,'SR4'!J86,'SR5'!J86,'SR6'!J86,'SR7'!J86,'SR8'!J86)</f>
        <v>#DIV/0!</v>
      </c>
      <c r="M86" s="4" t="e">
        <f>AVERAGE('SR1'!L86,'SR2'!L86,'SR3'!L86,'SR4'!L86,'SR5'!L86,'SR6'!L86,'SR7'!L86,'SR8'!L86)</f>
        <v>#DIV/0!</v>
      </c>
      <c r="N86" s="2">
        <f>COUNTA('SR1'!P86,'SR2'!P86,'SR3'!P86,'SR4'!P86,'SR5'!P86,'SR6'!P86,'SR7'!P86,'SR8'!P86)</f>
        <v>0</v>
      </c>
      <c r="P86" s="1">
        <v>84</v>
      </c>
      <c r="Q86" s="8" t="e">
        <f>AVERAGE('SR1'!AT86,'SR2'!AT86,'SR3'!AT86,'SR4'!AT86,'SR5'!AT86,'SR6'!AT86,'SR7'!AT86,'SR8'!AT86)</f>
        <v>#DIV/0!</v>
      </c>
      <c r="R86" s="9" t="e">
        <f>(STDEV('SR1'!AT86,'SR2'!AT86,'SR3'!AT86,'SR4'!AT86,'SR5'!AT86,'SR6'!AT86,'SR7'!AT86,'SR8'!AT86))/Q86</f>
        <v>#DIV/0!</v>
      </c>
      <c r="S86" s="8" t="e">
        <f>AVERAGE('SR1'!AU86,'SR2'!AU86,'SR3'!AU86,'SR4'!AU86,'SR5'!AU86,'SR6'!AU86,'SR7'!AU86,'SR8'!AU86)</f>
        <v>#DIV/0!</v>
      </c>
      <c r="T86" s="9" t="e">
        <f>STDEV('SR1'!AU86,'SR2'!AU86,'SR3'!AU86,'SR4'!AU86,'SR5'!AU86,'SR6'!AU86,'SR7'!AU86,'SR8'!AU86)/S86</f>
        <v>#DIV/0!</v>
      </c>
      <c r="U86" s="8" t="e">
        <f>AVERAGE('SR1'!AV86,'SR2'!AV86,'SR3'!AV86,'SR4'!AV86,'SR5'!AV86,'SR6'!AV86,'SR7'!AV86,'SR8'!AV86)</f>
        <v>#DIV/0!</v>
      </c>
      <c r="V86" s="9" t="e">
        <f>STDEV('SR1'!AV86,'SR2'!AV86,'SR3'!AV86,'SR4'!AV86,'SR5'!AV86,'SR6'!AV86,'SR7'!AV86,'SR8'!AV86)/U86</f>
        <v>#DIV/0!</v>
      </c>
      <c r="W86" s="2">
        <f>COUNTA('SR1'!V86,'SR2'!V86,'SR3'!V86,'SR4'!V86,'SR5'!V86,'SR6'!V86,'SR7'!V86,'SR8'!V86)</f>
        <v>0</v>
      </c>
    </row>
    <row r="87" spans="1:23" customFormat="1" x14ac:dyDescent="0.25">
      <c r="A87" s="1">
        <v>85</v>
      </c>
      <c r="B87" s="4" t="e">
        <f>AVERAGE('SR1'!G87,'SR2'!G87,'SR3'!G87,'SR4'!G87,'SR5'!G87,'SR6'!G87,'SR7'!G87,'SR8'!G87)</f>
        <v>#DIV/0!</v>
      </c>
      <c r="C87" s="9" t="e">
        <f>(STDEV('SR1'!G87,'SR2'!G87,'SR3'!G87,'SR4'!G87,'SR5'!G87,'SR6'!G87,'SR7'!G87,'SR8'!G87))/B87</f>
        <v>#DIV/0!</v>
      </c>
      <c r="D87" s="4" t="e">
        <f>AVERAGE('SR1'!I87,'SR2'!I87,'SR3'!I87,'SR4'!I87,'SR5'!I87,'SR6'!I87,'SR7'!I87,'SR8'!I87)</f>
        <v>#DIV/0!</v>
      </c>
      <c r="E87" s="9" t="e">
        <f>(STDEV('SR1'!I87,'SR2'!I87,'SR3'!I87,'SR4'!I87,'SR5'!I87,'SR6'!I87,'SR7'!I87,'SR8'!I87))/D87</f>
        <v>#DIV/0!</v>
      </c>
      <c r="F87" s="4" t="e">
        <f>AVERAGE('SR1'!K87,'SR2'!K87,'SR3'!K87,'SR4'!K87,'SR5'!K87,'SR6'!K87,'SR7'!K87,'SR8'!K87)</f>
        <v>#DIV/0!</v>
      </c>
      <c r="G87" s="9" t="e">
        <f>(STDEV('SR1'!K87,'SR2'!K87,'SR3'!K87,'SR4'!K87,'SR5'!K87,'SR6'!K87,'SR7'!K87,'SR8'!K87))/F87</f>
        <v>#DIV/0!</v>
      </c>
      <c r="H87" s="2">
        <f>COUNTA('SR1'!G87,'SR2'!G87,'SR3'!G87,'SR4'!G87,'SR5'!G87,'SR6'!G87,'SR7'!G87,'SR8'!G87)</f>
        <v>0</v>
      </c>
      <c r="J87" s="1">
        <v>85</v>
      </c>
      <c r="K87" s="4" t="e">
        <f>AVERAGE('SR1'!H87,'SR2'!H87,'SR3'!H87,'SR4'!H87,'SR5'!H87,'SR6'!H87,'SR7'!H87,'SR8'!H87)</f>
        <v>#DIV/0!</v>
      </c>
      <c r="L87" s="4" t="e">
        <f>AVERAGE('SR1'!J87,'SR2'!J87,'SR3'!J87,'SR4'!J87,'SR5'!J87,'SR6'!J87,'SR7'!J87,'SR8'!J87)</f>
        <v>#DIV/0!</v>
      </c>
      <c r="M87" s="4" t="e">
        <f>AVERAGE('SR1'!L87,'SR2'!L87,'SR3'!L87,'SR4'!L87,'SR5'!L87,'SR6'!L87,'SR7'!L87,'SR8'!L87)</f>
        <v>#DIV/0!</v>
      </c>
      <c r="N87" s="2">
        <f>COUNTA('SR1'!P87,'SR2'!P87,'SR3'!P87,'SR4'!P87,'SR5'!P87,'SR6'!P87,'SR7'!P87,'SR8'!P87)</f>
        <v>0</v>
      </c>
      <c r="P87" s="1">
        <v>85</v>
      </c>
      <c r="Q87" s="8" t="e">
        <f>AVERAGE('SR1'!AT87,'SR2'!AT87,'SR3'!AT87,'SR4'!AT87,'SR5'!AT87,'SR6'!AT87,'SR7'!AT87,'SR8'!AT87)</f>
        <v>#DIV/0!</v>
      </c>
      <c r="R87" s="9" t="e">
        <f>(STDEV('SR1'!AT87,'SR2'!AT87,'SR3'!AT87,'SR4'!AT87,'SR5'!AT87,'SR6'!AT87,'SR7'!AT87,'SR8'!AT87))/Q87</f>
        <v>#DIV/0!</v>
      </c>
      <c r="S87" s="8" t="e">
        <f>AVERAGE('SR1'!AU87,'SR2'!AU87,'SR3'!AU87,'SR4'!AU87,'SR5'!AU87,'SR6'!AU87,'SR7'!AU87,'SR8'!AU87)</f>
        <v>#DIV/0!</v>
      </c>
      <c r="T87" s="9" t="e">
        <f>STDEV('SR1'!AU87,'SR2'!AU87,'SR3'!AU87,'SR4'!AU87,'SR5'!AU87,'SR6'!AU87,'SR7'!AU87,'SR8'!AU87)/S87</f>
        <v>#DIV/0!</v>
      </c>
      <c r="U87" s="8" t="e">
        <f>AVERAGE('SR1'!AV87,'SR2'!AV87,'SR3'!AV87,'SR4'!AV87,'SR5'!AV87,'SR6'!AV87,'SR7'!AV87,'SR8'!AV87)</f>
        <v>#DIV/0!</v>
      </c>
      <c r="V87" s="9" t="e">
        <f>STDEV('SR1'!AV87,'SR2'!AV87,'SR3'!AV87,'SR4'!AV87,'SR5'!AV87,'SR6'!AV87,'SR7'!AV87,'SR8'!AV87)/U87</f>
        <v>#DIV/0!</v>
      </c>
      <c r="W87" s="2">
        <f>COUNTA('SR1'!V87,'SR2'!V87,'SR3'!V87,'SR4'!V87,'SR5'!V87,'SR6'!V87,'SR7'!V87,'SR8'!V87)</f>
        <v>0</v>
      </c>
    </row>
    <row r="88" spans="1:23" customFormat="1" x14ac:dyDescent="0.25">
      <c r="A88" s="1">
        <v>86</v>
      </c>
      <c r="B88" s="4" t="e">
        <f>AVERAGE('SR1'!G88,'SR2'!G88,'SR3'!G88,'SR4'!G88,'SR5'!G88,'SR6'!G88,'SR7'!G88,'SR8'!G88)</f>
        <v>#DIV/0!</v>
      </c>
      <c r="C88" s="9" t="e">
        <f>(STDEV('SR1'!G88,'SR2'!G88,'SR3'!G88,'SR4'!G88,'SR5'!G88,'SR6'!G88,'SR7'!G88,'SR8'!G88))/B88</f>
        <v>#DIV/0!</v>
      </c>
      <c r="D88" s="4" t="e">
        <f>AVERAGE('SR1'!I88,'SR2'!I88,'SR3'!I88,'SR4'!I88,'SR5'!I88,'SR6'!I88,'SR7'!I88,'SR8'!I88)</f>
        <v>#DIV/0!</v>
      </c>
      <c r="E88" s="9" t="e">
        <f>(STDEV('SR1'!I88,'SR2'!I88,'SR3'!I88,'SR4'!I88,'SR5'!I88,'SR6'!I88,'SR7'!I88,'SR8'!I88))/D88</f>
        <v>#DIV/0!</v>
      </c>
      <c r="F88" s="4" t="e">
        <f>AVERAGE('SR1'!K88,'SR2'!K88,'SR3'!K88,'SR4'!K88,'SR5'!K88,'SR6'!K88,'SR7'!K88,'SR8'!K88)</f>
        <v>#DIV/0!</v>
      </c>
      <c r="G88" s="9" t="e">
        <f>(STDEV('SR1'!K88,'SR2'!K88,'SR3'!K88,'SR4'!K88,'SR5'!K88,'SR6'!K88,'SR7'!K88,'SR8'!K88))/F88</f>
        <v>#DIV/0!</v>
      </c>
      <c r="H88" s="2">
        <f>COUNTA('SR1'!G88,'SR2'!G88,'SR3'!G88,'SR4'!G88,'SR5'!G88,'SR6'!G88,'SR7'!G88,'SR8'!G88)</f>
        <v>0</v>
      </c>
      <c r="J88" s="1">
        <v>86</v>
      </c>
      <c r="K88" s="4" t="e">
        <f>AVERAGE('SR1'!H88,'SR2'!H88,'SR3'!H88,'SR4'!H88,'SR5'!H88,'SR6'!H88,'SR7'!H88,'SR8'!H88)</f>
        <v>#DIV/0!</v>
      </c>
      <c r="L88" s="4" t="e">
        <f>AVERAGE('SR1'!J88,'SR2'!J88,'SR3'!J88,'SR4'!J88,'SR5'!J88,'SR6'!J88,'SR7'!J88,'SR8'!J88)</f>
        <v>#DIV/0!</v>
      </c>
      <c r="M88" s="4" t="e">
        <f>AVERAGE('SR1'!L88,'SR2'!L88,'SR3'!L88,'SR4'!L88,'SR5'!L88,'SR6'!L88,'SR7'!L88,'SR8'!L88)</f>
        <v>#DIV/0!</v>
      </c>
      <c r="N88" s="2">
        <f>COUNTA('SR1'!P88,'SR2'!P88,'SR3'!P88,'SR4'!P88,'SR5'!P88,'SR6'!P88,'SR7'!P88,'SR8'!P88)</f>
        <v>0</v>
      </c>
      <c r="P88" s="1">
        <v>86</v>
      </c>
      <c r="Q88" s="8" t="e">
        <f>AVERAGE('SR1'!AT88,'SR2'!AT88,'SR3'!AT88,'SR4'!AT88,'SR5'!AT88,'SR6'!AT88,'SR7'!AT88,'SR8'!AT88)</f>
        <v>#DIV/0!</v>
      </c>
      <c r="R88" s="9" t="e">
        <f>(STDEV('SR1'!AT88,'SR2'!AT88,'SR3'!AT88,'SR4'!AT88,'SR5'!AT88,'SR6'!AT88,'SR7'!AT88,'SR8'!AT88))/Q88</f>
        <v>#DIV/0!</v>
      </c>
      <c r="S88" s="8" t="e">
        <f>AVERAGE('SR1'!AU88,'SR2'!AU88,'SR3'!AU88,'SR4'!AU88,'SR5'!AU88,'SR6'!AU88,'SR7'!AU88,'SR8'!AU88)</f>
        <v>#DIV/0!</v>
      </c>
      <c r="T88" s="9" t="e">
        <f>STDEV('SR1'!AU88,'SR2'!AU88,'SR3'!AU88,'SR4'!AU88,'SR5'!AU88,'SR6'!AU88,'SR7'!AU88,'SR8'!AU88)/S88</f>
        <v>#DIV/0!</v>
      </c>
      <c r="U88" s="8" t="e">
        <f>AVERAGE('SR1'!AV88,'SR2'!AV88,'SR3'!AV88,'SR4'!AV88,'SR5'!AV88,'SR6'!AV88,'SR7'!AV88,'SR8'!AV88)</f>
        <v>#DIV/0!</v>
      </c>
      <c r="V88" s="9" t="e">
        <f>STDEV('SR1'!AV88,'SR2'!AV88,'SR3'!AV88,'SR4'!AV88,'SR5'!AV88,'SR6'!AV88,'SR7'!AV88,'SR8'!AV88)/U88</f>
        <v>#DIV/0!</v>
      </c>
      <c r="W88" s="2">
        <f>COUNTA('SR1'!V88,'SR2'!V88,'SR3'!V88,'SR4'!V88,'SR5'!V88,'SR6'!V88,'SR7'!V88,'SR8'!V88)</f>
        <v>0</v>
      </c>
    </row>
    <row r="89" spans="1:23" customFormat="1" x14ac:dyDescent="0.25">
      <c r="A89" s="1">
        <v>87</v>
      </c>
      <c r="B89" s="4" t="e">
        <f>AVERAGE('SR1'!G89,'SR2'!G89,'SR3'!G89,'SR4'!G89,'SR5'!G89,'SR6'!G89,'SR7'!G89,'SR8'!G89)</f>
        <v>#DIV/0!</v>
      </c>
      <c r="C89" s="9" t="e">
        <f>(STDEV('SR1'!G89,'SR2'!G89,'SR3'!G89,'SR4'!G89,'SR5'!G89,'SR6'!G89,'SR7'!G89,'SR8'!G89))/B89</f>
        <v>#DIV/0!</v>
      </c>
      <c r="D89" s="4" t="e">
        <f>AVERAGE('SR1'!I89,'SR2'!I89,'SR3'!I89,'SR4'!I89,'SR5'!I89,'SR6'!I89,'SR7'!I89,'SR8'!I89)</f>
        <v>#DIV/0!</v>
      </c>
      <c r="E89" s="9" t="e">
        <f>(STDEV('SR1'!I89,'SR2'!I89,'SR3'!I89,'SR4'!I89,'SR5'!I89,'SR6'!I89,'SR7'!I89,'SR8'!I89))/D89</f>
        <v>#DIV/0!</v>
      </c>
      <c r="F89" s="4" t="e">
        <f>AVERAGE('SR1'!K89,'SR2'!K89,'SR3'!K89,'SR4'!K89,'SR5'!K89,'SR6'!K89,'SR7'!K89,'SR8'!K89)</f>
        <v>#DIV/0!</v>
      </c>
      <c r="G89" s="9" t="e">
        <f>(STDEV('SR1'!K89,'SR2'!K89,'SR3'!K89,'SR4'!K89,'SR5'!K89,'SR6'!K89,'SR7'!K89,'SR8'!K89))/F89</f>
        <v>#DIV/0!</v>
      </c>
      <c r="H89" s="2">
        <f>COUNTA('SR1'!G89,'SR2'!G89,'SR3'!G89,'SR4'!G89,'SR5'!G89,'SR6'!G89,'SR7'!G89,'SR8'!G89)</f>
        <v>0</v>
      </c>
      <c r="J89" s="1">
        <v>87</v>
      </c>
      <c r="K89" s="4" t="e">
        <f>AVERAGE('SR1'!H89,'SR2'!H89,'SR3'!H89,'SR4'!H89,'SR5'!H89,'SR6'!H89,'SR7'!H89,'SR8'!H89)</f>
        <v>#DIV/0!</v>
      </c>
      <c r="L89" s="4" t="e">
        <f>AVERAGE('SR1'!J89,'SR2'!J89,'SR3'!J89,'SR4'!J89,'SR5'!J89,'SR6'!J89,'SR7'!J89,'SR8'!J89)</f>
        <v>#DIV/0!</v>
      </c>
      <c r="M89" s="4" t="e">
        <f>AVERAGE('SR1'!L89,'SR2'!L89,'SR3'!L89,'SR4'!L89,'SR5'!L89,'SR6'!L89,'SR7'!L89,'SR8'!L89)</f>
        <v>#DIV/0!</v>
      </c>
      <c r="N89" s="2">
        <f>COUNTA('SR1'!P89,'SR2'!P89,'SR3'!P89,'SR4'!P89,'SR5'!P89,'SR6'!P89,'SR7'!P89,'SR8'!P89)</f>
        <v>0</v>
      </c>
      <c r="P89" s="1">
        <v>87</v>
      </c>
      <c r="Q89" s="8" t="e">
        <f>AVERAGE('SR1'!AT89,'SR2'!AT89,'SR3'!AT89,'SR4'!AT89,'SR5'!AT89,'SR6'!AT89,'SR7'!AT89,'SR8'!AT89)</f>
        <v>#DIV/0!</v>
      </c>
      <c r="R89" s="9" t="e">
        <f>(STDEV('SR1'!AT89,'SR2'!AT89,'SR3'!AT89,'SR4'!AT89,'SR5'!AT89,'SR6'!AT89,'SR7'!AT89,'SR8'!AT89))/Q89</f>
        <v>#DIV/0!</v>
      </c>
      <c r="S89" s="8" t="e">
        <f>AVERAGE('SR1'!AU89,'SR2'!AU89,'SR3'!AU89,'SR4'!AU89,'SR5'!AU89,'SR6'!AU89,'SR7'!AU89,'SR8'!AU89)</f>
        <v>#DIV/0!</v>
      </c>
      <c r="T89" s="9" t="e">
        <f>STDEV('SR1'!AU89,'SR2'!AU89,'SR3'!AU89,'SR4'!AU89,'SR5'!AU89,'SR6'!AU89,'SR7'!AU89,'SR8'!AU89)/S89</f>
        <v>#DIV/0!</v>
      </c>
      <c r="U89" s="8" t="e">
        <f>AVERAGE('SR1'!AV89,'SR2'!AV89,'SR3'!AV89,'SR4'!AV89,'SR5'!AV89,'SR6'!AV89,'SR7'!AV89,'SR8'!AV89)</f>
        <v>#DIV/0!</v>
      </c>
      <c r="V89" s="9" t="e">
        <f>STDEV('SR1'!AV89,'SR2'!AV89,'SR3'!AV89,'SR4'!AV89,'SR5'!AV89,'SR6'!AV89,'SR7'!AV89,'SR8'!AV89)/U89</f>
        <v>#DIV/0!</v>
      </c>
      <c r="W89" s="2">
        <f>COUNTA('SR1'!V89,'SR2'!V89,'SR3'!V89,'SR4'!V89,'SR5'!V89,'SR6'!V89,'SR7'!V89,'SR8'!V89)</f>
        <v>0</v>
      </c>
    </row>
    <row r="90" spans="1:23" customFormat="1" x14ac:dyDescent="0.25">
      <c r="A90" s="1">
        <v>88</v>
      </c>
      <c r="B90" s="4" t="e">
        <f>AVERAGE('SR1'!G90,'SR2'!G90,'SR3'!G90,'SR4'!G90,'SR5'!G90,'SR6'!G90,'SR7'!G90,'SR8'!G90)</f>
        <v>#DIV/0!</v>
      </c>
      <c r="C90" s="9" t="e">
        <f>(STDEV('SR1'!G90,'SR2'!G90,'SR3'!G90,'SR4'!G90,'SR5'!G90,'SR6'!G90,'SR7'!G90,'SR8'!G90))/B90</f>
        <v>#DIV/0!</v>
      </c>
      <c r="D90" s="4" t="e">
        <f>AVERAGE('SR1'!I90,'SR2'!I90,'SR3'!I90,'SR4'!I90,'SR5'!I90,'SR6'!I90,'SR7'!I90,'SR8'!I90)</f>
        <v>#DIV/0!</v>
      </c>
      <c r="E90" s="9" t="e">
        <f>(STDEV('SR1'!I90,'SR2'!I90,'SR3'!I90,'SR4'!I90,'SR5'!I90,'SR6'!I90,'SR7'!I90,'SR8'!I90))/D90</f>
        <v>#DIV/0!</v>
      </c>
      <c r="F90" s="4" t="e">
        <f>AVERAGE('SR1'!K90,'SR2'!K90,'SR3'!K90,'SR4'!K90,'SR5'!K90,'SR6'!K90,'SR7'!K90,'SR8'!K90)</f>
        <v>#DIV/0!</v>
      </c>
      <c r="G90" s="9" t="e">
        <f>(STDEV('SR1'!K90,'SR2'!K90,'SR3'!K90,'SR4'!K90,'SR5'!K90,'SR6'!K90,'SR7'!K90,'SR8'!K90))/F90</f>
        <v>#DIV/0!</v>
      </c>
      <c r="H90" s="2">
        <f>COUNTA('SR1'!G90,'SR2'!G90,'SR3'!G90,'SR4'!G90,'SR5'!G90,'SR6'!G90,'SR7'!G90,'SR8'!G90)</f>
        <v>0</v>
      </c>
      <c r="J90" s="1">
        <v>88</v>
      </c>
      <c r="K90" s="4" t="e">
        <f>AVERAGE('SR1'!H90,'SR2'!H90,'SR3'!H90,'SR4'!H90,'SR5'!H90,'SR6'!H90,'SR7'!H90,'SR8'!H90)</f>
        <v>#DIV/0!</v>
      </c>
      <c r="L90" s="4" t="e">
        <f>AVERAGE('SR1'!J90,'SR2'!J90,'SR3'!J90,'SR4'!J90,'SR5'!J90,'SR6'!J90,'SR7'!J90,'SR8'!J90)</f>
        <v>#DIV/0!</v>
      </c>
      <c r="M90" s="4" t="e">
        <f>AVERAGE('SR1'!L90,'SR2'!L90,'SR3'!L90,'SR4'!L90,'SR5'!L90,'SR6'!L90,'SR7'!L90,'SR8'!L90)</f>
        <v>#DIV/0!</v>
      </c>
      <c r="N90" s="2">
        <f>COUNTA('SR1'!P90,'SR2'!P90,'SR3'!P90,'SR4'!P90,'SR5'!P90,'SR6'!P90,'SR7'!P90,'SR8'!P90)</f>
        <v>0</v>
      </c>
      <c r="P90" s="1">
        <v>88</v>
      </c>
      <c r="Q90" s="8" t="e">
        <f>AVERAGE('SR1'!AT90,'SR2'!AT90,'SR3'!AT90,'SR4'!AT90,'SR5'!AT90,'SR6'!AT90,'SR7'!AT90,'SR8'!AT90)</f>
        <v>#DIV/0!</v>
      </c>
      <c r="R90" s="9" t="e">
        <f>(STDEV('SR1'!AT90,'SR2'!AT90,'SR3'!AT90,'SR4'!AT90,'SR5'!AT90,'SR6'!AT90,'SR7'!AT90,'SR8'!AT90))/Q90</f>
        <v>#DIV/0!</v>
      </c>
      <c r="S90" s="8" t="e">
        <f>AVERAGE('SR1'!AU90,'SR2'!AU90,'SR3'!AU90,'SR4'!AU90,'SR5'!AU90,'SR6'!AU90,'SR7'!AU90,'SR8'!AU90)</f>
        <v>#DIV/0!</v>
      </c>
      <c r="T90" s="9" t="e">
        <f>STDEV('SR1'!AU90,'SR2'!AU90,'SR3'!AU90,'SR4'!AU90,'SR5'!AU90,'SR6'!AU90,'SR7'!AU90,'SR8'!AU90)/S90</f>
        <v>#DIV/0!</v>
      </c>
      <c r="U90" s="8" t="e">
        <f>AVERAGE('SR1'!AV90,'SR2'!AV90,'SR3'!AV90,'SR4'!AV90,'SR5'!AV90,'SR6'!AV90,'SR7'!AV90,'SR8'!AV90)</f>
        <v>#DIV/0!</v>
      </c>
      <c r="V90" s="9" t="e">
        <f>STDEV('SR1'!AV90,'SR2'!AV90,'SR3'!AV90,'SR4'!AV90,'SR5'!AV90,'SR6'!AV90,'SR7'!AV90,'SR8'!AV90)/U90</f>
        <v>#DIV/0!</v>
      </c>
      <c r="W90" s="2">
        <f>COUNTA('SR1'!V90,'SR2'!V90,'SR3'!V90,'SR4'!V90,'SR5'!V90,'SR6'!V90,'SR7'!V90,'SR8'!V90)</f>
        <v>0</v>
      </c>
    </row>
    <row r="91" spans="1:23" customFormat="1" x14ac:dyDescent="0.25">
      <c r="A91" s="1">
        <v>89</v>
      </c>
      <c r="B91" s="4" t="e">
        <f>AVERAGE('SR1'!G91,'SR2'!G91,'SR3'!G91,'SR4'!G91,'SR5'!G91,'SR6'!G91,'SR7'!G91,'SR8'!G91)</f>
        <v>#DIV/0!</v>
      </c>
      <c r="C91" s="9" t="e">
        <f>(STDEV('SR1'!G91,'SR2'!G91,'SR3'!G91,'SR4'!G91,'SR5'!G91,'SR6'!G91,'SR7'!G91,'SR8'!G91))/B91</f>
        <v>#DIV/0!</v>
      </c>
      <c r="D91" s="4" t="e">
        <f>AVERAGE('SR1'!I91,'SR2'!I91,'SR3'!I91,'SR4'!I91,'SR5'!I91,'SR6'!I91,'SR7'!I91,'SR8'!I91)</f>
        <v>#DIV/0!</v>
      </c>
      <c r="E91" s="9" t="e">
        <f>(STDEV('SR1'!I91,'SR2'!I91,'SR3'!I91,'SR4'!I91,'SR5'!I91,'SR6'!I91,'SR7'!I91,'SR8'!I91))/D91</f>
        <v>#DIV/0!</v>
      </c>
      <c r="F91" s="4" t="e">
        <f>AVERAGE('SR1'!K91,'SR2'!K91,'SR3'!K91,'SR4'!K91,'SR5'!K91,'SR6'!K91,'SR7'!K91,'SR8'!K91)</f>
        <v>#DIV/0!</v>
      </c>
      <c r="G91" s="9" t="e">
        <f>(STDEV('SR1'!K91,'SR2'!K91,'SR3'!K91,'SR4'!K91,'SR5'!K91,'SR6'!K91,'SR7'!K91,'SR8'!K91))/F91</f>
        <v>#DIV/0!</v>
      </c>
      <c r="H91" s="2">
        <f>COUNTA('SR1'!G91,'SR2'!G91,'SR3'!G91,'SR4'!G91,'SR5'!G91,'SR6'!G91,'SR7'!G91,'SR8'!G91)</f>
        <v>0</v>
      </c>
      <c r="J91" s="1">
        <v>89</v>
      </c>
      <c r="K91" s="4" t="e">
        <f>AVERAGE('SR1'!H91,'SR2'!H91,'SR3'!H91,'SR4'!H91,'SR5'!H91,'SR6'!H91,'SR7'!H91,'SR8'!H91)</f>
        <v>#DIV/0!</v>
      </c>
      <c r="L91" s="4" t="e">
        <f>AVERAGE('SR1'!J91,'SR2'!J91,'SR3'!J91,'SR4'!J91,'SR5'!J91,'SR6'!J91,'SR7'!J91,'SR8'!J91)</f>
        <v>#DIV/0!</v>
      </c>
      <c r="M91" s="4" t="e">
        <f>AVERAGE('SR1'!L91,'SR2'!L91,'SR3'!L91,'SR4'!L91,'SR5'!L91,'SR6'!L91,'SR7'!L91,'SR8'!L91)</f>
        <v>#DIV/0!</v>
      </c>
      <c r="N91" s="2">
        <f>COUNTA('SR1'!P91,'SR2'!P91,'SR3'!P91,'SR4'!P91,'SR5'!P91,'SR6'!P91,'SR7'!P91,'SR8'!P91)</f>
        <v>0</v>
      </c>
      <c r="P91" s="1">
        <v>89</v>
      </c>
      <c r="Q91" s="8" t="e">
        <f>AVERAGE('SR1'!AT91,'SR2'!AT91,'SR3'!AT91,'SR4'!AT91,'SR5'!AT91,'SR6'!AT91,'SR7'!AT91,'SR8'!AT91)</f>
        <v>#DIV/0!</v>
      </c>
      <c r="R91" s="9" t="e">
        <f>(STDEV('SR1'!AT91,'SR2'!AT91,'SR3'!AT91,'SR4'!AT91,'SR5'!AT91,'SR6'!AT91,'SR7'!AT91,'SR8'!AT91))/Q91</f>
        <v>#DIV/0!</v>
      </c>
      <c r="S91" s="8" t="e">
        <f>AVERAGE('SR1'!AU91,'SR2'!AU91,'SR3'!AU91,'SR4'!AU91,'SR5'!AU91,'SR6'!AU91,'SR7'!AU91,'SR8'!AU91)</f>
        <v>#DIV/0!</v>
      </c>
      <c r="T91" s="9" t="e">
        <f>STDEV('SR1'!AU91,'SR2'!AU91,'SR3'!AU91,'SR4'!AU91,'SR5'!AU91,'SR6'!AU91,'SR7'!AU91,'SR8'!AU91)/S91</f>
        <v>#DIV/0!</v>
      </c>
      <c r="U91" s="8" t="e">
        <f>AVERAGE('SR1'!AV91,'SR2'!AV91,'SR3'!AV91,'SR4'!AV91,'SR5'!AV91,'SR6'!AV91,'SR7'!AV91,'SR8'!AV91)</f>
        <v>#DIV/0!</v>
      </c>
      <c r="V91" s="9" t="e">
        <f>STDEV('SR1'!AV91,'SR2'!AV91,'SR3'!AV91,'SR4'!AV91,'SR5'!AV91,'SR6'!AV91,'SR7'!AV91,'SR8'!AV91)/U91</f>
        <v>#DIV/0!</v>
      </c>
      <c r="W91" s="2">
        <f>COUNTA('SR1'!V91,'SR2'!V91,'SR3'!V91,'SR4'!V91,'SR5'!V91,'SR6'!V91,'SR7'!V91,'SR8'!V91)</f>
        <v>0</v>
      </c>
    </row>
    <row r="92" spans="1:23" customFormat="1" x14ac:dyDescent="0.25">
      <c r="A92" s="1">
        <v>90</v>
      </c>
      <c r="B92" s="4" t="e">
        <f>AVERAGE('SR1'!G92,'SR2'!G92,'SR3'!G92,'SR4'!G92,'SR5'!G92,'SR6'!G92,'SR7'!G92,'SR8'!G92)</f>
        <v>#DIV/0!</v>
      </c>
      <c r="C92" s="9" t="e">
        <f>(STDEV('SR1'!G92,'SR2'!G92,'SR3'!G92,'SR4'!G92,'SR5'!G92,'SR6'!G92,'SR7'!G92,'SR8'!G92))/B92</f>
        <v>#DIV/0!</v>
      </c>
      <c r="D92" s="4" t="e">
        <f>AVERAGE('SR1'!I92,'SR2'!I92,'SR3'!I92,'SR4'!I92,'SR5'!I92,'SR6'!I92,'SR7'!I92,'SR8'!I92)</f>
        <v>#DIV/0!</v>
      </c>
      <c r="E92" s="9" t="e">
        <f>(STDEV('SR1'!I92,'SR2'!I92,'SR3'!I92,'SR4'!I92,'SR5'!I92,'SR6'!I92,'SR7'!I92,'SR8'!I92))/D92</f>
        <v>#DIV/0!</v>
      </c>
      <c r="F92" s="4" t="e">
        <f>AVERAGE('SR1'!K92,'SR2'!K92,'SR3'!K92,'SR4'!K92,'SR5'!K92,'SR6'!K92,'SR7'!K92,'SR8'!K92)</f>
        <v>#DIV/0!</v>
      </c>
      <c r="G92" s="9" t="e">
        <f>(STDEV('SR1'!K92,'SR2'!K92,'SR3'!K92,'SR4'!K92,'SR5'!K92,'SR6'!K92,'SR7'!K92,'SR8'!K92))/F92</f>
        <v>#DIV/0!</v>
      </c>
      <c r="H92" s="2">
        <f>COUNTA('SR1'!G92,'SR2'!G92,'SR3'!G92,'SR4'!G92,'SR5'!G92,'SR6'!G92,'SR7'!G92,'SR8'!G92)</f>
        <v>0</v>
      </c>
      <c r="J92" s="1">
        <v>90</v>
      </c>
      <c r="K92" s="4" t="e">
        <f>AVERAGE('SR1'!H92,'SR2'!H92,'SR3'!H92,'SR4'!H92,'SR5'!H92,'SR6'!H92,'SR7'!H92,'SR8'!H92)</f>
        <v>#DIV/0!</v>
      </c>
      <c r="L92" s="4" t="e">
        <f>AVERAGE('SR1'!J92,'SR2'!J92,'SR3'!J92,'SR4'!J92,'SR5'!J92,'SR6'!J92,'SR7'!J92,'SR8'!J92)</f>
        <v>#DIV/0!</v>
      </c>
      <c r="M92" s="4" t="e">
        <f>AVERAGE('SR1'!L92,'SR2'!L92,'SR3'!L92,'SR4'!L92,'SR5'!L92,'SR6'!L92,'SR7'!L92,'SR8'!L92)</f>
        <v>#DIV/0!</v>
      </c>
      <c r="N92" s="2">
        <f>COUNTA('SR1'!P92,'SR2'!P92,'SR3'!P92,'SR4'!P92,'SR5'!P92,'SR6'!P92,'SR7'!P92,'SR8'!P92)</f>
        <v>0</v>
      </c>
      <c r="P92" s="1">
        <v>90</v>
      </c>
      <c r="Q92" s="8" t="e">
        <f>AVERAGE('SR1'!AT92,'SR2'!AT92,'SR3'!AT92,'SR4'!AT92,'SR5'!AT92,'SR6'!AT92,'SR7'!AT92,'SR8'!AT92)</f>
        <v>#DIV/0!</v>
      </c>
      <c r="R92" s="9" t="e">
        <f>(STDEV('SR1'!AT92,'SR2'!AT92,'SR3'!AT92,'SR4'!AT92,'SR5'!AT92,'SR6'!AT92,'SR7'!AT92,'SR8'!AT92))/Q92</f>
        <v>#DIV/0!</v>
      </c>
      <c r="S92" s="8" t="e">
        <f>AVERAGE('SR1'!AU92,'SR2'!AU92,'SR3'!AU92,'SR4'!AU92,'SR5'!AU92,'SR6'!AU92,'SR7'!AU92,'SR8'!AU92)</f>
        <v>#DIV/0!</v>
      </c>
      <c r="T92" s="9" t="e">
        <f>STDEV('SR1'!AU92,'SR2'!AU92,'SR3'!AU92,'SR4'!AU92,'SR5'!AU92,'SR6'!AU92,'SR7'!AU92,'SR8'!AU92)/S92</f>
        <v>#DIV/0!</v>
      </c>
      <c r="U92" s="8" t="e">
        <f>AVERAGE('SR1'!AV92,'SR2'!AV92,'SR3'!AV92,'SR4'!AV92,'SR5'!AV92,'SR6'!AV92,'SR7'!AV92,'SR8'!AV92)</f>
        <v>#DIV/0!</v>
      </c>
      <c r="V92" s="9" t="e">
        <f>STDEV('SR1'!AV92,'SR2'!AV92,'SR3'!AV92,'SR4'!AV92,'SR5'!AV92,'SR6'!AV92,'SR7'!AV92,'SR8'!AV92)/U92</f>
        <v>#DIV/0!</v>
      </c>
      <c r="W92" s="2">
        <f>COUNTA('SR1'!V92,'SR2'!V92,'SR3'!V92,'SR4'!V92,'SR5'!V92,'SR6'!V92,'SR7'!V92,'SR8'!V92)</f>
        <v>0</v>
      </c>
    </row>
    <row r="93" spans="1:23" customFormat="1" x14ac:dyDescent="0.25">
      <c r="A93" s="1">
        <v>91</v>
      </c>
      <c r="B93" s="4" t="e">
        <f>AVERAGE('SR1'!G93,'SR2'!G93,'SR3'!G93,'SR4'!G93,'SR5'!G93,'SR6'!G93,'SR7'!G93,'SR8'!G93)</f>
        <v>#DIV/0!</v>
      </c>
      <c r="C93" s="9" t="e">
        <f>(STDEV('SR1'!G93,'SR2'!G93,'SR3'!G93,'SR4'!G93,'SR5'!G93,'SR6'!G93,'SR7'!G93,'SR8'!G93))/B93</f>
        <v>#DIV/0!</v>
      </c>
      <c r="D93" s="4" t="e">
        <f>AVERAGE('SR1'!I93,'SR2'!I93,'SR3'!I93,'SR4'!I93,'SR5'!I93,'SR6'!I93,'SR7'!I93,'SR8'!I93)</f>
        <v>#DIV/0!</v>
      </c>
      <c r="E93" s="9" t="e">
        <f>(STDEV('SR1'!I93,'SR2'!I93,'SR3'!I93,'SR4'!I93,'SR5'!I93,'SR6'!I93,'SR7'!I93,'SR8'!I93))/D93</f>
        <v>#DIV/0!</v>
      </c>
      <c r="F93" s="4" t="e">
        <f>AVERAGE('SR1'!K93,'SR2'!K93,'SR3'!K93,'SR4'!K93,'SR5'!K93,'SR6'!K93,'SR7'!K93,'SR8'!K93)</f>
        <v>#DIV/0!</v>
      </c>
      <c r="G93" s="9" t="e">
        <f>(STDEV('SR1'!K93,'SR2'!K93,'SR3'!K93,'SR4'!K93,'SR5'!K93,'SR6'!K93,'SR7'!K93,'SR8'!K93))/F93</f>
        <v>#DIV/0!</v>
      </c>
      <c r="H93" s="2">
        <f>COUNTA('SR1'!G93,'SR2'!G93,'SR3'!G93,'SR4'!G93,'SR5'!G93,'SR6'!G93,'SR7'!G93,'SR8'!G93)</f>
        <v>0</v>
      </c>
      <c r="J93" s="1">
        <v>91</v>
      </c>
      <c r="K93" s="4" t="e">
        <f>AVERAGE('SR1'!H93,'SR2'!H93,'SR3'!H93,'SR4'!H93,'SR5'!H93,'SR6'!H93,'SR7'!H93,'SR8'!H93)</f>
        <v>#DIV/0!</v>
      </c>
      <c r="L93" s="4" t="e">
        <f>AVERAGE('SR1'!J93,'SR2'!J93,'SR3'!J93,'SR4'!J93,'SR5'!J93,'SR6'!J93,'SR7'!J93,'SR8'!J93)</f>
        <v>#DIV/0!</v>
      </c>
      <c r="M93" s="4" t="e">
        <f>AVERAGE('SR1'!L93,'SR2'!L93,'SR3'!L93,'SR4'!L93,'SR5'!L93,'SR6'!L93,'SR7'!L93,'SR8'!L93)</f>
        <v>#DIV/0!</v>
      </c>
      <c r="N93" s="2">
        <f>COUNTA('SR1'!P93,'SR2'!P93,'SR3'!P93,'SR4'!P93,'SR5'!P93,'SR6'!P93,'SR7'!P93,'SR8'!P93)</f>
        <v>0</v>
      </c>
      <c r="P93" s="1">
        <v>91</v>
      </c>
      <c r="Q93" s="8" t="e">
        <f>AVERAGE('SR1'!AT93,'SR2'!AT93,'SR3'!AT93,'SR4'!AT93,'SR5'!AT93,'SR6'!AT93,'SR7'!AT93,'SR8'!AT93)</f>
        <v>#DIV/0!</v>
      </c>
      <c r="R93" s="9" t="e">
        <f>(STDEV('SR1'!AT93,'SR2'!AT93,'SR3'!AT93,'SR4'!AT93,'SR5'!AT93,'SR6'!AT93,'SR7'!AT93,'SR8'!AT93))/Q93</f>
        <v>#DIV/0!</v>
      </c>
      <c r="S93" s="8" t="e">
        <f>AVERAGE('SR1'!AU93,'SR2'!AU93,'SR3'!AU93,'SR4'!AU93,'SR5'!AU93,'SR6'!AU93,'SR7'!AU93,'SR8'!AU93)</f>
        <v>#DIV/0!</v>
      </c>
      <c r="T93" s="9" t="e">
        <f>STDEV('SR1'!AU93,'SR2'!AU93,'SR3'!AU93,'SR4'!AU93,'SR5'!AU93,'SR6'!AU93,'SR7'!AU93,'SR8'!AU93)/S93</f>
        <v>#DIV/0!</v>
      </c>
      <c r="U93" s="8" t="e">
        <f>AVERAGE('SR1'!AV93,'SR2'!AV93,'SR3'!AV93,'SR4'!AV93,'SR5'!AV93,'SR6'!AV93,'SR7'!AV93,'SR8'!AV93)</f>
        <v>#DIV/0!</v>
      </c>
      <c r="V93" s="9" t="e">
        <f>STDEV('SR1'!AV93,'SR2'!AV93,'SR3'!AV93,'SR4'!AV93,'SR5'!AV93,'SR6'!AV93,'SR7'!AV93,'SR8'!AV93)/U93</f>
        <v>#DIV/0!</v>
      </c>
      <c r="W93" s="2">
        <f>COUNTA('SR1'!V93,'SR2'!V93,'SR3'!V93,'SR4'!V93,'SR5'!V93,'SR6'!V93,'SR7'!V93,'SR8'!V93)</f>
        <v>0</v>
      </c>
    </row>
    <row r="94" spans="1:23" customFormat="1" x14ac:dyDescent="0.25">
      <c r="A94" s="1">
        <v>92</v>
      </c>
      <c r="B94" s="4" t="e">
        <f>AVERAGE('SR1'!G94,'SR2'!G94,'SR3'!G94,'SR4'!G94,'SR5'!G94,'SR6'!G94,'SR7'!G94,'SR8'!G94)</f>
        <v>#DIV/0!</v>
      </c>
      <c r="C94" s="9" t="e">
        <f>(STDEV('SR1'!G94,'SR2'!G94,'SR3'!G94,'SR4'!G94,'SR5'!G94,'SR6'!G94,'SR7'!G94,'SR8'!G94))/B94</f>
        <v>#DIV/0!</v>
      </c>
      <c r="D94" s="4" t="e">
        <f>AVERAGE('SR1'!I94,'SR2'!I94,'SR3'!I94,'SR4'!I94,'SR5'!I94,'SR6'!I94,'SR7'!I94,'SR8'!I94)</f>
        <v>#DIV/0!</v>
      </c>
      <c r="E94" s="9" t="e">
        <f>(STDEV('SR1'!I94,'SR2'!I94,'SR3'!I94,'SR4'!I94,'SR5'!I94,'SR6'!I94,'SR7'!I94,'SR8'!I94))/D94</f>
        <v>#DIV/0!</v>
      </c>
      <c r="F94" s="4" t="e">
        <f>AVERAGE('SR1'!K94,'SR2'!K94,'SR3'!K94,'SR4'!K94,'SR5'!K94,'SR6'!K94,'SR7'!K94,'SR8'!K94)</f>
        <v>#DIV/0!</v>
      </c>
      <c r="G94" s="9" t="e">
        <f>(STDEV('SR1'!K94,'SR2'!K94,'SR3'!K94,'SR4'!K94,'SR5'!K94,'SR6'!K94,'SR7'!K94,'SR8'!K94))/F94</f>
        <v>#DIV/0!</v>
      </c>
      <c r="H94" s="2">
        <f>COUNTA('SR1'!G94,'SR2'!G94,'SR3'!G94,'SR4'!G94,'SR5'!G94,'SR6'!G94,'SR7'!G94,'SR8'!G94)</f>
        <v>0</v>
      </c>
      <c r="J94" s="1">
        <v>92</v>
      </c>
      <c r="K94" s="4" t="e">
        <f>AVERAGE('SR1'!H94,'SR2'!H94,'SR3'!H94,'SR4'!H94,'SR5'!H94,'SR6'!H94,'SR7'!H94,'SR8'!H94)</f>
        <v>#DIV/0!</v>
      </c>
      <c r="L94" s="4" t="e">
        <f>AVERAGE('SR1'!J94,'SR2'!J94,'SR3'!J94,'SR4'!J94,'SR5'!J94,'SR6'!J94,'SR7'!J94,'SR8'!J94)</f>
        <v>#DIV/0!</v>
      </c>
      <c r="M94" s="4" t="e">
        <f>AVERAGE('SR1'!L94,'SR2'!L94,'SR3'!L94,'SR4'!L94,'SR5'!L94,'SR6'!L94,'SR7'!L94,'SR8'!L94)</f>
        <v>#DIV/0!</v>
      </c>
      <c r="N94" s="2">
        <f>COUNTA('SR1'!P94,'SR2'!P94,'SR3'!P94,'SR4'!P94,'SR5'!P94,'SR6'!P94,'SR7'!P94,'SR8'!P94)</f>
        <v>0</v>
      </c>
      <c r="P94" s="1">
        <v>92</v>
      </c>
      <c r="Q94" s="8" t="e">
        <f>AVERAGE('SR1'!AT94,'SR2'!AT94,'SR3'!AT94,'SR4'!AT94,'SR5'!AT94,'SR6'!AT94,'SR7'!AT94,'SR8'!AT94)</f>
        <v>#DIV/0!</v>
      </c>
      <c r="R94" s="9" t="e">
        <f>(STDEV('SR1'!AT94,'SR2'!AT94,'SR3'!AT94,'SR4'!AT94,'SR5'!AT94,'SR6'!AT94,'SR7'!AT94,'SR8'!AT94))/Q94</f>
        <v>#DIV/0!</v>
      </c>
      <c r="S94" s="8" t="e">
        <f>AVERAGE('SR1'!AU94,'SR2'!AU94,'SR3'!AU94,'SR4'!AU94,'SR5'!AU94,'SR6'!AU94,'SR7'!AU94,'SR8'!AU94)</f>
        <v>#DIV/0!</v>
      </c>
      <c r="T94" s="9" t="e">
        <f>STDEV('SR1'!AU94,'SR2'!AU94,'SR3'!AU94,'SR4'!AU94,'SR5'!AU94,'SR6'!AU94,'SR7'!AU94,'SR8'!AU94)/S94</f>
        <v>#DIV/0!</v>
      </c>
      <c r="U94" s="8" t="e">
        <f>AVERAGE('SR1'!AV94,'SR2'!AV94,'SR3'!AV94,'SR4'!AV94,'SR5'!AV94,'SR6'!AV94,'SR7'!AV94,'SR8'!AV94)</f>
        <v>#DIV/0!</v>
      </c>
      <c r="V94" s="9" t="e">
        <f>STDEV('SR1'!AV94,'SR2'!AV94,'SR3'!AV94,'SR4'!AV94,'SR5'!AV94,'SR6'!AV94,'SR7'!AV94,'SR8'!AV94)/U94</f>
        <v>#DIV/0!</v>
      </c>
      <c r="W94" s="2">
        <f>COUNTA('SR1'!V94,'SR2'!V94,'SR3'!V94,'SR4'!V94,'SR5'!V94,'SR6'!V94,'SR7'!V94,'SR8'!V94)</f>
        <v>0</v>
      </c>
    </row>
    <row r="95" spans="1:23" customFormat="1" x14ac:dyDescent="0.25">
      <c r="A95" s="1">
        <v>93</v>
      </c>
      <c r="B95" s="4" t="e">
        <f>AVERAGE('SR1'!G95,'SR2'!G95,'SR3'!G95,'SR4'!G95,'SR5'!G95,'SR6'!G95,'SR7'!G95,'SR8'!G95)</f>
        <v>#DIV/0!</v>
      </c>
      <c r="C95" s="9" t="e">
        <f>(STDEV('SR1'!G95,'SR2'!G95,'SR3'!G95,'SR4'!G95,'SR5'!G95,'SR6'!G95,'SR7'!G95,'SR8'!G95))/B95</f>
        <v>#DIV/0!</v>
      </c>
      <c r="D95" s="4" t="e">
        <f>AVERAGE('SR1'!I95,'SR2'!I95,'SR3'!I95,'SR4'!I95,'SR5'!I95,'SR6'!I95,'SR7'!I95,'SR8'!I95)</f>
        <v>#DIV/0!</v>
      </c>
      <c r="E95" s="9" t="e">
        <f>(STDEV('SR1'!I95,'SR2'!I95,'SR3'!I95,'SR4'!I95,'SR5'!I95,'SR6'!I95,'SR7'!I95,'SR8'!I95))/D95</f>
        <v>#DIV/0!</v>
      </c>
      <c r="F95" s="4" t="e">
        <f>AVERAGE('SR1'!K95,'SR2'!K95,'SR3'!K95,'SR4'!K95,'SR5'!K95,'SR6'!K95,'SR7'!K95,'SR8'!K95)</f>
        <v>#DIV/0!</v>
      </c>
      <c r="G95" s="9" t="e">
        <f>(STDEV('SR1'!K95,'SR2'!K95,'SR3'!K95,'SR4'!K95,'SR5'!K95,'SR6'!K95,'SR7'!K95,'SR8'!K95))/F95</f>
        <v>#DIV/0!</v>
      </c>
      <c r="H95" s="2">
        <f>COUNTA('SR1'!G95,'SR2'!G95,'SR3'!G95,'SR4'!G95,'SR5'!G95,'SR6'!G95,'SR7'!G95,'SR8'!G95)</f>
        <v>0</v>
      </c>
      <c r="J95" s="1">
        <v>93</v>
      </c>
      <c r="K95" s="4" t="e">
        <f>AVERAGE('SR1'!H95,'SR2'!H95,'SR3'!H95,'SR4'!H95,'SR5'!H95,'SR6'!H95,'SR7'!H95,'SR8'!H95)</f>
        <v>#DIV/0!</v>
      </c>
      <c r="L95" s="4" t="e">
        <f>AVERAGE('SR1'!J95,'SR2'!J95,'SR3'!J95,'SR4'!J95,'SR5'!J95,'SR6'!J95,'SR7'!J95,'SR8'!J95)</f>
        <v>#DIV/0!</v>
      </c>
      <c r="M95" s="4" t="e">
        <f>AVERAGE('SR1'!L95,'SR2'!L95,'SR3'!L95,'SR4'!L95,'SR5'!L95,'SR6'!L95,'SR7'!L95,'SR8'!L95)</f>
        <v>#DIV/0!</v>
      </c>
      <c r="N95" s="2">
        <f>COUNTA('SR1'!P95,'SR2'!P95,'SR3'!P95,'SR4'!P95,'SR5'!P95,'SR6'!P95,'SR7'!P95,'SR8'!P95)</f>
        <v>0</v>
      </c>
      <c r="P95" s="1">
        <v>93</v>
      </c>
      <c r="Q95" s="8" t="e">
        <f>AVERAGE('SR1'!AT95,'SR2'!AT95,'SR3'!AT95,'SR4'!AT95,'SR5'!AT95,'SR6'!AT95,'SR7'!AT95,'SR8'!AT95)</f>
        <v>#DIV/0!</v>
      </c>
      <c r="R95" s="9" t="e">
        <f>(STDEV('SR1'!AT95,'SR2'!AT95,'SR3'!AT95,'SR4'!AT95,'SR5'!AT95,'SR6'!AT95,'SR7'!AT95,'SR8'!AT95))/Q95</f>
        <v>#DIV/0!</v>
      </c>
      <c r="S95" s="8" t="e">
        <f>AVERAGE('SR1'!AU95,'SR2'!AU95,'SR3'!AU95,'SR4'!AU95,'SR5'!AU95,'SR6'!AU95,'SR7'!AU95,'SR8'!AU95)</f>
        <v>#DIV/0!</v>
      </c>
      <c r="T95" s="9" t="e">
        <f>STDEV('SR1'!AU95,'SR2'!AU95,'SR3'!AU95,'SR4'!AU95,'SR5'!AU95,'SR6'!AU95,'SR7'!AU95,'SR8'!AU95)/S95</f>
        <v>#DIV/0!</v>
      </c>
      <c r="U95" s="8" t="e">
        <f>AVERAGE('SR1'!AV95,'SR2'!AV95,'SR3'!AV95,'SR4'!AV95,'SR5'!AV95,'SR6'!AV95,'SR7'!AV95,'SR8'!AV95)</f>
        <v>#DIV/0!</v>
      </c>
      <c r="V95" s="9" t="e">
        <f>STDEV('SR1'!AV95,'SR2'!AV95,'SR3'!AV95,'SR4'!AV95,'SR5'!AV95,'SR6'!AV95,'SR7'!AV95,'SR8'!AV95)/U95</f>
        <v>#DIV/0!</v>
      </c>
      <c r="W95" s="2">
        <f>COUNTA('SR1'!V95,'SR2'!V95,'SR3'!V95,'SR4'!V95,'SR5'!V95,'SR6'!V95,'SR7'!V95,'SR8'!V95)</f>
        <v>0</v>
      </c>
    </row>
    <row r="96" spans="1:23" customFormat="1" x14ac:dyDescent="0.25">
      <c r="A96" s="1">
        <v>94</v>
      </c>
      <c r="B96" s="4" t="e">
        <f>AVERAGE('SR1'!G96,'SR2'!G96,'SR3'!G96,'SR4'!G96,'SR5'!G96,'SR6'!G96,'SR7'!G96,'SR8'!G96)</f>
        <v>#DIV/0!</v>
      </c>
      <c r="C96" s="9" t="e">
        <f>(STDEV('SR1'!G96,'SR2'!G96,'SR3'!G96,'SR4'!G96,'SR5'!G96,'SR6'!G96,'SR7'!G96,'SR8'!G96))/B96</f>
        <v>#DIV/0!</v>
      </c>
      <c r="D96" s="4" t="e">
        <f>AVERAGE('SR1'!I96,'SR2'!I96,'SR3'!I96,'SR4'!I96,'SR5'!I96,'SR6'!I96,'SR7'!I96,'SR8'!I96)</f>
        <v>#DIV/0!</v>
      </c>
      <c r="E96" s="9" t="e">
        <f>(STDEV('SR1'!I96,'SR2'!I96,'SR3'!I96,'SR4'!I96,'SR5'!I96,'SR6'!I96,'SR7'!I96,'SR8'!I96))/D96</f>
        <v>#DIV/0!</v>
      </c>
      <c r="F96" s="4" t="e">
        <f>AVERAGE('SR1'!K96,'SR2'!K96,'SR3'!K96,'SR4'!K96,'SR5'!K96,'SR6'!K96,'SR7'!K96,'SR8'!K96)</f>
        <v>#DIV/0!</v>
      </c>
      <c r="G96" s="9" t="e">
        <f>(STDEV('SR1'!K96,'SR2'!K96,'SR3'!K96,'SR4'!K96,'SR5'!K96,'SR6'!K96,'SR7'!K96,'SR8'!K96))/F96</f>
        <v>#DIV/0!</v>
      </c>
      <c r="H96" s="2">
        <f>COUNTA('SR1'!G96,'SR2'!G96,'SR3'!G96,'SR4'!G96,'SR5'!G96,'SR6'!G96,'SR7'!G96,'SR8'!G96)</f>
        <v>0</v>
      </c>
      <c r="J96" s="1">
        <v>94</v>
      </c>
      <c r="K96" s="4" t="e">
        <f>AVERAGE('SR1'!H96,'SR2'!H96,'SR3'!H96,'SR4'!H96,'SR5'!H96,'SR6'!H96,'SR7'!H96,'SR8'!H96)</f>
        <v>#DIV/0!</v>
      </c>
      <c r="L96" s="4" t="e">
        <f>AVERAGE('SR1'!J96,'SR2'!J96,'SR3'!J96,'SR4'!J96,'SR5'!J96,'SR6'!J96,'SR7'!J96,'SR8'!J96)</f>
        <v>#DIV/0!</v>
      </c>
      <c r="M96" s="4" t="e">
        <f>AVERAGE('SR1'!L96,'SR2'!L96,'SR3'!L96,'SR4'!L96,'SR5'!L96,'SR6'!L96,'SR7'!L96,'SR8'!L96)</f>
        <v>#DIV/0!</v>
      </c>
      <c r="N96" s="2">
        <f>COUNTA('SR1'!P96,'SR2'!P96,'SR3'!P96,'SR4'!P96,'SR5'!P96,'SR6'!P96,'SR7'!P96,'SR8'!P96)</f>
        <v>0</v>
      </c>
      <c r="P96" s="1">
        <v>94</v>
      </c>
      <c r="Q96" s="8" t="e">
        <f>AVERAGE('SR1'!AT96,'SR2'!AT96,'SR3'!AT96,'SR4'!AT96,'SR5'!AT96,'SR6'!AT96,'SR7'!AT96,'SR8'!AT96)</f>
        <v>#DIV/0!</v>
      </c>
      <c r="R96" s="9" t="e">
        <f>(STDEV('SR1'!AT96,'SR2'!AT96,'SR3'!AT96,'SR4'!AT96,'SR5'!AT96,'SR6'!AT96,'SR7'!AT96,'SR8'!AT96))/Q96</f>
        <v>#DIV/0!</v>
      </c>
      <c r="S96" s="8" t="e">
        <f>AVERAGE('SR1'!AU96,'SR2'!AU96,'SR3'!AU96,'SR4'!AU96,'SR5'!AU96,'SR6'!AU96,'SR7'!AU96,'SR8'!AU96)</f>
        <v>#DIV/0!</v>
      </c>
      <c r="T96" s="9" t="e">
        <f>STDEV('SR1'!AU96,'SR2'!AU96,'SR3'!AU96,'SR4'!AU96,'SR5'!AU96,'SR6'!AU96,'SR7'!AU96,'SR8'!AU96)/S96</f>
        <v>#DIV/0!</v>
      </c>
      <c r="U96" s="8" t="e">
        <f>AVERAGE('SR1'!AV96,'SR2'!AV96,'SR3'!AV96,'SR4'!AV96,'SR5'!AV96,'SR6'!AV96,'SR7'!AV96,'SR8'!AV96)</f>
        <v>#DIV/0!</v>
      </c>
      <c r="V96" s="9" t="e">
        <f>STDEV('SR1'!AV96,'SR2'!AV96,'SR3'!AV96,'SR4'!AV96,'SR5'!AV96,'SR6'!AV96,'SR7'!AV96,'SR8'!AV96)/U96</f>
        <v>#DIV/0!</v>
      </c>
      <c r="W96" s="2">
        <f>COUNTA('SR1'!V96,'SR2'!V96,'SR3'!V96,'SR4'!V96,'SR5'!V96,'SR6'!V96,'SR7'!V96,'SR8'!V96)</f>
        <v>0</v>
      </c>
    </row>
    <row r="97" spans="1:23" customFormat="1" x14ac:dyDescent="0.25">
      <c r="A97" s="1">
        <v>95</v>
      </c>
      <c r="B97" s="4" t="e">
        <f>AVERAGE('SR1'!G97,'SR2'!G97,'SR3'!G97,'SR4'!G97,'SR5'!G97,'SR6'!G97,'SR7'!G97,'SR8'!G97)</f>
        <v>#DIV/0!</v>
      </c>
      <c r="C97" s="9" t="e">
        <f>(STDEV('SR1'!G97,'SR2'!G97,'SR3'!G97,'SR4'!G97,'SR5'!G97,'SR6'!G97,'SR7'!G97,'SR8'!G97))/B97</f>
        <v>#DIV/0!</v>
      </c>
      <c r="D97" s="4" t="e">
        <f>AVERAGE('SR1'!I97,'SR2'!I97,'SR3'!I97,'SR4'!I97,'SR5'!I97,'SR6'!I97,'SR7'!I97,'SR8'!I97)</f>
        <v>#DIV/0!</v>
      </c>
      <c r="E97" s="9" t="e">
        <f>(STDEV('SR1'!I97,'SR2'!I97,'SR3'!I97,'SR4'!I97,'SR5'!I97,'SR6'!I97,'SR7'!I97,'SR8'!I97))/D97</f>
        <v>#DIV/0!</v>
      </c>
      <c r="F97" s="4" t="e">
        <f>AVERAGE('SR1'!K97,'SR2'!K97,'SR3'!K97,'SR4'!K97,'SR5'!K97,'SR6'!K97,'SR7'!K97,'SR8'!K97)</f>
        <v>#DIV/0!</v>
      </c>
      <c r="G97" s="9" t="e">
        <f>(STDEV('SR1'!K97,'SR2'!K97,'SR3'!K97,'SR4'!K97,'SR5'!K97,'SR6'!K97,'SR7'!K97,'SR8'!K97))/F97</f>
        <v>#DIV/0!</v>
      </c>
      <c r="H97" s="2">
        <f>COUNTA('SR1'!G97,'SR2'!G97,'SR3'!G97,'SR4'!G97,'SR5'!G97,'SR6'!G97,'SR7'!G97,'SR8'!G97)</f>
        <v>0</v>
      </c>
      <c r="J97" s="1">
        <v>95</v>
      </c>
      <c r="K97" s="4" t="e">
        <f>AVERAGE('SR1'!H97,'SR2'!H97,'SR3'!H97,'SR4'!H97,'SR5'!H97,'SR6'!H97,'SR7'!H97,'SR8'!H97)</f>
        <v>#DIV/0!</v>
      </c>
      <c r="L97" s="4" t="e">
        <f>AVERAGE('SR1'!J97,'SR2'!J97,'SR3'!J97,'SR4'!J97,'SR5'!J97,'SR6'!J97,'SR7'!J97,'SR8'!J97)</f>
        <v>#DIV/0!</v>
      </c>
      <c r="M97" s="4" t="e">
        <f>AVERAGE('SR1'!L97,'SR2'!L97,'SR3'!L97,'SR4'!L97,'SR5'!L97,'SR6'!L97,'SR7'!L97,'SR8'!L97)</f>
        <v>#DIV/0!</v>
      </c>
      <c r="N97" s="2">
        <f>COUNTA('SR1'!P97,'SR2'!P97,'SR3'!P97,'SR4'!P97,'SR5'!P97,'SR6'!P97,'SR7'!P97,'SR8'!P97)</f>
        <v>0</v>
      </c>
      <c r="P97" s="1">
        <v>95</v>
      </c>
      <c r="Q97" s="8" t="e">
        <f>AVERAGE('SR1'!AT97,'SR2'!AT97,'SR3'!AT97,'SR4'!AT97,'SR5'!AT97,'SR6'!AT97,'SR7'!AT97,'SR8'!AT97)</f>
        <v>#DIV/0!</v>
      </c>
      <c r="R97" s="9" t="e">
        <f>(STDEV('SR1'!AT97,'SR2'!AT97,'SR3'!AT97,'SR4'!AT97,'SR5'!AT97,'SR6'!AT97,'SR7'!AT97,'SR8'!AT97))/Q97</f>
        <v>#DIV/0!</v>
      </c>
      <c r="S97" s="8" t="e">
        <f>AVERAGE('SR1'!AU97,'SR2'!AU97,'SR3'!AU97,'SR4'!AU97,'SR5'!AU97,'SR6'!AU97,'SR7'!AU97,'SR8'!AU97)</f>
        <v>#DIV/0!</v>
      </c>
      <c r="T97" s="9" t="e">
        <f>STDEV('SR1'!AU97,'SR2'!AU97,'SR3'!AU97,'SR4'!AU97,'SR5'!AU97,'SR6'!AU97,'SR7'!AU97,'SR8'!AU97)/S97</f>
        <v>#DIV/0!</v>
      </c>
      <c r="U97" s="8" t="e">
        <f>AVERAGE('SR1'!AV97,'SR2'!AV97,'SR3'!AV97,'SR4'!AV97,'SR5'!AV97,'SR6'!AV97,'SR7'!AV97,'SR8'!AV97)</f>
        <v>#DIV/0!</v>
      </c>
      <c r="V97" s="9" t="e">
        <f>STDEV('SR1'!AV97,'SR2'!AV97,'SR3'!AV97,'SR4'!AV97,'SR5'!AV97,'SR6'!AV97,'SR7'!AV97,'SR8'!AV97)/U97</f>
        <v>#DIV/0!</v>
      </c>
      <c r="W97" s="2">
        <f>COUNTA('SR1'!V97,'SR2'!V97,'SR3'!V97,'SR4'!V97,'SR5'!V97,'SR6'!V97,'SR7'!V97,'SR8'!V97)</f>
        <v>0</v>
      </c>
    </row>
    <row r="98" spans="1:23" customFormat="1" x14ac:dyDescent="0.25">
      <c r="A98" s="1">
        <v>96</v>
      </c>
      <c r="B98" s="4" t="e">
        <f>AVERAGE('SR1'!G98,'SR2'!G98,'SR3'!G98,'SR4'!G98,'SR5'!G98,'SR6'!G98,'SR7'!G98,'SR8'!G98)</f>
        <v>#DIV/0!</v>
      </c>
      <c r="C98" s="9" t="e">
        <f>(STDEV('SR1'!G98,'SR2'!G98,'SR3'!G98,'SR4'!G98,'SR5'!G98,'SR6'!G98,'SR7'!G98,'SR8'!G98))/B98</f>
        <v>#DIV/0!</v>
      </c>
      <c r="D98" s="4" t="e">
        <f>AVERAGE('SR1'!I98,'SR2'!I98,'SR3'!I98,'SR4'!I98,'SR5'!I98,'SR6'!I98,'SR7'!I98,'SR8'!I98)</f>
        <v>#DIV/0!</v>
      </c>
      <c r="E98" s="9" t="e">
        <f>(STDEV('SR1'!I98,'SR2'!I98,'SR3'!I98,'SR4'!I98,'SR5'!I98,'SR6'!I98,'SR7'!I98,'SR8'!I98))/D98</f>
        <v>#DIV/0!</v>
      </c>
      <c r="F98" s="4" t="e">
        <f>AVERAGE('SR1'!K98,'SR2'!K98,'SR3'!K98,'SR4'!K98,'SR5'!K98,'SR6'!K98,'SR7'!K98,'SR8'!K98)</f>
        <v>#DIV/0!</v>
      </c>
      <c r="G98" s="9" t="e">
        <f>(STDEV('SR1'!K98,'SR2'!K98,'SR3'!K98,'SR4'!K98,'SR5'!K98,'SR6'!K98,'SR7'!K98,'SR8'!K98))/F98</f>
        <v>#DIV/0!</v>
      </c>
      <c r="H98" s="2">
        <f>COUNTA('SR1'!G98,'SR2'!G98,'SR3'!G98,'SR4'!G98,'SR5'!G98,'SR6'!G98,'SR7'!G98,'SR8'!G98)</f>
        <v>0</v>
      </c>
      <c r="J98" s="1">
        <v>96</v>
      </c>
      <c r="K98" s="4" t="e">
        <f>AVERAGE('SR1'!H98,'SR2'!H98,'SR3'!H98,'SR4'!H98,'SR5'!H98,'SR6'!H98,'SR7'!H98,'SR8'!H98)</f>
        <v>#DIV/0!</v>
      </c>
      <c r="L98" s="4" t="e">
        <f>AVERAGE('SR1'!J98,'SR2'!J98,'SR3'!J98,'SR4'!J98,'SR5'!J98,'SR6'!J98,'SR7'!J98,'SR8'!J98)</f>
        <v>#DIV/0!</v>
      </c>
      <c r="M98" s="4" t="e">
        <f>AVERAGE('SR1'!L98,'SR2'!L98,'SR3'!L98,'SR4'!L98,'SR5'!L98,'SR6'!L98,'SR7'!L98,'SR8'!L98)</f>
        <v>#DIV/0!</v>
      </c>
      <c r="N98" s="2">
        <f>COUNTA('SR1'!P98,'SR2'!P98,'SR3'!P98,'SR4'!P98,'SR5'!P98,'SR6'!P98,'SR7'!P98,'SR8'!P98)</f>
        <v>0</v>
      </c>
      <c r="P98" s="1">
        <v>96</v>
      </c>
      <c r="Q98" s="8" t="e">
        <f>AVERAGE('SR1'!AT98,'SR2'!AT98,'SR3'!AT98,'SR4'!AT98,'SR5'!AT98,'SR6'!AT98,'SR7'!AT98,'SR8'!AT98)</f>
        <v>#DIV/0!</v>
      </c>
      <c r="R98" s="9" t="e">
        <f>(STDEV('SR1'!AT98,'SR2'!AT98,'SR3'!AT98,'SR4'!AT98,'SR5'!AT98,'SR6'!AT98,'SR7'!AT98,'SR8'!AT98))/Q98</f>
        <v>#DIV/0!</v>
      </c>
      <c r="S98" s="8" t="e">
        <f>AVERAGE('SR1'!AU98,'SR2'!AU98,'SR3'!AU98,'SR4'!AU98,'SR5'!AU98,'SR6'!AU98,'SR7'!AU98,'SR8'!AU98)</f>
        <v>#DIV/0!</v>
      </c>
      <c r="T98" s="9" t="e">
        <f>STDEV('SR1'!AU98,'SR2'!AU98,'SR3'!AU98,'SR4'!AU98,'SR5'!AU98,'SR6'!AU98,'SR7'!AU98,'SR8'!AU98)/S98</f>
        <v>#DIV/0!</v>
      </c>
      <c r="U98" s="8" t="e">
        <f>AVERAGE('SR1'!AV98,'SR2'!AV98,'SR3'!AV98,'SR4'!AV98,'SR5'!AV98,'SR6'!AV98,'SR7'!AV98,'SR8'!AV98)</f>
        <v>#DIV/0!</v>
      </c>
      <c r="V98" s="9" t="e">
        <f>STDEV('SR1'!AV98,'SR2'!AV98,'SR3'!AV98,'SR4'!AV98,'SR5'!AV98,'SR6'!AV98,'SR7'!AV98,'SR8'!AV98)/U98</f>
        <v>#DIV/0!</v>
      </c>
      <c r="W98" s="2">
        <f>COUNTA('SR1'!V98,'SR2'!V98,'SR3'!V98,'SR4'!V98,'SR5'!V98,'SR6'!V98,'SR7'!V98,'SR8'!V98)</f>
        <v>0</v>
      </c>
    </row>
    <row r="99" spans="1:23" customFormat="1" x14ac:dyDescent="0.25">
      <c r="A99" s="1">
        <v>97</v>
      </c>
      <c r="B99" s="4" t="e">
        <f>AVERAGE('SR1'!G99,'SR2'!G99,'SR3'!G99,'SR4'!G99,'SR5'!G99,'SR6'!G99,'SR7'!G99,'SR8'!G99)</f>
        <v>#DIV/0!</v>
      </c>
      <c r="C99" s="9" t="e">
        <f>(STDEV('SR1'!G99,'SR2'!G99,'SR3'!G99,'SR4'!G99,'SR5'!G99,'SR6'!G99,'SR7'!G99,'SR8'!G99))/B99</f>
        <v>#DIV/0!</v>
      </c>
      <c r="D99" s="4" t="e">
        <f>AVERAGE('SR1'!I99,'SR2'!I99,'SR3'!I99,'SR4'!I99,'SR5'!I99,'SR6'!I99,'SR7'!I99,'SR8'!I99)</f>
        <v>#DIV/0!</v>
      </c>
      <c r="E99" s="9" t="e">
        <f>(STDEV('SR1'!I99,'SR2'!I99,'SR3'!I99,'SR4'!I99,'SR5'!I99,'SR6'!I99,'SR7'!I99,'SR8'!I99))/D99</f>
        <v>#DIV/0!</v>
      </c>
      <c r="F99" s="4" t="e">
        <f>AVERAGE('SR1'!K99,'SR2'!K99,'SR3'!K99,'SR4'!K99,'SR5'!K99,'SR6'!K99,'SR7'!K99,'SR8'!K99)</f>
        <v>#DIV/0!</v>
      </c>
      <c r="G99" s="9" t="e">
        <f>(STDEV('SR1'!K99,'SR2'!K99,'SR3'!K99,'SR4'!K99,'SR5'!K99,'SR6'!K99,'SR7'!K99,'SR8'!K99))/F99</f>
        <v>#DIV/0!</v>
      </c>
      <c r="H99" s="2">
        <f>COUNTA('SR1'!G99,'SR2'!G99,'SR3'!G99,'SR4'!G99,'SR5'!G99,'SR6'!G99,'SR7'!G99,'SR8'!G99)</f>
        <v>0</v>
      </c>
      <c r="J99" s="1">
        <v>97</v>
      </c>
      <c r="K99" s="4" t="e">
        <f>AVERAGE('SR1'!H99,'SR2'!H99,'SR3'!H99,'SR4'!H99,'SR5'!H99,'SR6'!H99,'SR7'!H99,'SR8'!H99)</f>
        <v>#DIV/0!</v>
      </c>
      <c r="L99" s="4" t="e">
        <f>AVERAGE('SR1'!J99,'SR2'!J99,'SR3'!J99,'SR4'!J99,'SR5'!J99,'SR6'!J99,'SR7'!J99,'SR8'!J99)</f>
        <v>#DIV/0!</v>
      </c>
      <c r="M99" s="4" t="e">
        <f>AVERAGE('SR1'!L99,'SR2'!L99,'SR3'!L99,'SR4'!L99,'SR5'!L99,'SR6'!L99,'SR7'!L99,'SR8'!L99)</f>
        <v>#DIV/0!</v>
      </c>
      <c r="N99" s="2">
        <f>COUNTA('SR1'!P99,'SR2'!P99,'SR3'!P99,'SR4'!P99,'SR5'!P99,'SR6'!P99,'SR7'!P99,'SR8'!P99)</f>
        <v>0</v>
      </c>
      <c r="P99" s="1">
        <v>97</v>
      </c>
      <c r="Q99" s="8" t="e">
        <f>AVERAGE('SR1'!AT99,'SR2'!AT99,'SR3'!AT99,'SR4'!AT99,'SR5'!AT99,'SR6'!AT99,'SR7'!AT99,'SR8'!AT99)</f>
        <v>#DIV/0!</v>
      </c>
      <c r="R99" s="9" t="e">
        <f>(STDEV('SR1'!AT99,'SR2'!AT99,'SR3'!AT99,'SR4'!AT99,'SR5'!AT99,'SR6'!AT99,'SR7'!AT99,'SR8'!AT99))/Q99</f>
        <v>#DIV/0!</v>
      </c>
      <c r="S99" s="8" t="e">
        <f>AVERAGE('SR1'!AU99,'SR2'!AU99,'SR3'!AU99,'SR4'!AU99,'SR5'!AU99,'SR6'!AU99,'SR7'!AU99,'SR8'!AU99)</f>
        <v>#DIV/0!</v>
      </c>
      <c r="T99" s="9" t="e">
        <f>STDEV('SR1'!AU99,'SR2'!AU99,'SR3'!AU99,'SR4'!AU99,'SR5'!AU99,'SR6'!AU99,'SR7'!AU99,'SR8'!AU99)/S99</f>
        <v>#DIV/0!</v>
      </c>
      <c r="U99" s="8" t="e">
        <f>AVERAGE('SR1'!AV99,'SR2'!AV99,'SR3'!AV99,'SR4'!AV99,'SR5'!AV99,'SR6'!AV99,'SR7'!AV99,'SR8'!AV99)</f>
        <v>#DIV/0!</v>
      </c>
      <c r="V99" s="9" t="e">
        <f>STDEV('SR1'!AV99,'SR2'!AV99,'SR3'!AV99,'SR4'!AV99,'SR5'!AV99,'SR6'!AV99,'SR7'!AV99,'SR8'!AV99)/U99</f>
        <v>#DIV/0!</v>
      </c>
      <c r="W99" s="2">
        <f>COUNTA('SR1'!V99,'SR2'!V99,'SR3'!V99,'SR4'!V99,'SR5'!V99,'SR6'!V99,'SR7'!V99,'SR8'!V99)</f>
        <v>0</v>
      </c>
    </row>
    <row r="100" spans="1:23" customFormat="1" x14ac:dyDescent="0.25">
      <c r="A100" s="1">
        <v>98</v>
      </c>
      <c r="B100" s="4" t="e">
        <f>AVERAGE('SR1'!G100,'SR2'!G100,'SR3'!G100,'SR4'!G100,'SR5'!G100,'SR6'!G100,'SR7'!G100,'SR8'!G100)</f>
        <v>#DIV/0!</v>
      </c>
      <c r="C100" s="9" t="e">
        <f>(STDEV('SR1'!G100,'SR2'!G100,'SR3'!G100,'SR4'!G100,'SR5'!G100,'SR6'!G100,'SR7'!G100,'SR8'!G100))/B100</f>
        <v>#DIV/0!</v>
      </c>
      <c r="D100" s="4" t="e">
        <f>AVERAGE('SR1'!I100,'SR2'!I100,'SR3'!I100,'SR4'!I100,'SR5'!I100,'SR6'!I100,'SR7'!I100,'SR8'!I100)</f>
        <v>#DIV/0!</v>
      </c>
      <c r="E100" s="9" t="e">
        <f>(STDEV('SR1'!I100,'SR2'!I100,'SR3'!I100,'SR4'!I100,'SR5'!I100,'SR6'!I100,'SR7'!I100,'SR8'!I100))/D100</f>
        <v>#DIV/0!</v>
      </c>
      <c r="F100" s="4" t="e">
        <f>AVERAGE('SR1'!K100,'SR2'!K100,'SR3'!K100,'SR4'!K100,'SR5'!K100,'SR6'!K100,'SR7'!K100,'SR8'!K100)</f>
        <v>#DIV/0!</v>
      </c>
      <c r="G100" s="9" t="e">
        <f>(STDEV('SR1'!K100,'SR2'!K100,'SR3'!K100,'SR4'!K100,'SR5'!K100,'SR6'!K100,'SR7'!K100,'SR8'!K100))/F100</f>
        <v>#DIV/0!</v>
      </c>
      <c r="H100" s="2">
        <f>COUNTA('SR1'!G100,'SR2'!G100,'SR3'!G100,'SR4'!G100,'SR5'!G100,'SR6'!G100,'SR7'!G100,'SR8'!G100)</f>
        <v>0</v>
      </c>
      <c r="J100" s="1">
        <v>98</v>
      </c>
      <c r="K100" s="4" t="e">
        <f>AVERAGE('SR1'!H100,'SR2'!H100,'SR3'!H100,'SR4'!H100,'SR5'!H100,'SR6'!H100,'SR7'!H100,'SR8'!H100)</f>
        <v>#DIV/0!</v>
      </c>
      <c r="L100" s="4" t="e">
        <f>AVERAGE('SR1'!J100,'SR2'!J100,'SR3'!J100,'SR4'!J100,'SR5'!J100,'SR6'!J100,'SR7'!J100,'SR8'!J100)</f>
        <v>#DIV/0!</v>
      </c>
      <c r="M100" s="4" t="e">
        <f>AVERAGE('SR1'!L100,'SR2'!L100,'SR3'!L100,'SR4'!L100,'SR5'!L100,'SR6'!L100,'SR7'!L100,'SR8'!L100)</f>
        <v>#DIV/0!</v>
      </c>
      <c r="N100" s="2">
        <f>COUNTA('SR1'!P100,'SR2'!P100,'SR3'!P100,'SR4'!P100,'SR5'!P100,'SR6'!P100,'SR7'!P100,'SR8'!P100)</f>
        <v>0</v>
      </c>
      <c r="P100" s="1">
        <v>98</v>
      </c>
      <c r="Q100" s="8" t="e">
        <f>AVERAGE('SR1'!AT100,'SR2'!AT100,'SR3'!AT100,'SR4'!AT100,'SR5'!AT100,'SR6'!AT100,'SR7'!AT100,'SR8'!AT100)</f>
        <v>#DIV/0!</v>
      </c>
      <c r="R100" s="9" t="e">
        <f>(STDEV('SR1'!AT100,'SR2'!AT100,'SR3'!AT100,'SR4'!AT100,'SR5'!AT100,'SR6'!AT100,'SR7'!AT100,'SR8'!AT100))/Q100</f>
        <v>#DIV/0!</v>
      </c>
      <c r="S100" s="8" t="e">
        <f>AVERAGE('SR1'!AU100,'SR2'!AU100,'SR3'!AU100,'SR4'!AU100,'SR5'!AU100,'SR6'!AU100,'SR7'!AU100,'SR8'!AU100)</f>
        <v>#DIV/0!</v>
      </c>
      <c r="T100" s="9" t="e">
        <f>STDEV('SR1'!AU100,'SR2'!AU100,'SR3'!AU100,'SR4'!AU100,'SR5'!AU100,'SR6'!AU100,'SR7'!AU100,'SR8'!AU100)/S100</f>
        <v>#DIV/0!</v>
      </c>
      <c r="U100" s="8" t="e">
        <f>AVERAGE('SR1'!AV100,'SR2'!AV100,'SR3'!AV100,'SR4'!AV100,'SR5'!AV100,'SR6'!AV100,'SR7'!AV100,'SR8'!AV100)</f>
        <v>#DIV/0!</v>
      </c>
      <c r="V100" s="9" t="e">
        <f>STDEV('SR1'!AV100,'SR2'!AV100,'SR3'!AV100,'SR4'!AV100,'SR5'!AV100,'SR6'!AV100,'SR7'!AV100,'SR8'!AV100)/U100</f>
        <v>#DIV/0!</v>
      </c>
      <c r="W100" s="2">
        <f>COUNTA('SR1'!V100,'SR2'!V100,'SR3'!V100,'SR4'!V100,'SR5'!V100,'SR6'!V100,'SR7'!V100,'SR8'!V100)</f>
        <v>0</v>
      </c>
    </row>
    <row r="101" spans="1:23" customFormat="1" x14ac:dyDescent="0.25">
      <c r="A101" s="1">
        <v>99</v>
      </c>
      <c r="B101" s="4" t="e">
        <f>AVERAGE('SR1'!G101,'SR2'!G101,'SR3'!G101,'SR4'!G101,'SR5'!G101,'SR6'!G101,'SR7'!G101,'SR8'!G101)</f>
        <v>#DIV/0!</v>
      </c>
      <c r="C101" s="9" t="e">
        <f>(STDEV('SR1'!G101,'SR2'!G101,'SR3'!G101,'SR4'!G101,'SR5'!G101,'SR6'!G101,'SR7'!G101,'SR8'!G101))/B101</f>
        <v>#DIV/0!</v>
      </c>
      <c r="D101" s="4" t="e">
        <f>AVERAGE('SR1'!I101,'SR2'!I101,'SR3'!I101,'SR4'!I101,'SR5'!I101,'SR6'!I101,'SR7'!I101,'SR8'!I101)</f>
        <v>#DIV/0!</v>
      </c>
      <c r="E101" s="9" t="e">
        <f>(STDEV('SR1'!I101,'SR2'!I101,'SR3'!I101,'SR4'!I101,'SR5'!I101,'SR6'!I101,'SR7'!I101,'SR8'!I101))/D101</f>
        <v>#DIV/0!</v>
      </c>
      <c r="F101" s="4" t="e">
        <f>AVERAGE('SR1'!K101,'SR2'!K101,'SR3'!K101,'SR4'!K101,'SR5'!K101,'SR6'!K101,'SR7'!K101,'SR8'!K101)</f>
        <v>#DIV/0!</v>
      </c>
      <c r="G101" s="9" t="e">
        <f>(STDEV('SR1'!K101,'SR2'!K101,'SR3'!K101,'SR4'!K101,'SR5'!K101,'SR6'!K101,'SR7'!K101,'SR8'!K101))/F101</f>
        <v>#DIV/0!</v>
      </c>
      <c r="H101" s="2">
        <f>COUNTA('SR1'!G101,'SR2'!G101,'SR3'!G101,'SR4'!G101,'SR5'!G101,'SR6'!G101,'SR7'!G101,'SR8'!G101)</f>
        <v>0</v>
      </c>
      <c r="J101" s="1">
        <v>99</v>
      </c>
      <c r="K101" s="4" t="e">
        <f>AVERAGE('SR1'!H101,'SR2'!H101,'SR3'!H101,'SR4'!H101,'SR5'!H101,'SR6'!H101,'SR7'!H101,'SR8'!H101)</f>
        <v>#DIV/0!</v>
      </c>
      <c r="L101" s="4" t="e">
        <f>AVERAGE('SR1'!J101,'SR2'!J101,'SR3'!J101,'SR4'!J101,'SR5'!J101,'SR6'!J101,'SR7'!J101,'SR8'!J101)</f>
        <v>#DIV/0!</v>
      </c>
      <c r="M101" s="4" t="e">
        <f>AVERAGE('SR1'!L101,'SR2'!L101,'SR3'!L101,'SR4'!L101,'SR5'!L101,'SR6'!L101,'SR7'!L101,'SR8'!L101)</f>
        <v>#DIV/0!</v>
      </c>
      <c r="N101" s="2">
        <f>COUNTA('SR1'!P101,'SR2'!P101,'SR3'!P101,'SR4'!P101,'SR5'!P101,'SR6'!P101,'SR7'!P101,'SR8'!P101)</f>
        <v>0</v>
      </c>
      <c r="P101" s="1">
        <v>99</v>
      </c>
      <c r="Q101" s="8" t="e">
        <f>AVERAGE('SR1'!AT101,'SR2'!AT101,'SR3'!AT101,'SR4'!AT101,'SR5'!AT101,'SR6'!AT101,'SR7'!AT101,'SR8'!AT101)</f>
        <v>#DIV/0!</v>
      </c>
      <c r="R101" s="9" t="e">
        <f>(STDEV('SR1'!AT101,'SR2'!AT101,'SR3'!AT101,'SR4'!AT101,'SR5'!AT101,'SR6'!AT101,'SR7'!AT101,'SR8'!AT101))/Q101</f>
        <v>#DIV/0!</v>
      </c>
      <c r="S101" s="8" t="e">
        <f>AVERAGE('SR1'!AU101,'SR2'!AU101,'SR3'!AU101,'SR4'!AU101,'SR5'!AU101,'SR6'!AU101,'SR7'!AU101,'SR8'!AU101)</f>
        <v>#DIV/0!</v>
      </c>
      <c r="T101" s="9" t="e">
        <f>STDEV('SR1'!AU101,'SR2'!AU101,'SR3'!AU101,'SR4'!AU101,'SR5'!AU101,'SR6'!AU101,'SR7'!AU101,'SR8'!AU101)/S101</f>
        <v>#DIV/0!</v>
      </c>
      <c r="U101" s="8" t="e">
        <f>AVERAGE('SR1'!AV101,'SR2'!AV101,'SR3'!AV101,'SR4'!AV101,'SR5'!AV101,'SR6'!AV101,'SR7'!AV101,'SR8'!AV101)</f>
        <v>#DIV/0!</v>
      </c>
      <c r="V101" s="9" t="e">
        <f>STDEV('SR1'!AV101,'SR2'!AV101,'SR3'!AV101,'SR4'!AV101,'SR5'!AV101,'SR6'!AV101,'SR7'!AV101,'SR8'!AV101)/U101</f>
        <v>#DIV/0!</v>
      </c>
      <c r="W101" s="2">
        <f>COUNTA('SR1'!V101,'SR2'!V101,'SR3'!V101,'SR4'!V101,'SR5'!V101,'SR6'!V101,'SR7'!V101,'SR8'!V101)</f>
        <v>0</v>
      </c>
    </row>
    <row r="102" spans="1:23" customFormat="1" x14ac:dyDescent="0.25">
      <c r="A102" s="1">
        <v>100</v>
      </c>
      <c r="B102" s="4" t="e">
        <f>AVERAGE('SR1'!G102,'SR2'!G102,'SR3'!G102,'SR4'!G102,'SR5'!G102,'SR6'!G102,'SR7'!G102,'SR8'!G102)</f>
        <v>#DIV/0!</v>
      </c>
      <c r="C102" s="9" t="e">
        <f>(STDEV('SR1'!G102,'SR2'!G102,'SR3'!G102,'SR4'!G102,'SR5'!G102,'SR6'!G102,'SR7'!G102,'SR8'!G102))/B102</f>
        <v>#DIV/0!</v>
      </c>
      <c r="D102" s="4" t="e">
        <f>AVERAGE('SR1'!I102,'SR2'!I102,'SR3'!I102,'SR4'!I102,'SR5'!I102,'SR6'!I102,'SR7'!I102,'SR8'!I102)</f>
        <v>#DIV/0!</v>
      </c>
      <c r="E102" s="9" t="e">
        <f>(STDEV('SR1'!I102,'SR2'!I102,'SR3'!I102,'SR4'!I102,'SR5'!I102,'SR6'!I102,'SR7'!I102,'SR8'!I102))/D102</f>
        <v>#DIV/0!</v>
      </c>
      <c r="F102" s="4" t="e">
        <f>AVERAGE('SR1'!K102,'SR2'!K102,'SR3'!K102,'SR4'!K102,'SR5'!K102,'SR6'!K102,'SR7'!K102,'SR8'!K102)</f>
        <v>#DIV/0!</v>
      </c>
      <c r="G102" s="9" t="e">
        <f>(STDEV('SR1'!K102,'SR2'!K102,'SR3'!K102,'SR4'!K102,'SR5'!K102,'SR6'!K102,'SR7'!K102,'SR8'!K102))/F102</f>
        <v>#DIV/0!</v>
      </c>
      <c r="H102" s="2">
        <f>COUNTA('SR1'!G102,'SR2'!G102,'SR3'!G102,'SR4'!G102,'SR5'!G102,'SR6'!G102,'SR7'!G102,'SR8'!G102)</f>
        <v>0</v>
      </c>
      <c r="J102" s="1">
        <v>100</v>
      </c>
      <c r="K102" s="4" t="e">
        <f>AVERAGE('SR1'!H102,'SR2'!H102,'SR3'!H102,'SR4'!H102,'SR5'!H102,'SR6'!H102,'SR7'!H102,'SR8'!H102)</f>
        <v>#DIV/0!</v>
      </c>
      <c r="L102" s="4" t="e">
        <f>AVERAGE('SR1'!J102,'SR2'!J102,'SR3'!J102,'SR4'!J102,'SR5'!J102,'SR6'!J102,'SR7'!J102,'SR8'!J102)</f>
        <v>#DIV/0!</v>
      </c>
      <c r="M102" s="4" t="e">
        <f>AVERAGE('SR1'!L102,'SR2'!L102,'SR3'!L102,'SR4'!L102,'SR5'!L102,'SR6'!L102,'SR7'!L102,'SR8'!L102)</f>
        <v>#DIV/0!</v>
      </c>
      <c r="N102" s="2">
        <f>COUNTA('SR1'!P102,'SR2'!P102,'SR3'!P102,'SR4'!P102,'SR5'!P102,'SR6'!P102,'SR7'!P102,'SR8'!P102)</f>
        <v>0</v>
      </c>
      <c r="P102" s="1">
        <v>100</v>
      </c>
      <c r="Q102" s="8" t="e">
        <f>AVERAGE('SR1'!AT102,'SR2'!AT102,'SR3'!AT102,'SR4'!AT102,'SR5'!AT102,'SR6'!AT102,'SR7'!AT102,'SR8'!AT102)</f>
        <v>#DIV/0!</v>
      </c>
      <c r="R102" s="9" t="e">
        <f>(STDEV('SR1'!AT102,'SR2'!AT102,'SR3'!AT102,'SR4'!AT102,'SR5'!AT102,'SR6'!AT102,'SR7'!AT102,'SR8'!AT102))/Q102</f>
        <v>#DIV/0!</v>
      </c>
      <c r="S102" s="8" t="e">
        <f>AVERAGE('SR1'!AU102,'SR2'!AU102,'SR3'!AU102,'SR4'!AU102,'SR5'!AU102,'SR6'!AU102,'SR7'!AU102,'SR8'!AU102)</f>
        <v>#DIV/0!</v>
      </c>
      <c r="T102" s="9" t="e">
        <f>STDEV('SR1'!AU102,'SR2'!AU102,'SR3'!AU102,'SR4'!AU102,'SR5'!AU102,'SR6'!AU102,'SR7'!AU102,'SR8'!AU102)/S102</f>
        <v>#DIV/0!</v>
      </c>
      <c r="U102" s="8" t="e">
        <f>AVERAGE('SR1'!AV102,'SR2'!AV102,'SR3'!AV102,'SR4'!AV102,'SR5'!AV102,'SR6'!AV102,'SR7'!AV102,'SR8'!AV102)</f>
        <v>#DIV/0!</v>
      </c>
      <c r="V102" s="9" t="e">
        <f>STDEV('SR1'!AV102,'SR2'!AV102,'SR3'!AV102,'SR4'!AV102,'SR5'!AV102,'SR6'!AV102,'SR7'!AV102,'SR8'!AV102)/U102</f>
        <v>#DIV/0!</v>
      </c>
      <c r="W102" s="2">
        <f>COUNTA('SR1'!V102,'SR2'!V102,'SR3'!V102,'SR4'!V102,'SR5'!V102,'SR6'!V102,'SR7'!V102,'SR8'!V102)</f>
        <v>0</v>
      </c>
    </row>
    <row r="106" spans="1:23" x14ac:dyDescent="0.25">
      <c r="R106" s="12"/>
    </row>
  </sheetData>
  <mergeCells count="6">
    <mergeCell ref="J1:J2"/>
    <mergeCell ref="K1:N1"/>
    <mergeCell ref="P1:P2"/>
    <mergeCell ref="Q1:W1"/>
    <mergeCell ref="A1:A2"/>
    <mergeCell ref="B1:H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102"/>
  <sheetViews>
    <sheetView topLeftCell="F1" workbookViewId="0">
      <selection activeCell="L35" sqref="L35"/>
    </sheetView>
  </sheetViews>
  <sheetFormatPr baseColWidth="10" defaultRowHeight="15" x14ac:dyDescent="0.25"/>
  <cols>
    <col min="1" max="1" width="15.42578125" style="11" customWidth="1"/>
    <col min="2" max="4" width="16.7109375" style="10" customWidth="1"/>
    <col min="5" max="5" width="13.42578125" style="10" customWidth="1"/>
    <col min="6" max="6" width="11.42578125" style="10"/>
    <col min="7" max="7" width="15.42578125" style="11" customWidth="1"/>
    <col min="8" max="10" width="18.7109375" style="10" customWidth="1"/>
    <col min="11" max="11" width="12.7109375" style="10" customWidth="1"/>
    <col min="12" max="12" width="11.42578125" style="10"/>
    <col min="13" max="13" width="15.42578125" style="11" customWidth="1"/>
    <col min="14" max="16" width="25.5703125" style="10" customWidth="1"/>
    <col min="17" max="17" width="12.85546875" style="10" customWidth="1"/>
    <col min="18" max="16384" width="11.42578125" style="10"/>
  </cols>
  <sheetData>
    <row r="1" spans="1:17" s="59" customFormat="1" ht="23.25" customHeight="1" x14ac:dyDescent="0.25">
      <c r="A1" s="95" t="s">
        <v>58</v>
      </c>
      <c r="B1" s="102" t="s">
        <v>245</v>
      </c>
      <c r="C1" s="103"/>
      <c r="D1" s="103"/>
      <c r="E1" s="104"/>
      <c r="G1" s="95" t="s">
        <v>58</v>
      </c>
      <c r="H1" s="100" t="s">
        <v>252</v>
      </c>
      <c r="I1" s="100"/>
      <c r="J1" s="100"/>
      <c r="K1" s="101" t="s">
        <v>239</v>
      </c>
      <c r="M1" s="95" t="s">
        <v>58</v>
      </c>
      <c r="N1" s="100" t="s">
        <v>253</v>
      </c>
      <c r="O1" s="100"/>
      <c r="P1" s="100"/>
      <c r="Q1" s="101" t="s">
        <v>239</v>
      </c>
    </row>
    <row r="2" spans="1:17" s="58" customFormat="1" ht="30" x14ac:dyDescent="0.25">
      <c r="A2" s="96"/>
      <c r="B2" s="6" t="s">
        <v>242</v>
      </c>
      <c r="C2" s="6" t="s">
        <v>243</v>
      </c>
      <c r="D2" s="6" t="s">
        <v>244</v>
      </c>
      <c r="E2" s="7" t="s">
        <v>239</v>
      </c>
      <c r="G2" s="96"/>
      <c r="H2" s="6" t="s">
        <v>246</v>
      </c>
      <c r="I2" s="6" t="s">
        <v>247</v>
      </c>
      <c r="J2" s="6" t="s">
        <v>248</v>
      </c>
      <c r="K2" s="101"/>
      <c r="M2" s="96"/>
      <c r="N2" s="6" t="s">
        <v>249</v>
      </c>
      <c r="O2" s="6" t="s">
        <v>250</v>
      </c>
      <c r="P2" s="6" t="s">
        <v>251</v>
      </c>
      <c r="Q2" s="101"/>
    </row>
    <row r="3" spans="1:17" customFormat="1" x14ac:dyDescent="0.25">
      <c r="A3" s="1">
        <v>1</v>
      </c>
      <c r="B3" s="4">
        <f>'Bilan par freinage'!B3</f>
        <v>43.134747474747478</v>
      </c>
      <c r="C3" s="4">
        <f>'Bilan par freinage'!D3</f>
        <v>25.932323232323231</v>
      </c>
      <c r="D3" s="4">
        <f>'Bilan par freinage'!F3</f>
        <v>11.996026936026936</v>
      </c>
      <c r="E3" s="2">
        <f>'Bilan par freinage'!H3</f>
        <v>3</v>
      </c>
      <c r="G3" s="1">
        <f>'Bilan par freinage'!J3</f>
        <v>1</v>
      </c>
      <c r="H3" s="4">
        <f>'Bilan par freinage'!K3</f>
        <v>172.33333333333334</v>
      </c>
      <c r="I3" s="4">
        <f>'Bilan par freinage'!L3</f>
        <v>123.3</v>
      </c>
      <c r="J3" s="4">
        <f>'Bilan par freinage'!M3</f>
        <v>59.25</v>
      </c>
      <c r="K3" s="2">
        <f>'Bilan par freinage'!N3</f>
        <v>3</v>
      </c>
      <c r="M3" s="1">
        <f>'Bilan par freinage'!P3</f>
        <v>1</v>
      </c>
      <c r="N3" s="8">
        <f>'Bilan par freinage'!Q3</f>
        <v>4.7369830303030304E-2</v>
      </c>
      <c r="O3" s="8">
        <f>'Bilan par freinage'!S3</f>
        <v>2.8676121212121219E-2</v>
      </c>
      <c r="P3" s="8">
        <f>'Bilan par freinage'!U3</f>
        <v>1.337847676767677E-2</v>
      </c>
      <c r="Q3" s="2">
        <f>'Bilan par freinage'!W3</f>
        <v>3</v>
      </c>
    </row>
    <row r="4" spans="1:17" customFormat="1" x14ac:dyDescent="0.25">
      <c r="A4" s="1">
        <v>2</v>
      </c>
      <c r="B4" s="4">
        <f>'Bilan par freinage'!B4</f>
        <v>44.805925925925926</v>
      </c>
      <c r="C4" s="4">
        <f>'Bilan par freinage'!D4</f>
        <v>27.153240740740745</v>
      </c>
      <c r="D4" s="4">
        <f>'Bilan par freinage'!F4</f>
        <v>13.954537037037037</v>
      </c>
      <c r="E4" s="2">
        <f>'Bilan par freinage'!H4</f>
        <v>3</v>
      </c>
      <c r="G4" s="1">
        <f>'Bilan par freinage'!J4</f>
        <v>2</v>
      </c>
      <c r="H4" s="4">
        <f>'Bilan par freinage'!K4</f>
        <v>180.93333333333337</v>
      </c>
      <c r="I4" s="4">
        <f>'Bilan par freinage'!L4</f>
        <v>117.23333333333333</v>
      </c>
      <c r="J4" s="4">
        <f>'Bilan par freinage'!M4</f>
        <v>63.483333333333327</v>
      </c>
      <c r="K4" s="2">
        <f>'Bilan par freinage'!N4</f>
        <v>3</v>
      </c>
      <c r="M4" s="1">
        <f>'Bilan par freinage'!P4</f>
        <v>2</v>
      </c>
      <c r="N4" s="8">
        <f>'Bilan par freinage'!Q4</f>
        <v>4.2245288888888899E-2</v>
      </c>
      <c r="O4" s="8">
        <f>'Bilan par freinage'!S4</f>
        <v>2.5347611111111116E-2</v>
      </c>
      <c r="P4" s="8">
        <f>'Bilan par freinage'!U4</f>
        <v>1.2949455555555558E-2</v>
      </c>
      <c r="Q4" s="2">
        <f>'Bilan par freinage'!W4</f>
        <v>3</v>
      </c>
    </row>
    <row r="5" spans="1:17" customFormat="1" x14ac:dyDescent="0.25">
      <c r="A5" s="1">
        <v>3</v>
      </c>
      <c r="B5" s="4">
        <f>'Bilan par freinage'!B5</f>
        <v>34.389431818181812</v>
      </c>
      <c r="C5" s="4">
        <f>'Bilan par freinage'!D5</f>
        <v>23.02454545454545</v>
      </c>
      <c r="D5" s="4">
        <f>'Bilan par freinage'!F5</f>
        <v>11.338787878787878</v>
      </c>
      <c r="E5" s="2">
        <f>'Bilan par freinage'!H5</f>
        <v>3</v>
      </c>
      <c r="G5" s="1">
        <f>'Bilan par freinage'!J5</f>
        <v>3</v>
      </c>
      <c r="H5" s="4">
        <f>'Bilan par freinage'!K5</f>
        <v>127.16666666666667</v>
      </c>
      <c r="I5" s="4">
        <f>'Bilan par freinage'!L5</f>
        <v>96.066666666666663</v>
      </c>
      <c r="J5" s="4">
        <f>'Bilan par freinage'!M5</f>
        <v>48.683333333333337</v>
      </c>
      <c r="K5" s="2">
        <f>'Bilan par freinage'!N5</f>
        <v>3</v>
      </c>
      <c r="M5" s="1">
        <f>'Bilan par freinage'!P5</f>
        <v>3</v>
      </c>
      <c r="N5" s="8">
        <f>'Bilan par freinage'!Q5</f>
        <v>4.580326818181818E-2</v>
      </c>
      <c r="O5" s="8">
        <f>'Bilan par freinage'!S5</f>
        <v>3.0327054545454545E-2</v>
      </c>
      <c r="P5" s="8">
        <f>'Bilan par freinage'!U5</f>
        <v>1.4965345454545457E-2</v>
      </c>
      <c r="Q5" s="2">
        <f>'Bilan par freinage'!W5</f>
        <v>3</v>
      </c>
    </row>
    <row r="6" spans="1:17" customFormat="1" x14ac:dyDescent="0.25">
      <c r="A6" s="1">
        <v>4</v>
      </c>
      <c r="B6" s="4">
        <f>'Bilan par freinage'!B6</f>
        <v>41.217222222222226</v>
      </c>
      <c r="C6" s="4">
        <f>'Bilan par freinage'!D6</f>
        <v>29.889351851851846</v>
      </c>
      <c r="D6" s="4">
        <f>'Bilan par freinage'!F6</f>
        <v>15.962222222222223</v>
      </c>
      <c r="E6" s="2">
        <f>'Bilan par freinage'!H6</f>
        <v>3</v>
      </c>
      <c r="G6" s="1">
        <f>'Bilan par freinage'!J6</f>
        <v>4</v>
      </c>
      <c r="H6" s="4">
        <f>'Bilan par freinage'!K6</f>
        <v>121.53333333333335</v>
      </c>
      <c r="I6" s="4">
        <f>'Bilan par freinage'!L6</f>
        <v>93.350000000000009</v>
      </c>
      <c r="J6" s="4">
        <f>'Bilan par freinage'!M6</f>
        <v>50.733333333333327</v>
      </c>
      <c r="K6" s="2">
        <f>'Bilan par freinage'!N6</f>
        <v>3</v>
      </c>
      <c r="M6" s="1">
        <f>'Bilan par freinage'!P6</f>
        <v>4</v>
      </c>
      <c r="N6" s="8">
        <f>'Bilan par freinage'!Q6</f>
        <v>3.8037933333333336E-2</v>
      </c>
      <c r="O6" s="8">
        <f>'Bilan par freinage'!S6</f>
        <v>2.7455277777777773E-2</v>
      </c>
      <c r="P6" s="8">
        <f>'Bilan par freinage'!U6</f>
        <v>1.4692533333333336E-2</v>
      </c>
      <c r="Q6" s="2">
        <f>'Bilan par freinage'!W6</f>
        <v>3</v>
      </c>
    </row>
    <row r="7" spans="1:17" customFormat="1" x14ac:dyDescent="0.25">
      <c r="A7" s="1">
        <v>5</v>
      </c>
      <c r="B7" s="4">
        <f>'Bilan par freinage'!B7</f>
        <v>35.391991341991336</v>
      </c>
      <c r="C7" s="4">
        <f>'Bilan par freinage'!D7</f>
        <v>23.896969696969695</v>
      </c>
      <c r="D7" s="4">
        <f>'Bilan par freinage'!F7</f>
        <v>13.073809523809524</v>
      </c>
      <c r="E7" s="2">
        <f>'Bilan par freinage'!H7</f>
        <v>3</v>
      </c>
      <c r="G7" s="1">
        <f>'Bilan par freinage'!J7</f>
        <v>5</v>
      </c>
      <c r="H7" s="4">
        <f>'Bilan par freinage'!K7</f>
        <v>141.25</v>
      </c>
      <c r="I7" s="4">
        <f>'Bilan par freinage'!L7</f>
        <v>98.833333333333329</v>
      </c>
      <c r="J7" s="4">
        <f>'Bilan par freinage'!M7</f>
        <v>54.916666666666664</v>
      </c>
      <c r="K7" s="2">
        <f>'Bilan par freinage'!N7</f>
        <v>3</v>
      </c>
      <c r="M7" s="1">
        <f>'Bilan par freinage'!P7</f>
        <v>5</v>
      </c>
      <c r="N7" s="8">
        <f>'Bilan par freinage'!Q7</f>
        <v>3.7546961038961039E-2</v>
      </c>
      <c r="O7" s="8">
        <f>'Bilan par freinage'!S7</f>
        <v>2.5020363636363636E-2</v>
      </c>
      <c r="P7" s="8">
        <f>'Bilan par freinage'!U7</f>
        <v>1.3661142857142858E-2</v>
      </c>
      <c r="Q7" s="2">
        <f>'Bilan par freinage'!W7</f>
        <v>3</v>
      </c>
    </row>
    <row r="8" spans="1:17" customFormat="1" x14ac:dyDescent="0.25">
      <c r="A8" s="1">
        <v>6</v>
      </c>
      <c r="B8" s="4">
        <f>'Bilan par freinage'!B8</f>
        <v>63.220238095238102</v>
      </c>
      <c r="C8" s="4">
        <f>'Bilan par freinage'!D8</f>
        <v>46.923809523809517</v>
      </c>
      <c r="D8" s="4">
        <f>'Bilan par freinage'!F8</f>
        <v>25.114285714285714</v>
      </c>
      <c r="E8" s="2">
        <f>'Bilan par freinage'!H8</f>
        <v>3</v>
      </c>
      <c r="G8" s="1">
        <f>'Bilan par freinage'!J8</f>
        <v>6</v>
      </c>
      <c r="H8" s="4">
        <f>'Bilan par freinage'!K8</f>
        <v>210.28333333333333</v>
      </c>
      <c r="I8" s="4">
        <f>'Bilan par freinage'!L8</f>
        <v>165.10000000000002</v>
      </c>
      <c r="J8" s="4">
        <f>'Bilan par freinage'!M8</f>
        <v>88.766666666666652</v>
      </c>
      <c r="K8" s="2">
        <f>'Bilan par freinage'!N8</f>
        <v>3</v>
      </c>
      <c r="M8" s="1">
        <f>'Bilan par freinage'!P8</f>
        <v>6</v>
      </c>
      <c r="N8" s="8">
        <f>'Bilan par freinage'!Q8</f>
        <v>4.730557142857144E-2</v>
      </c>
      <c r="O8" s="8">
        <f>'Bilan par freinage'!S8</f>
        <v>3.5039142857142859E-2</v>
      </c>
      <c r="P8" s="8">
        <f>'Bilan par freinage'!U8</f>
        <v>1.8758285714285717E-2</v>
      </c>
      <c r="Q8" s="2">
        <f>'Bilan par freinage'!W8</f>
        <v>3</v>
      </c>
    </row>
    <row r="9" spans="1:17" customFormat="1" x14ac:dyDescent="0.25">
      <c r="A9" s="1">
        <v>7</v>
      </c>
      <c r="B9" s="4">
        <f>'Bilan par freinage'!B9</f>
        <v>297.84144736842103</v>
      </c>
      <c r="C9" s="4">
        <f>'Bilan par freinage'!D9</f>
        <v>226.7628289473684</v>
      </c>
      <c r="D9" s="4">
        <f>'Bilan par freinage'!F9</f>
        <v>128.56990131578948</v>
      </c>
      <c r="E9" s="2">
        <f>'Bilan par freinage'!H9</f>
        <v>2</v>
      </c>
      <c r="G9" s="1">
        <f>'Bilan par freinage'!J9</f>
        <v>7</v>
      </c>
      <c r="H9" s="4">
        <f>'Bilan par freinage'!K9</f>
        <v>600.20000000000005</v>
      </c>
      <c r="I9" s="4">
        <f>'Bilan par freinage'!L9</f>
        <v>475.20000000000005</v>
      </c>
      <c r="J9" s="4">
        <f>'Bilan par freinage'!M9</f>
        <v>272.92500000000001</v>
      </c>
      <c r="K9" s="2">
        <f>'Bilan par freinage'!N9</f>
        <v>2</v>
      </c>
      <c r="M9" s="1">
        <f>'Bilan par freinage'!P9</f>
        <v>7</v>
      </c>
      <c r="N9" s="8">
        <f>'Bilan par freinage'!Q9</f>
        <v>0.58715502631578942</v>
      </c>
      <c r="O9" s="8">
        <f>'Bilan par freinage'!S9</f>
        <v>0.44636246052631579</v>
      </c>
      <c r="P9" s="8">
        <f>'Bilan par freinage'!U9</f>
        <v>0.25308361184210532</v>
      </c>
      <c r="Q9" s="2">
        <f>'Bilan par freinage'!W9</f>
        <v>2</v>
      </c>
    </row>
    <row r="10" spans="1:17" customFormat="1" x14ac:dyDescent="0.25">
      <c r="A10" s="1">
        <v>8</v>
      </c>
      <c r="B10" s="4">
        <f>'Bilan par freinage'!B10</f>
        <v>28.527619047619044</v>
      </c>
      <c r="C10" s="4">
        <f>'Bilan par freinage'!D10</f>
        <v>16.707142857142856</v>
      </c>
      <c r="D10" s="4">
        <f>'Bilan par freinage'!F10</f>
        <v>8.2823809523809526</v>
      </c>
      <c r="E10" s="2">
        <f>'Bilan par freinage'!H10</f>
        <v>3</v>
      </c>
      <c r="G10" s="1">
        <f>'Bilan par freinage'!J10</f>
        <v>8</v>
      </c>
      <c r="H10" s="4">
        <f>'Bilan par freinage'!K10</f>
        <v>79.8</v>
      </c>
      <c r="I10" s="4">
        <f>'Bilan par freinage'!L10</f>
        <v>58.15</v>
      </c>
      <c r="J10" s="4">
        <f>'Bilan par freinage'!M10</f>
        <v>30.483333333333331</v>
      </c>
      <c r="K10" s="2">
        <f>'Bilan par freinage'!N10</f>
        <v>3</v>
      </c>
      <c r="M10" s="1">
        <f>'Bilan par freinage'!P10</f>
        <v>8</v>
      </c>
      <c r="N10" s="8">
        <f>'Bilan par freinage'!Q10</f>
        <v>1.8119066666666669E-2</v>
      </c>
      <c r="O10" s="8">
        <f>'Bilan par freinage'!S10</f>
        <v>1.0745857142857146E-2</v>
      </c>
      <c r="P10" s="8">
        <f>'Bilan par freinage'!U10</f>
        <v>5.2905904761904763E-3</v>
      </c>
      <c r="Q10" s="2">
        <f>'Bilan par freinage'!W10</f>
        <v>3</v>
      </c>
    </row>
    <row r="11" spans="1:17" customFormat="1" x14ac:dyDescent="0.25">
      <c r="A11" s="1">
        <v>9</v>
      </c>
      <c r="B11" s="4">
        <f>'Bilan par freinage'!B11</f>
        <v>37.11805555555555</v>
      </c>
      <c r="C11" s="4">
        <f>'Bilan par freinage'!D11</f>
        <v>22.893055555555559</v>
      </c>
      <c r="D11" s="4">
        <f>'Bilan par freinage'!F11</f>
        <v>11.316666666666668</v>
      </c>
      <c r="E11" s="2">
        <f>'Bilan par freinage'!H11</f>
        <v>3</v>
      </c>
      <c r="G11" s="1">
        <f>'Bilan par freinage'!J11</f>
        <v>9</v>
      </c>
      <c r="H11" s="4">
        <f>'Bilan par freinage'!K11</f>
        <v>139.79999999999998</v>
      </c>
      <c r="I11" s="4">
        <f>'Bilan par freinage'!L11</f>
        <v>100.45</v>
      </c>
      <c r="J11" s="4">
        <f>'Bilan par freinage'!M11</f>
        <v>52.533333333333331</v>
      </c>
      <c r="K11" s="2">
        <f>'Bilan par freinage'!N11</f>
        <v>3</v>
      </c>
      <c r="M11" s="1">
        <f>'Bilan par freinage'!P11</f>
        <v>9</v>
      </c>
      <c r="N11" s="8">
        <f>'Bilan par freinage'!Q11</f>
        <v>2.4797833333333335E-2</v>
      </c>
      <c r="O11" s="8">
        <f>'Bilan par freinage'!S11</f>
        <v>1.5212833333333337E-2</v>
      </c>
      <c r="P11" s="8">
        <f>'Bilan par freinage'!U11</f>
        <v>7.5100000000000002E-3</v>
      </c>
      <c r="Q11" s="2">
        <f>'Bilan par freinage'!W11</f>
        <v>3</v>
      </c>
    </row>
    <row r="12" spans="1:17" customFormat="1" x14ac:dyDescent="0.25">
      <c r="A12" s="1">
        <v>10</v>
      </c>
      <c r="B12" s="4">
        <f>'Bilan par freinage'!B12</f>
        <v>22.953333333333333</v>
      </c>
      <c r="C12" s="4">
        <f>'Bilan par freinage'!D12</f>
        <v>13.433333333333332</v>
      </c>
      <c r="D12" s="4">
        <f>'Bilan par freinage'!F12</f>
        <v>6.333333333333333</v>
      </c>
      <c r="E12" s="2">
        <f>'Bilan par freinage'!H12</f>
        <v>3</v>
      </c>
      <c r="G12" s="1">
        <f>'Bilan par freinage'!J12</f>
        <v>10</v>
      </c>
      <c r="H12" s="4">
        <f>'Bilan par freinage'!K12</f>
        <v>103.14999999999999</v>
      </c>
      <c r="I12" s="4">
        <f>'Bilan par freinage'!L12</f>
        <v>74.966666666666669</v>
      </c>
      <c r="J12" s="4">
        <f>'Bilan par freinage'!M12</f>
        <v>36.216666666666669</v>
      </c>
      <c r="K12" s="2">
        <f>'Bilan par freinage'!N12</f>
        <v>3</v>
      </c>
      <c r="M12" s="1">
        <f>'Bilan par freinage'!P12</f>
        <v>10</v>
      </c>
      <c r="N12" s="8">
        <f>'Bilan par freinage'!Q12</f>
        <v>1.6393599999999998E-2</v>
      </c>
      <c r="O12" s="8">
        <f>'Bilan par freinage'!S12</f>
        <v>9.2800000000000018E-3</v>
      </c>
      <c r="P12" s="8">
        <f>'Bilan par freinage'!U12</f>
        <v>4.4460000000000012E-3</v>
      </c>
      <c r="Q12" s="2">
        <f>'Bilan par freinage'!W12</f>
        <v>3</v>
      </c>
    </row>
    <row r="13" spans="1:17" customFormat="1" x14ac:dyDescent="0.25">
      <c r="A13" s="1">
        <v>11</v>
      </c>
      <c r="B13" s="4">
        <f>'Bilan par freinage'!B13</f>
        <v>28.713492063492065</v>
      </c>
      <c r="C13" s="4">
        <f>'Bilan par freinage'!D13</f>
        <v>15.408730158730158</v>
      </c>
      <c r="D13" s="4">
        <f>'Bilan par freinage'!F13</f>
        <v>7.4142857142857137</v>
      </c>
      <c r="E13" s="2">
        <f>'Bilan par freinage'!H13</f>
        <v>3</v>
      </c>
      <c r="G13" s="1">
        <f>'Bilan par freinage'!J13</f>
        <v>11</v>
      </c>
      <c r="H13" s="4">
        <f>'Bilan par freinage'!K13</f>
        <v>106.53333333333335</v>
      </c>
      <c r="I13" s="4">
        <f>'Bilan par freinage'!L13</f>
        <v>73</v>
      </c>
      <c r="J13" s="4">
        <f>'Bilan par freinage'!M13</f>
        <v>35.583333333333336</v>
      </c>
      <c r="K13" s="2">
        <f>'Bilan par freinage'!N13</f>
        <v>3</v>
      </c>
      <c r="M13" s="1">
        <f>'Bilan par freinage'!P13</f>
        <v>11</v>
      </c>
      <c r="N13" s="8">
        <f>'Bilan par freinage'!Q13</f>
        <v>1.7668380952380953E-2</v>
      </c>
      <c r="O13" s="8">
        <f>'Bilan par freinage'!S13</f>
        <v>9.4749523809523808E-3</v>
      </c>
      <c r="P13" s="8">
        <f>'Bilan par freinage'!U13</f>
        <v>4.5602857142857138E-3</v>
      </c>
      <c r="Q13" s="2">
        <f>'Bilan par freinage'!W13</f>
        <v>3</v>
      </c>
    </row>
    <row r="14" spans="1:17" customFormat="1" x14ac:dyDescent="0.25">
      <c r="A14" s="1">
        <v>12</v>
      </c>
      <c r="B14" s="4">
        <f>'Bilan par freinage'!B14</f>
        <v>89.95</v>
      </c>
      <c r="C14" s="4">
        <f>'Bilan par freinage'!D14</f>
        <v>63.45000000000001</v>
      </c>
      <c r="D14" s="4">
        <f>'Bilan par freinage'!F14</f>
        <v>33.011111111111113</v>
      </c>
      <c r="E14" s="2">
        <f>'Bilan par freinage'!H14</f>
        <v>3</v>
      </c>
      <c r="G14" s="1">
        <f>'Bilan par freinage'!J14</f>
        <v>12</v>
      </c>
      <c r="H14" s="4">
        <f>'Bilan par freinage'!K14</f>
        <v>326.84999999999997</v>
      </c>
      <c r="I14" s="4">
        <f>'Bilan par freinage'!L14</f>
        <v>247.54999999999998</v>
      </c>
      <c r="J14" s="4">
        <f>'Bilan par freinage'!M14</f>
        <v>135.21666666666667</v>
      </c>
      <c r="K14" s="2">
        <f>'Bilan par freinage'!N14</f>
        <v>3</v>
      </c>
      <c r="M14" s="1">
        <f>'Bilan par freinage'!P14</f>
        <v>12</v>
      </c>
      <c r="N14" s="8">
        <f>'Bilan par freinage'!Q14</f>
        <v>5.3970000000000011E-2</v>
      </c>
      <c r="O14" s="8">
        <f>'Bilan par freinage'!S14</f>
        <v>3.8070000000000007E-2</v>
      </c>
      <c r="P14" s="8">
        <f>'Bilan par freinage'!U14</f>
        <v>1.9806666666666667E-2</v>
      </c>
      <c r="Q14" s="2">
        <f>'Bilan par freinage'!W14</f>
        <v>3</v>
      </c>
    </row>
    <row r="15" spans="1:17" customFormat="1" x14ac:dyDescent="0.25">
      <c r="A15" s="1">
        <v>13</v>
      </c>
      <c r="B15" s="4">
        <f>'Bilan par freinage'!B15</f>
        <v>64.23</v>
      </c>
      <c r="C15" s="4">
        <f>'Bilan par freinage'!D15</f>
        <v>41.173015873015871</v>
      </c>
      <c r="D15" s="4">
        <f>'Bilan par freinage'!F15</f>
        <v>21.864444444444445</v>
      </c>
      <c r="E15" s="2">
        <f>'Bilan par freinage'!H15</f>
        <v>3</v>
      </c>
      <c r="G15" s="1">
        <f>'Bilan par freinage'!J15</f>
        <v>13</v>
      </c>
      <c r="H15" s="4">
        <f>'Bilan par freinage'!K15</f>
        <v>240.2833333333333</v>
      </c>
      <c r="I15" s="4">
        <f>'Bilan par freinage'!L15</f>
        <v>159.51666666666668</v>
      </c>
      <c r="J15" s="4">
        <f>'Bilan par freinage'!M15</f>
        <v>86.233333333333334</v>
      </c>
      <c r="K15" s="2">
        <f>'Bilan par freinage'!N15</f>
        <v>3</v>
      </c>
      <c r="M15" s="1">
        <f>'Bilan par freinage'!P15</f>
        <v>13</v>
      </c>
      <c r="N15" s="8">
        <f>'Bilan par freinage'!Q15</f>
        <v>3.7418400000000011E-2</v>
      </c>
      <c r="O15" s="8">
        <f>'Bilan par freinage'!S15</f>
        <v>2.3791238095238098E-2</v>
      </c>
      <c r="P15" s="8">
        <f>'Bilan par freinage'!U15</f>
        <v>1.2674266666666668E-2</v>
      </c>
      <c r="Q15" s="2">
        <f>'Bilan par freinage'!W15</f>
        <v>3</v>
      </c>
    </row>
    <row r="16" spans="1:17" customFormat="1" x14ac:dyDescent="0.25">
      <c r="A16" s="1">
        <v>14</v>
      </c>
      <c r="B16" s="4">
        <f>'Bilan par freinage'!B16</f>
        <v>71.006825396825406</v>
      </c>
      <c r="C16" s="4">
        <f>'Bilan par freinage'!D16</f>
        <v>48.408095238095235</v>
      </c>
      <c r="D16" s="4">
        <f>'Bilan par freinage'!F16</f>
        <v>24.704920634920637</v>
      </c>
      <c r="E16" s="2">
        <f>'Bilan par freinage'!H16</f>
        <v>3</v>
      </c>
      <c r="G16" s="1">
        <f>'Bilan par freinage'!J16</f>
        <v>14</v>
      </c>
      <c r="H16" s="4">
        <f>'Bilan par freinage'!K16</f>
        <v>246.31666666666669</v>
      </c>
      <c r="I16" s="4">
        <f>'Bilan par freinage'!L16</f>
        <v>186.06666666666669</v>
      </c>
      <c r="J16" s="4">
        <f>'Bilan par freinage'!M16</f>
        <v>95.90000000000002</v>
      </c>
      <c r="K16" s="2">
        <f>'Bilan par freinage'!N16</f>
        <v>3</v>
      </c>
      <c r="M16" s="1">
        <f>'Bilan par freinage'!P16</f>
        <v>14</v>
      </c>
      <c r="N16" s="8">
        <f>'Bilan par freinage'!Q16</f>
        <v>5.2095180952380964E-2</v>
      </c>
      <c r="O16" s="8">
        <f>'Bilan par freinage'!S16</f>
        <v>3.5373028571428579E-2</v>
      </c>
      <c r="P16" s="8">
        <f>'Bilan par freinage'!U16</f>
        <v>1.8075409523809524E-2</v>
      </c>
      <c r="Q16" s="2">
        <f>'Bilan par freinage'!W16</f>
        <v>3</v>
      </c>
    </row>
    <row r="17" spans="1:17" customFormat="1" x14ac:dyDescent="0.25">
      <c r="A17" s="1">
        <v>15</v>
      </c>
      <c r="B17" s="4">
        <f>'Bilan par freinage'!B17</f>
        <v>87.27222222222224</v>
      </c>
      <c r="C17" s="4">
        <f>'Bilan par freinage'!D17</f>
        <v>65.638888888888886</v>
      </c>
      <c r="D17" s="4">
        <f>'Bilan par freinage'!F17</f>
        <v>34.777777777777779</v>
      </c>
      <c r="E17" s="2">
        <f>'Bilan par freinage'!H17</f>
        <v>3</v>
      </c>
      <c r="G17" s="1">
        <f>'Bilan par freinage'!J17</f>
        <v>15</v>
      </c>
      <c r="H17" s="4">
        <f>'Bilan par freinage'!K17</f>
        <v>331.83333333333331</v>
      </c>
      <c r="I17" s="4">
        <f>'Bilan par freinage'!L17</f>
        <v>272.34999999999997</v>
      </c>
      <c r="J17" s="4">
        <f>'Bilan par freinage'!M17</f>
        <v>145.58333333333334</v>
      </c>
      <c r="K17" s="2">
        <f>'Bilan par freinage'!N17</f>
        <v>3</v>
      </c>
      <c r="M17" s="1">
        <f>'Bilan par freinage'!P17</f>
        <v>15</v>
      </c>
      <c r="N17" s="8">
        <f>'Bilan par freinage'!Q17</f>
        <v>5.2363333333333338E-2</v>
      </c>
      <c r="O17" s="8">
        <f>'Bilan par freinage'!S17</f>
        <v>3.9383333333333333E-2</v>
      </c>
      <c r="P17" s="8">
        <f>'Bilan par freinage'!U17</f>
        <v>2.0866666666666672E-2</v>
      </c>
      <c r="Q17" s="2">
        <f>'Bilan par freinage'!W17</f>
        <v>3</v>
      </c>
    </row>
    <row r="18" spans="1:17" customFormat="1" x14ac:dyDescent="0.25">
      <c r="A18" s="1">
        <v>16</v>
      </c>
      <c r="B18" s="4">
        <f>'Bilan par freinage'!B18</f>
        <v>45.727777777777767</v>
      </c>
      <c r="C18" s="4">
        <f>'Bilan par freinage'!D18</f>
        <v>27.238888888888891</v>
      </c>
      <c r="D18" s="4">
        <f>'Bilan par freinage'!F18</f>
        <v>14.269444444444446</v>
      </c>
      <c r="E18" s="2">
        <f>'Bilan par freinage'!H18</f>
        <v>3</v>
      </c>
      <c r="G18" s="1">
        <f>'Bilan par freinage'!J18</f>
        <v>16</v>
      </c>
      <c r="H18" s="4">
        <f>'Bilan par freinage'!K18</f>
        <v>158.18333333333331</v>
      </c>
      <c r="I18" s="4">
        <f>'Bilan par freinage'!L18</f>
        <v>99.366666666666674</v>
      </c>
      <c r="J18" s="4">
        <f>'Bilan par freinage'!M18</f>
        <v>52.933333333333337</v>
      </c>
      <c r="K18" s="2">
        <f>'Bilan par freinage'!N18</f>
        <v>3</v>
      </c>
      <c r="M18" s="1">
        <f>'Bilan par freinage'!P18</f>
        <v>16</v>
      </c>
      <c r="N18" s="8">
        <f>'Bilan par freinage'!Q18</f>
        <v>2.0012666666666668E-2</v>
      </c>
      <c r="O18" s="8">
        <f>'Bilan par freinage'!S18</f>
        <v>1.2039333333333334E-2</v>
      </c>
      <c r="P18" s="8">
        <f>'Bilan par freinage'!U18</f>
        <v>6.2916666666666676E-3</v>
      </c>
      <c r="Q18" s="2">
        <f>'Bilan par freinage'!W18</f>
        <v>3</v>
      </c>
    </row>
    <row r="19" spans="1:17" customFormat="1" x14ac:dyDescent="0.25">
      <c r="A19" s="1">
        <v>17</v>
      </c>
      <c r="B19" s="4">
        <f>'Bilan par freinage'!B19</f>
        <v>41.322222222222223</v>
      </c>
      <c r="C19" s="4">
        <f>'Bilan par freinage'!D19</f>
        <v>24.538888888888891</v>
      </c>
      <c r="D19" s="4">
        <f>'Bilan par freinage'!F19</f>
        <v>12.866666666666665</v>
      </c>
      <c r="E19" s="2">
        <f>'Bilan par freinage'!H19</f>
        <v>3</v>
      </c>
      <c r="G19" s="1">
        <f>'Bilan par freinage'!J19</f>
        <v>17</v>
      </c>
      <c r="H19" s="4">
        <f>'Bilan par freinage'!K19</f>
        <v>187.56666666666669</v>
      </c>
      <c r="I19" s="4">
        <f>'Bilan par freinage'!L19</f>
        <v>116.11666666666666</v>
      </c>
      <c r="J19" s="4">
        <f>'Bilan par freinage'!M19</f>
        <v>62.166666666666664</v>
      </c>
      <c r="K19" s="2">
        <f>'Bilan par freinage'!N19</f>
        <v>3</v>
      </c>
      <c r="M19" s="1">
        <f>'Bilan par freinage'!P19</f>
        <v>17</v>
      </c>
      <c r="N19" s="8">
        <f>'Bilan par freinage'!Q19</f>
        <v>2.4793333333333337E-2</v>
      </c>
      <c r="O19" s="8">
        <f>'Bilan par freinage'!S19</f>
        <v>1.4723333333333337E-2</v>
      </c>
      <c r="P19" s="8">
        <f>'Bilan par freinage'!U19</f>
        <v>7.7200000000000003E-3</v>
      </c>
      <c r="Q19" s="2">
        <f>'Bilan par freinage'!W19</f>
        <v>3</v>
      </c>
    </row>
    <row r="20" spans="1:17" customFormat="1" x14ac:dyDescent="0.25">
      <c r="A20" s="1">
        <v>18</v>
      </c>
      <c r="B20" s="4">
        <f>'Bilan par freinage'!B20</f>
        <v>77.174444444444461</v>
      </c>
      <c r="C20" s="4">
        <f>'Bilan par freinage'!D20</f>
        <v>58.153333333333329</v>
      </c>
      <c r="D20" s="4">
        <f>'Bilan par freinage'!F20</f>
        <v>31.654444444444447</v>
      </c>
      <c r="E20" s="2">
        <f>'Bilan par freinage'!H20</f>
        <v>3</v>
      </c>
      <c r="G20" s="1">
        <f>'Bilan par freinage'!J20</f>
        <v>18</v>
      </c>
      <c r="H20" s="4">
        <f>'Bilan par freinage'!K20</f>
        <v>271.91666666666669</v>
      </c>
      <c r="I20" s="4">
        <f>'Bilan par freinage'!L20</f>
        <v>235.88333333333335</v>
      </c>
      <c r="J20" s="4">
        <f>'Bilan par freinage'!M20</f>
        <v>128.16666666666666</v>
      </c>
      <c r="K20" s="2">
        <f>'Bilan par freinage'!N20</f>
        <v>3</v>
      </c>
      <c r="M20" s="1">
        <f>'Bilan par freinage'!P20</f>
        <v>18</v>
      </c>
      <c r="N20" s="8">
        <f>'Bilan par freinage'!Q20</f>
        <v>4.0461066666666677E-2</v>
      </c>
      <c r="O20" s="8">
        <f>'Bilan par freinage'!S20</f>
        <v>3.0515600000000004E-2</v>
      </c>
      <c r="P20" s="8">
        <f>'Bilan par freinage'!U20</f>
        <v>1.660946666666667E-2</v>
      </c>
      <c r="Q20" s="2">
        <f>'Bilan par freinage'!W20</f>
        <v>3</v>
      </c>
    </row>
    <row r="21" spans="1:17" customFormat="1" x14ac:dyDescent="0.25">
      <c r="A21" s="1">
        <v>19</v>
      </c>
      <c r="B21" s="4">
        <f>'Bilan par freinage'!B21</f>
        <v>62.905555555555559</v>
      </c>
      <c r="C21" s="4">
        <f>'Bilan par freinage'!D21</f>
        <v>47.86388888888888</v>
      </c>
      <c r="D21" s="4">
        <f>'Bilan par freinage'!F21</f>
        <v>25.779166666666669</v>
      </c>
      <c r="E21" s="2">
        <f>'Bilan par freinage'!H21</f>
        <v>3</v>
      </c>
      <c r="G21" s="1">
        <f>'Bilan par freinage'!J21</f>
        <v>19</v>
      </c>
      <c r="H21" s="4">
        <f>'Bilan par freinage'!K21</f>
        <v>275.38333333333333</v>
      </c>
      <c r="I21" s="4">
        <f>'Bilan par freinage'!L21</f>
        <v>229.61666666666665</v>
      </c>
      <c r="J21" s="4">
        <f>'Bilan par freinage'!M21</f>
        <v>125.38333333333333</v>
      </c>
      <c r="K21" s="2">
        <f>'Bilan par freinage'!N21</f>
        <v>3</v>
      </c>
      <c r="M21" s="1">
        <f>'Bilan par freinage'!P21</f>
        <v>19</v>
      </c>
      <c r="N21" s="8">
        <f>'Bilan par freinage'!Q21</f>
        <v>3.9975333333333335E-2</v>
      </c>
      <c r="O21" s="8">
        <f>'Bilan par freinage'!S21</f>
        <v>3.0224333333333336E-2</v>
      </c>
      <c r="P21" s="8">
        <f>'Bilan par freinage'!U21</f>
        <v>1.6282500000000002E-2</v>
      </c>
      <c r="Q21" s="2">
        <f>'Bilan par freinage'!W21</f>
        <v>3</v>
      </c>
    </row>
    <row r="22" spans="1:17" customFormat="1" x14ac:dyDescent="0.25">
      <c r="A22" s="1">
        <v>20</v>
      </c>
      <c r="B22" s="4">
        <f>'Bilan par freinage'!B22</f>
        <v>50.454166666666673</v>
      </c>
      <c r="C22" s="4">
        <f>'Bilan par freinage'!D22</f>
        <v>37.648611111111109</v>
      </c>
      <c r="D22" s="4">
        <f>'Bilan par freinage'!F22</f>
        <v>21.340277777777775</v>
      </c>
      <c r="E22" s="2">
        <f>'Bilan par freinage'!H22</f>
        <v>3</v>
      </c>
      <c r="G22" s="1">
        <f>'Bilan par freinage'!J22</f>
        <v>20</v>
      </c>
      <c r="H22" s="4">
        <f>'Bilan par freinage'!K22</f>
        <v>243.16666666666666</v>
      </c>
      <c r="I22" s="4">
        <f>'Bilan par freinage'!L22</f>
        <v>194.61666666666665</v>
      </c>
      <c r="J22" s="4">
        <f>'Bilan par freinage'!M22</f>
        <v>111.41666666666667</v>
      </c>
      <c r="K22" s="2">
        <f>'Bilan par freinage'!N22</f>
        <v>3</v>
      </c>
      <c r="M22" s="1">
        <f>'Bilan par freinage'!P22</f>
        <v>20</v>
      </c>
      <c r="N22" s="8">
        <f>'Bilan par freinage'!Q22</f>
        <v>3.3613499999999998E-2</v>
      </c>
      <c r="O22" s="8">
        <f>'Bilan par freinage'!S22</f>
        <v>2.4834166666666671E-2</v>
      </c>
      <c r="P22" s="8">
        <f>'Bilan par freinage'!U22</f>
        <v>1.4059166666666666E-2</v>
      </c>
      <c r="Q22" s="2">
        <f>'Bilan par freinage'!W22</f>
        <v>3</v>
      </c>
    </row>
    <row r="23" spans="1:17" customFormat="1" x14ac:dyDescent="0.25">
      <c r="A23" s="1">
        <v>21</v>
      </c>
      <c r="B23" s="4">
        <f>'Bilan par freinage'!B23</f>
        <v>55.850277777777784</v>
      </c>
      <c r="C23" s="4">
        <f>'Bilan par freinage'!D23</f>
        <v>38.441111111111113</v>
      </c>
      <c r="D23" s="4">
        <f>'Bilan par freinage'!F23</f>
        <v>20.928055555555556</v>
      </c>
      <c r="E23" s="2">
        <f>'Bilan par freinage'!H23</f>
        <v>3</v>
      </c>
      <c r="G23" s="1">
        <f>'Bilan par freinage'!J23</f>
        <v>21</v>
      </c>
      <c r="H23" s="4">
        <f>'Bilan par freinage'!K23</f>
        <v>212.71666666666667</v>
      </c>
      <c r="I23" s="4">
        <f>'Bilan par freinage'!L23</f>
        <v>151.69999999999999</v>
      </c>
      <c r="J23" s="4">
        <f>'Bilan par freinage'!M23</f>
        <v>84.95</v>
      </c>
      <c r="K23" s="2">
        <f>'Bilan par freinage'!N23</f>
        <v>3</v>
      </c>
      <c r="M23" s="1">
        <f>'Bilan par freinage'!P23</f>
        <v>21</v>
      </c>
      <c r="N23" s="8">
        <f>'Bilan par freinage'!Q23</f>
        <v>3.2035966666666665E-2</v>
      </c>
      <c r="O23" s="8">
        <f>'Bilan par freinage'!S23</f>
        <v>2.1563066666666669E-2</v>
      </c>
      <c r="P23" s="8">
        <f>'Bilan par freinage'!U23</f>
        <v>1.1702633333333335E-2</v>
      </c>
      <c r="Q23" s="2">
        <f>'Bilan par freinage'!W23</f>
        <v>3</v>
      </c>
    </row>
    <row r="24" spans="1:17" customFormat="1" x14ac:dyDescent="0.25">
      <c r="A24" s="1">
        <v>22</v>
      </c>
      <c r="B24" s="4">
        <f>'Bilan par freinage'!B24</f>
        <v>51.093333333333334</v>
      </c>
      <c r="C24" s="4">
        <f>'Bilan par freinage'!D24</f>
        <v>34.565555555555555</v>
      </c>
      <c r="D24" s="4">
        <f>'Bilan par freinage'!F24</f>
        <v>19.832222222222224</v>
      </c>
      <c r="E24" s="2">
        <f>'Bilan par freinage'!H24</f>
        <v>3</v>
      </c>
      <c r="G24" s="1">
        <f>'Bilan par freinage'!J24</f>
        <v>22</v>
      </c>
      <c r="H24" s="4">
        <f>'Bilan par freinage'!K24</f>
        <v>206.44999999999996</v>
      </c>
      <c r="I24" s="4">
        <f>'Bilan par freinage'!L24</f>
        <v>149.71666666666667</v>
      </c>
      <c r="J24" s="4">
        <f>'Bilan par freinage'!M24</f>
        <v>87.5</v>
      </c>
      <c r="K24" s="2">
        <f>'Bilan par freinage'!N24</f>
        <v>3</v>
      </c>
      <c r="M24" s="1">
        <f>'Bilan par freinage'!P24</f>
        <v>22</v>
      </c>
      <c r="N24" s="8">
        <f>'Bilan par freinage'!Q24</f>
        <v>2.8852800000000001E-2</v>
      </c>
      <c r="O24" s="8">
        <f>'Bilan par freinage'!S24</f>
        <v>1.9658133333333331E-2</v>
      </c>
      <c r="P24" s="8">
        <f>'Bilan par freinage'!U24</f>
        <v>1.1310133333333338E-2</v>
      </c>
      <c r="Q24" s="2">
        <f>'Bilan par freinage'!W24</f>
        <v>3</v>
      </c>
    </row>
    <row r="25" spans="1:17" customFormat="1" x14ac:dyDescent="0.25">
      <c r="A25" s="1">
        <v>23</v>
      </c>
      <c r="B25" s="4">
        <f>'Bilan par freinage'!B25</f>
        <v>34.852380952380955</v>
      </c>
      <c r="C25" s="4">
        <f>'Bilan par freinage'!D25</f>
        <v>23.816468253968253</v>
      </c>
      <c r="D25" s="4">
        <f>'Bilan par freinage'!F25</f>
        <v>13.009060846560844</v>
      </c>
      <c r="E25" s="2">
        <f>'Bilan par freinage'!H25</f>
        <v>3</v>
      </c>
      <c r="G25" s="1">
        <f>'Bilan par freinage'!J25</f>
        <v>23</v>
      </c>
      <c r="H25" s="4">
        <f>'Bilan par freinage'!K25</f>
        <v>209.11666666666667</v>
      </c>
      <c r="I25" s="4">
        <f>'Bilan par freinage'!L25</f>
        <v>153.56666666666666</v>
      </c>
      <c r="J25" s="4">
        <f>'Bilan par freinage'!M25</f>
        <v>87.233333333333334</v>
      </c>
      <c r="K25" s="2">
        <f>'Bilan par freinage'!N25</f>
        <v>3</v>
      </c>
      <c r="M25" s="1">
        <f>'Bilan par freinage'!P25</f>
        <v>23</v>
      </c>
      <c r="N25" s="8">
        <f>'Bilan par freinage'!Q25</f>
        <v>2.9959714285714294E-2</v>
      </c>
      <c r="O25" s="8">
        <f>'Bilan par freinage'!S25</f>
        <v>2.0680023809523815E-2</v>
      </c>
      <c r="P25" s="8">
        <f>'Bilan par freinage'!U25</f>
        <v>1.1290912698412698E-2</v>
      </c>
      <c r="Q25" s="2">
        <f>'Bilan par freinage'!W25</f>
        <v>3</v>
      </c>
    </row>
    <row r="26" spans="1:17" customFormat="1" x14ac:dyDescent="0.25">
      <c r="A26" s="1">
        <v>24</v>
      </c>
      <c r="B26" s="4">
        <f>'Bilan par freinage'!B26</f>
        <v>41.749350649350653</v>
      </c>
      <c r="C26" s="4">
        <f>'Bilan par freinage'!D26</f>
        <v>27.71558441558442</v>
      </c>
      <c r="D26" s="4">
        <f>'Bilan par freinage'!F26</f>
        <v>14.455411255411255</v>
      </c>
      <c r="E26" s="2">
        <f>'Bilan par freinage'!H26</f>
        <v>3</v>
      </c>
      <c r="G26" s="1">
        <f>'Bilan par freinage'!J26</f>
        <v>24</v>
      </c>
      <c r="H26" s="4">
        <f>'Bilan par freinage'!K26</f>
        <v>134.30000000000001</v>
      </c>
      <c r="I26" s="4">
        <f>'Bilan par freinage'!L26</f>
        <v>92.633333333333326</v>
      </c>
      <c r="J26" s="4">
        <f>'Bilan par freinage'!M26</f>
        <v>50.633333333333333</v>
      </c>
      <c r="K26" s="2">
        <f>'Bilan par freinage'!N26</f>
        <v>3</v>
      </c>
      <c r="M26" s="1">
        <f>'Bilan par freinage'!P26</f>
        <v>24</v>
      </c>
      <c r="N26" s="8">
        <f>'Bilan par freinage'!Q26</f>
        <v>3.6154077922077928E-2</v>
      </c>
      <c r="O26" s="8">
        <f>'Bilan par freinage'!S26</f>
        <v>2.3870129870129875E-2</v>
      </c>
      <c r="P26" s="8">
        <f>'Bilan par freinage'!U26</f>
        <v>1.237735064935065E-2</v>
      </c>
      <c r="Q26" s="2">
        <f>'Bilan par freinage'!W26</f>
        <v>3</v>
      </c>
    </row>
    <row r="27" spans="1:17" customFormat="1" x14ac:dyDescent="0.25">
      <c r="A27" s="1">
        <v>25</v>
      </c>
      <c r="B27" s="4">
        <f>'Bilan par freinage'!B27</f>
        <v>47.531904761904762</v>
      </c>
      <c r="C27" s="4">
        <f>'Bilan par freinage'!D27</f>
        <v>31.888571428571428</v>
      </c>
      <c r="D27" s="4">
        <f>'Bilan par freinage'!F27</f>
        <v>17.641904761904762</v>
      </c>
      <c r="E27" s="2">
        <f>'Bilan par freinage'!H27</f>
        <v>3</v>
      </c>
      <c r="G27" s="1">
        <f>'Bilan par freinage'!J27</f>
        <v>25</v>
      </c>
      <c r="H27" s="4">
        <f>'Bilan par freinage'!K27</f>
        <v>169.55</v>
      </c>
      <c r="I27" s="4">
        <f>'Bilan par freinage'!L27</f>
        <v>125.66666666666667</v>
      </c>
      <c r="J27" s="4">
        <f>'Bilan par freinage'!M27</f>
        <v>70.5</v>
      </c>
      <c r="K27" s="2">
        <f>'Bilan par freinage'!N27</f>
        <v>3</v>
      </c>
      <c r="M27" s="1">
        <f>'Bilan par freinage'!P27</f>
        <v>25</v>
      </c>
      <c r="N27" s="8">
        <f>'Bilan par freinage'!Q27</f>
        <v>2.5982171428571437E-2</v>
      </c>
      <c r="O27" s="8">
        <f>'Bilan par freinage'!S27</f>
        <v>1.7357371428571428E-2</v>
      </c>
      <c r="P27" s="8">
        <f>'Bilan par freinage'!U27</f>
        <v>9.5829714285714292E-3</v>
      </c>
      <c r="Q27" s="2">
        <f>'Bilan par freinage'!W27</f>
        <v>3</v>
      </c>
    </row>
    <row r="28" spans="1:17" customFormat="1" x14ac:dyDescent="0.25">
      <c r="A28" s="1">
        <v>26</v>
      </c>
      <c r="B28" s="4">
        <f>'Bilan par freinage'!B28</f>
        <v>19.204550264550264</v>
      </c>
      <c r="C28" s="4">
        <f>'Bilan par freinage'!D28</f>
        <v>10.16206349206349</v>
      </c>
      <c r="D28" s="4">
        <f>'Bilan par freinage'!F28</f>
        <v>5.328730158730159</v>
      </c>
      <c r="E28" s="2">
        <f>'Bilan par freinage'!H28</f>
        <v>3</v>
      </c>
      <c r="G28" s="1">
        <f>'Bilan par freinage'!J28</f>
        <v>26</v>
      </c>
      <c r="H28" s="4">
        <f>'Bilan par freinage'!K28</f>
        <v>95.033333333333346</v>
      </c>
      <c r="I28" s="4">
        <f>'Bilan par freinage'!L28</f>
        <v>58.783333333333331</v>
      </c>
      <c r="J28" s="4">
        <f>'Bilan par freinage'!M28</f>
        <v>31.983333333333334</v>
      </c>
      <c r="K28" s="2">
        <f>'Bilan par freinage'!N28</f>
        <v>3</v>
      </c>
      <c r="M28" s="1">
        <f>'Bilan par freinage'!P28</f>
        <v>26</v>
      </c>
      <c r="N28" s="8">
        <f>'Bilan par freinage'!Q28</f>
        <v>1.352745396825397E-2</v>
      </c>
      <c r="O28" s="8">
        <f>'Bilan par freinage'!S28</f>
        <v>7.1945523809523806E-3</v>
      </c>
      <c r="P28" s="8">
        <f>'Bilan par freinage'!U28</f>
        <v>3.7225523809523813E-3</v>
      </c>
      <c r="Q28" s="2">
        <f>'Bilan par freinage'!W28</f>
        <v>3</v>
      </c>
    </row>
    <row r="29" spans="1:17" customFormat="1" x14ac:dyDescent="0.25">
      <c r="A29" s="1">
        <v>27</v>
      </c>
      <c r="B29" s="4">
        <f>'Bilan par freinage'!B29</f>
        <v>45.833750000000009</v>
      </c>
      <c r="C29" s="4">
        <f>'Bilan par freinage'!D29</f>
        <v>27.655138888888885</v>
      </c>
      <c r="D29" s="4">
        <f>'Bilan par freinage'!F29</f>
        <v>12.406111111111111</v>
      </c>
      <c r="E29" s="2">
        <f>'Bilan par freinage'!H29</f>
        <v>3</v>
      </c>
      <c r="G29" s="1">
        <f>'Bilan par freinage'!J29</f>
        <v>27</v>
      </c>
      <c r="H29" s="4">
        <f>'Bilan par freinage'!K29</f>
        <v>246.6</v>
      </c>
      <c r="I29" s="4">
        <f>'Bilan par freinage'!L29</f>
        <v>196.25</v>
      </c>
      <c r="J29" s="4">
        <f>'Bilan par freinage'!M29</f>
        <v>77.816666666666663</v>
      </c>
      <c r="K29" s="2">
        <f>'Bilan par freinage'!N29</f>
        <v>3</v>
      </c>
      <c r="M29" s="1">
        <f>'Bilan par freinage'!P29</f>
        <v>27</v>
      </c>
      <c r="N29" s="8">
        <f>'Bilan par freinage'!Q29</f>
        <v>5.4671950000000004E-2</v>
      </c>
      <c r="O29" s="8">
        <f>'Bilan par freinage'!S29</f>
        <v>3.1253383333333336E-2</v>
      </c>
      <c r="P29" s="8">
        <f>'Bilan par freinage'!U29</f>
        <v>1.2297266666666667E-2</v>
      </c>
      <c r="Q29" s="2">
        <f>'Bilan par freinage'!W29</f>
        <v>3</v>
      </c>
    </row>
    <row r="30" spans="1:17" customFormat="1" x14ac:dyDescent="0.25">
      <c r="A30" s="1">
        <v>28</v>
      </c>
      <c r="B30" s="4">
        <f>'Bilan par freinage'!B30</f>
        <v>69.045238095238105</v>
      </c>
      <c r="C30" s="4">
        <f>'Bilan par freinage'!D30</f>
        <v>37.078571428571429</v>
      </c>
      <c r="D30" s="4">
        <f>'Bilan par freinage'!F30</f>
        <v>15.635714285714286</v>
      </c>
      <c r="E30" s="2">
        <f>'Bilan par freinage'!H30</f>
        <v>3</v>
      </c>
      <c r="G30" s="1">
        <f>'Bilan par freinage'!J30</f>
        <v>28</v>
      </c>
      <c r="H30" s="4">
        <f>'Bilan par freinage'!K30</f>
        <v>349.65000000000003</v>
      </c>
      <c r="I30" s="4">
        <f>'Bilan par freinage'!L30</f>
        <v>215.65</v>
      </c>
      <c r="J30" s="4">
        <f>'Bilan par freinage'!M30</f>
        <v>88.016666666666666</v>
      </c>
      <c r="K30" s="2">
        <f>'Bilan par freinage'!N30</f>
        <v>3</v>
      </c>
      <c r="M30" s="1">
        <f>'Bilan par freinage'!P30</f>
        <v>28</v>
      </c>
      <c r="N30" s="8">
        <f>'Bilan par freinage'!Q30</f>
        <v>4.9712571428571439E-2</v>
      </c>
      <c r="O30" s="8">
        <f>'Bilan par freinage'!S30</f>
        <v>2.6696571428571434E-2</v>
      </c>
      <c r="P30" s="8">
        <f>'Bilan par freinage'!U30</f>
        <v>1.1257714285714288E-2</v>
      </c>
      <c r="Q30" s="2">
        <f>'Bilan par freinage'!W30</f>
        <v>3</v>
      </c>
    </row>
    <row r="31" spans="1:17" customFormat="1" x14ac:dyDescent="0.25">
      <c r="A31" s="1">
        <v>29</v>
      </c>
      <c r="B31" s="4">
        <f>'Bilan par freinage'!B31</f>
        <v>41.956878306878309</v>
      </c>
      <c r="C31" s="4">
        <f>'Bilan par freinage'!D31</f>
        <v>26.37222222222222</v>
      </c>
      <c r="D31" s="4">
        <f>'Bilan par freinage'!F31</f>
        <v>12.466137566137567</v>
      </c>
      <c r="E31" s="2">
        <f>'Bilan par freinage'!H31</f>
        <v>3</v>
      </c>
      <c r="G31" s="1">
        <f>'Bilan par freinage'!J31</f>
        <v>29</v>
      </c>
      <c r="H31" s="4">
        <f>'Bilan par freinage'!K31</f>
        <v>186.35</v>
      </c>
      <c r="I31" s="4">
        <f>'Bilan par freinage'!L31</f>
        <v>148.48333333333332</v>
      </c>
      <c r="J31" s="4">
        <f>'Bilan par freinage'!M31</f>
        <v>69.733333333333334</v>
      </c>
      <c r="K31" s="2">
        <f>'Bilan par freinage'!N31</f>
        <v>3</v>
      </c>
      <c r="M31" s="1">
        <f>'Bilan par freinage'!P31</f>
        <v>29</v>
      </c>
      <c r="N31" s="8">
        <f>'Bilan par freinage'!Q31</f>
        <v>3.1499174603174605E-2</v>
      </c>
      <c r="O31" s="8">
        <f>'Bilan par freinage'!S31</f>
        <v>1.9729333333333335E-2</v>
      </c>
      <c r="P31" s="8">
        <f>'Bilan par freinage'!U31</f>
        <v>9.388063492063491E-3</v>
      </c>
      <c r="Q31" s="2">
        <f>'Bilan par freinage'!W31</f>
        <v>3</v>
      </c>
    </row>
    <row r="32" spans="1:17" customFormat="1" x14ac:dyDescent="0.25">
      <c r="A32" s="1">
        <v>30</v>
      </c>
      <c r="B32" s="4">
        <f>'Bilan par freinage'!B32</f>
        <v>50.975000000000001</v>
      </c>
      <c r="C32" s="4">
        <f>'Bilan par freinage'!D32</f>
        <v>36.774074074074072</v>
      </c>
      <c r="D32" s="4">
        <f>'Bilan par freinage'!F32</f>
        <v>19.952777777777772</v>
      </c>
      <c r="E32" s="2">
        <f>'Bilan par freinage'!H32</f>
        <v>3</v>
      </c>
      <c r="G32" s="1">
        <f>'Bilan par freinage'!J32</f>
        <v>30</v>
      </c>
      <c r="H32" s="4">
        <f>'Bilan par freinage'!K32</f>
        <v>217.4</v>
      </c>
      <c r="I32" s="4">
        <f>'Bilan par freinage'!L32</f>
        <v>179.98333333333335</v>
      </c>
      <c r="J32" s="4">
        <f>'Bilan par freinage'!M32</f>
        <v>99.966666666666654</v>
      </c>
      <c r="K32" s="2">
        <f>'Bilan par freinage'!N32</f>
        <v>3</v>
      </c>
      <c r="M32" s="1">
        <f>'Bilan par freinage'!P32</f>
        <v>30</v>
      </c>
      <c r="N32" s="8">
        <f>'Bilan par freinage'!Q32</f>
        <v>2.931700000000001E-2</v>
      </c>
      <c r="O32" s="8">
        <f>'Bilan par freinage'!S32</f>
        <v>2.0373111111111109E-2</v>
      </c>
      <c r="P32" s="8">
        <f>'Bilan par freinage'!U32</f>
        <v>1.1103666666666666E-2</v>
      </c>
      <c r="Q32" s="2">
        <f>'Bilan par freinage'!W32</f>
        <v>3</v>
      </c>
    </row>
    <row r="33" spans="1:17" customFormat="1" x14ac:dyDescent="0.25">
      <c r="A33" s="1">
        <v>31</v>
      </c>
      <c r="B33" s="4">
        <f>'Bilan par freinage'!B33</f>
        <v>64.54179894179893</v>
      </c>
      <c r="C33" s="4">
        <f>'Bilan par freinage'!D33</f>
        <v>44.005952380952372</v>
      </c>
      <c r="D33" s="4">
        <f>'Bilan par freinage'!F33</f>
        <v>24.576851851851853</v>
      </c>
      <c r="E33" s="2">
        <f>'Bilan par freinage'!H33</f>
        <v>3</v>
      </c>
      <c r="G33" s="1">
        <f>'Bilan par freinage'!J33</f>
        <v>31</v>
      </c>
      <c r="H33" s="4">
        <f>'Bilan par freinage'!K33</f>
        <v>339.16666666666669</v>
      </c>
      <c r="I33" s="4">
        <f>'Bilan par freinage'!L33</f>
        <v>233.76666666666665</v>
      </c>
      <c r="J33" s="4">
        <f>'Bilan par freinage'!M33</f>
        <v>137.26666666666665</v>
      </c>
      <c r="K33" s="2">
        <f>'Bilan par freinage'!N33</f>
        <v>3</v>
      </c>
      <c r="M33" s="1">
        <f>'Bilan par freinage'!P33</f>
        <v>31</v>
      </c>
      <c r="N33" s="8">
        <f>'Bilan par freinage'!Q33</f>
        <v>5.3144984126984124E-2</v>
      </c>
      <c r="O33" s="8">
        <f>'Bilan par freinage'!S33</f>
        <v>3.6239285714285717E-2</v>
      </c>
      <c r="P33" s="8">
        <f>'Bilan par freinage'!U33</f>
        <v>2.0216777777777781E-2</v>
      </c>
      <c r="Q33" s="2">
        <f>'Bilan par freinage'!W33</f>
        <v>3</v>
      </c>
    </row>
    <row r="34" spans="1:17" customFormat="1" x14ac:dyDescent="0.25">
      <c r="A34" s="1">
        <v>32</v>
      </c>
      <c r="B34" s="4">
        <f>'Bilan par freinage'!B34</f>
        <v>197.52634680134682</v>
      </c>
      <c r="C34" s="4">
        <f>'Bilan par freinage'!D34</f>
        <v>150.89764309764311</v>
      </c>
      <c r="D34" s="4">
        <f>'Bilan par freinage'!F34</f>
        <v>88.287542087542093</v>
      </c>
      <c r="E34" s="2">
        <f>'Bilan par freinage'!H34</f>
        <v>3</v>
      </c>
      <c r="G34" s="1">
        <f>'Bilan par freinage'!J34</f>
        <v>32</v>
      </c>
      <c r="H34" s="4">
        <f>'Bilan par freinage'!K34</f>
        <v>990.73333333333323</v>
      </c>
      <c r="I34" s="4">
        <f>'Bilan par freinage'!L34</f>
        <v>817.75</v>
      </c>
      <c r="J34" s="4">
        <f>'Bilan par freinage'!M34</f>
        <v>499.2166666666667</v>
      </c>
      <c r="K34" s="2">
        <f>'Bilan par freinage'!N34</f>
        <v>3</v>
      </c>
      <c r="M34" s="1">
        <f>'Bilan par freinage'!P34</f>
        <v>32</v>
      </c>
      <c r="N34" s="8">
        <f>'Bilan par freinage'!Q34</f>
        <v>0.23279683838383844</v>
      </c>
      <c r="O34" s="8">
        <f>'Bilan par freinage'!S34</f>
        <v>0.17803428282828285</v>
      </c>
      <c r="P34" s="8">
        <f>'Bilan par freinage'!U34</f>
        <v>0.10403549494949497</v>
      </c>
      <c r="Q34" s="2">
        <f>'Bilan par freinage'!W34</f>
        <v>3</v>
      </c>
    </row>
    <row r="35" spans="1:17" customFormat="1" x14ac:dyDescent="0.25">
      <c r="A35" s="1">
        <v>33</v>
      </c>
      <c r="B35" s="4">
        <f>'Bilan par freinage'!B35</f>
        <v>210.49785353535356</v>
      </c>
      <c r="C35" s="4">
        <f>'Bilan par freinage'!D35</f>
        <v>161.43522727272725</v>
      </c>
      <c r="D35" s="4">
        <f>'Bilan par freinage'!F35</f>
        <v>95.497601010100993</v>
      </c>
      <c r="E35" s="2">
        <f>'Bilan par freinage'!H35</f>
        <v>3</v>
      </c>
      <c r="G35" s="1">
        <f>'Bilan par freinage'!J35</f>
        <v>33</v>
      </c>
      <c r="H35" s="4">
        <f>'Bilan par freinage'!K35</f>
        <v>828.68333333333328</v>
      </c>
      <c r="I35" s="4">
        <f>'Bilan par freinage'!L35</f>
        <v>684.31666666666661</v>
      </c>
      <c r="J35" s="4">
        <f>'Bilan par freinage'!M35</f>
        <v>420.16666666666669</v>
      </c>
      <c r="K35" s="2">
        <f>'Bilan par freinage'!N35</f>
        <v>3</v>
      </c>
      <c r="M35" s="1">
        <f>'Bilan par freinage'!P35</f>
        <v>33</v>
      </c>
      <c r="N35" s="8">
        <f>'Bilan par freinage'!Q35</f>
        <v>0.23562225757575764</v>
      </c>
      <c r="O35" s="8">
        <f>'Bilan par freinage'!S35</f>
        <v>0.18024977272727272</v>
      </c>
      <c r="P35" s="8">
        <f>'Bilan par freinage'!U35</f>
        <v>0.10606028787878789</v>
      </c>
      <c r="Q35" s="2">
        <f>'Bilan par freinage'!W35</f>
        <v>3</v>
      </c>
    </row>
    <row r="36" spans="1:17" customFormat="1" x14ac:dyDescent="0.25">
      <c r="A36" s="1">
        <v>34</v>
      </c>
      <c r="B36" s="4">
        <f>'Bilan par freinage'!B36</f>
        <v>189.91179487179488</v>
      </c>
      <c r="C36" s="4">
        <f>'Bilan par freinage'!D36</f>
        <v>145.00692307692304</v>
      </c>
      <c r="D36" s="4">
        <f>'Bilan par freinage'!F36</f>
        <v>86.651282051282053</v>
      </c>
      <c r="E36" s="2">
        <f>'Bilan par freinage'!H36</f>
        <v>3</v>
      </c>
      <c r="G36" s="1">
        <f>'Bilan par freinage'!J36</f>
        <v>34</v>
      </c>
      <c r="H36" s="4">
        <f>'Bilan par freinage'!K36</f>
        <v>878.68333333333339</v>
      </c>
      <c r="I36" s="4">
        <f>'Bilan par freinage'!L36</f>
        <v>734.56666666666661</v>
      </c>
      <c r="J36" s="4">
        <f>'Bilan par freinage'!M36</f>
        <v>462.08333333333331</v>
      </c>
      <c r="K36" s="2">
        <f>'Bilan par freinage'!N36</f>
        <v>3</v>
      </c>
      <c r="M36" s="1">
        <f>'Bilan par freinage'!P36</f>
        <v>34</v>
      </c>
      <c r="N36" s="8">
        <f>'Bilan par freinage'!Q36</f>
        <v>0.25037702051282057</v>
      </c>
      <c r="O36" s="8">
        <f>'Bilan par freinage'!S36</f>
        <v>0.19254763076923073</v>
      </c>
      <c r="P36" s="8">
        <f>'Bilan par freinage'!U36</f>
        <v>0.11500958974358973</v>
      </c>
      <c r="Q36" s="2">
        <f>'Bilan par freinage'!W36</f>
        <v>3</v>
      </c>
    </row>
    <row r="37" spans="1:17" customFormat="1" x14ac:dyDescent="0.25">
      <c r="A37" s="1">
        <v>35</v>
      </c>
      <c r="B37" s="4">
        <f>'Bilan par freinage'!B37</f>
        <v>285.60370370370367</v>
      </c>
      <c r="C37" s="4">
        <f>'Bilan par freinage'!D37</f>
        <v>233.8537037037037</v>
      </c>
      <c r="D37" s="4">
        <f>'Bilan par freinage'!F37</f>
        <v>143.95370370370372</v>
      </c>
      <c r="E37" s="2">
        <f>'Bilan par freinage'!H37</f>
        <v>3</v>
      </c>
      <c r="G37" s="1">
        <f>'Bilan par freinage'!J37</f>
        <v>35</v>
      </c>
      <c r="H37" s="4">
        <f>'Bilan par freinage'!K37</f>
        <v>1105.7333333333333</v>
      </c>
      <c r="I37" s="4">
        <f>'Bilan par freinage'!L37</f>
        <v>1022.4833333333332</v>
      </c>
      <c r="J37" s="4">
        <f>'Bilan par freinage'!M37</f>
        <v>652.7166666666667</v>
      </c>
      <c r="K37" s="2">
        <f>'Bilan par freinage'!N37</f>
        <v>3</v>
      </c>
      <c r="M37" s="1">
        <f>'Bilan par freinage'!P37</f>
        <v>35</v>
      </c>
      <c r="N37" s="8">
        <f>'Bilan par freinage'!Q37</f>
        <v>0.27417955555555557</v>
      </c>
      <c r="O37" s="8">
        <f>'Bilan par freinage'!S37</f>
        <v>0.22449955555555556</v>
      </c>
      <c r="P37" s="8">
        <f>'Bilan par freinage'!U37</f>
        <v>0.13819555555555557</v>
      </c>
      <c r="Q37" s="2">
        <f>'Bilan par freinage'!W37</f>
        <v>3</v>
      </c>
    </row>
    <row r="38" spans="1:17" customFormat="1" x14ac:dyDescent="0.25">
      <c r="A38" s="1">
        <v>36</v>
      </c>
      <c r="B38" s="4">
        <f>'Bilan par freinage'!B38</f>
        <v>181.90833333333333</v>
      </c>
      <c r="C38" s="4">
        <f>'Bilan par freinage'!D38</f>
        <v>148.9</v>
      </c>
      <c r="D38" s="4">
        <f>'Bilan par freinage'!F38</f>
        <v>89.766666666666666</v>
      </c>
      <c r="E38" s="2">
        <f>'Bilan par freinage'!H38</f>
        <v>2</v>
      </c>
      <c r="G38" s="1">
        <f>'Bilan par freinage'!J38</f>
        <v>36</v>
      </c>
      <c r="H38" s="4">
        <f>'Bilan par freinage'!K38</f>
        <v>783.47500000000002</v>
      </c>
      <c r="I38" s="4">
        <f>'Bilan par freinage'!L38</f>
        <v>726.55</v>
      </c>
      <c r="J38" s="4">
        <f>'Bilan par freinage'!M38</f>
        <v>436.95</v>
      </c>
      <c r="K38" s="2">
        <f>'Bilan par freinage'!N38</f>
        <v>2</v>
      </c>
      <c r="M38" s="1">
        <f>'Bilan par freinage'!P38</f>
        <v>36</v>
      </c>
      <c r="N38" s="8">
        <f>'Bilan par freinage'!Q38</f>
        <v>0.24011900000000003</v>
      </c>
      <c r="O38" s="8">
        <f>'Bilan par freinage'!S38</f>
        <v>0.19654800000000006</v>
      </c>
      <c r="P38" s="8">
        <f>'Bilan par freinage'!U38</f>
        <v>0.11849200000000001</v>
      </c>
      <c r="Q38" s="2">
        <f>'Bilan par freinage'!W38</f>
        <v>2</v>
      </c>
    </row>
    <row r="39" spans="1:17" customFormat="1" x14ac:dyDescent="0.25">
      <c r="A39" s="1">
        <v>37</v>
      </c>
      <c r="B39" s="4">
        <f>'Bilan par freinage'!B39</f>
        <v>160.07777777777778</v>
      </c>
      <c r="C39" s="4">
        <f>'Bilan par freinage'!D39</f>
        <v>129.06111111111113</v>
      </c>
      <c r="D39" s="4">
        <f>'Bilan par freinage'!F39</f>
        <v>78.319444444444443</v>
      </c>
      <c r="E39" s="2">
        <f>'Bilan par freinage'!H39</f>
        <v>2</v>
      </c>
      <c r="G39" s="1">
        <f>'Bilan par freinage'!J39</f>
        <v>37</v>
      </c>
      <c r="H39" s="4">
        <f>'Bilan par freinage'!K39</f>
        <v>451.7</v>
      </c>
      <c r="I39" s="4">
        <f>'Bilan par freinage'!L39</f>
        <v>391.70000000000005</v>
      </c>
      <c r="J39" s="4">
        <f>'Bilan par freinage'!M39</f>
        <v>243.07500000000002</v>
      </c>
      <c r="K39" s="2">
        <f>'Bilan par freinage'!N39</f>
        <v>2</v>
      </c>
      <c r="M39" s="1">
        <f>'Bilan par freinage'!P39</f>
        <v>37</v>
      </c>
      <c r="N39" s="8">
        <f>'Bilan par freinage'!Q39</f>
        <v>0.15367466666666671</v>
      </c>
      <c r="O39" s="8">
        <f>'Bilan par freinage'!S39</f>
        <v>0.12389866666666668</v>
      </c>
      <c r="P39" s="8">
        <f>'Bilan par freinage'!U39</f>
        <v>7.5186666666666679E-2</v>
      </c>
      <c r="Q39" s="2">
        <f>'Bilan par freinage'!W39</f>
        <v>2</v>
      </c>
    </row>
    <row r="40" spans="1:17" customFormat="1" x14ac:dyDescent="0.25">
      <c r="A40" s="1">
        <v>38</v>
      </c>
      <c r="B40" s="4">
        <f>'Bilan par freinage'!B40</f>
        <v>27.108333333333334</v>
      </c>
      <c r="C40" s="4">
        <f>'Bilan par freinage'!D40</f>
        <v>15.724999999999998</v>
      </c>
      <c r="D40" s="4">
        <f>'Bilan par freinage'!F40</f>
        <v>6.9</v>
      </c>
      <c r="E40" s="2">
        <f>'Bilan par freinage'!H40</f>
        <v>2</v>
      </c>
      <c r="G40" s="1">
        <f>'Bilan par freinage'!J40</f>
        <v>38</v>
      </c>
      <c r="H40" s="4">
        <f>'Bilan par freinage'!K40</f>
        <v>89.025000000000006</v>
      </c>
      <c r="I40" s="4">
        <f>'Bilan par freinage'!L40</f>
        <v>50.474999999999994</v>
      </c>
      <c r="J40" s="4">
        <f>'Bilan par freinage'!M40</f>
        <v>22.574999999999999</v>
      </c>
      <c r="K40" s="2">
        <f>'Bilan par freinage'!N40</f>
        <v>2</v>
      </c>
      <c r="M40" s="1">
        <f>'Bilan par freinage'!P40</f>
        <v>38</v>
      </c>
      <c r="N40" s="8">
        <f>'Bilan par freinage'!Q40</f>
        <v>1.6265000000000002E-2</v>
      </c>
      <c r="O40" s="8">
        <f>'Bilan par freinage'!S40</f>
        <v>9.4349999999999989E-3</v>
      </c>
      <c r="P40" s="8">
        <f>'Bilan par freinage'!U40</f>
        <v>4.1400000000000005E-3</v>
      </c>
      <c r="Q40" s="2">
        <f>'Bilan par freinage'!W40</f>
        <v>2</v>
      </c>
    </row>
    <row r="41" spans="1:17" customFormat="1" x14ac:dyDescent="0.25">
      <c r="A41" s="1">
        <v>39</v>
      </c>
      <c r="B41" s="4">
        <f>'Bilan par freinage'!B41</f>
        <v>34.823809523809523</v>
      </c>
      <c r="C41" s="4">
        <f>'Bilan par freinage'!D41</f>
        <v>22.298809523809524</v>
      </c>
      <c r="D41" s="4">
        <f>'Bilan par freinage'!F41</f>
        <v>10.538095238095238</v>
      </c>
      <c r="E41" s="2">
        <f>'Bilan par freinage'!H41</f>
        <v>2</v>
      </c>
      <c r="G41" s="1">
        <f>'Bilan par freinage'!J41</f>
        <v>39</v>
      </c>
      <c r="H41" s="4">
        <f>'Bilan par freinage'!K41</f>
        <v>137.85</v>
      </c>
      <c r="I41" s="4">
        <f>'Bilan par freinage'!L41</f>
        <v>99.199999999999989</v>
      </c>
      <c r="J41" s="4">
        <f>'Bilan par freinage'!M41</f>
        <v>48.25</v>
      </c>
      <c r="K41" s="2">
        <f>'Bilan par freinage'!N41</f>
        <v>2</v>
      </c>
      <c r="M41" s="1">
        <f>'Bilan par freinage'!P41</f>
        <v>39</v>
      </c>
      <c r="N41" s="8">
        <f>'Bilan par freinage'!Q41</f>
        <v>2.2857142857142857E-2</v>
      </c>
      <c r="O41" s="8">
        <f>'Bilan par freinage'!S41</f>
        <v>1.4859142857142861E-2</v>
      </c>
      <c r="P41" s="8">
        <f>'Bilan par freinage'!U41</f>
        <v>7.0664285714285725E-3</v>
      </c>
      <c r="Q41" s="2">
        <f>'Bilan par freinage'!W41</f>
        <v>2</v>
      </c>
    </row>
    <row r="42" spans="1:17" customFormat="1" x14ac:dyDescent="0.25">
      <c r="A42" s="1">
        <v>40</v>
      </c>
      <c r="B42" s="4">
        <f>'Bilan par freinage'!B42</f>
        <v>39.80238095238095</v>
      </c>
      <c r="C42" s="4">
        <f>'Bilan par freinage'!D42</f>
        <v>25.453571428571429</v>
      </c>
      <c r="D42" s="4">
        <f>'Bilan par freinage'!F42</f>
        <v>12.820238095238096</v>
      </c>
      <c r="E42" s="2">
        <f>'Bilan par freinage'!H42</f>
        <v>2</v>
      </c>
      <c r="G42" s="1">
        <f>'Bilan par freinage'!J42</f>
        <v>40</v>
      </c>
      <c r="H42" s="4">
        <f>'Bilan par freinage'!K42</f>
        <v>160.75</v>
      </c>
      <c r="I42" s="4">
        <f>'Bilan par freinage'!L42</f>
        <v>120.72500000000001</v>
      </c>
      <c r="J42" s="4">
        <f>'Bilan par freinage'!M42</f>
        <v>61.2</v>
      </c>
      <c r="K42" s="2">
        <f>'Bilan par freinage'!N42</f>
        <v>2</v>
      </c>
      <c r="M42" s="1">
        <f>'Bilan par freinage'!P42</f>
        <v>40</v>
      </c>
      <c r="N42" s="8">
        <f>'Bilan par freinage'!Q42</f>
        <v>2.6825714285714286E-2</v>
      </c>
      <c r="O42" s="8">
        <f>'Bilan par freinage'!S42</f>
        <v>1.7246571428571431E-2</v>
      </c>
      <c r="P42" s="8">
        <f>'Bilan par freinage'!U42</f>
        <v>8.6585714285714304E-3</v>
      </c>
      <c r="Q42" s="2">
        <f>'Bilan par freinage'!W42</f>
        <v>2</v>
      </c>
    </row>
    <row r="43" spans="1:17" customFormat="1" x14ac:dyDescent="0.25">
      <c r="A43" s="1">
        <v>41</v>
      </c>
      <c r="B43" s="4">
        <f>'Bilan par freinage'!B43</f>
        <v>33.56666666666667</v>
      </c>
      <c r="C43" s="4">
        <f>'Bilan par freinage'!D43</f>
        <v>20.903174603174605</v>
      </c>
      <c r="D43" s="4">
        <f>'Bilan par freinage'!F43</f>
        <v>10.425396825396824</v>
      </c>
      <c r="E43" s="2">
        <f>'Bilan par freinage'!H43</f>
        <v>2</v>
      </c>
      <c r="G43" s="1">
        <f>'Bilan par freinage'!J43</f>
        <v>41</v>
      </c>
      <c r="H43" s="4">
        <f>'Bilan par freinage'!K43</f>
        <v>173.5</v>
      </c>
      <c r="I43" s="4">
        <f>'Bilan par freinage'!L43</f>
        <v>118.89999999999999</v>
      </c>
      <c r="J43" s="4">
        <f>'Bilan par freinage'!M43</f>
        <v>60.9</v>
      </c>
      <c r="K43" s="2">
        <f>'Bilan par freinage'!N43</f>
        <v>2</v>
      </c>
      <c r="M43" s="1">
        <f>'Bilan par freinage'!P43</f>
        <v>41</v>
      </c>
      <c r="N43" s="8">
        <f>'Bilan par freinage'!Q43</f>
        <v>2.7730000000000005E-2</v>
      </c>
      <c r="O43" s="8">
        <f>'Bilan par freinage'!S43</f>
        <v>1.7033619047619051E-2</v>
      </c>
      <c r="P43" s="8">
        <f>'Bilan par freinage'!U43</f>
        <v>8.4029523809523825E-3</v>
      </c>
      <c r="Q43" s="2">
        <f>'Bilan par freinage'!W43</f>
        <v>2</v>
      </c>
    </row>
    <row r="44" spans="1:17" customFormat="1" x14ac:dyDescent="0.25">
      <c r="A44" s="1">
        <v>42</v>
      </c>
      <c r="B44" s="4">
        <f>'Bilan par freinage'!B44</f>
        <v>48.207499999999996</v>
      </c>
      <c r="C44" s="4">
        <f>'Bilan par freinage'!D44</f>
        <v>31.778749999999999</v>
      </c>
      <c r="D44" s="4">
        <f>'Bilan par freinage'!F44</f>
        <v>16.412500000000001</v>
      </c>
      <c r="E44" s="2">
        <f>'Bilan par freinage'!H44</f>
        <v>2</v>
      </c>
      <c r="G44" s="1">
        <f>'Bilan par freinage'!J44</f>
        <v>42</v>
      </c>
      <c r="H44" s="4">
        <f>'Bilan par freinage'!K44</f>
        <v>180.89999999999998</v>
      </c>
      <c r="I44" s="4">
        <f>'Bilan par freinage'!L44</f>
        <v>136.5</v>
      </c>
      <c r="J44" s="4">
        <f>'Bilan par freinage'!M44</f>
        <v>73.05</v>
      </c>
      <c r="K44" s="2">
        <f>'Bilan par freinage'!N44</f>
        <v>2</v>
      </c>
      <c r="M44" s="1">
        <f>'Bilan par freinage'!P44</f>
        <v>42</v>
      </c>
      <c r="N44" s="8">
        <f>'Bilan par freinage'!Q44</f>
        <v>2.83821E-2</v>
      </c>
      <c r="O44" s="8">
        <f>'Bilan par freinage'!S44</f>
        <v>1.8734550000000003E-2</v>
      </c>
      <c r="P44" s="8">
        <f>'Bilan par freinage'!U44</f>
        <v>9.6915000000000022E-3</v>
      </c>
      <c r="Q44" s="2">
        <f>'Bilan par freinage'!W44</f>
        <v>2</v>
      </c>
    </row>
    <row r="45" spans="1:17" customFormat="1" x14ac:dyDescent="0.25">
      <c r="A45" s="1">
        <v>43</v>
      </c>
      <c r="B45" s="4">
        <f>'Bilan par freinage'!B45</f>
        <v>101.28125</v>
      </c>
      <c r="C45" s="4">
        <f>'Bilan par freinage'!D45</f>
        <v>70.981250000000017</v>
      </c>
      <c r="D45" s="4">
        <f>'Bilan par freinage'!F45</f>
        <v>37.862499999999997</v>
      </c>
      <c r="E45" s="2">
        <f>'Bilan par freinage'!H45</f>
        <v>2</v>
      </c>
      <c r="G45" s="1">
        <f>'Bilan par freinage'!J45</f>
        <v>43</v>
      </c>
      <c r="H45" s="4">
        <f>'Bilan par freinage'!K45</f>
        <v>419.875</v>
      </c>
      <c r="I45" s="4">
        <f>'Bilan par freinage'!L45</f>
        <v>323.57499999999999</v>
      </c>
      <c r="J45" s="4">
        <f>'Bilan par freinage'!M45</f>
        <v>182.625</v>
      </c>
      <c r="K45" s="2">
        <f>'Bilan par freinage'!N45</f>
        <v>2</v>
      </c>
      <c r="M45" s="1">
        <f>'Bilan par freinage'!P45</f>
        <v>43</v>
      </c>
      <c r="N45" s="8">
        <f>'Bilan par freinage'!Q45</f>
        <v>8.5076249999999992E-2</v>
      </c>
      <c r="O45" s="8">
        <f>'Bilan par freinage'!S45</f>
        <v>5.9624250000000011E-2</v>
      </c>
      <c r="P45" s="8">
        <f>'Bilan par freinage'!U45</f>
        <v>3.1804499999999999E-2</v>
      </c>
      <c r="Q45" s="2">
        <f>'Bilan par freinage'!W45</f>
        <v>2</v>
      </c>
    </row>
    <row r="46" spans="1:17" customFormat="1" x14ac:dyDescent="0.25">
      <c r="A46" s="1">
        <v>44</v>
      </c>
      <c r="B46" s="4">
        <f>'Bilan par freinage'!B46</f>
        <v>244.79679487179487</v>
      </c>
      <c r="C46" s="4">
        <f>'Bilan par freinage'!D46</f>
        <v>182.7003205128205</v>
      </c>
      <c r="D46" s="4">
        <f>'Bilan par freinage'!F46</f>
        <v>105.79903846153849</v>
      </c>
      <c r="E46" s="2">
        <f>'Bilan par freinage'!H46</f>
        <v>2</v>
      </c>
      <c r="G46" s="1">
        <f>'Bilan par freinage'!J46</f>
        <v>44</v>
      </c>
      <c r="H46" s="4">
        <f>'Bilan par freinage'!K46</f>
        <v>950.65000000000009</v>
      </c>
      <c r="I46" s="4">
        <f>'Bilan par freinage'!L46</f>
        <v>706.57500000000005</v>
      </c>
      <c r="J46" s="4">
        <f>'Bilan par freinage'!M46</f>
        <v>425.42499999999995</v>
      </c>
      <c r="K46" s="2">
        <f>'Bilan par freinage'!N46</f>
        <v>2</v>
      </c>
      <c r="M46" s="1">
        <f>'Bilan par freinage'!P46</f>
        <v>44</v>
      </c>
      <c r="N46" s="8">
        <f>'Bilan par freinage'!Q46</f>
        <v>0.33809138461538468</v>
      </c>
      <c r="O46" s="8">
        <f>'Bilan par freinage'!S46</f>
        <v>0.2521619615384616</v>
      </c>
      <c r="P46" s="8">
        <f>'Bilan par freinage'!U46</f>
        <v>0.14601911538461543</v>
      </c>
      <c r="Q46" s="2">
        <f>'Bilan par freinage'!W46</f>
        <v>2</v>
      </c>
    </row>
    <row r="47" spans="1:17" customFormat="1" x14ac:dyDescent="0.25">
      <c r="A47" s="1">
        <v>45</v>
      </c>
      <c r="B47" s="4">
        <f>'Bilan par freinage'!B47</f>
        <v>225.96923076923076</v>
      </c>
      <c r="C47" s="4">
        <f>'Bilan par freinage'!D47</f>
        <v>180.8766025641026</v>
      </c>
      <c r="D47" s="4">
        <f>'Bilan par freinage'!F47</f>
        <v>110.66314102564101</v>
      </c>
      <c r="E47" s="2">
        <f>'Bilan par freinage'!H47</f>
        <v>2</v>
      </c>
      <c r="G47" s="1">
        <f>'Bilan par freinage'!J47</f>
        <v>45</v>
      </c>
      <c r="H47" s="4">
        <f>'Bilan par freinage'!K47</f>
        <v>928.85000000000014</v>
      </c>
      <c r="I47" s="4">
        <f>'Bilan par freinage'!L47</f>
        <v>805.02499999999998</v>
      </c>
      <c r="J47" s="4">
        <f>'Bilan par freinage'!M47</f>
        <v>514.5</v>
      </c>
      <c r="K47" s="2">
        <f>'Bilan par freinage'!N47</f>
        <v>2</v>
      </c>
      <c r="M47" s="1">
        <f>'Bilan par freinage'!P47</f>
        <v>45</v>
      </c>
      <c r="N47" s="8">
        <f>'Bilan par freinage'!Q47</f>
        <v>0.31392669230769232</v>
      </c>
      <c r="O47" s="8">
        <f>'Bilan par freinage'!S47</f>
        <v>0.25097080769230778</v>
      </c>
      <c r="P47" s="8">
        <f>'Bilan par freinage'!U47</f>
        <v>0.15334642307692309</v>
      </c>
      <c r="Q47" s="2">
        <f>'Bilan par freinage'!W47</f>
        <v>2</v>
      </c>
    </row>
    <row r="48" spans="1:17" customFormat="1" x14ac:dyDescent="0.25">
      <c r="A48" s="1">
        <v>46</v>
      </c>
      <c r="B48" s="4">
        <f>'Bilan par freinage'!B48</f>
        <v>263.19632867132867</v>
      </c>
      <c r="C48" s="4">
        <f>'Bilan par freinage'!D48</f>
        <v>211.37465034965038</v>
      </c>
      <c r="D48" s="4">
        <f>'Bilan par freinage'!F48</f>
        <v>129.40244755244754</v>
      </c>
      <c r="E48" s="2">
        <f>'Bilan par freinage'!H48</f>
        <v>2</v>
      </c>
      <c r="G48" s="1">
        <f>'Bilan par freinage'!J48</f>
        <v>46</v>
      </c>
      <c r="H48" s="4">
        <f>'Bilan par freinage'!K48</f>
        <v>972.82500000000005</v>
      </c>
      <c r="I48" s="4">
        <f>'Bilan par freinage'!L48</f>
        <v>861.02499999999998</v>
      </c>
      <c r="J48" s="4">
        <f>'Bilan par freinage'!M48</f>
        <v>556.84999999999991</v>
      </c>
      <c r="K48" s="2">
        <f>'Bilan par freinage'!N48</f>
        <v>2</v>
      </c>
      <c r="M48" s="1">
        <f>'Bilan par freinage'!P48</f>
        <v>46</v>
      </c>
      <c r="N48" s="8">
        <f>'Bilan par freinage'!Q48</f>
        <v>0.3433414405594406</v>
      </c>
      <c r="O48" s="8">
        <f>'Bilan par freinage'!S48</f>
        <v>0.27592804195804205</v>
      </c>
      <c r="P48" s="8">
        <f>'Bilan par freinage'!U48</f>
        <v>0.16880370629370628</v>
      </c>
      <c r="Q48" s="2">
        <f>'Bilan par freinage'!W48</f>
        <v>2</v>
      </c>
    </row>
    <row r="49" spans="1:17" customFormat="1" x14ac:dyDescent="0.25">
      <c r="A49" s="1">
        <v>47</v>
      </c>
      <c r="B49" s="4">
        <f>'Bilan par freinage'!B49</f>
        <v>270.19615384615389</v>
      </c>
      <c r="C49" s="4">
        <f>'Bilan par freinage'!D49</f>
        <v>221.95384615384617</v>
      </c>
      <c r="D49" s="4">
        <f>'Bilan par freinage'!F49</f>
        <v>136.15769230769232</v>
      </c>
      <c r="E49" s="2">
        <f>'Bilan par freinage'!H49</f>
        <v>2</v>
      </c>
      <c r="G49" s="1">
        <f>'Bilan par freinage'!J49</f>
        <v>47</v>
      </c>
      <c r="H49" s="4">
        <f>'Bilan par freinage'!K49</f>
        <v>988.5</v>
      </c>
      <c r="I49" s="4">
        <f>'Bilan par freinage'!L49</f>
        <v>908.95</v>
      </c>
      <c r="J49" s="4">
        <f>'Bilan par freinage'!M49</f>
        <v>555.75</v>
      </c>
      <c r="K49" s="2">
        <f>'Bilan par freinage'!N49</f>
        <v>2</v>
      </c>
      <c r="M49" s="1">
        <f>'Bilan par freinage'!P49</f>
        <v>47</v>
      </c>
      <c r="N49" s="8">
        <f>'Bilan par freinage'!Q49</f>
        <v>0.3890824615384616</v>
      </c>
      <c r="O49" s="8">
        <f>'Bilan par freinage'!S49</f>
        <v>0.3196135384615385</v>
      </c>
      <c r="P49" s="8">
        <f>'Bilan par freinage'!U49</f>
        <v>0.19606707692307696</v>
      </c>
      <c r="Q49" s="2">
        <f>'Bilan par freinage'!W49</f>
        <v>2</v>
      </c>
    </row>
    <row r="50" spans="1:17" customFormat="1" x14ac:dyDescent="0.25">
      <c r="A50" s="1">
        <v>48</v>
      </c>
      <c r="B50" s="4">
        <f>'Bilan par freinage'!B50</f>
        <v>164.19833333333335</v>
      </c>
      <c r="C50" s="4">
        <f>'Bilan par freinage'!D50</f>
        <v>124.20666666666664</v>
      </c>
      <c r="D50" s="4">
        <f>'Bilan par freinage'!F50</f>
        <v>72.19</v>
      </c>
      <c r="E50" s="2">
        <f>'Bilan par freinage'!H50</f>
        <v>2</v>
      </c>
      <c r="G50" s="1">
        <f>'Bilan par freinage'!J50</f>
        <v>48</v>
      </c>
      <c r="H50" s="4">
        <f>'Bilan par freinage'!K50</f>
        <v>579.17499999999995</v>
      </c>
      <c r="I50" s="4">
        <f>'Bilan par freinage'!L50</f>
        <v>446.1</v>
      </c>
      <c r="J50" s="4">
        <f>'Bilan par freinage'!M50</f>
        <v>277.45</v>
      </c>
      <c r="K50" s="2">
        <f>'Bilan par freinage'!N50</f>
        <v>2</v>
      </c>
      <c r="M50" s="1">
        <f>'Bilan par freinage'!P50</f>
        <v>48</v>
      </c>
      <c r="N50" s="8">
        <f>'Bilan par freinage'!Q50</f>
        <v>0.27585320000000002</v>
      </c>
      <c r="O50" s="8">
        <f>'Bilan par freinage'!S50</f>
        <v>0.20866719999999994</v>
      </c>
      <c r="P50" s="8">
        <f>'Bilan par freinage'!U50</f>
        <v>0.12127919999999999</v>
      </c>
      <c r="Q50" s="2">
        <f>'Bilan par freinage'!W50</f>
        <v>2</v>
      </c>
    </row>
    <row r="51" spans="1:17" customFormat="1" x14ac:dyDescent="0.25">
      <c r="A51" s="1">
        <v>49</v>
      </c>
      <c r="B51" s="4">
        <f>'Bilan par freinage'!B51</f>
        <v>220.18333333333334</v>
      </c>
      <c r="C51" s="4">
        <f>'Bilan par freinage'!D51</f>
        <v>168.44166666666672</v>
      </c>
      <c r="D51" s="4">
        <f>'Bilan par freinage'!F51</f>
        <v>96.254166666666677</v>
      </c>
      <c r="E51" s="2">
        <f>'Bilan par freinage'!H51</f>
        <v>2</v>
      </c>
      <c r="G51" s="1">
        <f>'Bilan par freinage'!J51</f>
        <v>49</v>
      </c>
      <c r="H51" s="4">
        <f>'Bilan par freinage'!K51</f>
        <v>517.1</v>
      </c>
      <c r="I51" s="4">
        <f>'Bilan par freinage'!L51</f>
        <v>419.6</v>
      </c>
      <c r="J51" s="4">
        <f>'Bilan par freinage'!M51</f>
        <v>247.1</v>
      </c>
      <c r="K51" s="2">
        <f>'Bilan par freinage'!N51</f>
        <v>2</v>
      </c>
      <c r="M51" s="1">
        <f>'Bilan par freinage'!P51</f>
        <v>49</v>
      </c>
      <c r="N51" s="8">
        <f>'Bilan par freinage'!Q51</f>
        <v>0.29064200000000007</v>
      </c>
      <c r="O51" s="8">
        <f>'Bilan par freinage'!S51</f>
        <v>0.22234300000000007</v>
      </c>
      <c r="P51" s="8">
        <f>'Bilan par freinage'!U51</f>
        <v>0.12705550000000004</v>
      </c>
      <c r="Q51" s="2">
        <f>'Bilan par freinage'!W51</f>
        <v>2</v>
      </c>
    </row>
    <row r="52" spans="1:17" customFormat="1" x14ac:dyDescent="0.25">
      <c r="A52" s="1">
        <v>50</v>
      </c>
      <c r="B52" s="4">
        <f>'Bilan par freinage'!B52</f>
        <v>65.43214285714285</v>
      </c>
      <c r="C52" s="4">
        <f>'Bilan par freinage'!D52</f>
        <v>46.388095238095239</v>
      </c>
      <c r="D52" s="4">
        <f>'Bilan par freinage'!F52</f>
        <v>23.943650793650789</v>
      </c>
      <c r="E52" s="2">
        <f>'Bilan par freinage'!H52</f>
        <v>2</v>
      </c>
      <c r="G52" s="1">
        <f>'Bilan par freinage'!J52</f>
        <v>50</v>
      </c>
      <c r="H52" s="4">
        <f>'Bilan par freinage'!K52</f>
        <v>250.17499999999995</v>
      </c>
      <c r="I52" s="4">
        <f>'Bilan par freinage'!L52</f>
        <v>180.6</v>
      </c>
      <c r="J52" s="4">
        <f>'Bilan par freinage'!M52</f>
        <v>98.800000000000011</v>
      </c>
      <c r="K52" s="2">
        <f>'Bilan par freinage'!N52</f>
        <v>2</v>
      </c>
      <c r="M52" s="1">
        <f>'Bilan par freinage'!P52</f>
        <v>50</v>
      </c>
      <c r="N52" s="8">
        <f>'Bilan par freinage'!Q52</f>
        <v>5.331514285714286E-2</v>
      </c>
      <c r="O52" s="8">
        <f>'Bilan par freinage'!S52</f>
        <v>3.7885428571428577E-2</v>
      </c>
      <c r="P52" s="8">
        <f>'Bilan par freinage'!U52</f>
        <v>1.9578761904761904E-2</v>
      </c>
      <c r="Q52" s="2">
        <f>'Bilan par freinage'!W52</f>
        <v>2</v>
      </c>
    </row>
    <row r="53" spans="1:17" customFormat="1" x14ac:dyDescent="0.25">
      <c r="A53" s="1">
        <v>51</v>
      </c>
      <c r="B53" s="4">
        <f>'Bilan par freinage'!B53</f>
        <v>67.502142857142857</v>
      </c>
      <c r="C53" s="4">
        <f>'Bilan par freinage'!D53</f>
        <v>49.268571428571434</v>
      </c>
      <c r="D53" s="4">
        <f>'Bilan par freinage'!F53</f>
        <v>24.050714285714285</v>
      </c>
      <c r="E53" s="2">
        <f>'Bilan par freinage'!H53</f>
        <v>2</v>
      </c>
      <c r="G53" s="1">
        <f>'Bilan par freinage'!J53</f>
        <v>51</v>
      </c>
      <c r="H53" s="4">
        <f>'Bilan par freinage'!K53</f>
        <v>289.42500000000001</v>
      </c>
      <c r="I53" s="4">
        <f>'Bilan par freinage'!L53</f>
        <v>242</v>
      </c>
      <c r="J53" s="4">
        <f>'Bilan par freinage'!M53</f>
        <v>123.3</v>
      </c>
      <c r="K53" s="2">
        <f>'Bilan par freinage'!N53</f>
        <v>2</v>
      </c>
      <c r="M53" s="1">
        <f>'Bilan par freinage'!P53</f>
        <v>51</v>
      </c>
      <c r="N53" s="8">
        <f>'Bilan par freinage'!Q53</f>
        <v>5.6942742857142861E-2</v>
      </c>
      <c r="O53" s="8">
        <f>'Bilan par freinage'!S53</f>
        <v>4.1121771428571437E-2</v>
      </c>
      <c r="P53" s="8">
        <f>'Bilan par freinage'!U53</f>
        <v>2.0264914285714287E-2</v>
      </c>
      <c r="Q53" s="2">
        <f>'Bilan par freinage'!W53</f>
        <v>2</v>
      </c>
    </row>
    <row r="54" spans="1:17" customFormat="1" x14ac:dyDescent="0.25">
      <c r="A54" s="1">
        <v>52</v>
      </c>
      <c r="B54" s="4">
        <f>'Bilan par freinage'!B54</f>
        <v>77.736250000000013</v>
      </c>
      <c r="C54" s="4">
        <f>'Bilan par freinage'!D54</f>
        <v>56.548749999999998</v>
      </c>
      <c r="D54" s="4">
        <f>'Bilan par freinage'!F54</f>
        <v>28.015000000000001</v>
      </c>
      <c r="E54" s="2">
        <f>'Bilan par freinage'!H54</f>
        <v>2</v>
      </c>
      <c r="G54" s="1">
        <f>'Bilan par freinage'!J54</f>
        <v>52</v>
      </c>
      <c r="H54" s="4">
        <f>'Bilan par freinage'!K54</f>
        <v>234.95</v>
      </c>
      <c r="I54" s="4">
        <f>'Bilan par freinage'!L54</f>
        <v>193.47499999999999</v>
      </c>
      <c r="J54" s="4">
        <f>'Bilan par freinage'!M54</f>
        <v>95.875</v>
      </c>
      <c r="K54" s="2">
        <f>'Bilan par freinage'!N54</f>
        <v>2</v>
      </c>
      <c r="M54" s="1">
        <f>'Bilan par freinage'!P54</f>
        <v>52</v>
      </c>
      <c r="N54" s="8">
        <f>'Bilan par freinage'!Q54</f>
        <v>4.9123650000000012E-2</v>
      </c>
      <c r="O54" s="8">
        <f>'Bilan par freinage'!S54</f>
        <v>3.5385150000000004E-2</v>
      </c>
      <c r="P54" s="8">
        <f>'Bilan par freinage'!U54</f>
        <v>1.72362E-2</v>
      </c>
      <c r="Q54" s="2">
        <f>'Bilan par freinage'!W54</f>
        <v>2</v>
      </c>
    </row>
    <row r="55" spans="1:17" customFormat="1" x14ac:dyDescent="0.25">
      <c r="A55" s="1">
        <v>53</v>
      </c>
      <c r="B55" s="4">
        <f>'Bilan par freinage'!B55</f>
        <v>71.150000000000006</v>
      </c>
      <c r="C55" s="4">
        <f>'Bilan par freinage'!D55</f>
        <v>53.561111111111117</v>
      </c>
      <c r="D55" s="4">
        <f>'Bilan par freinage'!F55</f>
        <v>26.286111111111115</v>
      </c>
      <c r="E55" s="2">
        <f>'Bilan par freinage'!H55</f>
        <v>2</v>
      </c>
      <c r="G55" s="1">
        <f>'Bilan par freinage'!J55</f>
        <v>53</v>
      </c>
      <c r="H55" s="4">
        <f>'Bilan par freinage'!K55</f>
        <v>272.22499999999997</v>
      </c>
      <c r="I55" s="4">
        <f>'Bilan par freinage'!L55</f>
        <v>223.97500000000002</v>
      </c>
      <c r="J55" s="4">
        <f>'Bilan par freinage'!M55</f>
        <v>112.67500000000001</v>
      </c>
      <c r="K55" s="2">
        <f>'Bilan par freinage'!N55</f>
        <v>2</v>
      </c>
      <c r="M55" s="1">
        <f>'Bilan par freinage'!P55</f>
        <v>53</v>
      </c>
      <c r="N55" s="8">
        <f>'Bilan par freinage'!Q55</f>
        <v>4.9842000000000011E-2</v>
      </c>
      <c r="O55" s="8">
        <f>'Bilan par freinage'!S55</f>
        <v>3.7090666666666675E-2</v>
      </c>
      <c r="P55" s="8">
        <f>'Bilan par freinage'!U55</f>
        <v>1.821766666666667E-2</v>
      </c>
      <c r="Q55" s="2">
        <f>'Bilan par freinage'!W55</f>
        <v>2</v>
      </c>
    </row>
    <row r="56" spans="1:17" customFormat="1" x14ac:dyDescent="0.25">
      <c r="A56" s="1">
        <v>54</v>
      </c>
      <c r="B56" s="4">
        <f>'Bilan par freinage'!B56</f>
        <v>102.29833333333333</v>
      </c>
      <c r="C56" s="4">
        <f>'Bilan par freinage'!D56</f>
        <v>75.13666666666667</v>
      </c>
      <c r="D56" s="4">
        <f>'Bilan par freinage'!F56</f>
        <v>38.959999999999994</v>
      </c>
      <c r="E56" s="2">
        <f>'Bilan par freinage'!H56</f>
        <v>2</v>
      </c>
      <c r="G56" s="1">
        <f>'Bilan par freinage'!J56</f>
        <v>54</v>
      </c>
      <c r="H56" s="4">
        <f>'Bilan par freinage'!K56</f>
        <v>333.55</v>
      </c>
      <c r="I56" s="4">
        <f>'Bilan par freinage'!L56</f>
        <v>275.32499999999999</v>
      </c>
      <c r="J56" s="4">
        <f>'Bilan par freinage'!M56</f>
        <v>146.69999999999999</v>
      </c>
      <c r="K56" s="2">
        <f>'Bilan par freinage'!N56</f>
        <v>2</v>
      </c>
      <c r="M56" s="1">
        <f>'Bilan par freinage'!P56</f>
        <v>54</v>
      </c>
      <c r="N56" s="8">
        <f>'Bilan par freinage'!Q56</f>
        <v>5.5884200000000009E-2</v>
      </c>
      <c r="O56" s="8">
        <f>'Bilan par freinage'!S56</f>
        <v>4.1188600000000006E-2</v>
      </c>
      <c r="P56" s="8">
        <f>'Bilan par freinage'!U56</f>
        <v>2.1325799999999999E-2</v>
      </c>
      <c r="Q56" s="2">
        <f>'Bilan par freinage'!W56</f>
        <v>2</v>
      </c>
    </row>
    <row r="57" spans="1:17" customFormat="1" x14ac:dyDescent="0.25">
      <c r="A57" s="1">
        <v>55</v>
      </c>
      <c r="B57" s="4">
        <f>'Bilan par freinage'!B57</f>
        <v>64.767460317460319</v>
      </c>
      <c r="C57" s="4">
        <f>'Bilan par freinage'!D57</f>
        <v>46.580952380952375</v>
      </c>
      <c r="D57" s="4">
        <f>'Bilan par freinage'!F57</f>
        <v>24.000793650793646</v>
      </c>
      <c r="E57" s="2">
        <f>'Bilan par freinage'!H57</f>
        <v>2</v>
      </c>
      <c r="G57" s="1">
        <f>'Bilan par freinage'!J57</f>
        <v>55</v>
      </c>
      <c r="H57" s="4">
        <f>'Bilan par freinage'!K57</f>
        <v>258.10000000000002</v>
      </c>
      <c r="I57" s="4">
        <f>'Bilan par freinage'!L57</f>
        <v>199.75</v>
      </c>
      <c r="J57" s="4">
        <f>'Bilan par freinage'!M57</f>
        <v>106.39999999999999</v>
      </c>
      <c r="K57" s="2">
        <f>'Bilan par freinage'!N57</f>
        <v>2</v>
      </c>
      <c r="M57" s="1">
        <f>'Bilan par freinage'!P57</f>
        <v>55</v>
      </c>
      <c r="N57" s="8">
        <f>'Bilan par freinage'!Q57</f>
        <v>5.2401904761904761E-2</v>
      </c>
      <c r="O57" s="8">
        <f>'Bilan par freinage'!S57</f>
        <v>3.7736285714285708E-2</v>
      </c>
      <c r="P57" s="8">
        <f>'Bilan par freinage'!U57</f>
        <v>1.9463904761904759E-2</v>
      </c>
      <c r="Q57" s="2">
        <f>'Bilan par freinage'!W57</f>
        <v>2</v>
      </c>
    </row>
    <row r="58" spans="1:17" customFormat="1" x14ac:dyDescent="0.25">
      <c r="A58" s="1">
        <v>56</v>
      </c>
      <c r="B58" s="4">
        <f>'Bilan par freinage'!B58</f>
        <v>318.38888888888891</v>
      </c>
      <c r="C58" s="4">
        <f>'Bilan par freinage'!D58</f>
        <v>230.81666666666675</v>
      </c>
      <c r="D58" s="4">
        <f>'Bilan par freinage'!F58</f>
        <v>116.12777777777777</v>
      </c>
      <c r="E58" s="2">
        <f>'Bilan par freinage'!H58</f>
        <v>1</v>
      </c>
      <c r="G58" s="1">
        <f>'Bilan par freinage'!J58</f>
        <v>56</v>
      </c>
      <c r="H58" s="4">
        <f>'Bilan par freinage'!K58</f>
        <v>675.65</v>
      </c>
      <c r="I58" s="4">
        <f>'Bilan par freinage'!L58</f>
        <v>488.1</v>
      </c>
      <c r="J58" s="4">
        <f>'Bilan par freinage'!M58</f>
        <v>239.5</v>
      </c>
      <c r="K58" s="2">
        <f>'Bilan par freinage'!N58</f>
        <v>1</v>
      </c>
      <c r="M58" s="1">
        <f>'Bilan par freinage'!P58</f>
        <v>56</v>
      </c>
      <c r="N58" s="8">
        <f>'Bilan par freinage'!Q58</f>
        <v>0.64951333333333339</v>
      </c>
      <c r="O58" s="8">
        <f>'Bilan par freinage'!S58</f>
        <v>0.47086600000000017</v>
      </c>
      <c r="P58" s="8">
        <f>'Bilan par freinage'!U58</f>
        <v>0.23690066666666665</v>
      </c>
      <c r="Q58" s="2">
        <f>'Bilan par freinage'!W58</f>
        <v>1</v>
      </c>
    </row>
    <row r="59" spans="1:17" customFormat="1" x14ac:dyDescent="0.25">
      <c r="A59" s="1">
        <v>57</v>
      </c>
      <c r="B59" s="4">
        <f>'Bilan par freinage'!B59</f>
        <v>51.316071428571426</v>
      </c>
      <c r="C59" s="4">
        <f>'Bilan par freinage'!D59</f>
        <v>38.213392857142857</v>
      </c>
      <c r="D59" s="4">
        <f>'Bilan par freinage'!F59</f>
        <v>20.304464285714285</v>
      </c>
      <c r="E59" s="2">
        <f>'Bilan par freinage'!H59</f>
        <v>2</v>
      </c>
      <c r="G59" s="1">
        <f>'Bilan par freinage'!J59</f>
        <v>57</v>
      </c>
      <c r="H59" s="4">
        <f>'Bilan par freinage'!K59</f>
        <v>190.22500000000002</v>
      </c>
      <c r="I59" s="4">
        <f>'Bilan par freinage'!L59</f>
        <v>158.07499999999999</v>
      </c>
      <c r="J59" s="4">
        <f>'Bilan par freinage'!M59</f>
        <v>85.55</v>
      </c>
      <c r="K59" s="2">
        <f>'Bilan par freinage'!N59</f>
        <v>2</v>
      </c>
      <c r="M59" s="1">
        <f>'Bilan par freinage'!P59</f>
        <v>57</v>
      </c>
      <c r="N59" s="8">
        <f>'Bilan par freinage'!Q59</f>
        <v>4.0852071428571432E-2</v>
      </c>
      <c r="O59" s="8">
        <f>'Bilan par freinage'!S59</f>
        <v>3.0421392857142862E-2</v>
      </c>
      <c r="P59" s="8">
        <f>'Bilan par freinage'!U59</f>
        <v>1.6136464285714285E-2</v>
      </c>
      <c r="Q59" s="2">
        <f>'Bilan par freinage'!W59</f>
        <v>2</v>
      </c>
    </row>
    <row r="60" spans="1:17" customFormat="1" x14ac:dyDescent="0.25">
      <c r="A60" s="1">
        <v>58</v>
      </c>
      <c r="B60" s="4" t="e">
        <f>'Bilan par freinage'!B60</f>
        <v>#DIV/0!</v>
      </c>
      <c r="C60" s="4" t="e">
        <f>'Bilan par freinage'!D60</f>
        <v>#DIV/0!</v>
      </c>
      <c r="D60" s="4" t="e">
        <f>'Bilan par freinage'!F60</f>
        <v>#DIV/0!</v>
      </c>
      <c r="E60" s="2">
        <f>'Bilan par freinage'!H60</f>
        <v>0</v>
      </c>
      <c r="G60" s="1">
        <f>'Bilan par freinage'!J60</f>
        <v>58</v>
      </c>
      <c r="H60" s="4" t="e">
        <f>'Bilan par freinage'!K60</f>
        <v>#DIV/0!</v>
      </c>
      <c r="I60" s="4" t="e">
        <f>'Bilan par freinage'!L60</f>
        <v>#DIV/0!</v>
      </c>
      <c r="J60" s="4" t="e">
        <f>'Bilan par freinage'!M60</f>
        <v>#DIV/0!</v>
      </c>
      <c r="K60" s="2">
        <f>'Bilan par freinage'!N60</f>
        <v>0</v>
      </c>
      <c r="M60" s="1">
        <f>'Bilan par freinage'!P60</f>
        <v>58</v>
      </c>
      <c r="N60" s="8" t="e">
        <f>'Bilan par freinage'!Q60</f>
        <v>#DIV/0!</v>
      </c>
      <c r="O60" s="8" t="e">
        <f>'Bilan par freinage'!S60</f>
        <v>#DIV/0!</v>
      </c>
      <c r="P60" s="8" t="e">
        <f>'Bilan par freinage'!U60</f>
        <v>#DIV/0!</v>
      </c>
      <c r="Q60" s="2">
        <f>'Bilan par freinage'!W60</f>
        <v>0</v>
      </c>
    </row>
    <row r="61" spans="1:17" customFormat="1" x14ac:dyDescent="0.25">
      <c r="A61" s="1">
        <v>59</v>
      </c>
      <c r="B61" s="4" t="e">
        <f>'Bilan par freinage'!B61</f>
        <v>#DIV/0!</v>
      </c>
      <c r="C61" s="4" t="e">
        <f>'Bilan par freinage'!D61</f>
        <v>#DIV/0!</v>
      </c>
      <c r="D61" s="4" t="e">
        <f>'Bilan par freinage'!F61</f>
        <v>#DIV/0!</v>
      </c>
      <c r="E61" s="2">
        <f>'Bilan par freinage'!H61</f>
        <v>0</v>
      </c>
      <c r="G61" s="1">
        <f>'Bilan par freinage'!J61</f>
        <v>59</v>
      </c>
      <c r="H61" s="4" t="e">
        <f>'Bilan par freinage'!K61</f>
        <v>#DIV/0!</v>
      </c>
      <c r="I61" s="4" t="e">
        <f>'Bilan par freinage'!L61</f>
        <v>#DIV/0!</v>
      </c>
      <c r="J61" s="4" t="e">
        <f>'Bilan par freinage'!M61</f>
        <v>#DIV/0!</v>
      </c>
      <c r="K61" s="2">
        <f>'Bilan par freinage'!N61</f>
        <v>0</v>
      </c>
      <c r="M61" s="1">
        <f>'Bilan par freinage'!P61</f>
        <v>59</v>
      </c>
      <c r="N61" s="8" t="e">
        <f>'Bilan par freinage'!Q61</f>
        <v>#DIV/0!</v>
      </c>
      <c r="O61" s="8" t="e">
        <f>'Bilan par freinage'!S61</f>
        <v>#DIV/0!</v>
      </c>
      <c r="P61" s="8" t="e">
        <f>'Bilan par freinage'!U61</f>
        <v>#DIV/0!</v>
      </c>
      <c r="Q61" s="2">
        <f>'Bilan par freinage'!W61</f>
        <v>0</v>
      </c>
    </row>
    <row r="62" spans="1:17" customFormat="1" x14ac:dyDescent="0.25">
      <c r="A62" s="1">
        <v>60</v>
      </c>
      <c r="B62" s="4" t="e">
        <f>'Bilan par freinage'!B62</f>
        <v>#DIV/0!</v>
      </c>
      <c r="C62" s="4" t="e">
        <f>'Bilan par freinage'!D62</f>
        <v>#DIV/0!</v>
      </c>
      <c r="D62" s="4" t="e">
        <f>'Bilan par freinage'!F62</f>
        <v>#DIV/0!</v>
      </c>
      <c r="E62" s="2">
        <f>'Bilan par freinage'!H62</f>
        <v>0</v>
      </c>
      <c r="G62" s="1">
        <f>'Bilan par freinage'!J62</f>
        <v>60</v>
      </c>
      <c r="H62" s="4" t="e">
        <f>'Bilan par freinage'!K62</f>
        <v>#DIV/0!</v>
      </c>
      <c r="I62" s="4" t="e">
        <f>'Bilan par freinage'!L62</f>
        <v>#DIV/0!</v>
      </c>
      <c r="J62" s="4" t="e">
        <f>'Bilan par freinage'!M62</f>
        <v>#DIV/0!</v>
      </c>
      <c r="K62" s="2">
        <f>'Bilan par freinage'!N62</f>
        <v>0</v>
      </c>
      <c r="M62" s="1">
        <f>'Bilan par freinage'!P62</f>
        <v>60</v>
      </c>
      <c r="N62" s="8" t="e">
        <f>'Bilan par freinage'!Q62</f>
        <v>#DIV/0!</v>
      </c>
      <c r="O62" s="8" t="e">
        <f>'Bilan par freinage'!S62</f>
        <v>#DIV/0!</v>
      </c>
      <c r="P62" s="8" t="e">
        <f>'Bilan par freinage'!U62</f>
        <v>#DIV/0!</v>
      </c>
      <c r="Q62" s="2">
        <f>'Bilan par freinage'!W62</f>
        <v>0</v>
      </c>
    </row>
    <row r="63" spans="1:17" customFormat="1" x14ac:dyDescent="0.25">
      <c r="A63" s="1">
        <v>61</v>
      </c>
      <c r="B63" s="4" t="e">
        <f>'Bilan par freinage'!B63</f>
        <v>#DIV/0!</v>
      </c>
      <c r="C63" s="4" t="e">
        <f>'Bilan par freinage'!D63</f>
        <v>#DIV/0!</v>
      </c>
      <c r="D63" s="4" t="e">
        <f>'Bilan par freinage'!F63</f>
        <v>#DIV/0!</v>
      </c>
      <c r="E63" s="2">
        <f>'Bilan par freinage'!H63</f>
        <v>0</v>
      </c>
      <c r="G63" s="1">
        <f>'Bilan par freinage'!J63</f>
        <v>61</v>
      </c>
      <c r="H63" s="4" t="e">
        <f>'Bilan par freinage'!K63</f>
        <v>#DIV/0!</v>
      </c>
      <c r="I63" s="4" t="e">
        <f>'Bilan par freinage'!L63</f>
        <v>#DIV/0!</v>
      </c>
      <c r="J63" s="4" t="e">
        <f>'Bilan par freinage'!M63</f>
        <v>#DIV/0!</v>
      </c>
      <c r="K63" s="2">
        <f>'Bilan par freinage'!N63</f>
        <v>0</v>
      </c>
      <c r="M63" s="1">
        <f>'Bilan par freinage'!P63</f>
        <v>61</v>
      </c>
      <c r="N63" s="8" t="e">
        <f>'Bilan par freinage'!Q63</f>
        <v>#DIV/0!</v>
      </c>
      <c r="O63" s="8" t="e">
        <f>'Bilan par freinage'!S63</f>
        <v>#DIV/0!</v>
      </c>
      <c r="P63" s="8" t="e">
        <f>'Bilan par freinage'!U63</f>
        <v>#DIV/0!</v>
      </c>
      <c r="Q63" s="2">
        <f>'Bilan par freinage'!W63</f>
        <v>0</v>
      </c>
    </row>
    <row r="64" spans="1:17" customFormat="1" x14ac:dyDescent="0.25">
      <c r="A64" s="1">
        <v>62</v>
      </c>
      <c r="B64" s="4" t="e">
        <f>'Bilan par freinage'!B64</f>
        <v>#DIV/0!</v>
      </c>
      <c r="C64" s="4" t="e">
        <f>'Bilan par freinage'!D64</f>
        <v>#DIV/0!</v>
      </c>
      <c r="D64" s="4" t="e">
        <f>'Bilan par freinage'!F64</f>
        <v>#DIV/0!</v>
      </c>
      <c r="E64" s="2">
        <f>'Bilan par freinage'!H64</f>
        <v>0</v>
      </c>
      <c r="G64" s="1">
        <f>'Bilan par freinage'!J64</f>
        <v>62</v>
      </c>
      <c r="H64" s="4" t="e">
        <f>'Bilan par freinage'!K64</f>
        <v>#DIV/0!</v>
      </c>
      <c r="I64" s="4" t="e">
        <f>'Bilan par freinage'!L64</f>
        <v>#DIV/0!</v>
      </c>
      <c r="J64" s="4" t="e">
        <f>'Bilan par freinage'!M64</f>
        <v>#DIV/0!</v>
      </c>
      <c r="K64" s="2">
        <f>'Bilan par freinage'!N64</f>
        <v>0</v>
      </c>
      <c r="M64" s="1">
        <f>'Bilan par freinage'!P64</f>
        <v>62</v>
      </c>
      <c r="N64" s="8" t="e">
        <f>'Bilan par freinage'!Q64</f>
        <v>#DIV/0!</v>
      </c>
      <c r="O64" s="8" t="e">
        <f>'Bilan par freinage'!S64</f>
        <v>#DIV/0!</v>
      </c>
      <c r="P64" s="8" t="e">
        <f>'Bilan par freinage'!U64</f>
        <v>#DIV/0!</v>
      </c>
      <c r="Q64" s="2">
        <f>'Bilan par freinage'!W64</f>
        <v>0</v>
      </c>
    </row>
    <row r="65" spans="1:17" customFormat="1" x14ac:dyDescent="0.25">
      <c r="A65" s="1">
        <v>63</v>
      </c>
      <c r="B65" s="4" t="e">
        <f>'Bilan par freinage'!B65</f>
        <v>#DIV/0!</v>
      </c>
      <c r="C65" s="4" t="e">
        <f>'Bilan par freinage'!D65</f>
        <v>#DIV/0!</v>
      </c>
      <c r="D65" s="4" t="e">
        <f>'Bilan par freinage'!F65</f>
        <v>#DIV/0!</v>
      </c>
      <c r="E65" s="2">
        <f>'Bilan par freinage'!H65</f>
        <v>0</v>
      </c>
      <c r="G65" s="1">
        <f>'Bilan par freinage'!J65</f>
        <v>63</v>
      </c>
      <c r="H65" s="4" t="e">
        <f>'Bilan par freinage'!K65</f>
        <v>#DIV/0!</v>
      </c>
      <c r="I65" s="4" t="e">
        <f>'Bilan par freinage'!L65</f>
        <v>#DIV/0!</v>
      </c>
      <c r="J65" s="4" t="e">
        <f>'Bilan par freinage'!M65</f>
        <v>#DIV/0!</v>
      </c>
      <c r="K65" s="2">
        <f>'Bilan par freinage'!N65</f>
        <v>0</v>
      </c>
      <c r="M65" s="1">
        <f>'Bilan par freinage'!P65</f>
        <v>63</v>
      </c>
      <c r="N65" s="8" t="e">
        <f>'Bilan par freinage'!Q65</f>
        <v>#DIV/0!</v>
      </c>
      <c r="O65" s="8" t="e">
        <f>'Bilan par freinage'!S65</f>
        <v>#DIV/0!</v>
      </c>
      <c r="P65" s="8" t="e">
        <f>'Bilan par freinage'!U65</f>
        <v>#DIV/0!</v>
      </c>
      <c r="Q65" s="2">
        <f>'Bilan par freinage'!W65</f>
        <v>0</v>
      </c>
    </row>
    <row r="66" spans="1:17" customFormat="1" x14ac:dyDescent="0.25">
      <c r="A66" s="1">
        <v>64</v>
      </c>
      <c r="B66" s="4" t="e">
        <f>'Bilan par freinage'!B66</f>
        <v>#DIV/0!</v>
      </c>
      <c r="C66" s="4" t="e">
        <f>'Bilan par freinage'!D66</f>
        <v>#DIV/0!</v>
      </c>
      <c r="D66" s="4" t="e">
        <f>'Bilan par freinage'!F66</f>
        <v>#DIV/0!</v>
      </c>
      <c r="E66" s="2">
        <f>'Bilan par freinage'!H66</f>
        <v>0</v>
      </c>
      <c r="G66" s="1">
        <f>'Bilan par freinage'!J66</f>
        <v>64</v>
      </c>
      <c r="H66" s="4" t="e">
        <f>'Bilan par freinage'!K66</f>
        <v>#DIV/0!</v>
      </c>
      <c r="I66" s="4" t="e">
        <f>'Bilan par freinage'!L66</f>
        <v>#DIV/0!</v>
      </c>
      <c r="J66" s="4" t="e">
        <f>'Bilan par freinage'!M66</f>
        <v>#DIV/0!</v>
      </c>
      <c r="K66" s="2">
        <f>'Bilan par freinage'!N66</f>
        <v>0</v>
      </c>
      <c r="M66" s="1">
        <f>'Bilan par freinage'!P66</f>
        <v>64</v>
      </c>
      <c r="N66" s="8" t="e">
        <f>'Bilan par freinage'!Q66</f>
        <v>#DIV/0!</v>
      </c>
      <c r="O66" s="8" t="e">
        <f>'Bilan par freinage'!S66</f>
        <v>#DIV/0!</v>
      </c>
      <c r="P66" s="8" t="e">
        <f>'Bilan par freinage'!U66</f>
        <v>#DIV/0!</v>
      </c>
      <c r="Q66" s="2">
        <f>'Bilan par freinage'!W66</f>
        <v>0</v>
      </c>
    </row>
    <row r="67" spans="1:17" customFormat="1" x14ac:dyDescent="0.25">
      <c r="A67" s="1">
        <v>65</v>
      </c>
      <c r="B67" s="4" t="e">
        <f>'Bilan par freinage'!B67</f>
        <v>#DIV/0!</v>
      </c>
      <c r="C67" s="4" t="e">
        <f>'Bilan par freinage'!D67</f>
        <v>#DIV/0!</v>
      </c>
      <c r="D67" s="4" t="e">
        <f>'Bilan par freinage'!F67</f>
        <v>#DIV/0!</v>
      </c>
      <c r="E67" s="2">
        <f>'Bilan par freinage'!H67</f>
        <v>0</v>
      </c>
      <c r="G67" s="1">
        <f>'Bilan par freinage'!J67</f>
        <v>65</v>
      </c>
      <c r="H67" s="4" t="e">
        <f>'Bilan par freinage'!K67</f>
        <v>#DIV/0!</v>
      </c>
      <c r="I67" s="4" t="e">
        <f>'Bilan par freinage'!L67</f>
        <v>#DIV/0!</v>
      </c>
      <c r="J67" s="4" t="e">
        <f>'Bilan par freinage'!M67</f>
        <v>#DIV/0!</v>
      </c>
      <c r="K67" s="2">
        <f>'Bilan par freinage'!N67</f>
        <v>0</v>
      </c>
      <c r="M67" s="1">
        <f>'Bilan par freinage'!P67</f>
        <v>65</v>
      </c>
      <c r="N67" s="8" t="e">
        <f>'Bilan par freinage'!Q67</f>
        <v>#DIV/0!</v>
      </c>
      <c r="O67" s="8" t="e">
        <f>'Bilan par freinage'!S67</f>
        <v>#DIV/0!</v>
      </c>
      <c r="P67" s="8" t="e">
        <f>'Bilan par freinage'!U67</f>
        <v>#DIV/0!</v>
      </c>
      <c r="Q67" s="2">
        <f>'Bilan par freinage'!W67</f>
        <v>0</v>
      </c>
    </row>
    <row r="68" spans="1:17" customFormat="1" x14ac:dyDescent="0.25">
      <c r="A68" s="1">
        <v>66</v>
      </c>
      <c r="B68" s="4" t="e">
        <f>'Bilan par freinage'!B68</f>
        <v>#DIV/0!</v>
      </c>
      <c r="C68" s="4" t="e">
        <f>'Bilan par freinage'!D68</f>
        <v>#DIV/0!</v>
      </c>
      <c r="D68" s="4" t="e">
        <f>'Bilan par freinage'!F68</f>
        <v>#DIV/0!</v>
      </c>
      <c r="E68" s="2">
        <f>'Bilan par freinage'!H68</f>
        <v>0</v>
      </c>
      <c r="G68" s="1">
        <f>'Bilan par freinage'!J68</f>
        <v>66</v>
      </c>
      <c r="H68" s="4" t="e">
        <f>'Bilan par freinage'!K68</f>
        <v>#DIV/0!</v>
      </c>
      <c r="I68" s="4" t="e">
        <f>'Bilan par freinage'!L68</f>
        <v>#DIV/0!</v>
      </c>
      <c r="J68" s="4" t="e">
        <f>'Bilan par freinage'!M68</f>
        <v>#DIV/0!</v>
      </c>
      <c r="K68" s="2">
        <f>'Bilan par freinage'!N68</f>
        <v>0</v>
      </c>
      <c r="M68" s="1">
        <f>'Bilan par freinage'!P68</f>
        <v>66</v>
      </c>
      <c r="N68" s="8" t="e">
        <f>'Bilan par freinage'!Q68</f>
        <v>#DIV/0!</v>
      </c>
      <c r="O68" s="8" t="e">
        <f>'Bilan par freinage'!S68</f>
        <v>#DIV/0!</v>
      </c>
      <c r="P68" s="8" t="e">
        <f>'Bilan par freinage'!U68</f>
        <v>#DIV/0!</v>
      </c>
      <c r="Q68" s="2">
        <f>'Bilan par freinage'!W68</f>
        <v>0</v>
      </c>
    </row>
    <row r="69" spans="1:17" customFormat="1" x14ac:dyDescent="0.25">
      <c r="A69" s="1">
        <v>67</v>
      </c>
      <c r="B69" s="4" t="e">
        <f>'Bilan par freinage'!B69</f>
        <v>#DIV/0!</v>
      </c>
      <c r="C69" s="4" t="e">
        <f>'Bilan par freinage'!D69</f>
        <v>#DIV/0!</v>
      </c>
      <c r="D69" s="4" t="e">
        <f>'Bilan par freinage'!F69</f>
        <v>#DIV/0!</v>
      </c>
      <c r="E69" s="2">
        <f>'Bilan par freinage'!H69</f>
        <v>0</v>
      </c>
      <c r="G69" s="1">
        <f>'Bilan par freinage'!J69</f>
        <v>67</v>
      </c>
      <c r="H69" s="4" t="e">
        <f>'Bilan par freinage'!K69</f>
        <v>#DIV/0!</v>
      </c>
      <c r="I69" s="4" t="e">
        <f>'Bilan par freinage'!L69</f>
        <v>#DIV/0!</v>
      </c>
      <c r="J69" s="4" t="e">
        <f>'Bilan par freinage'!M69</f>
        <v>#DIV/0!</v>
      </c>
      <c r="K69" s="2">
        <f>'Bilan par freinage'!N69</f>
        <v>0</v>
      </c>
      <c r="M69" s="1">
        <f>'Bilan par freinage'!P69</f>
        <v>67</v>
      </c>
      <c r="N69" s="8" t="e">
        <f>'Bilan par freinage'!Q69</f>
        <v>#DIV/0!</v>
      </c>
      <c r="O69" s="8" t="e">
        <f>'Bilan par freinage'!S69</f>
        <v>#DIV/0!</v>
      </c>
      <c r="P69" s="8" t="e">
        <f>'Bilan par freinage'!U69</f>
        <v>#DIV/0!</v>
      </c>
      <c r="Q69" s="2">
        <f>'Bilan par freinage'!W69</f>
        <v>0</v>
      </c>
    </row>
    <row r="70" spans="1:17" customFormat="1" x14ac:dyDescent="0.25">
      <c r="A70" s="1">
        <v>68</v>
      </c>
      <c r="B70" s="4" t="e">
        <f>'Bilan par freinage'!B70</f>
        <v>#DIV/0!</v>
      </c>
      <c r="C70" s="4" t="e">
        <f>'Bilan par freinage'!D70</f>
        <v>#DIV/0!</v>
      </c>
      <c r="D70" s="4" t="e">
        <f>'Bilan par freinage'!F70</f>
        <v>#DIV/0!</v>
      </c>
      <c r="E70" s="2">
        <f>'Bilan par freinage'!H70</f>
        <v>0</v>
      </c>
      <c r="G70" s="1">
        <f>'Bilan par freinage'!J70</f>
        <v>68</v>
      </c>
      <c r="H70" s="4" t="e">
        <f>'Bilan par freinage'!K70</f>
        <v>#DIV/0!</v>
      </c>
      <c r="I70" s="4" t="e">
        <f>'Bilan par freinage'!L70</f>
        <v>#DIV/0!</v>
      </c>
      <c r="J70" s="4" t="e">
        <f>'Bilan par freinage'!M70</f>
        <v>#DIV/0!</v>
      </c>
      <c r="K70" s="2">
        <f>'Bilan par freinage'!N70</f>
        <v>0</v>
      </c>
      <c r="M70" s="1">
        <f>'Bilan par freinage'!P70</f>
        <v>68</v>
      </c>
      <c r="N70" s="8" t="e">
        <f>'Bilan par freinage'!Q70</f>
        <v>#DIV/0!</v>
      </c>
      <c r="O70" s="8" t="e">
        <f>'Bilan par freinage'!S70</f>
        <v>#DIV/0!</v>
      </c>
      <c r="P70" s="8" t="e">
        <f>'Bilan par freinage'!U70</f>
        <v>#DIV/0!</v>
      </c>
      <c r="Q70" s="2">
        <f>'Bilan par freinage'!W70</f>
        <v>0</v>
      </c>
    </row>
    <row r="71" spans="1:17" customFormat="1" x14ac:dyDescent="0.25">
      <c r="A71" s="1">
        <v>69</v>
      </c>
      <c r="B71" s="4" t="e">
        <f>'Bilan par freinage'!B71</f>
        <v>#DIV/0!</v>
      </c>
      <c r="C71" s="4" t="e">
        <f>'Bilan par freinage'!D71</f>
        <v>#DIV/0!</v>
      </c>
      <c r="D71" s="4" t="e">
        <f>'Bilan par freinage'!F71</f>
        <v>#DIV/0!</v>
      </c>
      <c r="E71" s="2">
        <f>'Bilan par freinage'!H71</f>
        <v>0</v>
      </c>
      <c r="G71" s="1">
        <f>'Bilan par freinage'!J71</f>
        <v>69</v>
      </c>
      <c r="H71" s="4" t="e">
        <f>'Bilan par freinage'!K71</f>
        <v>#DIV/0!</v>
      </c>
      <c r="I71" s="4" t="e">
        <f>'Bilan par freinage'!L71</f>
        <v>#DIV/0!</v>
      </c>
      <c r="J71" s="4" t="e">
        <f>'Bilan par freinage'!M71</f>
        <v>#DIV/0!</v>
      </c>
      <c r="K71" s="2">
        <f>'Bilan par freinage'!N71</f>
        <v>0</v>
      </c>
      <c r="M71" s="1">
        <f>'Bilan par freinage'!P71</f>
        <v>69</v>
      </c>
      <c r="N71" s="8" t="e">
        <f>'Bilan par freinage'!Q71</f>
        <v>#DIV/0!</v>
      </c>
      <c r="O71" s="8" t="e">
        <f>'Bilan par freinage'!S71</f>
        <v>#DIV/0!</v>
      </c>
      <c r="P71" s="8" t="e">
        <f>'Bilan par freinage'!U71</f>
        <v>#DIV/0!</v>
      </c>
      <c r="Q71" s="2">
        <f>'Bilan par freinage'!W71</f>
        <v>0</v>
      </c>
    </row>
    <row r="72" spans="1:17" customFormat="1" x14ac:dyDescent="0.25">
      <c r="A72" s="1">
        <v>70</v>
      </c>
      <c r="B72" s="4" t="e">
        <f>'Bilan par freinage'!B72</f>
        <v>#DIV/0!</v>
      </c>
      <c r="C72" s="4" t="e">
        <f>'Bilan par freinage'!D72</f>
        <v>#DIV/0!</v>
      </c>
      <c r="D72" s="4" t="e">
        <f>'Bilan par freinage'!F72</f>
        <v>#DIV/0!</v>
      </c>
      <c r="E72" s="2">
        <f>'Bilan par freinage'!H72</f>
        <v>0</v>
      </c>
      <c r="G72" s="1">
        <f>'Bilan par freinage'!J72</f>
        <v>70</v>
      </c>
      <c r="H72" s="4" t="e">
        <f>'Bilan par freinage'!K72</f>
        <v>#DIV/0!</v>
      </c>
      <c r="I72" s="4" t="e">
        <f>'Bilan par freinage'!L72</f>
        <v>#DIV/0!</v>
      </c>
      <c r="J72" s="4" t="e">
        <f>'Bilan par freinage'!M72</f>
        <v>#DIV/0!</v>
      </c>
      <c r="K72" s="2">
        <f>'Bilan par freinage'!N72</f>
        <v>0</v>
      </c>
      <c r="M72" s="1">
        <f>'Bilan par freinage'!P72</f>
        <v>70</v>
      </c>
      <c r="N72" s="8" t="e">
        <f>'Bilan par freinage'!Q72</f>
        <v>#DIV/0!</v>
      </c>
      <c r="O72" s="8" t="e">
        <f>'Bilan par freinage'!S72</f>
        <v>#DIV/0!</v>
      </c>
      <c r="P72" s="8" t="e">
        <f>'Bilan par freinage'!U72</f>
        <v>#DIV/0!</v>
      </c>
      <c r="Q72" s="2">
        <f>'Bilan par freinage'!W72</f>
        <v>0</v>
      </c>
    </row>
    <row r="73" spans="1:17" customFormat="1" x14ac:dyDescent="0.25">
      <c r="A73" s="1">
        <v>71</v>
      </c>
      <c r="B73" s="4" t="e">
        <f>'Bilan par freinage'!B73</f>
        <v>#DIV/0!</v>
      </c>
      <c r="C73" s="4" t="e">
        <f>'Bilan par freinage'!D73</f>
        <v>#DIV/0!</v>
      </c>
      <c r="D73" s="4" t="e">
        <f>'Bilan par freinage'!F73</f>
        <v>#DIV/0!</v>
      </c>
      <c r="E73" s="2">
        <f>'Bilan par freinage'!H73</f>
        <v>0</v>
      </c>
      <c r="G73" s="1">
        <f>'Bilan par freinage'!J73</f>
        <v>71</v>
      </c>
      <c r="H73" s="4" t="e">
        <f>'Bilan par freinage'!K73</f>
        <v>#DIV/0!</v>
      </c>
      <c r="I73" s="4" t="e">
        <f>'Bilan par freinage'!L73</f>
        <v>#DIV/0!</v>
      </c>
      <c r="J73" s="4" t="e">
        <f>'Bilan par freinage'!M73</f>
        <v>#DIV/0!</v>
      </c>
      <c r="K73" s="2">
        <f>'Bilan par freinage'!N73</f>
        <v>0</v>
      </c>
      <c r="M73" s="1">
        <f>'Bilan par freinage'!P73</f>
        <v>71</v>
      </c>
      <c r="N73" s="8" t="e">
        <f>'Bilan par freinage'!Q73</f>
        <v>#DIV/0!</v>
      </c>
      <c r="O73" s="8" t="e">
        <f>'Bilan par freinage'!S73</f>
        <v>#DIV/0!</v>
      </c>
      <c r="P73" s="8" t="e">
        <f>'Bilan par freinage'!U73</f>
        <v>#DIV/0!</v>
      </c>
      <c r="Q73" s="2">
        <f>'Bilan par freinage'!W73</f>
        <v>0</v>
      </c>
    </row>
    <row r="74" spans="1:17" customFormat="1" x14ac:dyDescent="0.25">
      <c r="A74" s="1">
        <v>72</v>
      </c>
      <c r="B74" s="4" t="e">
        <f>'Bilan par freinage'!B74</f>
        <v>#DIV/0!</v>
      </c>
      <c r="C74" s="4" t="e">
        <f>'Bilan par freinage'!D74</f>
        <v>#DIV/0!</v>
      </c>
      <c r="D74" s="4" t="e">
        <f>'Bilan par freinage'!F74</f>
        <v>#DIV/0!</v>
      </c>
      <c r="E74" s="2">
        <f>'Bilan par freinage'!H74</f>
        <v>0</v>
      </c>
      <c r="G74" s="1">
        <f>'Bilan par freinage'!J74</f>
        <v>72</v>
      </c>
      <c r="H74" s="4" t="e">
        <f>'Bilan par freinage'!K74</f>
        <v>#DIV/0!</v>
      </c>
      <c r="I74" s="4" t="e">
        <f>'Bilan par freinage'!L74</f>
        <v>#DIV/0!</v>
      </c>
      <c r="J74" s="4" t="e">
        <f>'Bilan par freinage'!M74</f>
        <v>#DIV/0!</v>
      </c>
      <c r="K74" s="2">
        <f>'Bilan par freinage'!N74</f>
        <v>0</v>
      </c>
      <c r="M74" s="1">
        <f>'Bilan par freinage'!P74</f>
        <v>72</v>
      </c>
      <c r="N74" s="8" t="e">
        <f>'Bilan par freinage'!Q74</f>
        <v>#DIV/0!</v>
      </c>
      <c r="O74" s="8" t="e">
        <f>'Bilan par freinage'!S74</f>
        <v>#DIV/0!</v>
      </c>
      <c r="P74" s="8" t="e">
        <f>'Bilan par freinage'!U74</f>
        <v>#DIV/0!</v>
      </c>
      <c r="Q74" s="2">
        <f>'Bilan par freinage'!W74</f>
        <v>0</v>
      </c>
    </row>
    <row r="75" spans="1:17" customFormat="1" x14ac:dyDescent="0.25">
      <c r="A75" s="1">
        <v>73</v>
      </c>
      <c r="B75" s="4" t="e">
        <f>'Bilan par freinage'!B75</f>
        <v>#DIV/0!</v>
      </c>
      <c r="C75" s="4" t="e">
        <f>'Bilan par freinage'!D75</f>
        <v>#DIV/0!</v>
      </c>
      <c r="D75" s="4" t="e">
        <f>'Bilan par freinage'!F75</f>
        <v>#DIV/0!</v>
      </c>
      <c r="E75" s="2">
        <f>'Bilan par freinage'!H75</f>
        <v>0</v>
      </c>
      <c r="G75" s="1">
        <f>'Bilan par freinage'!J75</f>
        <v>73</v>
      </c>
      <c r="H75" s="4" t="e">
        <f>'Bilan par freinage'!K75</f>
        <v>#DIV/0!</v>
      </c>
      <c r="I75" s="4" t="e">
        <f>'Bilan par freinage'!L75</f>
        <v>#DIV/0!</v>
      </c>
      <c r="J75" s="4" t="e">
        <f>'Bilan par freinage'!M75</f>
        <v>#DIV/0!</v>
      </c>
      <c r="K75" s="2">
        <f>'Bilan par freinage'!N75</f>
        <v>0</v>
      </c>
      <c r="M75" s="1">
        <f>'Bilan par freinage'!P75</f>
        <v>73</v>
      </c>
      <c r="N75" s="8" t="e">
        <f>'Bilan par freinage'!Q75</f>
        <v>#DIV/0!</v>
      </c>
      <c r="O75" s="8" t="e">
        <f>'Bilan par freinage'!S75</f>
        <v>#DIV/0!</v>
      </c>
      <c r="P75" s="8" t="e">
        <f>'Bilan par freinage'!U75</f>
        <v>#DIV/0!</v>
      </c>
      <c r="Q75" s="2">
        <f>'Bilan par freinage'!W75</f>
        <v>0</v>
      </c>
    </row>
    <row r="76" spans="1:17" customFormat="1" x14ac:dyDescent="0.25">
      <c r="A76" s="1">
        <v>74</v>
      </c>
      <c r="B76" s="4" t="e">
        <f>'Bilan par freinage'!B76</f>
        <v>#DIV/0!</v>
      </c>
      <c r="C76" s="4" t="e">
        <f>'Bilan par freinage'!D76</f>
        <v>#DIV/0!</v>
      </c>
      <c r="D76" s="4" t="e">
        <f>'Bilan par freinage'!F76</f>
        <v>#DIV/0!</v>
      </c>
      <c r="E76" s="2">
        <f>'Bilan par freinage'!H76</f>
        <v>0</v>
      </c>
      <c r="G76" s="1">
        <f>'Bilan par freinage'!J76</f>
        <v>74</v>
      </c>
      <c r="H76" s="4" t="e">
        <f>'Bilan par freinage'!K76</f>
        <v>#DIV/0!</v>
      </c>
      <c r="I76" s="4" t="e">
        <f>'Bilan par freinage'!L76</f>
        <v>#DIV/0!</v>
      </c>
      <c r="J76" s="4" t="e">
        <f>'Bilan par freinage'!M76</f>
        <v>#DIV/0!</v>
      </c>
      <c r="K76" s="2">
        <f>'Bilan par freinage'!N76</f>
        <v>0</v>
      </c>
      <c r="M76" s="1">
        <f>'Bilan par freinage'!P76</f>
        <v>74</v>
      </c>
      <c r="N76" s="8" t="e">
        <f>'Bilan par freinage'!Q76</f>
        <v>#DIV/0!</v>
      </c>
      <c r="O76" s="8" t="e">
        <f>'Bilan par freinage'!S76</f>
        <v>#DIV/0!</v>
      </c>
      <c r="P76" s="8" t="e">
        <f>'Bilan par freinage'!U76</f>
        <v>#DIV/0!</v>
      </c>
      <c r="Q76" s="2">
        <f>'Bilan par freinage'!W76</f>
        <v>0</v>
      </c>
    </row>
    <row r="77" spans="1:17" customFormat="1" x14ac:dyDescent="0.25">
      <c r="A77" s="1">
        <v>75</v>
      </c>
      <c r="B77" s="4" t="e">
        <f>'Bilan par freinage'!B77</f>
        <v>#DIV/0!</v>
      </c>
      <c r="C77" s="4" t="e">
        <f>'Bilan par freinage'!D77</f>
        <v>#DIV/0!</v>
      </c>
      <c r="D77" s="4" t="e">
        <f>'Bilan par freinage'!F77</f>
        <v>#DIV/0!</v>
      </c>
      <c r="E77" s="2">
        <f>'Bilan par freinage'!H77</f>
        <v>0</v>
      </c>
      <c r="G77" s="1">
        <f>'Bilan par freinage'!J77</f>
        <v>75</v>
      </c>
      <c r="H77" s="4" t="e">
        <f>'Bilan par freinage'!K77</f>
        <v>#DIV/0!</v>
      </c>
      <c r="I77" s="4" t="e">
        <f>'Bilan par freinage'!L77</f>
        <v>#DIV/0!</v>
      </c>
      <c r="J77" s="4" t="e">
        <f>'Bilan par freinage'!M77</f>
        <v>#DIV/0!</v>
      </c>
      <c r="K77" s="2">
        <f>'Bilan par freinage'!N77</f>
        <v>0</v>
      </c>
      <c r="M77" s="1">
        <f>'Bilan par freinage'!P77</f>
        <v>75</v>
      </c>
      <c r="N77" s="8" t="e">
        <f>'Bilan par freinage'!Q77</f>
        <v>#DIV/0!</v>
      </c>
      <c r="O77" s="8" t="e">
        <f>'Bilan par freinage'!S77</f>
        <v>#DIV/0!</v>
      </c>
      <c r="P77" s="8" t="e">
        <f>'Bilan par freinage'!U77</f>
        <v>#DIV/0!</v>
      </c>
      <c r="Q77" s="2">
        <f>'Bilan par freinage'!W77</f>
        <v>0</v>
      </c>
    </row>
    <row r="78" spans="1:17" customFormat="1" x14ac:dyDescent="0.25">
      <c r="A78" s="1">
        <v>76</v>
      </c>
      <c r="B78" s="4" t="e">
        <f>'Bilan par freinage'!B78</f>
        <v>#DIV/0!</v>
      </c>
      <c r="C78" s="4" t="e">
        <f>'Bilan par freinage'!D78</f>
        <v>#DIV/0!</v>
      </c>
      <c r="D78" s="4" t="e">
        <f>'Bilan par freinage'!F78</f>
        <v>#DIV/0!</v>
      </c>
      <c r="E78" s="2">
        <f>'Bilan par freinage'!H78</f>
        <v>0</v>
      </c>
      <c r="G78" s="1">
        <f>'Bilan par freinage'!J78</f>
        <v>76</v>
      </c>
      <c r="H78" s="4" t="e">
        <f>'Bilan par freinage'!K78</f>
        <v>#DIV/0!</v>
      </c>
      <c r="I78" s="4" t="e">
        <f>'Bilan par freinage'!L78</f>
        <v>#DIV/0!</v>
      </c>
      <c r="J78" s="4" t="e">
        <f>'Bilan par freinage'!M78</f>
        <v>#DIV/0!</v>
      </c>
      <c r="K78" s="2">
        <f>'Bilan par freinage'!N78</f>
        <v>0</v>
      </c>
      <c r="M78" s="1">
        <f>'Bilan par freinage'!P78</f>
        <v>76</v>
      </c>
      <c r="N78" s="8" t="e">
        <f>'Bilan par freinage'!Q78</f>
        <v>#DIV/0!</v>
      </c>
      <c r="O78" s="8" t="e">
        <f>'Bilan par freinage'!S78</f>
        <v>#DIV/0!</v>
      </c>
      <c r="P78" s="8" t="e">
        <f>'Bilan par freinage'!U78</f>
        <v>#DIV/0!</v>
      </c>
      <c r="Q78" s="2">
        <f>'Bilan par freinage'!W78</f>
        <v>0</v>
      </c>
    </row>
    <row r="79" spans="1:17" customFormat="1" x14ac:dyDescent="0.25">
      <c r="A79" s="1">
        <v>77</v>
      </c>
      <c r="B79" s="4" t="e">
        <f>'Bilan par freinage'!B79</f>
        <v>#DIV/0!</v>
      </c>
      <c r="C79" s="4" t="e">
        <f>'Bilan par freinage'!D79</f>
        <v>#DIV/0!</v>
      </c>
      <c r="D79" s="4" t="e">
        <f>'Bilan par freinage'!F79</f>
        <v>#DIV/0!</v>
      </c>
      <c r="E79" s="2">
        <f>'Bilan par freinage'!H79</f>
        <v>0</v>
      </c>
      <c r="G79" s="1">
        <f>'Bilan par freinage'!J79</f>
        <v>77</v>
      </c>
      <c r="H79" s="4" t="e">
        <f>'Bilan par freinage'!K79</f>
        <v>#DIV/0!</v>
      </c>
      <c r="I79" s="4" t="e">
        <f>'Bilan par freinage'!L79</f>
        <v>#DIV/0!</v>
      </c>
      <c r="J79" s="4" t="e">
        <f>'Bilan par freinage'!M79</f>
        <v>#DIV/0!</v>
      </c>
      <c r="K79" s="2">
        <f>'Bilan par freinage'!N79</f>
        <v>0</v>
      </c>
      <c r="M79" s="1">
        <f>'Bilan par freinage'!P79</f>
        <v>77</v>
      </c>
      <c r="N79" s="8" t="e">
        <f>'Bilan par freinage'!Q79</f>
        <v>#DIV/0!</v>
      </c>
      <c r="O79" s="8" t="e">
        <f>'Bilan par freinage'!S79</f>
        <v>#DIV/0!</v>
      </c>
      <c r="P79" s="8" t="e">
        <f>'Bilan par freinage'!U79</f>
        <v>#DIV/0!</v>
      </c>
      <c r="Q79" s="2">
        <f>'Bilan par freinage'!W79</f>
        <v>0</v>
      </c>
    </row>
    <row r="80" spans="1:17" customFormat="1" x14ac:dyDescent="0.25">
      <c r="A80" s="1">
        <v>78</v>
      </c>
      <c r="B80" s="4" t="e">
        <f>'Bilan par freinage'!B80</f>
        <v>#DIV/0!</v>
      </c>
      <c r="C80" s="4" t="e">
        <f>'Bilan par freinage'!D80</f>
        <v>#DIV/0!</v>
      </c>
      <c r="D80" s="4" t="e">
        <f>'Bilan par freinage'!F80</f>
        <v>#DIV/0!</v>
      </c>
      <c r="E80" s="2">
        <f>'Bilan par freinage'!H80</f>
        <v>0</v>
      </c>
      <c r="G80" s="1">
        <f>'Bilan par freinage'!J80</f>
        <v>78</v>
      </c>
      <c r="H80" s="4" t="e">
        <f>'Bilan par freinage'!K80</f>
        <v>#DIV/0!</v>
      </c>
      <c r="I80" s="4" t="e">
        <f>'Bilan par freinage'!L80</f>
        <v>#DIV/0!</v>
      </c>
      <c r="J80" s="4" t="e">
        <f>'Bilan par freinage'!M80</f>
        <v>#DIV/0!</v>
      </c>
      <c r="K80" s="2">
        <f>'Bilan par freinage'!N80</f>
        <v>0</v>
      </c>
      <c r="M80" s="1">
        <f>'Bilan par freinage'!P80</f>
        <v>78</v>
      </c>
      <c r="N80" s="8" t="e">
        <f>'Bilan par freinage'!Q80</f>
        <v>#DIV/0!</v>
      </c>
      <c r="O80" s="8" t="e">
        <f>'Bilan par freinage'!S80</f>
        <v>#DIV/0!</v>
      </c>
      <c r="P80" s="8" t="e">
        <f>'Bilan par freinage'!U80</f>
        <v>#DIV/0!</v>
      </c>
      <c r="Q80" s="2">
        <f>'Bilan par freinage'!W80</f>
        <v>0</v>
      </c>
    </row>
    <row r="81" spans="1:17" customFormat="1" x14ac:dyDescent="0.25">
      <c r="A81" s="1">
        <v>79</v>
      </c>
      <c r="B81" s="4" t="e">
        <f>'Bilan par freinage'!B81</f>
        <v>#DIV/0!</v>
      </c>
      <c r="C81" s="4" t="e">
        <f>'Bilan par freinage'!D81</f>
        <v>#DIV/0!</v>
      </c>
      <c r="D81" s="4" t="e">
        <f>'Bilan par freinage'!F81</f>
        <v>#DIV/0!</v>
      </c>
      <c r="E81" s="2">
        <f>'Bilan par freinage'!H81</f>
        <v>0</v>
      </c>
      <c r="G81" s="1">
        <f>'Bilan par freinage'!J81</f>
        <v>79</v>
      </c>
      <c r="H81" s="4" t="e">
        <f>'Bilan par freinage'!K81</f>
        <v>#DIV/0!</v>
      </c>
      <c r="I81" s="4" t="e">
        <f>'Bilan par freinage'!L81</f>
        <v>#DIV/0!</v>
      </c>
      <c r="J81" s="4" t="e">
        <f>'Bilan par freinage'!M81</f>
        <v>#DIV/0!</v>
      </c>
      <c r="K81" s="2">
        <f>'Bilan par freinage'!N81</f>
        <v>0</v>
      </c>
      <c r="M81" s="1">
        <f>'Bilan par freinage'!P81</f>
        <v>79</v>
      </c>
      <c r="N81" s="8" t="e">
        <f>'Bilan par freinage'!Q81</f>
        <v>#DIV/0!</v>
      </c>
      <c r="O81" s="8" t="e">
        <f>'Bilan par freinage'!S81</f>
        <v>#DIV/0!</v>
      </c>
      <c r="P81" s="8" t="e">
        <f>'Bilan par freinage'!U81</f>
        <v>#DIV/0!</v>
      </c>
      <c r="Q81" s="2">
        <f>'Bilan par freinage'!W81</f>
        <v>0</v>
      </c>
    </row>
    <row r="82" spans="1:17" customFormat="1" x14ac:dyDescent="0.25">
      <c r="A82" s="1">
        <v>80</v>
      </c>
      <c r="B82" s="4" t="e">
        <f>'Bilan par freinage'!B82</f>
        <v>#DIV/0!</v>
      </c>
      <c r="C82" s="4" t="e">
        <f>'Bilan par freinage'!D82</f>
        <v>#DIV/0!</v>
      </c>
      <c r="D82" s="4" t="e">
        <f>'Bilan par freinage'!F82</f>
        <v>#DIV/0!</v>
      </c>
      <c r="E82" s="2">
        <f>'Bilan par freinage'!H82</f>
        <v>0</v>
      </c>
      <c r="G82" s="1">
        <f>'Bilan par freinage'!J82</f>
        <v>80</v>
      </c>
      <c r="H82" s="4" t="e">
        <f>'Bilan par freinage'!K82</f>
        <v>#DIV/0!</v>
      </c>
      <c r="I82" s="4" t="e">
        <f>'Bilan par freinage'!L82</f>
        <v>#DIV/0!</v>
      </c>
      <c r="J82" s="4" t="e">
        <f>'Bilan par freinage'!M82</f>
        <v>#DIV/0!</v>
      </c>
      <c r="K82" s="2">
        <f>'Bilan par freinage'!N82</f>
        <v>0</v>
      </c>
      <c r="M82" s="1">
        <f>'Bilan par freinage'!P82</f>
        <v>80</v>
      </c>
      <c r="N82" s="8" t="e">
        <f>'Bilan par freinage'!Q82</f>
        <v>#DIV/0!</v>
      </c>
      <c r="O82" s="8" t="e">
        <f>'Bilan par freinage'!S82</f>
        <v>#DIV/0!</v>
      </c>
      <c r="P82" s="8" t="e">
        <f>'Bilan par freinage'!U82</f>
        <v>#DIV/0!</v>
      </c>
      <c r="Q82" s="2">
        <f>'Bilan par freinage'!W82</f>
        <v>0</v>
      </c>
    </row>
    <row r="83" spans="1:17" customFormat="1" x14ac:dyDescent="0.25">
      <c r="A83" s="1">
        <v>81</v>
      </c>
      <c r="B83" s="4" t="e">
        <f>'Bilan par freinage'!B83</f>
        <v>#DIV/0!</v>
      </c>
      <c r="C83" s="4" t="e">
        <f>'Bilan par freinage'!D83</f>
        <v>#DIV/0!</v>
      </c>
      <c r="D83" s="4" t="e">
        <f>'Bilan par freinage'!F83</f>
        <v>#DIV/0!</v>
      </c>
      <c r="E83" s="2">
        <f>'Bilan par freinage'!H83</f>
        <v>0</v>
      </c>
      <c r="G83" s="1">
        <f>'Bilan par freinage'!J83</f>
        <v>81</v>
      </c>
      <c r="H83" s="4" t="e">
        <f>'Bilan par freinage'!K83</f>
        <v>#DIV/0!</v>
      </c>
      <c r="I83" s="4" t="e">
        <f>'Bilan par freinage'!L83</f>
        <v>#DIV/0!</v>
      </c>
      <c r="J83" s="4" t="e">
        <f>'Bilan par freinage'!M83</f>
        <v>#DIV/0!</v>
      </c>
      <c r="K83" s="2">
        <f>'Bilan par freinage'!N83</f>
        <v>0</v>
      </c>
      <c r="M83" s="1">
        <f>'Bilan par freinage'!P83</f>
        <v>81</v>
      </c>
      <c r="N83" s="8" t="e">
        <f>'Bilan par freinage'!Q83</f>
        <v>#DIV/0!</v>
      </c>
      <c r="O83" s="8" t="e">
        <f>'Bilan par freinage'!S83</f>
        <v>#DIV/0!</v>
      </c>
      <c r="P83" s="8" t="e">
        <f>'Bilan par freinage'!U83</f>
        <v>#DIV/0!</v>
      </c>
      <c r="Q83" s="2">
        <f>'Bilan par freinage'!W83</f>
        <v>0</v>
      </c>
    </row>
    <row r="84" spans="1:17" customFormat="1" x14ac:dyDescent="0.25">
      <c r="A84" s="1">
        <v>82</v>
      </c>
      <c r="B84" s="4" t="e">
        <f>'Bilan par freinage'!B84</f>
        <v>#DIV/0!</v>
      </c>
      <c r="C84" s="4" t="e">
        <f>'Bilan par freinage'!D84</f>
        <v>#DIV/0!</v>
      </c>
      <c r="D84" s="4" t="e">
        <f>'Bilan par freinage'!F84</f>
        <v>#DIV/0!</v>
      </c>
      <c r="E84" s="2">
        <f>'Bilan par freinage'!H84</f>
        <v>0</v>
      </c>
      <c r="G84" s="1">
        <f>'Bilan par freinage'!J84</f>
        <v>82</v>
      </c>
      <c r="H84" s="4" t="e">
        <f>'Bilan par freinage'!K84</f>
        <v>#DIV/0!</v>
      </c>
      <c r="I84" s="4" t="e">
        <f>'Bilan par freinage'!L84</f>
        <v>#DIV/0!</v>
      </c>
      <c r="J84" s="4" t="e">
        <f>'Bilan par freinage'!M84</f>
        <v>#DIV/0!</v>
      </c>
      <c r="K84" s="2">
        <f>'Bilan par freinage'!N84</f>
        <v>0</v>
      </c>
      <c r="M84" s="1">
        <f>'Bilan par freinage'!P84</f>
        <v>82</v>
      </c>
      <c r="N84" s="8" t="e">
        <f>'Bilan par freinage'!Q84</f>
        <v>#DIV/0!</v>
      </c>
      <c r="O84" s="8" t="e">
        <f>'Bilan par freinage'!S84</f>
        <v>#DIV/0!</v>
      </c>
      <c r="P84" s="8" t="e">
        <f>'Bilan par freinage'!U84</f>
        <v>#DIV/0!</v>
      </c>
      <c r="Q84" s="2">
        <f>'Bilan par freinage'!W84</f>
        <v>0</v>
      </c>
    </row>
    <row r="85" spans="1:17" customFormat="1" x14ac:dyDescent="0.25">
      <c r="A85" s="1">
        <v>83</v>
      </c>
      <c r="B85" s="4" t="e">
        <f>'Bilan par freinage'!B85</f>
        <v>#DIV/0!</v>
      </c>
      <c r="C85" s="4" t="e">
        <f>'Bilan par freinage'!D85</f>
        <v>#DIV/0!</v>
      </c>
      <c r="D85" s="4" t="e">
        <f>'Bilan par freinage'!F85</f>
        <v>#DIV/0!</v>
      </c>
      <c r="E85" s="2">
        <f>'Bilan par freinage'!H85</f>
        <v>0</v>
      </c>
      <c r="G85" s="1">
        <f>'Bilan par freinage'!J85</f>
        <v>83</v>
      </c>
      <c r="H85" s="4" t="e">
        <f>'Bilan par freinage'!K85</f>
        <v>#DIV/0!</v>
      </c>
      <c r="I85" s="4" t="e">
        <f>'Bilan par freinage'!L85</f>
        <v>#DIV/0!</v>
      </c>
      <c r="J85" s="4" t="e">
        <f>'Bilan par freinage'!M85</f>
        <v>#DIV/0!</v>
      </c>
      <c r="K85" s="2">
        <f>'Bilan par freinage'!N85</f>
        <v>0</v>
      </c>
      <c r="M85" s="1">
        <f>'Bilan par freinage'!P85</f>
        <v>83</v>
      </c>
      <c r="N85" s="8" t="e">
        <f>'Bilan par freinage'!Q85</f>
        <v>#DIV/0!</v>
      </c>
      <c r="O85" s="8" t="e">
        <f>'Bilan par freinage'!S85</f>
        <v>#DIV/0!</v>
      </c>
      <c r="P85" s="8" t="e">
        <f>'Bilan par freinage'!U85</f>
        <v>#DIV/0!</v>
      </c>
      <c r="Q85" s="2">
        <f>'Bilan par freinage'!W85</f>
        <v>0</v>
      </c>
    </row>
    <row r="86" spans="1:17" customFormat="1" x14ac:dyDescent="0.25">
      <c r="A86" s="1">
        <v>84</v>
      </c>
      <c r="B86" s="4" t="e">
        <f>'Bilan par freinage'!B86</f>
        <v>#DIV/0!</v>
      </c>
      <c r="C86" s="4" t="e">
        <f>'Bilan par freinage'!D86</f>
        <v>#DIV/0!</v>
      </c>
      <c r="D86" s="4" t="e">
        <f>'Bilan par freinage'!F86</f>
        <v>#DIV/0!</v>
      </c>
      <c r="E86" s="2">
        <f>'Bilan par freinage'!H86</f>
        <v>0</v>
      </c>
      <c r="G86" s="1">
        <f>'Bilan par freinage'!J86</f>
        <v>84</v>
      </c>
      <c r="H86" s="4" t="e">
        <f>'Bilan par freinage'!K86</f>
        <v>#DIV/0!</v>
      </c>
      <c r="I86" s="4" t="e">
        <f>'Bilan par freinage'!L86</f>
        <v>#DIV/0!</v>
      </c>
      <c r="J86" s="4" t="e">
        <f>'Bilan par freinage'!M86</f>
        <v>#DIV/0!</v>
      </c>
      <c r="K86" s="2">
        <f>'Bilan par freinage'!N86</f>
        <v>0</v>
      </c>
      <c r="M86" s="1">
        <f>'Bilan par freinage'!P86</f>
        <v>84</v>
      </c>
      <c r="N86" s="8" t="e">
        <f>'Bilan par freinage'!Q86</f>
        <v>#DIV/0!</v>
      </c>
      <c r="O86" s="8" t="e">
        <f>'Bilan par freinage'!S86</f>
        <v>#DIV/0!</v>
      </c>
      <c r="P86" s="8" t="e">
        <f>'Bilan par freinage'!U86</f>
        <v>#DIV/0!</v>
      </c>
      <c r="Q86" s="2">
        <f>'Bilan par freinage'!W86</f>
        <v>0</v>
      </c>
    </row>
    <row r="87" spans="1:17" customFormat="1" x14ac:dyDescent="0.25">
      <c r="A87" s="1">
        <v>85</v>
      </c>
      <c r="B87" s="4" t="e">
        <f>'Bilan par freinage'!B87</f>
        <v>#DIV/0!</v>
      </c>
      <c r="C87" s="4" t="e">
        <f>'Bilan par freinage'!D87</f>
        <v>#DIV/0!</v>
      </c>
      <c r="D87" s="4" t="e">
        <f>'Bilan par freinage'!F87</f>
        <v>#DIV/0!</v>
      </c>
      <c r="E87" s="2">
        <f>'Bilan par freinage'!H87</f>
        <v>0</v>
      </c>
      <c r="G87" s="1">
        <f>'Bilan par freinage'!J87</f>
        <v>85</v>
      </c>
      <c r="H87" s="4" t="e">
        <f>'Bilan par freinage'!K87</f>
        <v>#DIV/0!</v>
      </c>
      <c r="I87" s="4" t="e">
        <f>'Bilan par freinage'!L87</f>
        <v>#DIV/0!</v>
      </c>
      <c r="J87" s="4" t="e">
        <f>'Bilan par freinage'!M87</f>
        <v>#DIV/0!</v>
      </c>
      <c r="K87" s="2">
        <f>'Bilan par freinage'!N87</f>
        <v>0</v>
      </c>
      <c r="M87" s="1">
        <f>'Bilan par freinage'!P87</f>
        <v>85</v>
      </c>
      <c r="N87" s="8" t="e">
        <f>'Bilan par freinage'!Q87</f>
        <v>#DIV/0!</v>
      </c>
      <c r="O87" s="8" t="e">
        <f>'Bilan par freinage'!S87</f>
        <v>#DIV/0!</v>
      </c>
      <c r="P87" s="8" t="e">
        <f>'Bilan par freinage'!U87</f>
        <v>#DIV/0!</v>
      </c>
      <c r="Q87" s="2">
        <f>'Bilan par freinage'!W87</f>
        <v>0</v>
      </c>
    </row>
    <row r="88" spans="1:17" customFormat="1" x14ac:dyDescent="0.25">
      <c r="A88" s="1">
        <v>86</v>
      </c>
      <c r="B88" s="4" t="e">
        <f>'Bilan par freinage'!B88</f>
        <v>#DIV/0!</v>
      </c>
      <c r="C88" s="4" t="e">
        <f>'Bilan par freinage'!D88</f>
        <v>#DIV/0!</v>
      </c>
      <c r="D88" s="4" t="e">
        <f>'Bilan par freinage'!F88</f>
        <v>#DIV/0!</v>
      </c>
      <c r="E88" s="2">
        <f>'Bilan par freinage'!H88</f>
        <v>0</v>
      </c>
      <c r="G88" s="1">
        <f>'Bilan par freinage'!J88</f>
        <v>86</v>
      </c>
      <c r="H88" s="4" t="e">
        <f>'Bilan par freinage'!K88</f>
        <v>#DIV/0!</v>
      </c>
      <c r="I88" s="4" t="e">
        <f>'Bilan par freinage'!L88</f>
        <v>#DIV/0!</v>
      </c>
      <c r="J88" s="4" t="e">
        <f>'Bilan par freinage'!M88</f>
        <v>#DIV/0!</v>
      </c>
      <c r="K88" s="2">
        <f>'Bilan par freinage'!N88</f>
        <v>0</v>
      </c>
      <c r="M88" s="1">
        <f>'Bilan par freinage'!P88</f>
        <v>86</v>
      </c>
      <c r="N88" s="8" t="e">
        <f>'Bilan par freinage'!Q88</f>
        <v>#DIV/0!</v>
      </c>
      <c r="O88" s="8" t="e">
        <f>'Bilan par freinage'!S88</f>
        <v>#DIV/0!</v>
      </c>
      <c r="P88" s="8" t="e">
        <f>'Bilan par freinage'!U88</f>
        <v>#DIV/0!</v>
      </c>
      <c r="Q88" s="2">
        <f>'Bilan par freinage'!W88</f>
        <v>0</v>
      </c>
    </row>
    <row r="89" spans="1:17" customFormat="1" x14ac:dyDescent="0.25">
      <c r="A89" s="1">
        <v>87</v>
      </c>
      <c r="B89" s="4" t="e">
        <f>'Bilan par freinage'!B89</f>
        <v>#DIV/0!</v>
      </c>
      <c r="C89" s="4" t="e">
        <f>'Bilan par freinage'!D89</f>
        <v>#DIV/0!</v>
      </c>
      <c r="D89" s="4" t="e">
        <f>'Bilan par freinage'!F89</f>
        <v>#DIV/0!</v>
      </c>
      <c r="E89" s="2">
        <f>'Bilan par freinage'!H89</f>
        <v>0</v>
      </c>
      <c r="G89" s="1">
        <f>'Bilan par freinage'!J89</f>
        <v>87</v>
      </c>
      <c r="H89" s="4" t="e">
        <f>'Bilan par freinage'!K89</f>
        <v>#DIV/0!</v>
      </c>
      <c r="I89" s="4" t="e">
        <f>'Bilan par freinage'!L89</f>
        <v>#DIV/0!</v>
      </c>
      <c r="J89" s="4" t="e">
        <f>'Bilan par freinage'!M89</f>
        <v>#DIV/0!</v>
      </c>
      <c r="K89" s="2">
        <f>'Bilan par freinage'!N89</f>
        <v>0</v>
      </c>
      <c r="M89" s="1">
        <f>'Bilan par freinage'!P89</f>
        <v>87</v>
      </c>
      <c r="N89" s="8" t="e">
        <f>'Bilan par freinage'!Q89</f>
        <v>#DIV/0!</v>
      </c>
      <c r="O89" s="8" t="e">
        <f>'Bilan par freinage'!S89</f>
        <v>#DIV/0!</v>
      </c>
      <c r="P89" s="8" t="e">
        <f>'Bilan par freinage'!U89</f>
        <v>#DIV/0!</v>
      </c>
      <c r="Q89" s="2">
        <f>'Bilan par freinage'!W89</f>
        <v>0</v>
      </c>
    </row>
    <row r="90" spans="1:17" customFormat="1" x14ac:dyDescent="0.25">
      <c r="A90" s="1">
        <v>88</v>
      </c>
      <c r="B90" s="4" t="e">
        <f>'Bilan par freinage'!B90</f>
        <v>#DIV/0!</v>
      </c>
      <c r="C90" s="4" t="e">
        <f>'Bilan par freinage'!D90</f>
        <v>#DIV/0!</v>
      </c>
      <c r="D90" s="4" t="e">
        <f>'Bilan par freinage'!F90</f>
        <v>#DIV/0!</v>
      </c>
      <c r="E90" s="2">
        <f>'Bilan par freinage'!H90</f>
        <v>0</v>
      </c>
      <c r="G90" s="1">
        <f>'Bilan par freinage'!J90</f>
        <v>88</v>
      </c>
      <c r="H90" s="4" t="e">
        <f>'Bilan par freinage'!K90</f>
        <v>#DIV/0!</v>
      </c>
      <c r="I90" s="4" t="e">
        <f>'Bilan par freinage'!L90</f>
        <v>#DIV/0!</v>
      </c>
      <c r="J90" s="4" t="e">
        <f>'Bilan par freinage'!M90</f>
        <v>#DIV/0!</v>
      </c>
      <c r="K90" s="2">
        <f>'Bilan par freinage'!N90</f>
        <v>0</v>
      </c>
      <c r="M90" s="1">
        <f>'Bilan par freinage'!P90</f>
        <v>88</v>
      </c>
      <c r="N90" s="8" t="e">
        <f>'Bilan par freinage'!Q90</f>
        <v>#DIV/0!</v>
      </c>
      <c r="O90" s="8" t="e">
        <f>'Bilan par freinage'!S90</f>
        <v>#DIV/0!</v>
      </c>
      <c r="P90" s="8" t="e">
        <f>'Bilan par freinage'!U90</f>
        <v>#DIV/0!</v>
      </c>
      <c r="Q90" s="2">
        <f>'Bilan par freinage'!W90</f>
        <v>0</v>
      </c>
    </row>
    <row r="91" spans="1:17" customFormat="1" x14ac:dyDescent="0.25">
      <c r="A91" s="1">
        <v>89</v>
      </c>
      <c r="B91" s="4" t="e">
        <f>'Bilan par freinage'!B91</f>
        <v>#DIV/0!</v>
      </c>
      <c r="C91" s="4" t="e">
        <f>'Bilan par freinage'!D91</f>
        <v>#DIV/0!</v>
      </c>
      <c r="D91" s="4" t="e">
        <f>'Bilan par freinage'!F91</f>
        <v>#DIV/0!</v>
      </c>
      <c r="E91" s="2">
        <f>'Bilan par freinage'!H91</f>
        <v>0</v>
      </c>
      <c r="G91" s="1">
        <f>'Bilan par freinage'!J91</f>
        <v>89</v>
      </c>
      <c r="H91" s="4" t="e">
        <f>'Bilan par freinage'!K91</f>
        <v>#DIV/0!</v>
      </c>
      <c r="I91" s="4" t="e">
        <f>'Bilan par freinage'!L91</f>
        <v>#DIV/0!</v>
      </c>
      <c r="J91" s="4" t="e">
        <f>'Bilan par freinage'!M91</f>
        <v>#DIV/0!</v>
      </c>
      <c r="K91" s="2">
        <f>'Bilan par freinage'!N91</f>
        <v>0</v>
      </c>
      <c r="M91" s="1">
        <f>'Bilan par freinage'!P91</f>
        <v>89</v>
      </c>
      <c r="N91" s="8" t="e">
        <f>'Bilan par freinage'!Q91</f>
        <v>#DIV/0!</v>
      </c>
      <c r="O91" s="8" t="e">
        <f>'Bilan par freinage'!S91</f>
        <v>#DIV/0!</v>
      </c>
      <c r="P91" s="8" t="e">
        <f>'Bilan par freinage'!U91</f>
        <v>#DIV/0!</v>
      </c>
      <c r="Q91" s="2">
        <f>'Bilan par freinage'!W91</f>
        <v>0</v>
      </c>
    </row>
    <row r="92" spans="1:17" customFormat="1" x14ac:dyDescent="0.25">
      <c r="A92" s="1">
        <v>90</v>
      </c>
      <c r="B92" s="4" t="e">
        <f>'Bilan par freinage'!B92</f>
        <v>#DIV/0!</v>
      </c>
      <c r="C92" s="4" t="e">
        <f>'Bilan par freinage'!D92</f>
        <v>#DIV/0!</v>
      </c>
      <c r="D92" s="4" t="e">
        <f>'Bilan par freinage'!F92</f>
        <v>#DIV/0!</v>
      </c>
      <c r="E92" s="2">
        <f>'Bilan par freinage'!H92</f>
        <v>0</v>
      </c>
      <c r="G92" s="1">
        <f>'Bilan par freinage'!J92</f>
        <v>90</v>
      </c>
      <c r="H92" s="4" t="e">
        <f>'Bilan par freinage'!K92</f>
        <v>#DIV/0!</v>
      </c>
      <c r="I92" s="4" t="e">
        <f>'Bilan par freinage'!L92</f>
        <v>#DIV/0!</v>
      </c>
      <c r="J92" s="4" t="e">
        <f>'Bilan par freinage'!M92</f>
        <v>#DIV/0!</v>
      </c>
      <c r="K92" s="2">
        <f>'Bilan par freinage'!N92</f>
        <v>0</v>
      </c>
      <c r="M92" s="1">
        <f>'Bilan par freinage'!P92</f>
        <v>90</v>
      </c>
      <c r="N92" s="8" t="e">
        <f>'Bilan par freinage'!Q92</f>
        <v>#DIV/0!</v>
      </c>
      <c r="O92" s="8" t="e">
        <f>'Bilan par freinage'!S92</f>
        <v>#DIV/0!</v>
      </c>
      <c r="P92" s="8" t="e">
        <f>'Bilan par freinage'!U92</f>
        <v>#DIV/0!</v>
      </c>
      <c r="Q92" s="2">
        <f>'Bilan par freinage'!W92</f>
        <v>0</v>
      </c>
    </row>
    <row r="93" spans="1:17" customFormat="1" x14ac:dyDescent="0.25">
      <c r="A93" s="1">
        <v>91</v>
      </c>
      <c r="B93" s="4" t="e">
        <f>'Bilan par freinage'!B93</f>
        <v>#DIV/0!</v>
      </c>
      <c r="C93" s="4" t="e">
        <f>'Bilan par freinage'!D93</f>
        <v>#DIV/0!</v>
      </c>
      <c r="D93" s="4" t="e">
        <f>'Bilan par freinage'!F93</f>
        <v>#DIV/0!</v>
      </c>
      <c r="E93" s="2">
        <f>'Bilan par freinage'!H93</f>
        <v>0</v>
      </c>
      <c r="G93" s="1">
        <f>'Bilan par freinage'!J93</f>
        <v>91</v>
      </c>
      <c r="H93" s="4" t="e">
        <f>'Bilan par freinage'!K93</f>
        <v>#DIV/0!</v>
      </c>
      <c r="I93" s="4" t="e">
        <f>'Bilan par freinage'!L93</f>
        <v>#DIV/0!</v>
      </c>
      <c r="J93" s="4" t="e">
        <f>'Bilan par freinage'!M93</f>
        <v>#DIV/0!</v>
      </c>
      <c r="K93" s="2">
        <f>'Bilan par freinage'!N93</f>
        <v>0</v>
      </c>
      <c r="M93" s="1">
        <f>'Bilan par freinage'!P93</f>
        <v>91</v>
      </c>
      <c r="N93" s="8" t="e">
        <f>'Bilan par freinage'!Q93</f>
        <v>#DIV/0!</v>
      </c>
      <c r="O93" s="8" t="e">
        <f>'Bilan par freinage'!S93</f>
        <v>#DIV/0!</v>
      </c>
      <c r="P93" s="8" t="e">
        <f>'Bilan par freinage'!U93</f>
        <v>#DIV/0!</v>
      </c>
      <c r="Q93" s="2">
        <f>'Bilan par freinage'!W93</f>
        <v>0</v>
      </c>
    </row>
    <row r="94" spans="1:17" customFormat="1" x14ac:dyDescent="0.25">
      <c r="A94" s="1">
        <v>92</v>
      </c>
      <c r="B94" s="4" t="e">
        <f>'Bilan par freinage'!B94</f>
        <v>#DIV/0!</v>
      </c>
      <c r="C94" s="4" t="e">
        <f>'Bilan par freinage'!D94</f>
        <v>#DIV/0!</v>
      </c>
      <c r="D94" s="4" t="e">
        <f>'Bilan par freinage'!F94</f>
        <v>#DIV/0!</v>
      </c>
      <c r="E94" s="2">
        <f>'Bilan par freinage'!H94</f>
        <v>0</v>
      </c>
      <c r="G94" s="1">
        <f>'Bilan par freinage'!J94</f>
        <v>92</v>
      </c>
      <c r="H94" s="4" t="e">
        <f>'Bilan par freinage'!K94</f>
        <v>#DIV/0!</v>
      </c>
      <c r="I94" s="4" t="e">
        <f>'Bilan par freinage'!L94</f>
        <v>#DIV/0!</v>
      </c>
      <c r="J94" s="4" t="e">
        <f>'Bilan par freinage'!M94</f>
        <v>#DIV/0!</v>
      </c>
      <c r="K94" s="2">
        <f>'Bilan par freinage'!N94</f>
        <v>0</v>
      </c>
      <c r="M94" s="1">
        <f>'Bilan par freinage'!P94</f>
        <v>92</v>
      </c>
      <c r="N94" s="8" t="e">
        <f>'Bilan par freinage'!Q94</f>
        <v>#DIV/0!</v>
      </c>
      <c r="O94" s="8" t="e">
        <f>'Bilan par freinage'!S94</f>
        <v>#DIV/0!</v>
      </c>
      <c r="P94" s="8" t="e">
        <f>'Bilan par freinage'!U94</f>
        <v>#DIV/0!</v>
      </c>
      <c r="Q94" s="2">
        <f>'Bilan par freinage'!W94</f>
        <v>0</v>
      </c>
    </row>
    <row r="95" spans="1:17" customFormat="1" x14ac:dyDescent="0.25">
      <c r="A95" s="1">
        <v>93</v>
      </c>
      <c r="B95" s="4" t="e">
        <f>'Bilan par freinage'!B95</f>
        <v>#DIV/0!</v>
      </c>
      <c r="C95" s="4" t="e">
        <f>'Bilan par freinage'!D95</f>
        <v>#DIV/0!</v>
      </c>
      <c r="D95" s="4" t="e">
        <f>'Bilan par freinage'!F95</f>
        <v>#DIV/0!</v>
      </c>
      <c r="E95" s="2">
        <f>'Bilan par freinage'!H95</f>
        <v>0</v>
      </c>
      <c r="G95" s="1">
        <f>'Bilan par freinage'!J95</f>
        <v>93</v>
      </c>
      <c r="H95" s="4" t="e">
        <f>'Bilan par freinage'!K95</f>
        <v>#DIV/0!</v>
      </c>
      <c r="I95" s="4" t="e">
        <f>'Bilan par freinage'!L95</f>
        <v>#DIV/0!</v>
      </c>
      <c r="J95" s="4" t="e">
        <f>'Bilan par freinage'!M95</f>
        <v>#DIV/0!</v>
      </c>
      <c r="K95" s="2">
        <f>'Bilan par freinage'!N95</f>
        <v>0</v>
      </c>
      <c r="M95" s="1">
        <f>'Bilan par freinage'!P95</f>
        <v>93</v>
      </c>
      <c r="N95" s="8" t="e">
        <f>'Bilan par freinage'!Q95</f>
        <v>#DIV/0!</v>
      </c>
      <c r="O95" s="8" t="e">
        <f>'Bilan par freinage'!S95</f>
        <v>#DIV/0!</v>
      </c>
      <c r="P95" s="8" t="e">
        <f>'Bilan par freinage'!U95</f>
        <v>#DIV/0!</v>
      </c>
      <c r="Q95" s="2">
        <f>'Bilan par freinage'!W95</f>
        <v>0</v>
      </c>
    </row>
    <row r="96" spans="1:17" customFormat="1" x14ac:dyDescent="0.25">
      <c r="A96" s="1">
        <v>94</v>
      </c>
      <c r="B96" s="4" t="e">
        <f>'Bilan par freinage'!B96</f>
        <v>#DIV/0!</v>
      </c>
      <c r="C96" s="4" t="e">
        <f>'Bilan par freinage'!D96</f>
        <v>#DIV/0!</v>
      </c>
      <c r="D96" s="4" t="e">
        <f>'Bilan par freinage'!F96</f>
        <v>#DIV/0!</v>
      </c>
      <c r="E96" s="2">
        <f>'Bilan par freinage'!H96</f>
        <v>0</v>
      </c>
      <c r="G96" s="1">
        <f>'Bilan par freinage'!J96</f>
        <v>94</v>
      </c>
      <c r="H96" s="4" t="e">
        <f>'Bilan par freinage'!K96</f>
        <v>#DIV/0!</v>
      </c>
      <c r="I96" s="4" t="e">
        <f>'Bilan par freinage'!L96</f>
        <v>#DIV/0!</v>
      </c>
      <c r="J96" s="4" t="e">
        <f>'Bilan par freinage'!M96</f>
        <v>#DIV/0!</v>
      </c>
      <c r="K96" s="2">
        <f>'Bilan par freinage'!N96</f>
        <v>0</v>
      </c>
      <c r="M96" s="1">
        <f>'Bilan par freinage'!P96</f>
        <v>94</v>
      </c>
      <c r="N96" s="8" t="e">
        <f>'Bilan par freinage'!Q96</f>
        <v>#DIV/0!</v>
      </c>
      <c r="O96" s="8" t="e">
        <f>'Bilan par freinage'!S96</f>
        <v>#DIV/0!</v>
      </c>
      <c r="P96" s="8" t="e">
        <f>'Bilan par freinage'!U96</f>
        <v>#DIV/0!</v>
      </c>
      <c r="Q96" s="2">
        <f>'Bilan par freinage'!W96</f>
        <v>0</v>
      </c>
    </row>
    <row r="97" spans="1:17" customFormat="1" x14ac:dyDescent="0.25">
      <c r="A97" s="1">
        <v>95</v>
      </c>
      <c r="B97" s="4" t="e">
        <f>'Bilan par freinage'!B97</f>
        <v>#DIV/0!</v>
      </c>
      <c r="C97" s="4" t="e">
        <f>'Bilan par freinage'!D97</f>
        <v>#DIV/0!</v>
      </c>
      <c r="D97" s="4" t="e">
        <f>'Bilan par freinage'!F97</f>
        <v>#DIV/0!</v>
      </c>
      <c r="E97" s="2">
        <f>'Bilan par freinage'!H97</f>
        <v>0</v>
      </c>
      <c r="G97" s="1">
        <f>'Bilan par freinage'!J97</f>
        <v>95</v>
      </c>
      <c r="H97" s="4" t="e">
        <f>'Bilan par freinage'!K97</f>
        <v>#DIV/0!</v>
      </c>
      <c r="I97" s="4" t="e">
        <f>'Bilan par freinage'!L97</f>
        <v>#DIV/0!</v>
      </c>
      <c r="J97" s="4" t="e">
        <f>'Bilan par freinage'!M97</f>
        <v>#DIV/0!</v>
      </c>
      <c r="K97" s="2">
        <f>'Bilan par freinage'!N97</f>
        <v>0</v>
      </c>
      <c r="M97" s="1">
        <f>'Bilan par freinage'!P97</f>
        <v>95</v>
      </c>
      <c r="N97" s="8" t="e">
        <f>'Bilan par freinage'!Q97</f>
        <v>#DIV/0!</v>
      </c>
      <c r="O97" s="8" t="e">
        <f>'Bilan par freinage'!S97</f>
        <v>#DIV/0!</v>
      </c>
      <c r="P97" s="8" t="e">
        <f>'Bilan par freinage'!U97</f>
        <v>#DIV/0!</v>
      </c>
      <c r="Q97" s="2">
        <f>'Bilan par freinage'!W97</f>
        <v>0</v>
      </c>
    </row>
    <row r="98" spans="1:17" customFormat="1" x14ac:dyDescent="0.25">
      <c r="A98" s="1">
        <v>96</v>
      </c>
      <c r="B98" s="4" t="e">
        <f>'Bilan par freinage'!B98</f>
        <v>#DIV/0!</v>
      </c>
      <c r="C98" s="4" t="e">
        <f>'Bilan par freinage'!D98</f>
        <v>#DIV/0!</v>
      </c>
      <c r="D98" s="4" t="e">
        <f>'Bilan par freinage'!F98</f>
        <v>#DIV/0!</v>
      </c>
      <c r="E98" s="2">
        <f>'Bilan par freinage'!H98</f>
        <v>0</v>
      </c>
      <c r="G98" s="1">
        <f>'Bilan par freinage'!J98</f>
        <v>96</v>
      </c>
      <c r="H98" s="4" t="e">
        <f>'Bilan par freinage'!K98</f>
        <v>#DIV/0!</v>
      </c>
      <c r="I98" s="4" t="e">
        <f>'Bilan par freinage'!L98</f>
        <v>#DIV/0!</v>
      </c>
      <c r="J98" s="4" t="e">
        <f>'Bilan par freinage'!M98</f>
        <v>#DIV/0!</v>
      </c>
      <c r="K98" s="2">
        <f>'Bilan par freinage'!N98</f>
        <v>0</v>
      </c>
      <c r="M98" s="1">
        <f>'Bilan par freinage'!P98</f>
        <v>96</v>
      </c>
      <c r="N98" s="8" t="e">
        <f>'Bilan par freinage'!Q98</f>
        <v>#DIV/0!</v>
      </c>
      <c r="O98" s="8" t="e">
        <f>'Bilan par freinage'!S98</f>
        <v>#DIV/0!</v>
      </c>
      <c r="P98" s="8" t="e">
        <f>'Bilan par freinage'!U98</f>
        <v>#DIV/0!</v>
      </c>
      <c r="Q98" s="2">
        <f>'Bilan par freinage'!W98</f>
        <v>0</v>
      </c>
    </row>
    <row r="99" spans="1:17" customFormat="1" x14ac:dyDescent="0.25">
      <c r="A99" s="1">
        <v>97</v>
      </c>
      <c r="B99" s="4" t="e">
        <f>'Bilan par freinage'!B99</f>
        <v>#DIV/0!</v>
      </c>
      <c r="C99" s="4" t="e">
        <f>'Bilan par freinage'!D99</f>
        <v>#DIV/0!</v>
      </c>
      <c r="D99" s="4" t="e">
        <f>'Bilan par freinage'!F99</f>
        <v>#DIV/0!</v>
      </c>
      <c r="E99" s="2">
        <f>'Bilan par freinage'!H99</f>
        <v>0</v>
      </c>
      <c r="G99" s="1">
        <f>'Bilan par freinage'!J99</f>
        <v>97</v>
      </c>
      <c r="H99" s="4" t="e">
        <f>'Bilan par freinage'!K99</f>
        <v>#DIV/0!</v>
      </c>
      <c r="I99" s="4" t="e">
        <f>'Bilan par freinage'!L99</f>
        <v>#DIV/0!</v>
      </c>
      <c r="J99" s="4" t="e">
        <f>'Bilan par freinage'!M99</f>
        <v>#DIV/0!</v>
      </c>
      <c r="K99" s="2">
        <f>'Bilan par freinage'!N99</f>
        <v>0</v>
      </c>
      <c r="M99" s="1">
        <f>'Bilan par freinage'!P99</f>
        <v>97</v>
      </c>
      <c r="N99" s="8" t="e">
        <f>'Bilan par freinage'!Q99</f>
        <v>#DIV/0!</v>
      </c>
      <c r="O99" s="8" t="e">
        <f>'Bilan par freinage'!S99</f>
        <v>#DIV/0!</v>
      </c>
      <c r="P99" s="8" t="e">
        <f>'Bilan par freinage'!U99</f>
        <v>#DIV/0!</v>
      </c>
      <c r="Q99" s="2">
        <f>'Bilan par freinage'!W99</f>
        <v>0</v>
      </c>
    </row>
    <row r="100" spans="1:17" customFormat="1" x14ac:dyDescent="0.25">
      <c r="A100" s="1">
        <v>98</v>
      </c>
      <c r="B100" s="4" t="e">
        <f>'Bilan par freinage'!B100</f>
        <v>#DIV/0!</v>
      </c>
      <c r="C100" s="4" t="e">
        <f>'Bilan par freinage'!D100</f>
        <v>#DIV/0!</v>
      </c>
      <c r="D100" s="4" t="e">
        <f>'Bilan par freinage'!F100</f>
        <v>#DIV/0!</v>
      </c>
      <c r="E100" s="2">
        <f>'Bilan par freinage'!H100</f>
        <v>0</v>
      </c>
      <c r="G100" s="1">
        <f>'Bilan par freinage'!J100</f>
        <v>98</v>
      </c>
      <c r="H100" s="4" t="e">
        <f>'Bilan par freinage'!K100</f>
        <v>#DIV/0!</v>
      </c>
      <c r="I100" s="4" t="e">
        <f>'Bilan par freinage'!L100</f>
        <v>#DIV/0!</v>
      </c>
      <c r="J100" s="4" t="e">
        <f>'Bilan par freinage'!M100</f>
        <v>#DIV/0!</v>
      </c>
      <c r="K100" s="2">
        <f>'Bilan par freinage'!N100</f>
        <v>0</v>
      </c>
      <c r="M100" s="1">
        <f>'Bilan par freinage'!P100</f>
        <v>98</v>
      </c>
      <c r="N100" s="8" t="e">
        <f>'Bilan par freinage'!Q100</f>
        <v>#DIV/0!</v>
      </c>
      <c r="O100" s="8" t="e">
        <f>'Bilan par freinage'!S100</f>
        <v>#DIV/0!</v>
      </c>
      <c r="P100" s="8" t="e">
        <f>'Bilan par freinage'!U100</f>
        <v>#DIV/0!</v>
      </c>
      <c r="Q100" s="2">
        <f>'Bilan par freinage'!W100</f>
        <v>0</v>
      </c>
    </row>
    <row r="101" spans="1:17" customFormat="1" x14ac:dyDescent="0.25">
      <c r="A101" s="1">
        <v>99</v>
      </c>
      <c r="B101" s="4" t="e">
        <f>'Bilan par freinage'!B101</f>
        <v>#DIV/0!</v>
      </c>
      <c r="C101" s="4" t="e">
        <f>'Bilan par freinage'!D101</f>
        <v>#DIV/0!</v>
      </c>
      <c r="D101" s="4" t="e">
        <f>'Bilan par freinage'!F101</f>
        <v>#DIV/0!</v>
      </c>
      <c r="E101" s="2">
        <f>'Bilan par freinage'!H101</f>
        <v>0</v>
      </c>
      <c r="G101" s="1">
        <f>'Bilan par freinage'!J101</f>
        <v>99</v>
      </c>
      <c r="H101" s="4" t="e">
        <f>'Bilan par freinage'!K101</f>
        <v>#DIV/0!</v>
      </c>
      <c r="I101" s="4" t="e">
        <f>'Bilan par freinage'!L101</f>
        <v>#DIV/0!</v>
      </c>
      <c r="J101" s="4" t="e">
        <f>'Bilan par freinage'!M101</f>
        <v>#DIV/0!</v>
      </c>
      <c r="K101" s="2">
        <f>'Bilan par freinage'!N101</f>
        <v>0</v>
      </c>
      <c r="M101" s="1">
        <f>'Bilan par freinage'!P101</f>
        <v>99</v>
      </c>
      <c r="N101" s="8" t="e">
        <f>'Bilan par freinage'!Q101</f>
        <v>#DIV/0!</v>
      </c>
      <c r="O101" s="8" t="e">
        <f>'Bilan par freinage'!S101</f>
        <v>#DIV/0!</v>
      </c>
      <c r="P101" s="8" t="e">
        <f>'Bilan par freinage'!U101</f>
        <v>#DIV/0!</v>
      </c>
      <c r="Q101" s="2">
        <f>'Bilan par freinage'!W101</f>
        <v>0</v>
      </c>
    </row>
    <row r="102" spans="1:17" customFormat="1" x14ac:dyDescent="0.25">
      <c r="A102" s="1">
        <v>100</v>
      </c>
      <c r="B102" s="4" t="e">
        <f>'Bilan par freinage'!B102</f>
        <v>#DIV/0!</v>
      </c>
      <c r="C102" s="4" t="e">
        <f>'Bilan par freinage'!D102</f>
        <v>#DIV/0!</v>
      </c>
      <c r="D102" s="4" t="e">
        <f>'Bilan par freinage'!F102</f>
        <v>#DIV/0!</v>
      </c>
      <c r="E102" s="2">
        <f>'Bilan par freinage'!H102</f>
        <v>0</v>
      </c>
      <c r="G102" s="1">
        <f>'Bilan par freinage'!J102</f>
        <v>100</v>
      </c>
      <c r="H102" s="4" t="e">
        <f>'Bilan par freinage'!K102</f>
        <v>#DIV/0!</v>
      </c>
      <c r="I102" s="4" t="e">
        <f>'Bilan par freinage'!L102</f>
        <v>#DIV/0!</v>
      </c>
      <c r="J102" s="4" t="e">
        <f>'Bilan par freinage'!M102</f>
        <v>#DIV/0!</v>
      </c>
      <c r="K102" s="2">
        <f>'Bilan par freinage'!N102</f>
        <v>0</v>
      </c>
      <c r="M102" s="1">
        <f>'Bilan par freinage'!P102</f>
        <v>100</v>
      </c>
      <c r="N102" s="8" t="e">
        <f>'Bilan par freinage'!Q102</f>
        <v>#DIV/0!</v>
      </c>
      <c r="O102" s="8" t="e">
        <f>'Bilan par freinage'!S102</f>
        <v>#DIV/0!</v>
      </c>
      <c r="P102" s="8" t="e">
        <f>'Bilan par freinage'!U102</f>
        <v>#DIV/0!</v>
      </c>
      <c r="Q102" s="2">
        <f>'Bilan par freinage'!W102</f>
        <v>0</v>
      </c>
    </row>
  </sheetData>
  <mergeCells count="8">
    <mergeCell ref="N1:P1"/>
    <mergeCell ref="Q1:Q2"/>
    <mergeCell ref="A1:A2"/>
    <mergeCell ref="B1:E1"/>
    <mergeCell ref="G1:G2"/>
    <mergeCell ref="M1:M2"/>
    <mergeCell ref="H1:J1"/>
    <mergeCell ref="K1:K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9"/>
  </sheetPr>
  <dimension ref="A1:K102"/>
  <sheetViews>
    <sheetView tabSelected="1" workbookViewId="0">
      <selection activeCell="N22" sqref="N22"/>
    </sheetView>
  </sheetViews>
  <sheetFormatPr baseColWidth="10" defaultRowHeight="15" x14ac:dyDescent="0.25"/>
  <cols>
    <col min="1" max="1" width="13.5703125" style="11" customWidth="1"/>
    <col min="2" max="2" width="10" style="11" customWidth="1"/>
    <col min="3" max="7" width="12.140625" customWidth="1"/>
    <col min="8" max="10" width="13.7109375" customWidth="1"/>
    <col min="11" max="11" width="14.140625" customWidth="1"/>
  </cols>
  <sheetData>
    <row r="1" spans="1:11" ht="38.25" customHeight="1" x14ac:dyDescent="0.25">
      <c r="A1" s="95" t="s">
        <v>58</v>
      </c>
      <c r="B1" s="108" t="s">
        <v>264</v>
      </c>
      <c r="C1" s="109"/>
      <c r="D1" s="109"/>
      <c r="E1" s="109"/>
      <c r="F1" s="109"/>
      <c r="G1" s="110"/>
      <c r="H1" s="105" t="s">
        <v>263</v>
      </c>
      <c r="I1" s="106"/>
      <c r="J1" s="106"/>
      <c r="K1" s="107"/>
    </row>
    <row r="2" spans="1:11" ht="30" customHeight="1" x14ac:dyDescent="0.25">
      <c r="A2" s="96"/>
      <c r="B2" s="65" t="s">
        <v>262</v>
      </c>
      <c r="C2" s="65" t="s">
        <v>255</v>
      </c>
      <c r="D2" s="65" t="s">
        <v>258</v>
      </c>
      <c r="E2" s="65" t="s">
        <v>254</v>
      </c>
      <c r="F2" s="65" t="s">
        <v>256</v>
      </c>
      <c r="G2" s="65" t="s">
        <v>257</v>
      </c>
      <c r="H2" s="63" t="s">
        <v>265</v>
      </c>
      <c r="I2" s="63" t="s">
        <v>266</v>
      </c>
      <c r="J2" s="63" t="s">
        <v>267</v>
      </c>
      <c r="K2" s="64" t="s">
        <v>239</v>
      </c>
    </row>
    <row r="3" spans="1:11" x14ac:dyDescent="0.25">
      <c r="A3" s="1">
        <v>1</v>
      </c>
      <c r="B3" s="1" t="s">
        <v>260</v>
      </c>
      <c r="C3" s="60">
        <v>120</v>
      </c>
      <c r="D3" s="60">
        <v>0</v>
      </c>
      <c r="E3" s="60">
        <v>15000</v>
      </c>
      <c r="F3" s="61">
        <v>3.5</v>
      </c>
      <c r="G3" s="60">
        <v>42</v>
      </c>
      <c r="H3" s="4">
        <f>'Bilan par freinage'!Q3*1000</f>
        <v>47.369830303030305</v>
      </c>
      <c r="I3" s="4">
        <f>'Bilan par freinage'!S3*1000</f>
        <v>28.67612121212122</v>
      </c>
      <c r="J3" s="4">
        <f>'Bilan par freinage'!U3*1000</f>
        <v>13.378476767676769</v>
      </c>
      <c r="K3" s="4">
        <f>'Bilan par freinage'!W3</f>
        <v>3</v>
      </c>
    </row>
    <row r="4" spans="1:11" x14ac:dyDescent="0.25">
      <c r="A4" s="1">
        <v>2</v>
      </c>
      <c r="B4" s="1" t="s">
        <v>260</v>
      </c>
      <c r="C4" s="60">
        <v>120</v>
      </c>
      <c r="D4" s="60">
        <v>0</v>
      </c>
      <c r="E4" s="60">
        <v>15000</v>
      </c>
      <c r="F4" s="61">
        <v>3.5</v>
      </c>
      <c r="G4" s="60">
        <v>37</v>
      </c>
      <c r="H4" s="4">
        <f>'Bilan par freinage'!Q4*1000</f>
        <v>42.245288888888901</v>
      </c>
      <c r="I4" s="4">
        <f>'Bilan par freinage'!S4*1000</f>
        <v>25.347611111111117</v>
      </c>
      <c r="J4" s="4">
        <f>'Bilan par freinage'!U4*1000</f>
        <v>12.949455555555559</v>
      </c>
      <c r="K4" s="4">
        <f>'Bilan par freinage'!W4</f>
        <v>3</v>
      </c>
    </row>
    <row r="5" spans="1:11" ht="15" customHeight="1" x14ac:dyDescent="0.25">
      <c r="A5" s="1">
        <v>3</v>
      </c>
      <c r="B5" s="1" t="s">
        <v>259</v>
      </c>
      <c r="C5" s="60">
        <v>120</v>
      </c>
      <c r="D5" s="60">
        <v>60</v>
      </c>
      <c r="E5" s="60">
        <v>5000</v>
      </c>
      <c r="F5" s="61">
        <v>3.5</v>
      </c>
      <c r="G5" s="60">
        <v>43</v>
      </c>
      <c r="H5" s="4">
        <f>'Bilan par freinage'!Q5*1000</f>
        <v>45.803268181818183</v>
      </c>
      <c r="I5" s="4">
        <f>'Bilan par freinage'!S5*1000</f>
        <v>30.327054545454544</v>
      </c>
      <c r="J5" s="4">
        <f>'Bilan par freinage'!U5*1000</f>
        <v>14.965345454545457</v>
      </c>
      <c r="K5" s="4">
        <f>'Bilan par freinage'!W5</f>
        <v>3</v>
      </c>
    </row>
    <row r="6" spans="1:11" x14ac:dyDescent="0.25">
      <c r="A6" s="1">
        <v>4</v>
      </c>
      <c r="B6" s="1" t="s">
        <v>259</v>
      </c>
      <c r="C6" s="60">
        <v>120</v>
      </c>
      <c r="D6" s="60">
        <v>60</v>
      </c>
      <c r="E6" s="60">
        <v>10000</v>
      </c>
      <c r="F6" s="61">
        <v>3.5</v>
      </c>
      <c r="G6" s="60">
        <v>25</v>
      </c>
      <c r="H6" s="4">
        <f>'Bilan par freinage'!Q6*1000</f>
        <v>38.037933333333335</v>
      </c>
      <c r="I6" s="4">
        <f>'Bilan par freinage'!S6*1000</f>
        <v>27.455277777777773</v>
      </c>
      <c r="J6" s="4">
        <f>'Bilan par freinage'!U6*1000</f>
        <v>14.692533333333335</v>
      </c>
      <c r="K6" s="4">
        <f>'Bilan par freinage'!W6</f>
        <v>3</v>
      </c>
    </row>
    <row r="7" spans="1:11" ht="15" customHeight="1" x14ac:dyDescent="0.25">
      <c r="A7" s="1">
        <v>5</v>
      </c>
      <c r="B7" s="1" t="s">
        <v>260</v>
      </c>
      <c r="C7" s="60">
        <v>120</v>
      </c>
      <c r="D7" s="60">
        <v>0</v>
      </c>
      <c r="E7" s="60">
        <v>15000</v>
      </c>
      <c r="F7" s="61">
        <v>3.5</v>
      </c>
      <c r="G7" s="60">
        <v>33</v>
      </c>
      <c r="H7" s="4">
        <f>'Bilan par freinage'!Q7*1000</f>
        <v>37.546961038961037</v>
      </c>
      <c r="I7" s="4">
        <f>'Bilan par freinage'!S7*1000</f>
        <v>25.020363636363637</v>
      </c>
      <c r="J7" s="4">
        <f>'Bilan par freinage'!U7*1000</f>
        <v>13.661142857142858</v>
      </c>
      <c r="K7" s="4">
        <f>'Bilan par freinage'!W7</f>
        <v>3</v>
      </c>
    </row>
    <row r="8" spans="1:11" x14ac:dyDescent="0.25">
      <c r="A8" s="1">
        <v>6</v>
      </c>
      <c r="B8" s="1" t="s">
        <v>260</v>
      </c>
      <c r="C8" s="60">
        <v>120</v>
      </c>
      <c r="D8" s="60">
        <v>0</v>
      </c>
      <c r="E8" s="60">
        <v>15000</v>
      </c>
      <c r="F8" s="61">
        <v>3.5</v>
      </c>
      <c r="G8" s="60">
        <v>32</v>
      </c>
      <c r="H8" s="4">
        <f>'Bilan par freinage'!Q8*1000</f>
        <v>47.30557142857144</v>
      </c>
      <c r="I8" s="4">
        <f>'Bilan par freinage'!S8*1000</f>
        <v>35.039142857142856</v>
      </c>
      <c r="J8" s="4">
        <f>'Bilan par freinage'!U8*1000</f>
        <v>18.758285714285716</v>
      </c>
      <c r="K8" s="4">
        <f>'Bilan par freinage'!W8</f>
        <v>3</v>
      </c>
    </row>
    <row r="9" spans="1:11" ht="15" customHeight="1" x14ac:dyDescent="0.25">
      <c r="A9" s="1">
        <v>7</v>
      </c>
      <c r="B9" s="1" t="s">
        <v>259</v>
      </c>
      <c r="C9" s="60">
        <v>120</v>
      </c>
      <c r="D9" s="60">
        <v>120</v>
      </c>
      <c r="E9" s="60">
        <v>8000</v>
      </c>
      <c r="F9" s="61">
        <v>3.5</v>
      </c>
      <c r="G9" s="60">
        <v>30</v>
      </c>
      <c r="H9" s="4">
        <f>'Bilan par freinage'!Q9*1000</f>
        <v>587.15502631578943</v>
      </c>
      <c r="I9" s="4">
        <f>'Bilan par freinage'!S9*1000</f>
        <v>446.36246052631577</v>
      </c>
      <c r="J9" s="4">
        <f>'Bilan par freinage'!U9*1000</f>
        <v>253.08361184210531</v>
      </c>
      <c r="K9" s="4">
        <f>'Bilan par freinage'!W9</f>
        <v>2</v>
      </c>
    </row>
    <row r="10" spans="1:11" x14ac:dyDescent="0.25">
      <c r="A10" s="1">
        <v>8</v>
      </c>
      <c r="B10" s="1" t="s">
        <v>260</v>
      </c>
      <c r="C10" s="60">
        <v>90</v>
      </c>
      <c r="D10" s="60">
        <v>0</v>
      </c>
      <c r="E10" s="60">
        <v>15000</v>
      </c>
      <c r="F10" s="61">
        <v>3.5</v>
      </c>
      <c r="G10" s="60">
        <v>24</v>
      </c>
      <c r="H10" s="4">
        <f>'Bilan par freinage'!Q10*1000</f>
        <v>18.119066666666669</v>
      </c>
      <c r="I10" s="4">
        <f>'Bilan par freinage'!S10*1000</f>
        <v>10.745857142857146</v>
      </c>
      <c r="J10" s="4">
        <f>'Bilan par freinage'!U10*1000</f>
        <v>5.2905904761904763</v>
      </c>
      <c r="K10" s="4">
        <f>'Bilan par freinage'!W10</f>
        <v>3</v>
      </c>
    </row>
    <row r="11" spans="1:11" x14ac:dyDescent="0.25">
      <c r="A11" s="1">
        <v>9</v>
      </c>
      <c r="B11" s="1" t="s">
        <v>260</v>
      </c>
      <c r="C11" s="60">
        <v>90</v>
      </c>
      <c r="D11" s="60">
        <v>0</v>
      </c>
      <c r="E11" s="60">
        <v>15000</v>
      </c>
      <c r="F11" s="61">
        <v>3.5</v>
      </c>
      <c r="G11" s="60">
        <v>23</v>
      </c>
      <c r="H11" s="4">
        <f>'Bilan par freinage'!Q11*1000</f>
        <v>24.797833333333333</v>
      </c>
      <c r="I11" s="4">
        <f>'Bilan par freinage'!S11*1000</f>
        <v>15.212833333333338</v>
      </c>
      <c r="J11" s="4">
        <f>'Bilan par freinage'!U11*1000</f>
        <v>7.51</v>
      </c>
      <c r="K11" s="4">
        <f>'Bilan par freinage'!W11</f>
        <v>3</v>
      </c>
    </row>
    <row r="12" spans="1:11" ht="15" customHeight="1" x14ac:dyDescent="0.25">
      <c r="A12" s="1">
        <v>10</v>
      </c>
      <c r="B12" s="1" t="s">
        <v>260</v>
      </c>
      <c r="C12" s="60">
        <v>60</v>
      </c>
      <c r="D12" s="60">
        <v>0</v>
      </c>
      <c r="E12" s="60">
        <v>15000</v>
      </c>
      <c r="F12" s="61">
        <v>3.5</v>
      </c>
      <c r="G12" s="60">
        <v>15</v>
      </c>
      <c r="H12" s="4">
        <f>'Bilan par freinage'!Q12*1000</f>
        <v>16.393599999999999</v>
      </c>
      <c r="I12" s="4">
        <f>'Bilan par freinage'!S12*1000</f>
        <v>9.2800000000000011</v>
      </c>
      <c r="J12" s="4">
        <f>'Bilan par freinage'!U12*1000</f>
        <v>4.4460000000000015</v>
      </c>
      <c r="K12" s="4">
        <f>'Bilan par freinage'!W12</f>
        <v>3</v>
      </c>
    </row>
    <row r="13" spans="1:11" x14ac:dyDescent="0.25">
      <c r="A13" s="1">
        <v>11</v>
      </c>
      <c r="B13" s="1" t="s">
        <v>260</v>
      </c>
      <c r="C13" s="60">
        <v>60</v>
      </c>
      <c r="D13" s="60">
        <v>0</v>
      </c>
      <c r="E13" s="60">
        <v>15000</v>
      </c>
      <c r="F13" s="61">
        <v>3.5</v>
      </c>
      <c r="G13" s="60">
        <v>14</v>
      </c>
      <c r="H13" s="4">
        <f>'Bilan par freinage'!Q13*1000</f>
        <v>17.668380952380954</v>
      </c>
      <c r="I13" s="4">
        <f>'Bilan par freinage'!S13*1000</f>
        <v>9.4749523809523808</v>
      </c>
      <c r="J13" s="4">
        <f>'Bilan par freinage'!U13*1000</f>
        <v>4.5602857142857136</v>
      </c>
      <c r="K13" s="4">
        <f>'Bilan par freinage'!W13</f>
        <v>3</v>
      </c>
    </row>
    <row r="14" spans="1:11" x14ac:dyDescent="0.25">
      <c r="A14" s="1">
        <v>12</v>
      </c>
      <c r="B14" s="1" t="s">
        <v>260</v>
      </c>
      <c r="C14" s="60">
        <v>100</v>
      </c>
      <c r="D14" s="60">
        <v>0</v>
      </c>
      <c r="E14" s="60">
        <v>30000</v>
      </c>
      <c r="F14" s="61">
        <v>5.3</v>
      </c>
      <c r="G14" s="60">
        <v>23</v>
      </c>
      <c r="H14" s="4">
        <f>'Bilan par freinage'!Q14*1000</f>
        <v>53.970000000000013</v>
      </c>
      <c r="I14" s="4">
        <f>'Bilan par freinage'!S14*1000</f>
        <v>38.070000000000007</v>
      </c>
      <c r="J14" s="4">
        <f>'Bilan par freinage'!U14*1000</f>
        <v>19.806666666666668</v>
      </c>
      <c r="K14" s="4">
        <f>'Bilan par freinage'!W14</f>
        <v>3</v>
      </c>
    </row>
    <row r="15" spans="1:11" x14ac:dyDescent="0.25">
      <c r="A15" s="1">
        <v>13</v>
      </c>
      <c r="B15" s="1" t="s">
        <v>260</v>
      </c>
      <c r="C15" s="60">
        <v>100</v>
      </c>
      <c r="D15" s="60">
        <v>0</v>
      </c>
      <c r="E15" s="60">
        <v>30000</v>
      </c>
      <c r="F15" s="61">
        <v>5.3</v>
      </c>
      <c r="G15" s="60">
        <v>23</v>
      </c>
      <c r="H15" s="4">
        <f>'Bilan par freinage'!Q15*1000</f>
        <v>37.418400000000013</v>
      </c>
      <c r="I15" s="4">
        <f>'Bilan par freinage'!S15*1000</f>
        <v>23.791238095238096</v>
      </c>
      <c r="J15" s="4">
        <f>'Bilan par freinage'!U15*1000</f>
        <v>12.674266666666668</v>
      </c>
      <c r="K15" s="4">
        <f>'Bilan par freinage'!W15</f>
        <v>3</v>
      </c>
    </row>
    <row r="16" spans="1:11" x14ac:dyDescent="0.25">
      <c r="A16" s="1">
        <v>14</v>
      </c>
      <c r="B16" s="1" t="s">
        <v>260</v>
      </c>
      <c r="C16" s="60">
        <v>100</v>
      </c>
      <c r="D16" s="60">
        <v>0</v>
      </c>
      <c r="E16" s="60">
        <v>30000</v>
      </c>
      <c r="F16" s="61">
        <v>5.3</v>
      </c>
      <c r="G16" s="60">
        <v>23</v>
      </c>
      <c r="H16" s="4">
        <f>'Bilan par freinage'!Q16*1000</f>
        <v>52.095180952380964</v>
      </c>
      <c r="I16" s="4">
        <f>'Bilan par freinage'!S16*1000</f>
        <v>35.373028571428577</v>
      </c>
      <c r="J16" s="4">
        <f>'Bilan par freinage'!U16*1000</f>
        <v>18.075409523809522</v>
      </c>
      <c r="K16" s="4">
        <f>'Bilan par freinage'!W16</f>
        <v>3</v>
      </c>
    </row>
    <row r="17" spans="1:11" x14ac:dyDescent="0.25">
      <c r="A17" s="1">
        <v>15</v>
      </c>
      <c r="B17" s="1" t="s">
        <v>260</v>
      </c>
      <c r="C17" s="60">
        <v>100</v>
      </c>
      <c r="D17" s="60">
        <v>0</v>
      </c>
      <c r="E17" s="60">
        <v>30000</v>
      </c>
      <c r="F17" s="61">
        <v>5.3</v>
      </c>
      <c r="G17" s="60">
        <v>22</v>
      </c>
      <c r="H17" s="4">
        <f>'Bilan par freinage'!Q17*1000</f>
        <v>52.363333333333337</v>
      </c>
      <c r="I17" s="4">
        <f>'Bilan par freinage'!S17*1000</f>
        <v>39.383333333333333</v>
      </c>
      <c r="J17" s="4">
        <f>'Bilan par freinage'!U17*1000</f>
        <v>20.866666666666671</v>
      </c>
      <c r="K17" s="4">
        <f>'Bilan par freinage'!W17</f>
        <v>3</v>
      </c>
    </row>
    <row r="18" spans="1:11" x14ac:dyDescent="0.25">
      <c r="A18" s="1">
        <v>16</v>
      </c>
      <c r="B18" s="1" t="s">
        <v>260</v>
      </c>
      <c r="C18" s="60">
        <v>80</v>
      </c>
      <c r="D18" s="60">
        <v>0</v>
      </c>
      <c r="E18" s="60">
        <v>30000</v>
      </c>
      <c r="F18" s="61">
        <v>5.3</v>
      </c>
      <c r="G18" s="60">
        <v>17</v>
      </c>
      <c r="H18" s="4">
        <f>'Bilan par freinage'!Q18*1000</f>
        <v>20.012666666666668</v>
      </c>
      <c r="I18" s="4">
        <f>'Bilan par freinage'!S18*1000</f>
        <v>12.039333333333333</v>
      </c>
      <c r="J18" s="4">
        <f>'Bilan par freinage'!U18*1000</f>
        <v>6.2916666666666679</v>
      </c>
      <c r="K18" s="4">
        <f>'Bilan par freinage'!W18</f>
        <v>3</v>
      </c>
    </row>
    <row r="19" spans="1:11" x14ac:dyDescent="0.25">
      <c r="A19" s="1">
        <v>17</v>
      </c>
      <c r="B19" s="1" t="s">
        <v>260</v>
      </c>
      <c r="C19" s="60">
        <v>80</v>
      </c>
      <c r="D19" s="60">
        <v>0</v>
      </c>
      <c r="E19" s="60">
        <v>30000</v>
      </c>
      <c r="F19" s="61">
        <v>5.3</v>
      </c>
      <c r="G19" s="60">
        <v>17</v>
      </c>
      <c r="H19" s="4">
        <f>'Bilan par freinage'!Q19*1000</f>
        <v>24.793333333333337</v>
      </c>
      <c r="I19" s="4">
        <f>'Bilan par freinage'!S19*1000</f>
        <v>14.723333333333336</v>
      </c>
      <c r="J19" s="4">
        <f>'Bilan par freinage'!U19*1000</f>
        <v>7.7200000000000006</v>
      </c>
      <c r="K19" s="4">
        <f>'Bilan par freinage'!W19</f>
        <v>3</v>
      </c>
    </row>
    <row r="20" spans="1:11" x14ac:dyDescent="0.25">
      <c r="A20" s="1">
        <v>18</v>
      </c>
      <c r="B20" s="1" t="s">
        <v>260</v>
      </c>
      <c r="C20" s="60">
        <v>80</v>
      </c>
      <c r="D20" s="60">
        <v>0</v>
      </c>
      <c r="E20" s="60">
        <v>30000</v>
      </c>
      <c r="F20" s="61">
        <v>5.3</v>
      </c>
      <c r="G20" s="60">
        <v>17</v>
      </c>
      <c r="H20" s="4">
        <f>'Bilan par freinage'!Q20*1000</f>
        <v>40.461066666666675</v>
      </c>
      <c r="I20" s="4">
        <f>'Bilan par freinage'!S20*1000</f>
        <v>30.515600000000003</v>
      </c>
      <c r="J20" s="4">
        <f>'Bilan par freinage'!U20*1000</f>
        <v>16.60946666666667</v>
      </c>
      <c r="K20" s="4">
        <f>'Bilan par freinage'!W20</f>
        <v>3</v>
      </c>
    </row>
    <row r="21" spans="1:11" x14ac:dyDescent="0.25">
      <c r="A21" s="1">
        <v>19</v>
      </c>
      <c r="B21" s="1" t="s">
        <v>260</v>
      </c>
      <c r="C21" s="60">
        <v>80</v>
      </c>
      <c r="D21" s="60">
        <v>0</v>
      </c>
      <c r="E21" s="60">
        <v>30000</v>
      </c>
      <c r="F21" s="61">
        <v>5.3</v>
      </c>
      <c r="G21" s="60">
        <v>17</v>
      </c>
      <c r="H21" s="4">
        <f>'Bilan par freinage'!Q21*1000</f>
        <v>39.975333333333332</v>
      </c>
      <c r="I21" s="4">
        <f>'Bilan par freinage'!S21*1000</f>
        <v>30.224333333333334</v>
      </c>
      <c r="J21" s="4">
        <f>'Bilan par freinage'!U21*1000</f>
        <v>16.282500000000002</v>
      </c>
      <c r="K21" s="4">
        <f>'Bilan par freinage'!W21</f>
        <v>3</v>
      </c>
    </row>
    <row r="22" spans="1:11" x14ac:dyDescent="0.25">
      <c r="A22" s="1">
        <v>20</v>
      </c>
      <c r="B22" s="1" t="s">
        <v>260</v>
      </c>
      <c r="C22" s="60">
        <v>80</v>
      </c>
      <c r="D22" s="60">
        <v>0</v>
      </c>
      <c r="E22" s="60">
        <v>30000</v>
      </c>
      <c r="F22" s="61">
        <v>5.3</v>
      </c>
      <c r="G22" s="60">
        <v>17</v>
      </c>
      <c r="H22" s="4">
        <f>'Bilan par freinage'!Q22*1000</f>
        <v>33.613499999999995</v>
      </c>
      <c r="I22" s="4">
        <f>'Bilan par freinage'!S22*1000</f>
        <v>24.834166666666672</v>
      </c>
      <c r="J22" s="4">
        <f>'Bilan par freinage'!U22*1000</f>
        <v>14.059166666666666</v>
      </c>
      <c r="K22" s="4">
        <f>'Bilan par freinage'!W22</f>
        <v>3</v>
      </c>
    </row>
    <row r="23" spans="1:11" x14ac:dyDescent="0.25">
      <c r="A23" s="1">
        <v>21</v>
      </c>
      <c r="B23" s="1" t="s">
        <v>260</v>
      </c>
      <c r="C23" s="60">
        <v>80</v>
      </c>
      <c r="D23" s="60">
        <v>0</v>
      </c>
      <c r="E23" s="60">
        <v>30000</v>
      </c>
      <c r="F23" s="61">
        <v>5.3</v>
      </c>
      <c r="G23" s="60">
        <v>17</v>
      </c>
      <c r="H23" s="4">
        <f>'Bilan par freinage'!Q23*1000</f>
        <v>32.035966666666667</v>
      </c>
      <c r="I23" s="4">
        <f>'Bilan par freinage'!S23*1000</f>
        <v>21.563066666666668</v>
      </c>
      <c r="J23" s="4">
        <f>'Bilan par freinage'!U23*1000</f>
        <v>11.702633333333335</v>
      </c>
      <c r="K23" s="4">
        <f>'Bilan par freinage'!W23</f>
        <v>3</v>
      </c>
    </row>
    <row r="24" spans="1:11" x14ac:dyDescent="0.25">
      <c r="A24" s="1">
        <v>22</v>
      </c>
      <c r="B24" s="1" t="s">
        <v>260</v>
      </c>
      <c r="C24" s="60">
        <v>80</v>
      </c>
      <c r="D24" s="60">
        <v>0</v>
      </c>
      <c r="E24" s="60">
        <v>30000</v>
      </c>
      <c r="F24" s="61">
        <v>5.3</v>
      </c>
      <c r="G24" s="60">
        <v>17</v>
      </c>
      <c r="H24" s="4">
        <f>'Bilan par freinage'!Q24*1000</f>
        <v>28.852800000000002</v>
      </c>
      <c r="I24" s="4">
        <f>'Bilan par freinage'!S24*1000</f>
        <v>19.658133333333332</v>
      </c>
      <c r="J24" s="4">
        <f>'Bilan par freinage'!U24*1000</f>
        <v>11.310133333333338</v>
      </c>
      <c r="K24" s="4">
        <f>'Bilan par freinage'!W24</f>
        <v>3</v>
      </c>
    </row>
    <row r="25" spans="1:11" x14ac:dyDescent="0.25">
      <c r="A25" s="1">
        <v>23</v>
      </c>
      <c r="B25" s="1" t="s">
        <v>260</v>
      </c>
      <c r="C25" s="60">
        <v>80</v>
      </c>
      <c r="D25" s="60">
        <v>0</v>
      </c>
      <c r="E25" s="60">
        <v>30000</v>
      </c>
      <c r="F25" s="61">
        <v>5.3</v>
      </c>
      <c r="G25" s="60">
        <v>17</v>
      </c>
      <c r="H25" s="4">
        <f>'Bilan par freinage'!Q25*1000</f>
        <v>29.959714285714295</v>
      </c>
      <c r="I25" s="4">
        <f>'Bilan par freinage'!S25*1000</f>
        <v>20.680023809523814</v>
      </c>
      <c r="J25" s="4">
        <f>'Bilan par freinage'!U25*1000</f>
        <v>11.290912698412697</v>
      </c>
      <c r="K25" s="4">
        <f>'Bilan par freinage'!W25</f>
        <v>3</v>
      </c>
    </row>
    <row r="26" spans="1:11" x14ac:dyDescent="0.25">
      <c r="A26" s="1">
        <v>24</v>
      </c>
      <c r="B26" s="1" t="s">
        <v>261</v>
      </c>
      <c r="C26" s="60">
        <v>80</v>
      </c>
      <c r="D26" s="60">
        <v>40</v>
      </c>
      <c r="E26" s="60">
        <v>10000</v>
      </c>
      <c r="F26" s="61">
        <v>5.3</v>
      </c>
      <c r="G26" s="60">
        <v>23</v>
      </c>
      <c r="H26" s="4">
        <f>'Bilan par freinage'!Q26*1000</f>
        <v>36.154077922077924</v>
      </c>
      <c r="I26" s="4">
        <f>'Bilan par freinage'!S26*1000</f>
        <v>23.870129870129876</v>
      </c>
      <c r="J26" s="4">
        <f>'Bilan par freinage'!U26*1000</f>
        <v>12.37735064935065</v>
      </c>
      <c r="K26" s="4">
        <f>'Bilan par freinage'!W26</f>
        <v>3</v>
      </c>
    </row>
    <row r="27" spans="1:11" x14ac:dyDescent="0.25">
      <c r="A27" s="1">
        <v>25</v>
      </c>
      <c r="B27" s="1" t="s">
        <v>261</v>
      </c>
      <c r="C27" s="60">
        <v>80</v>
      </c>
      <c r="D27" s="60">
        <v>40</v>
      </c>
      <c r="E27" s="60">
        <v>20000</v>
      </c>
      <c r="F27" s="61">
        <v>5.3</v>
      </c>
      <c r="G27" s="60">
        <v>13</v>
      </c>
      <c r="H27" s="4">
        <f>'Bilan par freinage'!Q27*1000</f>
        <v>25.982171428571437</v>
      </c>
      <c r="I27" s="4">
        <f>'Bilan par freinage'!S27*1000</f>
        <v>17.35737142857143</v>
      </c>
      <c r="J27" s="4">
        <f>'Bilan par freinage'!U27*1000</f>
        <v>9.5829714285714296</v>
      </c>
      <c r="K27" s="4">
        <f>'Bilan par freinage'!W27</f>
        <v>3</v>
      </c>
    </row>
    <row r="28" spans="1:11" ht="15" customHeight="1" x14ac:dyDescent="0.25">
      <c r="A28" s="1">
        <v>26</v>
      </c>
      <c r="B28" s="1" t="s">
        <v>260</v>
      </c>
      <c r="C28" s="60">
        <v>60</v>
      </c>
      <c r="D28" s="60">
        <v>0</v>
      </c>
      <c r="E28" s="60">
        <v>40000</v>
      </c>
      <c r="F28" s="61">
        <v>7</v>
      </c>
      <c r="G28" s="60">
        <v>13</v>
      </c>
      <c r="H28" s="4">
        <f>'Bilan par freinage'!Q28*1000</f>
        <v>13.527453968253971</v>
      </c>
      <c r="I28" s="4">
        <f>'Bilan par freinage'!S28*1000</f>
        <v>7.1945523809523806</v>
      </c>
      <c r="J28" s="4">
        <f>'Bilan par freinage'!U28*1000</f>
        <v>3.7225523809523811</v>
      </c>
      <c r="K28" s="4">
        <f>'Bilan par freinage'!W28</f>
        <v>3</v>
      </c>
    </row>
    <row r="29" spans="1:11" x14ac:dyDescent="0.25">
      <c r="A29" s="1">
        <v>27</v>
      </c>
      <c r="B29" s="1" t="s">
        <v>260</v>
      </c>
      <c r="C29" s="60">
        <v>60</v>
      </c>
      <c r="D29" s="60">
        <v>0</v>
      </c>
      <c r="E29" s="60">
        <v>40000</v>
      </c>
      <c r="F29" s="61">
        <v>7</v>
      </c>
      <c r="G29" s="60">
        <v>13</v>
      </c>
      <c r="H29" s="4">
        <f>'Bilan par freinage'!Q29*1000</f>
        <v>54.671950000000002</v>
      </c>
      <c r="I29" s="4">
        <f>'Bilan par freinage'!S29*1000</f>
        <v>31.253383333333336</v>
      </c>
      <c r="J29" s="4">
        <f>'Bilan par freinage'!U29*1000</f>
        <v>12.297266666666667</v>
      </c>
      <c r="K29" s="4">
        <f>'Bilan par freinage'!W29</f>
        <v>3</v>
      </c>
    </row>
    <row r="30" spans="1:11" ht="15" customHeight="1" x14ac:dyDescent="0.25">
      <c r="A30" s="1">
        <v>28</v>
      </c>
      <c r="B30" s="1" t="s">
        <v>260</v>
      </c>
      <c r="C30" s="60">
        <v>60</v>
      </c>
      <c r="D30" s="60">
        <v>0</v>
      </c>
      <c r="E30" s="60">
        <v>40000</v>
      </c>
      <c r="F30" s="61">
        <v>7</v>
      </c>
      <c r="G30" s="60">
        <v>13</v>
      </c>
      <c r="H30" s="4">
        <f>'Bilan par freinage'!Q30*1000</f>
        <v>49.712571428571437</v>
      </c>
      <c r="I30" s="4">
        <f>'Bilan par freinage'!S30*1000</f>
        <v>26.696571428571435</v>
      </c>
      <c r="J30" s="4">
        <f>'Bilan par freinage'!U30*1000</f>
        <v>11.257714285714288</v>
      </c>
      <c r="K30" s="4">
        <f>'Bilan par freinage'!W30</f>
        <v>3</v>
      </c>
    </row>
    <row r="31" spans="1:11" x14ac:dyDescent="0.25">
      <c r="A31" s="1">
        <v>29</v>
      </c>
      <c r="B31" s="1" t="s">
        <v>260</v>
      </c>
      <c r="C31" s="60">
        <v>60</v>
      </c>
      <c r="D31" s="60">
        <v>0</v>
      </c>
      <c r="E31" s="60">
        <v>40000</v>
      </c>
      <c r="F31" s="61">
        <v>7</v>
      </c>
      <c r="G31" s="60">
        <v>13</v>
      </c>
      <c r="H31" s="4">
        <f>'Bilan par freinage'!Q31*1000</f>
        <v>31.499174603174605</v>
      </c>
      <c r="I31" s="4">
        <f>'Bilan par freinage'!S31*1000</f>
        <v>19.729333333333336</v>
      </c>
      <c r="J31" s="4">
        <f>'Bilan par freinage'!U31*1000</f>
        <v>9.3880634920634911</v>
      </c>
      <c r="K31" s="4">
        <f>'Bilan par freinage'!W31</f>
        <v>3</v>
      </c>
    </row>
    <row r="32" spans="1:11" x14ac:dyDescent="0.25">
      <c r="A32" s="1">
        <v>30</v>
      </c>
      <c r="B32" s="1" t="s">
        <v>260</v>
      </c>
      <c r="C32" s="60">
        <v>60</v>
      </c>
      <c r="D32" s="60">
        <v>0</v>
      </c>
      <c r="E32" s="60">
        <v>40000</v>
      </c>
      <c r="F32" s="61">
        <v>7</v>
      </c>
      <c r="G32" s="60">
        <v>13</v>
      </c>
      <c r="H32" s="4">
        <f>'Bilan par freinage'!Q32*1000</f>
        <v>29.317000000000011</v>
      </c>
      <c r="I32" s="4">
        <f>'Bilan par freinage'!S32*1000</f>
        <v>20.373111111111108</v>
      </c>
      <c r="J32" s="4">
        <f>'Bilan par freinage'!U32*1000</f>
        <v>11.103666666666665</v>
      </c>
      <c r="K32" s="4">
        <f>'Bilan par freinage'!W32</f>
        <v>3</v>
      </c>
    </row>
    <row r="33" spans="1:11" x14ac:dyDescent="0.25">
      <c r="A33" s="1">
        <v>31</v>
      </c>
      <c r="B33" s="1" t="s">
        <v>260</v>
      </c>
      <c r="C33" s="60">
        <v>90</v>
      </c>
      <c r="D33" s="60">
        <v>0</v>
      </c>
      <c r="E33" s="60">
        <v>40000</v>
      </c>
      <c r="F33" s="61">
        <v>7</v>
      </c>
      <c r="G33" s="60">
        <v>19</v>
      </c>
      <c r="H33" s="4">
        <f>'Bilan par freinage'!Q33*1000</f>
        <v>53.144984126984127</v>
      </c>
      <c r="I33" s="4">
        <f>'Bilan par freinage'!S33*1000</f>
        <v>36.239285714285714</v>
      </c>
      <c r="J33" s="4">
        <f>'Bilan par freinage'!U33*1000</f>
        <v>20.216777777777782</v>
      </c>
      <c r="K33" s="4">
        <f>'Bilan par freinage'!W33</f>
        <v>3</v>
      </c>
    </row>
    <row r="34" spans="1:11" x14ac:dyDescent="0.25">
      <c r="A34" s="1">
        <v>32</v>
      </c>
      <c r="B34" s="1" t="s">
        <v>260</v>
      </c>
      <c r="C34" s="60">
        <v>140</v>
      </c>
      <c r="D34" s="60">
        <v>0</v>
      </c>
      <c r="E34" s="60">
        <v>40000</v>
      </c>
      <c r="F34" s="61">
        <v>7</v>
      </c>
      <c r="G34" s="60">
        <v>36</v>
      </c>
      <c r="H34" s="4">
        <f>'Bilan par freinage'!Q34*1000</f>
        <v>232.79683838383843</v>
      </c>
      <c r="I34" s="4">
        <f>'Bilan par freinage'!S34*1000</f>
        <v>178.03428282828284</v>
      </c>
      <c r="J34" s="4">
        <f>'Bilan par freinage'!U34*1000</f>
        <v>104.03549494949498</v>
      </c>
      <c r="K34" s="4">
        <f>'Bilan par freinage'!W34</f>
        <v>3</v>
      </c>
    </row>
    <row r="35" spans="1:11" x14ac:dyDescent="0.25">
      <c r="A35" s="1">
        <v>33</v>
      </c>
      <c r="B35" s="1" t="s">
        <v>260</v>
      </c>
      <c r="C35" s="60">
        <v>140</v>
      </c>
      <c r="D35" s="60">
        <v>0</v>
      </c>
      <c r="E35" s="60">
        <v>40000</v>
      </c>
      <c r="F35" s="61">
        <v>7</v>
      </c>
      <c r="G35" s="60">
        <v>37</v>
      </c>
      <c r="H35" s="4">
        <f>'Bilan par freinage'!Q35*1000</f>
        <v>235.62225757575763</v>
      </c>
      <c r="I35" s="4">
        <f>'Bilan par freinage'!S35*1000</f>
        <v>180.24977272727273</v>
      </c>
      <c r="J35" s="4">
        <f>'Bilan par freinage'!U35*1000</f>
        <v>106.06028787878789</v>
      </c>
      <c r="K35" s="4">
        <f>'Bilan par freinage'!W35</f>
        <v>3</v>
      </c>
    </row>
    <row r="36" spans="1:11" x14ac:dyDescent="0.25">
      <c r="A36" s="1">
        <v>34</v>
      </c>
      <c r="B36" s="1" t="s">
        <v>260</v>
      </c>
      <c r="C36" s="60">
        <v>140</v>
      </c>
      <c r="D36" s="60">
        <v>0</v>
      </c>
      <c r="E36" s="60">
        <v>40000</v>
      </c>
      <c r="F36" s="61">
        <v>7</v>
      </c>
      <c r="G36" s="60">
        <v>37</v>
      </c>
      <c r="H36" s="4">
        <f>'Bilan par freinage'!Q36*1000</f>
        <v>250.37702051282056</v>
      </c>
      <c r="I36" s="4">
        <f>'Bilan par freinage'!S36*1000</f>
        <v>192.54763076923072</v>
      </c>
      <c r="J36" s="4">
        <f>'Bilan par freinage'!U36*1000</f>
        <v>115.00958974358973</v>
      </c>
      <c r="K36" s="4">
        <f>'Bilan par freinage'!W36</f>
        <v>3</v>
      </c>
    </row>
    <row r="37" spans="1:11" x14ac:dyDescent="0.25">
      <c r="A37" s="1">
        <v>35</v>
      </c>
      <c r="B37" s="1" t="s">
        <v>260</v>
      </c>
      <c r="C37" s="60">
        <v>140</v>
      </c>
      <c r="D37" s="60">
        <v>0</v>
      </c>
      <c r="E37" s="60">
        <v>40000</v>
      </c>
      <c r="F37" s="61">
        <v>7</v>
      </c>
      <c r="G37" s="60">
        <v>40</v>
      </c>
      <c r="H37" s="4">
        <f>'Bilan par freinage'!Q37*1000</f>
        <v>274.17955555555557</v>
      </c>
      <c r="I37" s="4">
        <f>'Bilan par freinage'!S37*1000</f>
        <v>224.49955555555556</v>
      </c>
      <c r="J37" s="4">
        <f>'Bilan par freinage'!U37*1000</f>
        <v>138.19555555555556</v>
      </c>
      <c r="K37" s="4">
        <f>'Bilan par freinage'!W37</f>
        <v>3</v>
      </c>
    </row>
    <row r="38" spans="1:11" x14ac:dyDescent="0.25">
      <c r="A38" s="1">
        <v>36</v>
      </c>
      <c r="B38" s="1" t="s">
        <v>261</v>
      </c>
      <c r="C38" s="60">
        <v>140</v>
      </c>
      <c r="D38" s="60">
        <v>70</v>
      </c>
      <c r="E38" s="60">
        <v>15000</v>
      </c>
      <c r="F38" s="61">
        <v>7</v>
      </c>
      <c r="G38" s="60">
        <v>44</v>
      </c>
      <c r="H38" s="4">
        <f>'Bilan par freinage'!Q38*1000</f>
        <v>240.11900000000003</v>
      </c>
      <c r="I38" s="4">
        <f>'Bilan par freinage'!S38*1000</f>
        <v>196.54800000000006</v>
      </c>
      <c r="J38" s="4">
        <f>'Bilan par freinage'!U38*1000</f>
        <v>118.49200000000002</v>
      </c>
      <c r="K38" s="4">
        <f>'Bilan par freinage'!W38</f>
        <v>2</v>
      </c>
    </row>
    <row r="39" spans="1:11" x14ac:dyDescent="0.25">
      <c r="A39" s="1">
        <v>37</v>
      </c>
      <c r="B39" s="1" t="s">
        <v>261</v>
      </c>
      <c r="C39" s="60">
        <v>140</v>
      </c>
      <c r="D39" s="60">
        <v>70</v>
      </c>
      <c r="E39" s="60">
        <v>25000</v>
      </c>
      <c r="F39" s="61">
        <v>7</v>
      </c>
      <c r="G39" s="60">
        <v>31</v>
      </c>
      <c r="H39" s="4">
        <f>'Bilan par freinage'!Q39*1000</f>
        <v>153.6746666666667</v>
      </c>
      <c r="I39" s="4">
        <f>'Bilan par freinage'!S39*1000</f>
        <v>123.89866666666668</v>
      </c>
      <c r="J39" s="4">
        <f>'Bilan par freinage'!U39*1000</f>
        <v>75.186666666666682</v>
      </c>
      <c r="K39" s="4">
        <f>'Bilan par freinage'!W39</f>
        <v>2</v>
      </c>
    </row>
    <row r="40" spans="1:11" ht="15" customHeight="1" x14ac:dyDescent="0.25">
      <c r="A40" s="1">
        <v>38</v>
      </c>
      <c r="B40" s="1" t="s">
        <v>260</v>
      </c>
      <c r="C40" s="60">
        <v>60</v>
      </c>
      <c r="D40" s="60">
        <v>0</v>
      </c>
      <c r="E40" s="60">
        <v>40000</v>
      </c>
      <c r="F40" s="61">
        <v>10</v>
      </c>
      <c r="G40" s="60">
        <v>21</v>
      </c>
      <c r="H40" s="4">
        <f>'Bilan par freinage'!Q40*1000</f>
        <v>16.265000000000001</v>
      </c>
      <c r="I40" s="4">
        <f>'Bilan par freinage'!S40*1000</f>
        <v>9.4349999999999987</v>
      </c>
      <c r="J40" s="4">
        <f>'Bilan par freinage'!U40*1000</f>
        <v>4.1400000000000006</v>
      </c>
      <c r="K40" s="4">
        <f>'Bilan par freinage'!W40</f>
        <v>2</v>
      </c>
    </row>
    <row r="41" spans="1:11" x14ac:dyDescent="0.25">
      <c r="A41" s="1">
        <v>39</v>
      </c>
      <c r="B41" s="1" t="s">
        <v>260</v>
      </c>
      <c r="C41" s="60">
        <v>60</v>
      </c>
      <c r="D41" s="60">
        <v>0</v>
      </c>
      <c r="E41" s="60">
        <v>40000</v>
      </c>
      <c r="F41" s="61">
        <v>10</v>
      </c>
      <c r="G41" s="60">
        <v>19</v>
      </c>
      <c r="H41" s="4">
        <f>'Bilan par freinage'!Q41*1000</f>
        <v>22.857142857142858</v>
      </c>
      <c r="I41" s="4">
        <f>'Bilan par freinage'!S41*1000</f>
        <v>14.85914285714286</v>
      </c>
      <c r="J41" s="4">
        <f>'Bilan par freinage'!U41*1000</f>
        <v>7.0664285714285722</v>
      </c>
      <c r="K41" s="4">
        <f>'Bilan par freinage'!W41</f>
        <v>2</v>
      </c>
    </row>
    <row r="42" spans="1:11" ht="15" customHeight="1" x14ac:dyDescent="0.25">
      <c r="A42" s="1">
        <v>40</v>
      </c>
      <c r="B42" s="1" t="s">
        <v>260</v>
      </c>
      <c r="C42" s="60">
        <v>60</v>
      </c>
      <c r="D42" s="60">
        <v>0</v>
      </c>
      <c r="E42" s="60">
        <v>40000</v>
      </c>
      <c r="F42" s="61">
        <v>10</v>
      </c>
      <c r="G42" s="60">
        <v>19</v>
      </c>
      <c r="H42" s="4">
        <f>'Bilan par freinage'!Q42*1000</f>
        <v>26.825714285714287</v>
      </c>
      <c r="I42" s="4">
        <f>'Bilan par freinage'!S42*1000</f>
        <v>17.246571428571432</v>
      </c>
      <c r="J42" s="4">
        <f>'Bilan par freinage'!U42*1000</f>
        <v>8.658571428571431</v>
      </c>
      <c r="K42" s="4">
        <f>'Bilan par freinage'!W42</f>
        <v>2</v>
      </c>
    </row>
    <row r="43" spans="1:11" x14ac:dyDescent="0.25">
      <c r="A43" s="1">
        <v>41</v>
      </c>
      <c r="B43" s="1" t="s">
        <v>260</v>
      </c>
      <c r="C43" s="60">
        <v>60</v>
      </c>
      <c r="D43" s="60">
        <v>0</v>
      </c>
      <c r="E43" s="60">
        <v>40000</v>
      </c>
      <c r="F43" s="61">
        <v>10</v>
      </c>
      <c r="G43" s="60">
        <v>19</v>
      </c>
      <c r="H43" s="4">
        <f>'Bilan par freinage'!Q43*1000</f>
        <v>27.730000000000004</v>
      </c>
      <c r="I43" s="4">
        <f>'Bilan par freinage'!S43*1000</f>
        <v>17.033619047619052</v>
      </c>
      <c r="J43" s="4">
        <f>'Bilan par freinage'!U43*1000</f>
        <v>8.4029523809523816</v>
      </c>
      <c r="K43" s="4">
        <f>'Bilan par freinage'!W43</f>
        <v>2</v>
      </c>
    </row>
    <row r="44" spans="1:11" x14ac:dyDescent="0.25">
      <c r="A44" s="1">
        <v>42</v>
      </c>
      <c r="B44" s="1" t="s">
        <v>260</v>
      </c>
      <c r="C44" s="60">
        <v>60</v>
      </c>
      <c r="D44" s="60">
        <v>0</v>
      </c>
      <c r="E44" s="60">
        <v>40000</v>
      </c>
      <c r="F44" s="61">
        <v>10</v>
      </c>
      <c r="G44" s="60">
        <v>19</v>
      </c>
      <c r="H44" s="4">
        <f>'Bilan par freinage'!Q44*1000</f>
        <v>28.382100000000001</v>
      </c>
      <c r="I44" s="4">
        <f>'Bilan par freinage'!S44*1000</f>
        <v>18.734550000000002</v>
      </c>
      <c r="J44" s="4">
        <f>'Bilan par freinage'!U44*1000</f>
        <v>9.6915000000000013</v>
      </c>
      <c r="K44" s="4">
        <f>'Bilan par freinage'!W44</f>
        <v>2</v>
      </c>
    </row>
    <row r="45" spans="1:11" x14ac:dyDescent="0.25">
      <c r="A45" s="1">
        <v>43</v>
      </c>
      <c r="B45" s="1" t="s">
        <v>260</v>
      </c>
      <c r="C45" s="60">
        <v>90</v>
      </c>
      <c r="D45" s="60">
        <v>0</v>
      </c>
      <c r="E45" s="60">
        <v>40000</v>
      </c>
      <c r="F45" s="61">
        <v>10</v>
      </c>
      <c r="G45" s="60">
        <v>29</v>
      </c>
      <c r="H45" s="4">
        <f>'Bilan par freinage'!Q45*1000</f>
        <v>85.076249999999987</v>
      </c>
      <c r="I45" s="4">
        <f>'Bilan par freinage'!S45*1000</f>
        <v>59.624250000000011</v>
      </c>
      <c r="J45" s="4">
        <f>'Bilan par freinage'!U45*1000</f>
        <v>31.804500000000001</v>
      </c>
      <c r="K45" s="4">
        <f>'Bilan par freinage'!W45</f>
        <v>2</v>
      </c>
    </row>
    <row r="46" spans="1:11" x14ac:dyDescent="0.25">
      <c r="A46" s="1">
        <v>44</v>
      </c>
      <c r="B46" s="1" t="s">
        <v>260</v>
      </c>
      <c r="C46" s="60">
        <v>140</v>
      </c>
      <c r="D46" s="60">
        <v>0</v>
      </c>
      <c r="E46" s="60">
        <v>40000</v>
      </c>
      <c r="F46" s="61">
        <v>10</v>
      </c>
      <c r="G46" s="60">
        <v>57</v>
      </c>
      <c r="H46" s="4">
        <f>'Bilan par freinage'!Q46*1000</f>
        <v>338.0913846153847</v>
      </c>
      <c r="I46" s="4">
        <f>'Bilan par freinage'!S46*1000</f>
        <v>252.16196153846161</v>
      </c>
      <c r="J46" s="4">
        <f>'Bilan par freinage'!U46*1000</f>
        <v>146.01911538461542</v>
      </c>
      <c r="K46" s="4">
        <f>'Bilan par freinage'!W46</f>
        <v>2</v>
      </c>
    </row>
    <row r="47" spans="1:11" x14ac:dyDescent="0.25">
      <c r="A47" s="1">
        <v>45</v>
      </c>
      <c r="B47" s="1" t="s">
        <v>260</v>
      </c>
      <c r="C47" s="60">
        <v>140</v>
      </c>
      <c r="D47" s="60">
        <v>0</v>
      </c>
      <c r="E47" s="60">
        <v>40000</v>
      </c>
      <c r="F47" s="61">
        <v>10</v>
      </c>
      <c r="G47" s="60">
        <v>59</v>
      </c>
      <c r="H47" s="4">
        <f>'Bilan par freinage'!Q47*1000</f>
        <v>313.92669230769235</v>
      </c>
      <c r="I47" s="4">
        <f>'Bilan par freinage'!S47*1000</f>
        <v>250.97080769230777</v>
      </c>
      <c r="J47" s="4">
        <f>'Bilan par freinage'!U47*1000</f>
        <v>153.34642307692309</v>
      </c>
      <c r="K47" s="4">
        <f>'Bilan par freinage'!W47</f>
        <v>2</v>
      </c>
    </row>
    <row r="48" spans="1:11" x14ac:dyDescent="0.25">
      <c r="A48" s="1">
        <v>46</v>
      </c>
      <c r="B48" s="1" t="s">
        <v>260</v>
      </c>
      <c r="C48" s="60">
        <v>140</v>
      </c>
      <c r="D48" s="60">
        <v>0</v>
      </c>
      <c r="E48" s="60">
        <v>40000</v>
      </c>
      <c r="F48" s="61">
        <v>10</v>
      </c>
      <c r="G48" s="60">
        <v>59</v>
      </c>
      <c r="H48" s="4">
        <f>'Bilan par freinage'!Q48*1000</f>
        <v>343.34144055944063</v>
      </c>
      <c r="I48" s="4">
        <f>'Bilan par freinage'!S48*1000</f>
        <v>275.92804195804206</v>
      </c>
      <c r="J48" s="4">
        <f>'Bilan par freinage'!U48*1000</f>
        <v>168.80370629370628</v>
      </c>
      <c r="K48" s="4">
        <f>'Bilan par freinage'!W48</f>
        <v>2</v>
      </c>
    </row>
    <row r="49" spans="1:11" x14ac:dyDescent="0.25">
      <c r="A49" s="1">
        <v>47</v>
      </c>
      <c r="B49" s="1" t="s">
        <v>260</v>
      </c>
      <c r="C49" s="60">
        <v>140</v>
      </c>
      <c r="D49" s="60">
        <v>0</v>
      </c>
      <c r="E49" s="60">
        <v>40000</v>
      </c>
      <c r="F49" s="61">
        <v>10</v>
      </c>
      <c r="G49" s="60">
        <v>61</v>
      </c>
      <c r="H49" s="4">
        <f>'Bilan par freinage'!Q49*1000</f>
        <v>389.08246153846159</v>
      </c>
      <c r="I49" s="4">
        <f>'Bilan par freinage'!S49*1000</f>
        <v>319.6135384615385</v>
      </c>
      <c r="J49" s="4">
        <f>'Bilan par freinage'!U49*1000</f>
        <v>196.06707692307697</v>
      </c>
      <c r="K49" s="4">
        <f>'Bilan par freinage'!W49</f>
        <v>2</v>
      </c>
    </row>
    <row r="50" spans="1:11" x14ac:dyDescent="0.25">
      <c r="A50" s="1">
        <v>48</v>
      </c>
      <c r="B50" s="1" t="s">
        <v>261</v>
      </c>
      <c r="C50" s="60">
        <v>140</v>
      </c>
      <c r="D50" s="60">
        <v>70</v>
      </c>
      <c r="E50" s="60">
        <v>15000</v>
      </c>
      <c r="F50" s="61">
        <v>10</v>
      </c>
      <c r="G50" s="60">
        <v>64</v>
      </c>
      <c r="H50" s="4">
        <f>'Bilan par freinage'!Q50*1000</f>
        <v>275.85320000000002</v>
      </c>
      <c r="I50" s="4">
        <f>'Bilan par freinage'!S50*1000</f>
        <v>208.66719999999995</v>
      </c>
      <c r="J50" s="4">
        <f>'Bilan par freinage'!U50*1000</f>
        <v>121.27919999999999</v>
      </c>
      <c r="K50" s="4">
        <f>'Bilan par freinage'!W50</f>
        <v>2</v>
      </c>
    </row>
    <row r="51" spans="1:11" x14ac:dyDescent="0.25">
      <c r="A51" s="1">
        <v>49</v>
      </c>
      <c r="B51" s="1" t="s">
        <v>261</v>
      </c>
      <c r="C51" s="60">
        <v>140</v>
      </c>
      <c r="D51" s="60">
        <v>70</v>
      </c>
      <c r="E51" s="60">
        <v>25000</v>
      </c>
      <c r="F51" s="61">
        <v>10</v>
      </c>
      <c r="G51" s="60">
        <v>41</v>
      </c>
      <c r="H51" s="4">
        <f>'Bilan par freinage'!Q51*1000</f>
        <v>290.64200000000005</v>
      </c>
      <c r="I51" s="4">
        <f>'Bilan par freinage'!S51*1000</f>
        <v>222.34300000000007</v>
      </c>
      <c r="J51" s="4">
        <f>'Bilan par freinage'!U51*1000</f>
        <v>127.05550000000004</v>
      </c>
      <c r="K51" s="4">
        <f>'Bilan par freinage'!W51</f>
        <v>2</v>
      </c>
    </row>
    <row r="52" spans="1:11" ht="15" customHeight="1" x14ac:dyDescent="0.25">
      <c r="A52" s="1">
        <v>50</v>
      </c>
      <c r="B52" s="1" t="s">
        <v>260</v>
      </c>
      <c r="C52" s="60">
        <v>100</v>
      </c>
      <c r="D52" s="60">
        <v>0</v>
      </c>
      <c r="E52" s="60">
        <v>30000</v>
      </c>
      <c r="F52" s="61">
        <v>5.3</v>
      </c>
      <c r="G52" s="60">
        <v>25</v>
      </c>
      <c r="H52" s="4">
        <f>'Bilan par freinage'!Q52*1000</f>
        <v>53.31514285714286</v>
      </c>
      <c r="I52" s="4">
        <f>'Bilan par freinage'!S52*1000</f>
        <v>37.885428571428577</v>
      </c>
      <c r="J52" s="4">
        <f>'Bilan par freinage'!U52*1000</f>
        <v>19.578761904761905</v>
      </c>
      <c r="K52" s="4">
        <f>'Bilan par freinage'!W52</f>
        <v>2</v>
      </c>
    </row>
    <row r="53" spans="1:11" x14ac:dyDescent="0.25">
      <c r="A53" s="1">
        <v>51</v>
      </c>
      <c r="B53" s="1" t="s">
        <v>260</v>
      </c>
      <c r="C53" s="60">
        <v>100</v>
      </c>
      <c r="D53" s="60">
        <v>0</v>
      </c>
      <c r="E53" s="60">
        <v>30000</v>
      </c>
      <c r="F53" s="61">
        <v>5.3</v>
      </c>
      <c r="G53" s="60">
        <v>24</v>
      </c>
      <c r="H53" s="4">
        <f>'Bilan par freinage'!Q53*1000</f>
        <v>56.942742857142861</v>
      </c>
      <c r="I53" s="4">
        <f>'Bilan par freinage'!S53*1000</f>
        <v>41.121771428571435</v>
      </c>
      <c r="J53" s="4">
        <f>'Bilan par freinage'!U53*1000</f>
        <v>20.264914285714287</v>
      </c>
      <c r="K53" s="4">
        <f>'Bilan par freinage'!W53</f>
        <v>2</v>
      </c>
    </row>
    <row r="54" spans="1:11" ht="15" customHeight="1" x14ac:dyDescent="0.25">
      <c r="A54" s="1">
        <v>52</v>
      </c>
      <c r="B54" s="1" t="s">
        <v>260</v>
      </c>
      <c r="C54" s="60">
        <v>100</v>
      </c>
      <c r="D54" s="60">
        <v>0</v>
      </c>
      <c r="E54" s="60">
        <v>30000</v>
      </c>
      <c r="F54" s="61">
        <v>5.3</v>
      </c>
      <c r="G54" s="60">
        <v>23</v>
      </c>
      <c r="H54" s="4">
        <f>'Bilan par freinage'!Q54*1000</f>
        <v>49.123650000000012</v>
      </c>
      <c r="I54" s="4">
        <f>'Bilan par freinage'!S54*1000</f>
        <v>35.385150000000003</v>
      </c>
      <c r="J54" s="4">
        <f>'Bilan par freinage'!U54*1000</f>
        <v>17.2362</v>
      </c>
      <c r="K54" s="4">
        <f>'Bilan par freinage'!W54</f>
        <v>2</v>
      </c>
    </row>
    <row r="55" spans="1:11" x14ac:dyDescent="0.25">
      <c r="A55" s="1">
        <v>53</v>
      </c>
      <c r="B55" s="1" t="s">
        <v>260</v>
      </c>
      <c r="C55" s="60">
        <v>100</v>
      </c>
      <c r="D55" s="60">
        <v>0</v>
      </c>
      <c r="E55" s="60">
        <v>30000</v>
      </c>
      <c r="F55" s="61">
        <v>5.3</v>
      </c>
      <c r="G55" s="60">
        <v>23</v>
      </c>
      <c r="H55" s="4">
        <f>'Bilan par freinage'!Q55*1000</f>
        <v>49.842000000000013</v>
      </c>
      <c r="I55" s="4">
        <f>'Bilan par freinage'!S55*1000</f>
        <v>37.090666666666678</v>
      </c>
      <c r="J55" s="4">
        <f>'Bilan par freinage'!U55*1000</f>
        <v>18.21766666666667</v>
      </c>
      <c r="K55" s="4">
        <f>'Bilan par freinage'!W55</f>
        <v>2</v>
      </c>
    </row>
    <row r="56" spans="1:11" x14ac:dyDescent="0.25">
      <c r="A56" s="1">
        <v>54</v>
      </c>
      <c r="B56" s="1" t="s">
        <v>260</v>
      </c>
      <c r="C56" s="60">
        <v>100</v>
      </c>
      <c r="D56" s="60">
        <v>0</v>
      </c>
      <c r="E56" s="60">
        <v>30000</v>
      </c>
      <c r="F56" s="61">
        <v>5.3</v>
      </c>
      <c r="G56" s="60">
        <v>23</v>
      </c>
      <c r="H56" s="4">
        <f>'Bilan par freinage'!Q56*1000</f>
        <v>55.884200000000007</v>
      </c>
      <c r="I56" s="4">
        <f>'Bilan par freinage'!S56*1000</f>
        <v>41.188600000000008</v>
      </c>
      <c r="J56" s="4">
        <f>'Bilan par freinage'!U56*1000</f>
        <v>21.325799999999997</v>
      </c>
      <c r="K56" s="4">
        <f>'Bilan par freinage'!W56</f>
        <v>2</v>
      </c>
    </row>
    <row r="57" spans="1:11" x14ac:dyDescent="0.25">
      <c r="A57" s="1">
        <v>55</v>
      </c>
      <c r="B57" s="1" t="s">
        <v>260</v>
      </c>
      <c r="C57" s="60">
        <v>100</v>
      </c>
      <c r="D57" s="60">
        <v>0</v>
      </c>
      <c r="E57" s="60">
        <v>30000</v>
      </c>
      <c r="F57" s="61">
        <v>5.3</v>
      </c>
      <c r="G57" s="60">
        <v>23</v>
      </c>
      <c r="H57" s="4">
        <f>'Bilan par freinage'!Q57*1000</f>
        <v>52.40190476190476</v>
      </c>
      <c r="I57" s="4">
        <f>'Bilan par freinage'!S57*1000</f>
        <v>37.736285714285707</v>
      </c>
      <c r="J57" s="4">
        <f>'Bilan par freinage'!U57*1000</f>
        <v>19.463904761904757</v>
      </c>
      <c r="K57" s="4">
        <f>'Bilan par freinage'!W57</f>
        <v>2</v>
      </c>
    </row>
    <row r="58" spans="1:11" x14ac:dyDescent="0.25">
      <c r="A58" s="1">
        <v>56</v>
      </c>
      <c r="B58" s="1" t="s">
        <v>259</v>
      </c>
      <c r="C58" s="60">
        <v>100</v>
      </c>
      <c r="D58" s="60">
        <v>100</v>
      </c>
      <c r="E58" s="60">
        <v>8000</v>
      </c>
      <c r="F58" s="61">
        <v>5.3</v>
      </c>
      <c r="G58" s="60">
        <v>31</v>
      </c>
      <c r="H58" s="4">
        <f>'Bilan par freinage'!Q58*1000</f>
        <v>649.51333333333343</v>
      </c>
      <c r="I58" s="4">
        <f>'Bilan par freinage'!S58*1000</f>
        <v>470.86600000000016</v>
      </c>
      <c r="J58" s="4">
        <f>'Bilan par freinage'!U58*1000</f>
        <v>236.90066666666664</v>
      </c>
      <c r="K58" s="4">
        <f>'Bilan par freinage'!W58</f>
        <v>1</v>
      </c>
    </row>
    <row r="59" spans="1:11" x14ac:dyDescent="0.25">
      <c r="A59" s="1">
        <v>57</v>
      </c>
      <c r="B59" s="1" t="s">
        <v>260</v>
      </c>
      <c r="C59" s="60">
        <v>100</v>
      </c>
      <c r="D59" s="60">
        <v>0</v>
      </c>
      <c r="E59" s="60">
        <v>30000</v>
      </c>
      <c r="F59" s="61">
        <v>5.3</v>
      </c>
      <c r="G59" s="60">
        <v>23</v>
      </c>
      <c r="H59" s="4">
        <f>'Bilan par freinage'!Q59*1000</f>
        <v>40.852071428571435</v>
      </c>
      <c r="I59" s="4">
        <f>'Bilan par freinage'!S59*1000</f>
        <v>30.421392857142862</v>
      </c>
      <c r="J59" s="4">
        <f>'Bilan par freinage'!U59*1000</f>
        <v>16.136464285714286</v>
      </c>
      <c r="K59" s="4">
        <f>'Bilan par freinage'!W59</f>
        <v>2</v>
      </c>
    </row>
    <row r="60" spans="1:11" x14ac:dyDescent="0.25">
      <c r="A60" s="1">
        <v>58</v>
      </c>
      <c r="B60" s="1"/>
      <c r="C60" s="62"/>
      <c r="D60" s="62"/>
      <c r="E60" s="62"/>
      <c r="F60" s="62"/>
      <c r="G60" s="62"/>
      <c r="H60" s="4" t="e">
        <f>'Bilan par freinage'!Q60*1000</f>
        <v>#DIV/0!</v>
      </c>
      <c r="I60" s="4" t="e">
        <f>'Bilan par freinage'!S60*1000</f>
        <v>#DIV/0!</v>
      </c>
      <c r="J60" s="4" t="e">
        <f>'Bilan par freinage'!U60*1000</f>
        <v>#DIV/0!</v>
      </c>
      <c r="K60" s="4">
        <f>'Bilan par freinage'!W60</f>
        <v>0</v>
      </c>
    </row>
    <row r="61" spans="1:11" x14ac:dyDescent="0.25">
      <c r="A61" s="1">
        <v>59</v>
      </c>
      <c r="B61" s="1"/>
      <c r="C61" s="62"/>
      <c r="D61" s="62"/>
      <c r="E61" s="62"/>
      <c r="F61" s="62"/>
      <c r="G61" s="62"/>
      <c r="H61" s="4" t="e">
        <f>'Bilan par freinage'!Q61*1000</f>
        <v>#DIV/0!</v>
      </c>
      <c r="I61" s="4" t="e">
        <f>'Bilan par freinage'!S61*1000</f>
        <v>#DIV/0!</v>
      </c>
      <c r="J61" s="4" t="e">
        <f>'Bilan par freinage'!U61*1000</f>
        <v>#DIV/0!</v>
      </c>
      <c r="K61" s="4">
        <f>'Bilan par freinage'!W61</f>
        <v>0</v>
      </c>
    </row>
    <row r="62" spans="1:11" x14ac:dyDescent="0.25">
      <c r="A62" s="1">
        <v>60</v>
      </c>
      <c r="B62" s="1"/>
      <c r="C62" s="62"/>
      <c r="D62" s="62"/>
      <c r="E62" s="62"/>
      <c r="F62" s="62"/>
      <c r="G62" s="62"/>
      <c r="H62" s="4" t="e">
        <f>'Bilan par freinage'!Q62*1000</f>
        <v>#DIV/0!</v>
      </c>
      <c r="I62" s="4" t="e">
        <f>'Bilan par freinage'!S62*1000</f>
        <v>#DIV/0!</v>
      </c>
      <c r="J62" s="4" t="e">
        <f>'Bilan par freinage'!U62*1000</f>
        <v>#DIV/0!</v>
      </c>
      <c r="K62" s="4">
        <f>'Bilan par freinage'!W62</f>
        <v>0</v>
      </c>
    </row>
    <row r="63" spans="1:11" x14ac:dyDescent="0.25">
      <c r="A63" s="1">
        <v>61</v>
      </c>
      <c r="B63" s="1"/>
      <c r="C63" s="62"/>
      <c r="D63" s="62"/>
      <c r="E63" s="62"/>
      <c r="F63" s="62"/>
      <c r="G63" s="62"/>
      <c r="H63" s="4" t="e">
        <f>'Bilan par freinage'!Q63*1000</f>
        <v>#DIV/0!</v>
      </c>
      <c r="I63" s="4" t="e">
        <f>'Bilan par freinage'!S63*1000</f>
        <v>#DIV/0!</v>
      </c>
      <c r="J63" s="4" t="e">
        <f>'Bilan par freinage'!U63*1000</f>
        <v>#DIV/0!</v>
      </c>
      <c r="K63" s="4">
        <f>'Bilan par freinage'!W63</f>
        <v>0</v>
      </c>
    </row>
    <row r="64" spans="1:11" x14ac:dyDescent="0.25">
      <c r="A64" s="1">
        <v>62</v>
      </c>
      <c r="B64" s="1"/>
      <c r="C64" s="62"/>
      <c r="D64" s="62"/>
      <c r="E64" s="62"/>
      <c r="F64" s="62"/>
      <c r="G64" s="62"/>
      <c r="H64" s="4" t="e">
        <f>'Bilan par freinage'!Q64*1000</f>
        <v>#DIV/0!</v>
      </c>
      <c r="I64" s="4" t="e">
        <f>'Bilan par freinage'!S64*1000</f>
        <v>#DIV/0!</v>
      </c>
      <c r="J64" s="4" t="e">
        <f>'Bilan par freinage'!U64*1000</f>
        <v>#DIV/0!</v>
      </c>
      <c r="K64" s="4">
        <f>'Bilan par freinage'!W64</f>
        <v>0</v>
      </c>
    </row>
    <row r="65" spans="1:11" x14ac:dyDescent="0.25">
      <c r="A65" s="1">
        <v>63</v>
      </c>
      <c r="B65" s="1"/>
      <c r="C65" s="62"/>
      <c r="D65" s="62"/>
      <c r="E65" s="62"/>
      <c r="F65" s="62"/>
      <c r="G65" s="62"/>
      <c r="H65" s="4" t="e">
        <f>'Bilan par freinage'!Q65*1000</f>
        <v>#DIV/0!</v>
      </c>
      <c r="I65" s="4" t="e">
        <f>'Bilan par freinage'!S65*1000</f>
        <v>#DIV/0!</v>
      </c>
      <c r="J65" s="4" t="e">
        <f>'Bilan par freinage'!U65*1000</f>
        <v>#DIV/0!</v>
      </c>
      <c r="K65" s="4">
        <f>'Bilan par freinage'!W65</f>
        <v>0</v>
      </c>
    </row>
    <row r="66" spans="1:11" x14ac:dyDescent="0.25">
      <c r="A66" s="1">
        <v>64</v>
      </c>
      <c r="B66" s="1"/>
      <c r="C66" s="62"/>
      <c r="D66" s="62"/>
      <c r="E66" s="62"/>
      <c r="F66" s="62"/>
      <c r="G66" s="62"/>
      <c r="H66" s="4" t="e">
        <f>'Bilan par freinage'!Q66*1000</f>
        <v>#DIV/0!</v>
      </c>
      <c r="I66" s="4" t="e">
        <f>'Bilan par freinage'!S66*1000</f>
        <v>#DIV/0!</v>
      </c>
      <c r="J66" s="4" t="e">
        <f>'Bilan par freinage'!U66*1000</f>
        <v>#DIV/0!</v>
      </c>
      <c r="K66" s="4">
        <f>'Bilan par freinage'!W66</f>
        <v>0</v>
      </c>
    </row>
    <row r="67" spans="1:11" x14ac:dyDescent="0.25">
      <c r="A67" s="1">
        <v>65</v>
      </c>
      <c r="B67" s="1"/>
      <c r="C67" s="62"/>
      <c r="D67" s="62"/>
      <c r="E67" s="62"/>
      <c r="F67" s="62"/>
      <c r="G67" s="62"/>
      <c r="H67" s="4" t="e">
        <f>'Bilan par freinage'!Q67*1000</f>
        <v>#DIV/0!</v>
      </c>
      <c r="I67" s="4" t="e">
        <f>'Bilan par freinage'!S67*1000</f>
        <v>#DIV/0!</v>
      </c>
      <c r="J67" s="4" t="e">
        <f>'Bilan par freinage'!U67*1000</f>
        <v>#DIV/0!</v>
      </c>
      <c r="K67" s="4">
        <f>'Bilan par freinage'!W67</f>
        <v>0</v>
      </c>
    </row>
    <row r="68" spans="1:11" x14ac:dyDescent="0.25">
      <c r="A68" s="1">
        <v>66</v>
      </c>
      <c r="B68" s="1"/>
      <c r="C68" s="62"/>
      <c r="D68" s="62"/>
      <c r="E68" s="62"/>
      <c r="F68" s="62"/>
      <c r="G68" s="62"/>
      <c r="H68" s="4" t="e">
        <f>'Bilan par freinage'!Q68*1000</f>
        <v>#DIV/0!</v>
      </c>
      <c r="I68" s="4" t="e">
        <f>'Bilan par freinage'!S68*1000</f>
        <v>#DIV/0!</v>
      </c>
      <c r="J68" s="4" t="e">
        <f>'Bilan par freinage'!U68*1000</f>
        <v>#DIV/0!</v>
      </c>
      <c r="K68" s="4">
        <f>'Bilan par freinage'!W68</f>
        <v>0</v>
      </c>
    </row>
    <row r="69" spans="1:11" x14ac:dyDescent="0.25">
      <c r="A69" s="1">
        <v>67</v>
      </c>
      <c r="B69" s="1"/>
      <c r="C69" s="62"/>
      <c r="D69" s="62"/>
      <c r="E69" s="62"/>
      <c r="F69" s="62"/>
      <c r="G69" s="62"/>
      <c r="H69" s="4" t="e">
        <f>'Bilan par freinage'!Q69*1000</f>
        <v>#DIV/0!</v>
      </c>
      <c r="I69" s="4" t="e">
        <f>'Bilan par freinage'!S69*1000</f>
        <v>#DIV/0!</v>
      </c>
      <c r="J69" s="4" t="e">
        <f>'Bilan par freinage'!U69*1000</f>
        <v>#DIV/0!</v>
      </c>
      <c r="K69" s="4">
        <f>'Bilan par freinage'!W69</f>
        <v>0</v>
      </c>
    </row>
    <row r="70" spans="1:11" x14ac:dyDescent="0.25">
      <c r="A70" s="1">
        <v>68</v>
      </c>
      <c r="B70" s="1"/>
      <c r="C70" s="62"/>
      <c r="D70" s="62"/>
      <c r="E70" s="62"/>
      <c r="F70" s="62"/>
      <c r="G70" s="62"/>
      <c r="H70" s="4" t="e">
        <f>'Bilan par freinage'!Q70*1000</f>
        <v>#DIV/0!</v>
      </c>
      <c r="I70" s="4" t="e">
        <f>'Bilan par freinage'!S70*1000</f>
        <v>#DIV/0!</v>
      </c>
      <c r="J70" s="4" t="e">
        <f>'Bilan par freinage'!U70*1000</f>
        <v>#DIV/0!</v>
      </c>
      <c r="K70" s="4">
        <f>'Bilan par freinage'!W70</f>
        <v>0</v>
      </c>
    </row>
    <row r="71" spans="1:11" x14ac:dyDescent="0.25">
      <c r="A71" s="1">
        <v>69</v>
      </c>
      <c r="B71" s="1"/>
      <c r="C71" s="62"/>
      <c r="D71" s="62"/>
      <c r="E71" s="62"/>
      <c r="F71" s="62"/>
      <c r="G71" s="62"/>
      <c r="H71" s="4" t="e">
        <f>'Bilan par freinage'!Q71*1000</f>
        <v>#DIV/0!</v>
      </c>
      <c r="I71" s="4" t="e">
        <f>'Bilan par freinage'!S71*1000</f>
        <v>#DIV/0!</v>
      </c>
      <c r="J71" s="4" t="e">
        <f>'Bilan par freinage'!U71*1000</f>
        <v>#DIV/0!</v>
      </c>
      <c r="K71" s="4">
        <f>'Bilan par freinage'!W71</f>
        <v>0</v>
      </c>
    </row>
    <row r="72" spans="1:11" x14ac:dyDescent="0.25">
      <c r="A72" s="1">
        <v>70</v>
      </c>
      <c r="B72" s="1"/>
      <c r="C72" s="62"/>
      <c r="D72" s="62"/>
      <c r="E72" s="62"/>
      <c r="F72" s="62"/>
      <c r="G72" s="62"/>
      <c r="H72" s="4" t="e">
        <f>'Bilan par freinage'!Q72*1000</f>
        <v>#DIV/0!</v>
      </c>
      <c r="I72" s="4" t="e">
        <f>'Bilan par freinage'!S72*1000</f>
        <v>#DIV/0!</v>
      </c>
      <c r="J72" s="4" t="e">
        <f>'Bilan par freinage'!U72*1000</f>
        <v>#DIV/0!</v>
      </c>
      <c r="K72" s="4">
        <f>'Bilan par freinage'!W72</f>
        <v>0</v>
      </c>
    </row>
    <row r="73" spans="1:11" x14ac:dyDescent="0.25">
      <c r="A73" s="1">
        <v>71</v>
      </c>
      <c r="B73" s="1"/>
      <c r="C73" s="62"/>
      <c r="D73" s="62"/>
      <c r="E73" s="62"/>
      <c r="F73" s="62"/>
      <c r="G73" s="62"/>
      <c r="H73" s="4" t="e">
        <f>'Bilan par freinage'!Q73*1000</f>
        <v>#DIV/0!</v>
      </c>
      <c r="I73" s="4" t="e">
        <f>'Bilan par freinage'!S73*1000</f>
        <v>#DIV/0!</v>
      </c>
      <c r="J73" s="4" t="e">
        <f>'Bilan par freinage'!U73*1000</f>
        <v>#DIV/0!</v>
      </c>
      <c r="K73" s="4">
        <f>'Bilan par freinage'!W73</f>
        <v>0</v>
      </c>
    </row>
    <row r="74" spans="1:11" x14ac:dyDescent="0.25">
      <c r="A74" s="1">
        <v>72</v>
      </c>
      <c r="B74" s="1"/>
      <c r="C74" s="62"/>
      <c r="D74" s="62"/>
      <c r="E74" s="62"/>
      <c r="F74" s="62"/>
      <c r="G74" s="62"/>
      <c r="H74" s="4" t="e">
        <f>'Bilan par freinage'!Q74*1000</f>
        <v>#DIV/0!</v>
      </c>
      <c r="I74" s="4" t="e">
        <f>'Bilan par freinage'!S74*1000</f>
        <v>#DIV/0!</v>
      </c>
      <c r="J74" s="4" t="e">
        <f>'Bilan par freinage'!U74*1000</f>
        <v>#DIV/0!</v>
      </c>
      <c r="K74" s="4">
        <f>'Bilan par freinage'!W74</f>
        <v>0</v>
      </c>
    </row>
    <row r="75" spans="1:11" x14ac:dyDescent="0.25">
      <c r="A75" s="1">
        <v>73</v>
      </c>
      <c r="B75" s="1"/>
      <c r="C75" s="62"/>
      <c r="D75" s="62"/>
      <c r="E75" s="62"/>
      <c r="F75" s="62"/>
      <c r="G75" s="62"/>
      <c r="H75" s="4" t="e">
        <f>'Bilan par freinage'!Q75*1000</f>
        <v>#DIV/0!</v>
      </c>
      <c r="I75" s="4" t="e">
        <f>'Bilan par freinage'!S75*1000</f>
        <v>#DIV/0!</v>
      </c>
      <c r="J75" s="4" t="e">
        <f>'Bilan par freinage'!U75*1000</f>
        <v>#DIV/0!</v>
      </c>
      <c r="K75" s="4">
        <f>'Bilan par freinage'!W75</f>
        <v>0</v>
      </c>
    </row>
    <row r="76" spans="1:11" x14ac:dyDescent="0.25">
      <c r="A76" s="1">
        <v>74</v>
      </c>
      <c r="B76" s="1"/>
      <c r="C76" s="62"/>
      <c r="D76" s="62"/>
      <c r="E76" s="62"/>
      <c r="F76" s="62"/>
      <c r="G76" s="62"/>
      <c r="H76" s="4" t="e">
        <f>'Bilan par freinage'!Q76*1000</f>
        <v>#DIV/0!</v>
      </c>
      <c r="I76" s="4" t="e">
        <f>'Bilan par freinage'!S76*1000</f>
        <v>#DIV/0!</v>
      </c>
      <c r="J76" s="4" t="e">
        <f>'Bilan par freinage'!U76*1000</f>
        <v>#DIV/0!</v>
      </c>
      <c r="K76" s="4">
        <f>'Bilan par freinage'!W76</f>
        <v>0</v>
      </c>
    </row>
    <row r="77" spans="1:11" x14ac:dyDescent="0.25">
      <c r="A77" s="1">
        <v>75</v>
      </c>
      <c r="B77" s="1"/>
      <c r="C77" s="62"/>
      <c r="D77" s="62"/>
      <c r="E77" s="62"/>
      <c r="F77" s="62"/>
      <c r="G77" s="62"/>
      <c r="H77" s="4" t="e">
        <f>'Bilan par freinage'!Q77*1000</f>
        <v>#DIV/0!</v>
      </c>
      <c r="I77" s="4" t="e">
        <f>'Bilan par freinage'!S77*1000</f>
        <v>#DIV/0!</v>
      </c>
      <c r="J77" s="4" t="e">
        <f>'Bilan par freinage'!U77*1000</f>
        <v>#DIV/0!</v>
      </c>
      <c r="K77" s="4">
        <f>'Bilan par freinage'!W77</f>
        <v>0</v>
      </c>
    </row>
    <row r="78" spans="1:11" x14ac:dyDescent="0.25">
      <c r="A78" s="1">
        <v>76</v>
      </c>
      <c r="B78" s="1"/>
      <c r="C78" s="62"/>
      <c r="D78" s="62"/>
      <c r="E78" s="62"/>
      <c r="F78" s="62"/>
      <c r="G78" s="62"/>
      <c r="H78" s="4" t="e">
        <f>'Bilan par freinage'!Q78*1000</f>
        <v>#DIV/0!</v>
      </c>
      <c r="I78" s="4" t="e">
        <f>'Bilan par freinage'!S78*1000</f>
        <v>#DIV/0!</v>
      </c>
      <c r="J78" s="4" t="e">
        <f>'Bilan par freinage'!U78*1000</f>
        <v>#DIV/0!</v>
      </c>
      <c r="K78" s="4">
        <f>'Bilan par freinage'!W78</f>
        <v>0</v>
      </c>
    </row>
    <row r="79" spans="1:11" x14ac:dyDescent="0.25">
      <c r="A79" s="1">
        <v>77</v>
      </c>
      <c r="B79" s="1"/>
      <c r="C79" s="62"/>
      <c r="D79" s="62"/>
      <c r="E79" s="62"/>
      <c r="F79" s="62"/>
      <c r="G79" s="62"/>
      <c r="H79" s="4" t="e">
        <f>'Bilan par freinage'!Q79*1000</f>
        <v>#DIV/0!</v>
      </c>
      <c r="I79" s="4" t="e">
        <f>'Bilan par freinage'!S79*1000</f>
        <v>#DIV/0!</v>
      </c>
      <c r="J79" s="4" t="e">
        <f>'Bilan par freinage'!U79*1000</f>
        <v>#DIV/0!</v>
      </c>
      <c r="K79" s="4">
        <f>'Bilan par freinage'!W79</f>
        <v>0</v>
      </c>
    </row>
    <row r="80" spans="1:11" x14ac:dyDescent="0.25">
      <c r="A80" s="1">
        <v>78</v>
      </c>
      <c r="B80" s="1"/>
      <c r="C80" s="62"/>
      <c r="D80" s="62"/>
      <c r="E80" s="62"/>
      <c r="F80" s="62"/>
      <c r="G80" s="62"/>
      <c r="H80" s="4" t="e">
        <f>'Bilan par freinage'!Q80*1000</f>
        <v>#DIV/0!</v>
      </c>
      <c r="I80" s="4" t="e">
        <f>'Bilan par freinage'!S80*1000</f>
        <v>#DIV/0!</v>
      </c>
      <c r="J80" s="4" t="e">
        <f>'Bilan par freinage'!U80*1000</f>
        <v>#DIV/0!</v>
      </c>
      <c r="K80" s="4">
        <f>'Bilan par freinage'!W80</f>
        <v>0</v>
      </c>
    </row>
    <row r="81" spans="1:11" x14ac:dyDescent="0.25">
      <c r="A81" s="1">
        <v>79</v>
      </c>
      <c r="B81" s="1"/>
      <c r="C81" s="62"/>
      <c r="D81" s="62"/>
      <c r="E81" s="62"/>
      <c r="F81" s="62"/>
      <c r="G81" s="62"/>
      <c r="H81" s="4" t="e">
        <f>'Bilan par freinage'!Q81*1000</f>
        <v>#DIV/0!</v>
      </c>
      <c r="I81" s="4" t="e">
        <f>'Bilan par freinage'!S81*1000</f>
        <v>#DIV/0!</v>
      </c>
      <c r="J81" s="4" t="e">
        <f>'Bilan par freinage'!U81*1000</f>
        <v>#DIV/0!</v>
      </c>
      <c r="K81" s="4">
        <f>'Bilan par freinage'!W81</f>
        <v>0</v>
      </c>
    </row>
    <row r="82" spans="1:11" x14ac:dyDescent="0.25">
      <c r="A82" s="1">
        <v>80</v>
      </c>
      <c r="B82" s="1"/>
      <c r="C82" s="62"/>
      <c r="D82" s="62"/>
      <c r="E82" s="62"/>
      <c r="F82" s="62"/>
      <c r="G82" s="62"/>
      <c r="H82" s="4" t="e">
        <f>'Bilan par freinage'!Q82*1000</f>
        <v>#DIV/0!</v>
      </c>
      <c r="I82" s="4" t="e">
        <f>'Bilan par freinage'!S82*1000</f>
        <v>#DIV/0!</v>
      </c>
      <c r="J82" s="4" t="e">
        <f>'Bilan par freinage'!U82*1000</f>
        <v>#DIV/0!</v>
      </c>
      <c r="K82" s="4">
        <f>'Bilan par freinage'!W82</f>
        <v>0</v>
      </c>
    </row>
    <row r="83" spans="1:11" x14ac:dyDescent="0.25">
      <c r="A83" s="1">
        <v>81</v>
      </c>
      <c r="B83" s="1"/>
      <c r="C83" s="62"/>
      <c r="D83" s="62"/>
      <c r="E83" s="62"/>
      <c r="F83" s="62"/>
      <c r="G83" s="62"/>
      <c r="H83" s="4" t="e">
        <f>'Bilan par freinage'!Q83*1000</f>
        <v>#DIV/0!</v>
      </c>
      <c r="I83" s="4" t="e">
        <f>'Bilan par freinage'!S83*1000</f>
        <v>#DIV/0!</v>
      </c>
      <c r="J83" s="4" t="e">
        <f>'Bilan par freinage'!U83*1000</f>
        <v>#DIV/0!</v>
      </c>
      <c r="K83" s="4">
        <f>'Bilan par freinage'!W83</f>
        <v>0</v>
      </c>
    </row>
    <row r="84" spans="1:11" x14ac:dyDescent="0.25">
      <c r="A84" s="1">
        <v>82</v>
      </c>
      <c r="B84" s="1"/>
      <c r="C84" s="62"/>
      <c r="D84" s="62"/>
      <c r="E84" s="62"/>
      <c r="F84" s="62"/>
      <c r="G84" s="62"/>
      <c r="H84" s="4" t="e">
        <f>'Bilan par freinage'!Q84*1000</f>
        <v>#DIV/0!</v>
      </c>
      <c r="I84" s="4" t="e">
        <f>'Bilan par freinage'!S84*1000</f>
        <v>#DIV/0!</v>
      </c>
      <c r="J84" s="4" t="e">
        <f>'Bilan par freinage'!U84*1000</f>
        <v>#DIV/0!</v>
      </c>
      <c r="K84" s="4">
        <f>'Bilan par freinage'!W84</f>
        <v>0</v>
      </c>
    </row>
    <row r="85" spans="1:11" x14ac:dyDescent="0.25">
      <c r="A85" s="1">
        <v>83</v>
      </c>
      <c r="B85" s="1"/>
      <c r="C85" s="62"/>
      <c r="D85" s="62"/>
      <c r="E85" s="62"/>
      <c r="F85" s="62"/>
      <c r="G85" s="62"/>
      <c r="H85" s="4" t="e">
        <f>'Bilan par freinage'!Q85*1000</f>
        <v>#DIV/0!</v>
      </c>
      <c r="I85" s="4" t="e">
        <f>'Bilan par freinage'!S85*1000</f>
        <v>#DIV/0!</v>
      </c>
      <c r="J85" s="4" t="e">
        <f>'Bilan par freinage'!U85*1000</f>
        <v>#DIV/0!</v>
      </c>
      <c r="K85" s="4">
        <f>'Bilan par freinage'!W85</f>
        <v>0</v>
      </c>
    </row>
    <row r="86" spans="1:11" x14ac:dyDescent="0.25">
      <c r="A86" s="1">
        <v>84</v>
      </c>
      <c r="B86" s="1"/>
      <c r="C86" s="62"/>
      <c r="D86" s="62"/>
      <c r="E86" s="62"/>
      <c r="F86" s="62"/>
      <c r="G86" s="62"/>
      <c r="H86" s="4" t="e">
        <f>'Bilan par freinage'!Q86*1000</f>
        <v>#DIV/0!</v>
      </c>
      <c r="I86" s="4" t="e">
        <f>'Bilan par freinage'!S86*1000</f>
        <v>#DIV/0!</v>
      </c>
      <c r="J86" s="4" t="e">
        <f>'Bilan par freinage'!U86*1000</f>
        <v>#DIV/0!</v>
      </c>
      <c r="K86" s="4">
        <f>'Bilan par freinage'!W86</f>
        <v>0</v>
      </c>
    </row>
    <row r="87" spans="1:11" x14ac:dyDescent="0.25">
      <c r="A87" s="1">
        <v>85</v>
      </c>
      <c r="B87" s="1"/>
      <c r="C87" s="62"/>
      <c r="D87" s="62"/>
      <c r="E87" s="62"/>
      <c r="F87" s="62"/>
      <c r="G87" s="62"/>
      <c r="H87" s="4" t="e">
        <f>'Bilan par freinage'!Q87*1000</f>
        <v>#DIV/0!</v>
      </c>
      <c r="I87" s="4" t="e">
        <f>'Bilan par freinage'!S87*1000</f>
        <v>#DIV/0!</v>
      </c>
      <c r="J87" s="4" t="e">
        <f>'Bilan par freinage'!U87*1000</f>
        <v>#DIV/0!</v>
      </c>
      <c r="K87" s="4">
        <f>'Bilan par freinage'!W87</f>
        <v>0</v>
      </c>
    </row>
    <row r="88" spans="1:11" x14ac:dyDescent="0.25">
      <c r="A88" s="1">
        <v>86</v>
      </c>
      <c r="B88" s="1"/>
      <c r="C88" s="62"/>
      <c r="D88" s="62"/>
      <c r="E88" s="62"/>
      <c r="F88" s="62"/>
      <c r="G88" s="62"/>
      <c r="H88" s="4" t="e">
        <f>'Bilan par freinage'!Q88*1000</f>
        <v>#DIV/0!</v>
      </c>
      <c r="I88" s="4" t="e">
        <f>'Bilan par freinage'!S88*1000</f>
        <v>#DIV/0!</v>
      </c>
      <c r="J88" s="4" t="e">
        <f>'Bilan par freinage'!U88*1000</f>
        <v>#DIV/0!</v>
      </c>
      <c r="K88" s="4">
        <f>'Bilan par freinage'!W88</f>
        <v>0</v>
      </c>
    </row>
    <row r="89" spans="1:11" x14ac:dyDescent="0.25">
      <c r="A89" s="1">
        <v>87</v>
      </c>
      <c r="B89" s="1"/>
      <c r="C89" s="62"/>
      <c r="D89" s="62"/>
      <c r="E89" s="62"/>
      <c r="F89" s="62"/>
      <c r="G89" s="62"/>
      <c r="H89" s="4" t="e">
        <f>'Bilan par freinage'!Q89*1000</f>
        <v>#DIV/0!</v>
      </c>
      <c r="I89" s="4" t="e">
        <f>'Bilan par freinage'!S89*1000</f>
        <v>#DIV/0!</v>
      </c>
      <c r="J89" s="4" t="e">
        <f>'Bilan par freinage'!U89*1000</f>
        <v>#DIV/0!</v>
      </c>
      <c r="K89" s="4">
        <f>'Bilan par freinage'!W89</f>
        <v>0</v>
      </c>
    </row>
    <row r="90" spans="1:11" x14ac:dyDescent="0.25">
      <c r="A90" s="1">
        <v>88</v>
      </c>
      <c r="B90" s="1"/>
      <c r="C90" s="62"/>
      <c r="D90" s="62"/>
      <c r="E90" s="62"/>
      <c r="F90" s="62"/>
      <c r="G90" s="62"/>
      <c r="H90" s="4" t="e">
        <f>'Bilan par freinage'!Q90*1000</f>
        <v>#DIV/0!</v>
      </c>
      <c r="I90" s="4" t="e">
        <f>'Bilan par freinage'!S90*1000</f>
        <v>#DIV/0!</v>
      </c>
      <c r="J90" s="4" t="e">
        <f>'Bilan par freinage'!U90*1000</f>
        <v>#DIV/0!</v>
      </c>
      <c r="K90" s="4">
        <f>'Bilan par freinage'!W90</f>
        <v>0</v>
      </c>
    </row>
    <row r="91" spans="1:11" x14ac:dyDescent="0.25">
      <c r="A91" s="1">
        <v>89</v>
      </c>
      <c r="B91" s="1"/>
      <c r="C91" s="62"/>
      <c r="D91" s="62"/>
      <c r="E91" s="62"/>
      <c r="F91" s="62"/>
      <c r="G91" s="62"/>
      <c r="H91" s="4" t="e">
        <f>'Bilan par freinage'!Q91*1000</f>
        <v>#DIV/0!</v>
      </c>
      <c r="I91" s="4" t="e">
        <f>'Bilan par freinage'!S91*1000</f>
        <v>#DIV/0!</v>
      </c>
      <c r="J91" s="4" t="e">
        <f>'Bilan par freinage'!U91*1000</f>
        <v>#DIV/0!</v>
      </c>
      <c r="K91" s="4">
        <f>'Bilan par freinage'!W91</f>
        <v>0</v>
      </c>
    </row>
    <row r="92" spans="1:11" x14ac:dyDescent="0.25">
      <c r="A92" s="1">
        <v>90</v>
      </c>
      <c r="B92" s="1"/>
      <c r="C92" s="62"/>
      <c r="D92" s="62"/>
      <c r="E92" s="62"/>
      <c r="F92" s="62"/>
      <c r="G92" s="62"/>
      <c r="H92" s="4" t="e">
        <f>'Bilan par freinage'!Q92*1000</f>
        <v>#DIV/0!</v>
      </c>
      <c r="I92" s="4" t="e">
        <f>'Bilan par freinage'!S92*1000</f>
        <v>#DIV/0!</v>
      </c>
      <c r="J92" s="4" t="e">
        <f>'Bilan par freinage'!U92*1000</f>
        <v>#DIV/0!</v>
      </c>
      <c r="K92" s="4">
        <f>'Bilan par freinage'!W92</f>
        <v>0</v>
      </c>
    </row>
    <row r="93" spans="1:11" x14ac:dyDescent="0.25">
      <c r="A93" s="1">
        <v>91</v>
      </c>
      <c r="B93" s="1"/>
      <c r="C93" s="62"/>
      <c r="D93" s="62"/>
      <c r="E93" s="62"/>
      <c r="F93" s="62"/>
      <c r="G93" s="62"/>
      <c r="H93" s="4" t="e">
        <f>'Bilan par freinage'!Q93*1000</f>
        <v>#DIV/0!</v>
      </c>
      <c r="I93" s="4" t="e">
        <f>'Bilan par freinage'!S93*1000</f>
        <v>#DIV/0!</v>
      </c>
      <c r="J93" s="4" t="e">
        <f>'Bilan par freinage'!U93*1000</f>
        <v>#DIV/0!</v>
      </c>
      <c r="K93" s="4">
        <f>'Bilan par freinage'!W93</f>
        <v>0</v>
      </c>
    </row>
    <row r="94" spans="1:11" x14ac:dyDescent="0.25">
      <c r="A94" s="1">
        <v>92</v>
      </c>
      <c r="B94" s="1"/>
      <c r="C94" s="62"/>
      <c r="D94" s="62"/>
      <c r="E94" s="62"/>
      <c r="F94" s="62"/>
      <c r="G94" s="62"/>
      <c r="H94" s="4" t="e">
        <f>'Bilan par freinage'!Q94*1000</f>
        <v>#DIV/0!</v>
      </c>
      <c r="I94" s="4" t="e">
        <f>'Bilan par freinage'!S94*1000</f>
        <v>#DIV/0!</v>
      </c>
      <c r="J94" s="4" t="e">
        <f>'Bilan par freinage'!U94*1000</f>
        <v>#DIV/0!</v>
      </c>
      <c r="K94" s="4">
        <f>'Bilan par freinage'!W94</f>
        <v>0</v>
      </c>
    </row>
    <row r="95" spans="1:11" x14ac:dyDescent="0.25">
      <c r="A95" s="1">
        <v>93</v>
      </c>
      <c r="B95" s="1"/>
      <c r="C95" s="62"/>
      <c r="D95" s="62"/>
      <c r="E95" s="62"/>
      <c r="F95" s="62"/>
      <c r="G95" s="62"/>
      <c r="H95" s="4" t="e">
        <f>'Bilan par freinage'!Q95*1000</f>
        <v>#DIV/0!</v>
      </c>
      <c r="I95" s="4" t="e">
        <f>'Bilan par freinage'!S95*1000</f>
        <v>#DIV/0!</v>
      </c>
      <c r="J95" s="4" t="e">
        <f>'Bilan par freinage'!U95*1000</f>
        <v>#DIV/0!</v>
      </c>
      <c r="K95" s="4">
        <f>'Bilan par freinage'!W95</f>
        <v>0</v>
      </c>
    </row>
    <row r="96" spans="1:11" x14ac:dyDescent="0.25">
      <c r="A96" s="1">
        <v>94</v>
      </c>
      <c r="B96" s="1"/>
      <c r="C96" s="62"/>
      <c r="D96" s="62"/>
      <c r="E96" s="62"/>
      <c r="F96" s="62"/>
      <c r="G96" s="62"/>
      <c r="H96" s="4" t="e">
        <f>'Bilan par freinage'!Q96*1000</f>
        <v>#DIV/0!</v>
      </c>
      <c r="I96" s="4" t="e">
        <f>'Bilan par freinage'!S96*1000</f>
        <v>#DIV/0!</v>
      </c>
      <c r="J96" s="4" t="e">
        <f>'Bilan par freinage'!U96*1000</f>
        <v>#DIV/0!</v>
      </c>
      <c r="K96" s="4">
        <f>'Bilan par freinage'!W96</f>
        <v>0</v>
      </c>
    </row>
    <row r="97" spans="1:11" x14ac:dyDescent="0.25">
      <c r="A97" s="1">
        <v>95</v>
      </c>
      <c r="B97" s="1"/>
      <c r="C97" s="62"/>
      <c r="D97" s="62"/>
      <c r="E97" s="62"/>
      <c r="F97" s="62"/>
      <c r="G97" s="62"/>
      <c r="H97" s="4" t="e">
        <f>'Bilan par freinage'!Q97*1000</f>
        <v>#DIV/0!</v>
      </c>
      <c r="I97" s="4" t="e">
        <f>'Bilan par freinage'!S97*1000</f>
        <v>#DIV/0!</v>
      </c>
      <c r="J97" s="4" t="e">
        <f>'Bilan par freinage'!U97*1000</f>
        <v>#DIV/0!</v>
      </c>
      <c r="K97" s="4">
        <f>'Bilan par freinage'!W97</f>
        <v>0</v>
      </c>
    </row>
    <row r="98" spans="1:11" x14ac:dyDescent="0.25">
      <c r="A98" s="1">
        <v>96</v>
      </c>
      <c r="B98" s="1"/>
      <c r="C98" s="62"/>
      <c r="D98" s="62"/>
      <c r="E98" s="62"/>
      <c r="F98" s="62"/>
      <c r="G98" s="62"/>
      <c r="H98" s="4" t="e">
        <f>'Bilan par freinage'!Q98*1000</f>
        <v>#DIV/0!</v>
      </c>
      <c r="I98" s="4" t="e">
        <f>'Bilan par freinage'!S98*1000</f>
        <v>#DIV/0!</v>
      </c>
      <c r="J98" s="4" t="e">
        <f>'Bilan par freinage'!U98*1000</f>
        <v>#DIV/0!</v>
      </c>
      <c r="K98" s="4">
        <f>'Bilan par freinage'!W98</f>
        <v>0</v>
      </c>
    </row>
    <row r="99" spans="1:11" x14ac:dyDescent="0.25">
      <c r="A99" s="1">
        <v>97</v>
      </c>
      <c r="B99" s="1"/>
      <c r="C99" s="62"/>
      <c r="D99" s="62"/>
      <c r="E99" s="62"/>
      <c r="F99" s="62"/>
      <c r="G99" s="62"/>
      <c r="H99" s="4" t="e">
        <f>'Bilan par freinage'!Q99*1000</f>
        <v>#DIV/0!</v>
      </c>
      <c r="I99" s="4" t="e">
        <f>'Bilan par freinage'!S99*1000</f>
        <v>#DIV/0!</v>
      </c>
      <c r="J99" s="4" t="e">
        <f>'Bilan par freinage'!U99*1000</f>
        <v>#DIV/0!</v>
      </c>
      <c r="K99" s="4">
        <f>'Bilan par freinage'!W99</f>
        <v>0</v>
      </c>
    </row>
    <row r="100" spans="1:11" x14ac:dyDescent="0.25">
      <c r="A100" s="1">
        <v>98</v>
      </c>
      <c r="B100" s="1"/>
      <c r="C100" s="62"/>
      <c r="D100" s="62"/>
      <c r="E100" s="62"/>
      <c r="F100" s="62"/>
      <c r="G100" s="62"/>
      <c r="H100" s="4" t="e">
        <f>'Bilan par freinage'!Q100*1000</f>
        <v>#DIV/0!</v>
      </c>
      <c r="I100" s="4" t="e">
        <f>'Bilan par freinage'!S100*1000</f>
        <v>#DIV/0!</v>
      </c>
      <c r="J100" s="4" t="e">
        <f>'Bilan par freinage'!U100*1000</f>
        <v>#DIV/0!</v>
      </c>
      <c r="K100" s="4">
        <f>'Bilan par freinage'!W100</f>
        <v>0</v>
      </c>
    </row>
    <row r="101" spans="1:11" x14ac:dyDescent="0.25">
      <c r="A101" s="1">
        <v>99</v>
      </c>
      <c r="B101" s="1"/>
      <c r="C101" s="62"/>
      <c r="D101" s="62"/>
      <c r="E101" s="62"/>
      <c r="F101" s="62"/>
      <c r="G101" s="62"/>
      <c r="H101" s="4" t="e">
        <f>'Bilan par freinage'!Q101*1000</f>
        <v>#DIV/0!</v>
      </c>
      <c r="I101" s="4" t="e">
        <f>'Bilan par freinage'!S101*1000</f>
        <v>#DIV/0!</v>
      </c>
      <c r="J101" s="4" t="e">
        <f>'Bilan par freinage'!U101*1000</f>
        <v>#DIV/0!</v>
      </c>
      <c r="K101" s="4">
        <f>'Bilan par freinage'!W101</f>
        <v>0</v>
      </c>
    </row>
    <row r="102" spans="1:11" x14ac:dyDescent="0.25">
      <c r="A102" s="1">
        <v>100</v>
      </c>
      <c r="B102" s="1"/>
      <c r="C102" s="62"/>
      <c r="D102" s="62"/>
      <c r="E102" s="62"/>
      <c r="F102" s="62"/>
      <c r="G102" s="62"/>
      <c r="H102" s="4" t="e">
        <f>'Bilan par freinage'!Q102*1000</f>
        <v>#DIV/0!</v>
      </c>
      <c r="I102" s="4" t="e">
        <f>'Bilan par freinage'!S102*1000</f>
        <v>#DIV/0!</v>
      </c>
      <c r="J102" s="4" t="e">
        <f>'Bilan par freinage'!U102*1000</f>
        <v>#DIV/0!</v>
      </c>
      <c r="K102" s="4">
        <f>'Bilan par freinage'!W102</f>
        <v>0</v>
      </c>
    </row>
  </sheetData>
  <mergeCells count="3">
    <mergeCell ref="H1:K1"/>
    <mergeCell ref="A1:A2"/>
    <mergeCell ref="B1:G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Traitement">
                <anchor moveWithCells="1" sizeWithCells="1">
                  <from>
                    <xdr:col>12</xdr:col>
                    <xdr:colOff>19050</xdr:colOff>
                    <xdr:row>3</xdr:row>
                    <xdr:rowOff>171450</xdr:rowOff>
                  </from>
                  <to>
                    <xdr:col>14</xdr:col>
                    <xdr:colOff>723900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 tint="-0.249977111117893"/>
  </sheetPr>
  <dimension ref="A1:K101"/>
  <sheetViews>
    <sheetView workbookViewId="0">
      <selection activeCell="K13" sqref="K13"/>
    </sheetView>
  </sheetViews>
  <sheetFormatPr baseColWidth="10" defaultRowHeight="15" x14ac:dyDescent="0.25"/>
  <cols>
    <col min="1" max="1" width="13.5703125" style="11" customWidth="1"/>
    <col min="2" max="2" width="10" style="11" customWidth="1"/>
    <col min="3" max="7" width="12.140625" customWidth="1"/>
    <col min="8" max="10" width="13.7109375" customWidth="1"/>
    <col min="11" max="11" width="14.140625" customWidth="1"/>
  </cols>
  <sheetData>
    <row r="1" spans="1:11" s="76" customFormat="1" ht="30" customHeight="1" x14ac:dyDescent="0.25">
      <c r="A1" s="77" t="s">
        <v>58</v>
      </c>
      <c r="B1" s="65" t="s">
        <v>262</v>
      </c>
      <c r="C1" s="65" t="s">
        <v>255</v>
      </c>
      <c r="D1" s="65" t="s">
        <v>258</v>
      </c>
      <c r="E1" s="65" t="s">
        <v>254</v>
      </c>
      <c r="F1" s="65" t="s">
        <v>256</v>
      </c>
      <c r="G1" s="65" t="s">
        <v>257</v>
      </c>
      <c r="H1" s="63" t="s">
        <v>265</v>
      </c>
      <c r="I1" s="63" t="s">
        <v>266</v>
      </c>
      <c r="J1" s="63" t="s">
        <v>267</v>
      </c>
      <c r="K1" s="64" t="s">
        <v>239</v>
      </c>
    </row>
    <row r="2" spans="1:11" x14ac:dyDescent="0.25">
      <c r="A2" s="1">
        <v>10</v>
      </c>
      <c r="B2" s="1" t="s">
        <v>260</v>
      </c>
      <c r="C2" s="60">
        <v>60</v>
      </c>
      <c r="D2" s="60">
        <v>0</v>
      </c>
      <c r="E2" s="60">
        <v>15000</v>
      </c>
      <c r="F2" s="61">
        <v>3.5</v>
      </c>
      <c r="G2" s="60">
        <v>15</v>
      </c>
      <c r="H2" s="4">
        <f>'Bilan par freinage'!Q12*1000</f>
        <v>16.393599999999999</v>
      </c>
      <c r="I2" s="4">
        <f>'Bilan par freinage'!S12*1000</f>
        <v>9.2800000000000011</v>
      </c>
      <c r="J2" s="4">
        <f>'Bilan par freinage'!U12*1000</f>
        <v>4.4460000000000015</v>
      </c>
      <c r="K2" s="4">
        <f>'Bilan par freinage'!W12</f>
        <v>3</v>
      </c>
    </row>
    <row r="3" spans="1:11" x14ac:dyDescent="0.25">
      <c r="A3" s="1">
        <v>11</v>
      </c>
      <c r="B3" s="1" t="s">
        <v>260</v>
      </c>
      <c r="C3" s="60">
        <v>60</v>
      </c>
      <c r="D3" s="60">
        <v>0</v>
      </c>
      <c r="E3" s="60">
        <v>15000</v>
      </c>
      <c r="F3" s="61">
        <v>3.5</v>
      </c>
      <c r="G3" s="60">
        <v>14</v>
      </c>
      <c r="H3" s="4">
        <f>'Bilan par freinage'!Q13*1000</f>
        <v>17.668380952380954</v>
      </c>
      <c r="I3" s="4">
        <f>'Bilan par freinage'!S13*1000</f>
        <v>9.4749523809523808</v>
      </c>
      <c r="J3" s="4">
        <f>'Bilan par freinage'!U13*1000</f>
        <v>4.5602857142857136</v>
      </c>
      <c r="K3" s="4">
        <f>'Bilan par freinage'!W13</f>
        <v>3</v>
      </c>
    </row>
    <row r="4" spans="1:11" ht="15" customHeight="1" x14ac:dyDescent="0.25">
      <c r="A4" s="1">
        <v>26</v>
      </c>
      <c r="B4" s="1" t="s">
        <v>260</v>
      </c>
      <c r="C4" s="60">
        <v>60</v>
      </c>
      <c r="D4" s="60">
        <v>0</v>
      </c>
      <c r="E4" s="60">
        <v>40000</v>
      </c>
      <c r="F4" s="61">
        <v>7</v>
      </c>
      <c r="G4" s="60">
        <v>13</v>
      </c>
      <c r="H4" s="4">
        <f>'Bilan par freinage'!Q28*1000</f>
        <v>13.527453968253971</v>
      </c>
      <c r="I4" s="4">
        <f>'Bilan par freinage'!S28*1000</f>
        <v>7.1945523809523806</v>
      </c>
      <c r="J4" s="4">
        <f>'Bilan par freinage'!U28*1000</f>
        <v>3.7225523809523811</v>
      </c>
      <c r="K4" s="4">
        <f>'Bilan par freinage'!W28</f>
        <v>3</v>
      </c>
    </row>
    <row r="5" spans="1:11" x14ac:dyDescent="0.25">
      <c r="A5" s="1">
        <v>27</v>
      </c>
      <c r="B5" s="1" t="s">
        <v>260</v>
      </c>
      <c r="C5" s="60">
        <v>60</v>
      </c>
      <c r="D5" s="60">
        <v>0</v>
      </c>
      <c r="E5" s="60">
        <v>40000</v>
      </c>
      <c r="F5" s="61">
        <v>7</v>
      </c>
      <c r="G5" s="60">
        <v>13</v>
      </c>
      <c r="H5" s="4">
        <f>'Bilan par freinage'!Q29*1000</f>
        <v>54.671950000000002</v>
      </c>
      <c r="I5" s="4">
        <f>'Bilan par freinage'!S29*1000</f>
        <v>31.253383333333336</v>
      </c>
      <c r="J5" s="4">
        <f>'Bilan par freinage'!U29*1000</f>
        <v>12.297266666666667</v>
      </c>
      <c r="K5" s="4">
        <f>'Bilan par freinage'!W29</f>
        <v>3</v>
      </c>
    </row>
    <row r="6" spans="1:11" ht="15" customHeight="1" x14ac:dyDescent="0.25">
      <c r="A6" s="1">
        <v>28</v>
      </c>
      <c r="B6" s="1" t="s">
        <v>260</v>
      </c>
      <c r="C6" s="60">
        <v>60</v>
      </c>
      <c r="D6" s="60">
        <v>0</v>
      </c>
      <c r="E6" s="60">
        <v>40000</v>
      </c>
      <c r="F6" s="61">
        <v>7</v>
      </c>
      <c r="G6" s="60">
        <v>13</v>
      </c>
      <c r="H6" s="4">
        <f>'Bilan par freinage'!Q30*1000</f>
        <v>49.712571428571437</v>
      </c>
      <c r="I6" s="4">
        <f>'Bilan par freinage'!S30*1000</f>
        <v>26.696571428571435</v>
      </c>
      <c r="J6" s="4">
        <f>'Bilan par freinage'!U30*1000</f>
        <v>11.257714285714288</v>
      </c>
      <c r="K6" s="4">
        <f>'Bilan par freinage'!W30</f>
        <v>3</v>
      </c>
    </row>
    <row r="7" spans="1:11" x14ac:dyDescent="0.25">
      <c r="A7" s="1">
        <v>29</v>
      </c>
      <c r="B7" s="1" t="s">
        <v>260</v>
      </c>
      <c r="C7" s="60">
        <v>60</v>
      </c>
      <c r="D7" s="60">
        <v>0</v>
      </c>
      <c r="E7" s="60">
        <v>40000</v>
      </c>
      <c r="F7" s="61">
        <v>7</v>
      </c>
      <c r="G7" s="60">
        <v>13</v>
      </c>
      <c r="H7" s="4">
        <f>'Bilan par freinage'!Q31*1000</f>
        <v>31.499174603174605</v>
      </c>
      <c r="I7" s="4">
        <f>'Bilan par freinage'!S31*1000</f>
        <v>19.729333333333336</v>
      </c>
      <c r="J7" s="4">
        <f>'Bilan par freinage'!U31*1000</f>
        <v>9.3880634920634911</v>
      </c>
      <c r="K7" s="4">
        <f>'Bilan par freinage'!W31</f>
        <v>3</v>
      </c>
    </row>
    <row r="8" spans="1:11" ht="15" customHeight="1" x14ac:dyDescent="0.25">
      <c r="A8" s="1">
        <v>30</v>
      </c>
      <c r="B8" s="1" t="s">
        <v>260</v>
      </c>
      <c r="C8" s="60">
        <v>60</v>
      </c>
      <c r="D8" s="60">
        <v>0</v>
      </c>
      <c r="E8" s="60">
        <v>40000</v>
      </c>
      <c r="F8" s="61">
        <v>7</v>
      </c>
      <c r="G8" s="60">
        <v>13</v>
      </c>
      <c r="H8" s="4">
        <f>'Bilan par freinage'!Q32*1000</f>
        <v>29.317000000000011</v>
      </c>
      <c r="I8" s="4">
        <f>'Bilan par freinage'!S32*1000</f>
        <v>20.373111111111108</v>
      </c>
      <c r="J8" s="4">
        <f>'Bilan par freinage'!U32*1000</f>
        <v>11.103666666666665</v>
      </c>
      <c r="K8" s="4">
        <f>'Bilan par freinage'!W32</f>
        <v>3</v>
      </c>
    </row>
    <row r="9" spans="1:11" x14ac:dyDescent="0.25">
      <c r="A9" s="1">
        <v>38</v>
      </c>
      <c r="B9" s="1" t="s">
        <v>260</v>
      </c>
      <c r="C9" s="60">
        <v>60</v>
      </c>
      <c r="D9" s="60">
        <v>0</v>
      </c>
      <c r="E9" s="60">
        <v>40000</v>
      </c>
      <c r="F9" s="61">
        <v>10</v>
      </c>
      <c r="G9" s="60">
        <v>21</v>
      </c>
      <c r="H9" s="4">
        <f>'Bilan par freinage'!Q40*1000</f>
        <v>16.265000000000001</v>
      </c>
      <c r="I9" s="4">
        <f>'Bilan par freinage'!S40*1000</f>
        <v>9.4349999999999987</v>
      </c>
      <c r="J9" s="4">
        <f>'Bilan par freinage'!U40*1000</f>
        <v>4.1400000000000006</v>
      </c>
      <c r="K9" s="4">
        <f>'Bilan par freinage'!W40</f>
        <v>2</v>
      </c>
    </row>
    <row r="10" spans="1:11" x14ac:dyDescent="0.25">
      <c r="A10" s="1">
        <v>39</v>
      </c>
      <c r="B10" s="1" t="s">
        <v>260</v>
      </c>
      <c r="C10" s="60">
        <v>60</v>
      </c>
      <c r="D10" s="60">
        <v>0</v>
      </c>
      <c r="E10" s="60">
        <v>40000</v>
      </c>
      <c r="F10" s="61">
        <v>10</v>
      </c>
      <c r="G10" s="60">
        <v>19</v>
      </c>
      <c r="H10" s="4">
        <f>'Bilan par freinage'!Q41*1000</f>
        <v>22.857142857142858</v>
      </c>
      <c r="I10" s="4">
        <f>'Bilan par freinage'!S41*1000</f>
        <v>14.85914285714286</v>
      </c>
      <c r="J10" s="4">
        <f>'Bilan par freinage'!U41*1000</f>
        <v>7.0664285714285722</v>
      </c>
      <c r="K10" s="4">
        <f>'Bilan par freinage'!W41</f>
        <v>2</v>
      </c>
    </row>
    <row r="11" spans="1:11" ht="15" customHeight="1" x14ac:dyDescent="0.25">
      <c r="A11" s="1">
        <v>40</v>
      </c>
      <c r="B11" s="1" t="s">
        <v>260</v>
      </c>
      <c r="C11" s="60">
        <v>60</v>
      </c>
      <c r="D11" s="60">
        <v>0</v>
      </c>
      <c r="E11" s="60">
        <v>40000</v>
      </c>
      <c r="F11" s="61">
        <v>10</v>
      </c>
      <c r="G11" s="60">
        <v>19</v>
      </c>
      <c r="H11" s="4">
        <f>'Bilan par freinage'!Q42*1000</f>
        <v>26.825714285714287</v>
      </c>
      <c r="I11" s="4">
        <f>'Bilan par freinage'!S42*1000</f>
        <v>17.246571428571432</v>
      </c>
      <c r="J11" s="4">
        <f>'Bilan par freinage'!U42*1000</f>
        <v>8.658571428571431</v>
      </c>
      <c r="K11" s="4">
        <f>'Bilan par freinage'!W42</f>
        <v>2</v>
      </c>
    </row>
    <row r="12" spans="1:11" x14ac:dyDescent="0.25">
      <c r="A12" s="1">
        <v>41</v>
      </c>
      <c r="B12" s="1" t="s">
        <v>260</v>
      </c>
      <c r="C12" s="60">
        <v>60</v>
      </c>
      <c r="D12" s="60">
        <v>0</v>
      </c>
      <c r="E12" s="60">
        <v>40000</v>
      </c>
      <c r="F12" s="61">
        <v>10</v>
      </c>
      <c r="G12" s="60">
        <v>19</v>
      </c>
      <c r="H12" s="4">
        <f>'Bilan par freinage'!Q43*1000</f>
        <v>27.730000000000004</v>
      </c>
      <c r="I12" s="4">
        <f>'Bilan par freinage'!S43*1000</f>
        <v>17.033619047619052</v>
      </c>
      <c r="J12" s="4">
        <f>'Bilan par freinage'!U43*1000</f>
        <v>8.4029523809523816</v>
      </c>
      <c r="K12" s="4">
        <f>'Bilan par freinage'!W43</f>
        <v>2</v>
      </c>
    </row>
    <row r="13" spans="1:11" x14ac:dyDescent="0.25">
      <c r="A13" s="1">
        <v>42</v>
      </c>
      <c r="B13" s="1" t="s">
        <v>260</v>
      </c>
      <c r="C13" s="60">
        <v>60</v>
      </c>
      <c r="D13" s="60">
        <v>0</v>
      </c>
      <c r="E13" s="60">
        <v>40000</v>
      </c>
      <c r="F13" s="61">
        <v>10</v>
      </c>
      <c r="G13" s="60">
        <v>19</v>
      </c>
      <c r="H13" s="4">
        <f>'Bilan par freinage'!Q44*1000</f>
        <v>28.382100000000001</v>
      </c>
      <c r="I13" s="4">
        <f>'Bilan par freinage'!S44*1000</f>
        <v>18.734550000000002</v>
      </c>
      <c r="J13" s="4">
        <f>'Bilan par freinage'!U44*1000</f>
        <v>9.6915000000000013</v>
      </c>
      <c r="K13" s="4">
        <f>'Bilan par freinage'!W44</f>
        <v>2</v>
      </c>
    </row>
    <row r="14" spans="1:11" x14ac:dyDescent="0.25">
      <c r="A14" s="1">
        <v>16</v>
      </c>
      <c r="B14" s="1" t="s">
        <v>260</v>
      </c>
      <c r="C14" s="60">
        <v>80</v>
      </c>
      <c r="D14" s="60">
        <v>0</v>
      </c>
      <c r="E14" s="60">
        <v>30000</v>
      </c>
      <c r="F14" s="61">
        <v>5.3</v>
      </c>
      <c r="G14" s="60">
        <v>17</v>
      </c>
      <c r="H14" s="4">
        <f>'Bilan par freinage'!Q18*1000</f>
        <v>20.012666666666668</v>
      </c>
      <c r="I14" s="4">
        <f>'Bilan par freinage'!S18*1000</f>
        <v>12.039333333333333</v>
      </c>
      <c r="J14" s="4">
        <f>'Bilan par freinage'!U18*1000</f>
        <v>6.2916666666666679</v>
      </c>
      <c r="K14" s="4">
        <f>'Bilan par freinage'!W18</f>
        <v>3</v>
      </c>
    </row>
    <row r="15" spans="1:11" x14ac:dyDescent="0.25">
      <c r="A15" s="1">
        <v>17</v>
      </c>
      <c r="B15" s="1" t="s">
        <v>260</v>
      </c>
      <c r="C15" s="60">
        <v>80</v>
      </c>
      <c r="D15" s="60">
        <v>0</v>
      </c>
      <c r="E15" s="60">
        <v>30000</v>
      </c>
      <c r="F15" s="61">
        <v>5.3</v>
      </c>
      <c r="G15" s="60">
        <v>17</v>
      </c>
      <c r="H15" s="4">
        <f>'Bilan par freinage'!Q19*1000</f>
        <v>24.793333333333337</v>
      </c>
      <c r="I15" s="4">
        <f>'Bilan par freinage'!S19*1000</f>
        <v>14.723333333333336</v>
      </c>
      <c r="J15" s="4">
        <f>'Bilan par freinage'!U19*1000</f>
        <v>7.7200000000000006</v>
      </c>
      <c r="K15" s="4">
        <f>'Bilan par freinage'!W19</f>
        <v>3</v>
      </c>
    </row>
    <row r="16" spans="1:11" x14ac:dyDescent="0.25">
      <c r="A16" s="1">
        <v>18</v>
      </c>
      <c r="B16" s="1" t="s">
        <v>260</v>
      </c>
      <c r="C16" s="60">
        <v>80</v>
      </c>
      <c r="D16" s="60">
        <v>0</v>
      </c>
      <c r="E16" s="60">
        <v>30000</v>
      </c>
      <c r="F16" s="61">
        <v>5.3</v>
      </c>
      <c r="G16" s="60">
        <v>17</v>
      </c>
      <c r="H16" s="4">
        <f>'Bilan par freinage'!Q20*1000</f>
        <v>40.461066666666675</v>
      </c>
      <c r="I16" s="4">
        <f>'Bilan par freinage'!S20*1000</f>
        <v>30.515600000000003</v>
      </c>
      <c r="J16" s="4">
        <f>'Bilan par freinage'!U20*1000</f>
        <v>16.60946666666667</v>
      </c>
      <c r="K16" s="4">
        <f>'Bilan par freinage'!W20</f>
        <v>3</v>
      </c>
    </row>
    <row r="17" spans="1:11" x14ac:dyDescent="0.25">
      <c r="A17" s="1">
        <v>19</v>
      </c>
      <c r="B17" s="1" t="s">
        <v>260</v>
      </c>
      <c r="C17" s="60">
        <v>80</v>
      </c>
      <c r="D17" s="60">
        <v>0</v>
      </c>
      <c r="E17" s="60">
        <v>30000</v>
      </c>
      <c r="F17" s="61">
        <v>5.3</v>
      </c>
      <c r="G17" s="60">
        <v>17</v>
      </c>
      <c r="H17" s="4">
        <f>'Bilan par freinage'!Q21*1000</f>
        <v>39.975333333333332</v>
      </c>
      <c r="I17" s="4">
        <f>'Bilan par freinage'!S21*1000</f>
        <v>30.224333333333334</v>
      </c>
      <c r="J17" s="4">
        <f>'Bilan par freinage'!U21*1000</f>
        <v>16.282500000000002</v>
      </c>
      <c r="K17" s="4">
        <f>'Bilan par freinage'!W21</f>
        <v>3</v>
      </c>
    </row>
    <row r="18" spans="1:11" x14ac:dyDescent="0.25">
      <c r="A18" s="1">
        <v>20</v>
      </c>
      <c r="B18" s="1" t="s">
        <v>260</v>
      </c>
      <c r="C18" s="60">
        <v>80</v>
      </c>
      <c r="D18" s="60">
        <v>0</v>
      </c>
      <c r="E18" s="60">
        <v>30000</v>
      </c>
      <c r="F18" s="61">
        <v>5.3</v>
      </c>
      <c r="G18" s="60">
        <v>17</v>
      </c>
      <c r="H18" s="4">
        <f>'Bilan par freinage'!Q22*1000</f>
        <v>33.613499999999995</v>
      </c>
      <c r="I18" s="4">
        <f>'Bilan par freinage'!S22*1000</f>
        <v>24.834166666666672</v>
      </c>
      <c r="J18" s="4">
        <f>'Bilan par freinage'!U22*1000</f>
        <v>14.059166666666666</v>
      </c>
      <c r="K18" s="4">
        <f>'Bilan par freinage'!W22</f>
        <v>3</v>
      </c>
    </row>
    <row r="19" spans="1:11" x14ac:dyDescent="0.25">
      <c r="A19" s="1">
        <v>21</v>
      </c>
      <c r="B19" s="1" t="s">
        <v>260</v>
      </c>
      <c r="C19" s="60">
        <v>80</v>
      </c>
      <c r="D19" s="60">
        <v>0</v>
      </c>
      <c r="E19" s="60">
        <v>30000</v>
      </c>
      <c r="F19" s="61">
        <v>5.3</v>
      </c>
      <c r="G19" s="60">
        <v>17</v>
      </c>
      <c r="H19" s="4">
        <f>'Bilan par freinage'!Q23*1000</f>
        <v>32.035966666666667</v>
      </c>
      <c r="I19" s="4">
        <f>'Bilan par freinage'!S23*1000</f>
        <v>21.563066666666668</v>
      </c>
      <c r="J19" s="4">
        <f>'Bilan par freinage'!U23*1000</f>
        <v>11.702633333333335</v>
      </c>
      <c r="K19" s="4">
        <f>'Bilan par freinage'!W23</f>
        <v>3</v>
      </c>
    </row>
    <row r="20" spans="1:11" x14ac:dyDescent="0.25">
      <c r="A20" s="1">
        <v>22</v>
      </c>
      <c r="B20" s="1" t="s">
        <v>260</v>
      </c>
      <c r="C20" s="60">
        <v>80</v>
      </c>
      <c r="D20" s="60">
        <v>0</v>
      </c>
      <c r="E20" s="60">
        <v>30000</v>
      </c>
      <c r="F20" s="61">
        <v>5.3</v>
      </c>
      <c r="G20" s="60">
        <v>17</v>
      </c>
      <c r="H20" s="4">
        <f>'Bilan par freinage'!Q24*1000</f>
        <v>28.852800000000002</v>
      </c>
      <c r="I20" s="4">
        <f>'Bilan par freinage'!S24*1000</f>
        <v>19.658133333333332</v>
      </c>
      <c r="J20" s="4">
        <f>'Bilan par freinage'!U24*1000</f>
        <v>11.310133333333338</v>
      </c>
      <c r="K20" s="4">
        <f>'Bilan par freinage'!W24</f>
        <v>3</v>
      </c>
    </row>
    <row r="21" spans="1:11" x14ac:dyDescent="0.25">
      <c r="A21" s="1">
        <v>23</v>
      </c>
      <c r="B21" s="1" t="s">
        <v>260</v>
      </c>
      <c r="C21" s="60">
        <v>80</v>
      </c>
      <c r="D21" s="60">
        <v>0</v>
      </c>
      <c r="E21" s="60">
        <v>30000</v>
      </c>
      <c r="F21" s="61">
        <v>5.3</v>
      </c>
      <c r="G21" s="60">
        <v>17</v>
      </c>
      <c r="H21" s="4">
        <f>'Bilan par freinage'!Q25*1000</f>
        <v>29.959714285714295</v>
      </c>
      <c r="I21" s="4">
        <f>'Bilan par freinage'!S25*1000</f>
        <v>20.680023809523814</v>
      </c>
      <c r="J21" s="4">
        <f>'Bilan par freinage'!U25*1000</f>
        <v>11.290912698412697</v>
      </c>
      <c r="K21" s="4">
        <f>'Bilan par freinage'!W25</f>
        <v>3</v>
      </c>
    </row>
    <row r="22" spans="1:11" x14ac:dyDescent="0.25">
      <c r="A22" s="1">
        <v>24</v>
      </c>
      <c r="B22" s="1" t="s">
        <v>261</v>
      </c>
      <c r="C22" s="60">
        <v>80</v>
      </c>
      <c r="D22" s="60">
        <v>40</v>
      </c>
      <c r="E22" s="60">
        <v>10000</v>
      </c>
      <c r="F22" s="61">
        <v>5.3</v>
      </c>
      <c r="G22" s="60">
        <v>23</v>
      </c>
      <c r="H22" s="4">
        <f>'Bilan par freinage'!Q26*1000</f>
        <v>36.154077922077924</v>
      </c>
      <c r="I22" s="4">
        <f>'Bilan par freinage'!S26*1000</f>
        <v>23.870129870129876</v>
      </c>
      <c r="J22" s="4">
        <f>'Bilan par freinage'!U26*1000</f>
        <v>12.37735064935065</v>
      </c>
      <c r="K22" s="4">
        <f>'Bilan par freinage'!W26</f>
        <v>3</v>
      </c>
    </row>
    <row r="23" spans="1:11" x14ac:dyDescent="0.25">
      <c r="A23" s="1">
        <v>25</v>
      </c>
      <c r="B23" s="1" t="s">
        <v>261</v>
      </c>
      <c r="C23" s="60">
        <v>80</v>
      </c>
      <c r="D23" s="60">
        <v>40</v>
      </c>
      <c r="E23" s="60">
        <v>20000</v>
      </c>
      <c r="F23" s="61">
        <v>5.3</v>
      </c>
      <c r="G23" s="60">
        <v>13</v>
      </c>
      <c r="H23" s="4">
        <f>'Bilan par freinage'!Q27*1000</f>
        <v>25.982171428571437</v>
      </c>
      <c r="I23" s="4">
        <f>'Bilan par freinage'!S27*1000</f>
        <v>17.35737142857143</v>
      </c>
      <c r="J23" s="4">
        <f>'Bilan par freinage'!U27*1000</f>
        <v>9.5829714285714296</v>
      </c>
      <c r="K23" s="4">
        <f>'Bilan par freinage'!W27</f>
        <v>3</v>
      </c>
    </row>
    <row r="24" spans="1:11" x14ac:dyDescent="0.25">
      <c r="A24" s="1">
        <v>8</v>
      </c>
      <c r="B24" s="1" t="s">
        <v>260</v>
      </c>
      <c r="C24" s="60">
        <v>90</v>
      </c>
      <c r="D24" s="60">
        <v>0</v>
      </c>
      <c r="E24" s="60">
        <v>15000</v>
      </c>
      <c r="F24" s="61">
        <v>3.5</v>
      </c>
      <c r="G24" s="60">
        <v>24</v>
      </c>
      <c r="H24" s="4">
        <f>'Bilan par freinage'!Q10*1000</f>
        <v>18.119066666666669</v>
      </c>
      <c r="I24" s="4">
        <f>'Bilan par freinage'!S10*1000</f>
        <v>10.745857142857146</v>
      </c>
      <c r="J24" s="4">
        <f>'Bilan par freinage'!U10*1000</f>
        <v>5.2905904761904763</v>
      </c>
      <c r="K24" s="4">
        <f>'Bilan par freinage'!W10</f>
        <v>3</v>
      </c>
    </row>
    <row r="25" spans="1:11" x14ac:dyDescent="0.25">
      <c r="A25" s="1">
        <v>9</v>
      </c>
      <c r="B25" s="1" t="s">
        <v>260</v>
      </c>
      <c r="C25" s="60">
        <v>90</v>
      </c>
      <c r="D25" s="60">
        <v>0</v>
      </c>
      <c r="E25" s="60">
        <v>15000</v>
      </c>
      <c r="F25" s="61">
        <v>3.5</v>
      </c>
      <c r="G25" s="60">
        <v>23</v>
      </c>
      <c r="H25" s="4">
        <f>'Bilan par freinage'!Q11*1000</f>
        <v>24.797833333333333</v>
      </c>
      <c r="I25" s="4">
        <f>'Bilan par freinage'!S11*1000</f>
        <v>15.212833333333338</v>
      </c>
      <c r="J25" s="4">
        <f>'Bilan par freinage'!U11*1000</f>
        <v>7.51</v>
      </c>
      <c r="K25" s="4">
        <f>'Bilan par freinage'!W11</f>
        <v>3</v>
      </c>
    </row>
    <row r="26" spans="1:11" x14ac:dyDescent="0.25">
      <c r="A26" s="1">
        <v>31</v>
      </c>
      <c r="B26" s="1" t="s">
        <v>260</v>
      </c>
      <c r="C26" s="60">
        <v>90</v>
      </c>
      <c r="D26" s="60">
        <v>0</v>
      </c>
      <c r="E26" s="60">
        <v>40000</v>
      </c>
      <c r="F26" s="61">
        <v>7</v>
      </c>
      <c r="G26" s="60">
        <v>19</v>
      </c>
      <c r="H26" s="4">
        <f>'Bilan par freinage'!Q33*1000</f>
        <v>53.144984126984127</v>
      </c>
      <c r="I26" s="4">
        <f>'Bilan par freinage'!S33*1000</f>
        <v>36.239285714285714</v>
      </c>
      <c r="J26" s="4">
        <f>'Bilan par freinage'!U33*1000</f>
        <v>20.216777777777782</v>
      </c>
      <c r="K26" s="4">
        <f>'Bilan par freinage'!W33</f>
        <v>3</v>
      </c>
    </row>
    <row r="27" spans="1:11" ht="15" customHeight="1" x14ac:dyDescent="0.25">
      <c r="A27" s="1">
        <v>43</v>
      </c>
      <c r="B27" s="1" t="s">
        <v>260</v>
      </c>
      <c r="C27" s="60">
        <v>90</v>
      </c>
      <c r="D27" s="60">
        <v>0</v>
      </c>
      <c r="E27" s="60">
        <v>40000</v>
      </c>
      <c r="F27" s="61">
        <v>10</v>
      </c>
      <c r="G27" s="60">
        <v>29</v>
      </c>
      <c r="H27" s="4">
        <f>'Bilan par freinage'!Q45*1000</f>
        <v>85.076249999999987</v>
      </c>
      <c r="I27" s="4">
        <f>'Bilan par freinage'!S45*1000</f>
        <v>59.624250000000011</v>
      </c>
      <c r="J27" s="4">
        <f>'Bilan par freinage'!U45*1000</f>
        <v>31.804500000000001</v>
      </c>
      <c r="K27" s="4">
        <f>'Bilan par freinage'!W45</f>
        <v>2</v>
      </c>
    </row>
    <row r="28" spans="1:11" x14ac:dyDescent="0.25">
      <c r="A28" s="1">
        <v>12</v>
      </c>
      <c r="B28" s="1" t="s">
        <v>260</v>
      </c>
      <c r="C28" s="60">
        <v>100</v>
      </c>
      <c r="D28" s="60">
        <v>0</v>
      </c>
      <c r="E28" s="60">
        <v>30000</v>
      </c>
      <c r="F28" s="61">
        <v>5.3</v>
      </c>
      <c r="G28" s="60">
        <v>23</v>
      </c>
      <c r="H28" s="4">
        <f>'Bilan par freinage'!Q14*1000</f>
        <v>53.970000000000013</v>
      </c>
      <c r="I28" s="4">
        <f>'Bilan par freinage'!S14*1000</f>
        <v>38.070000000000007</v>
      </c>
      <c r="J28" s="4">
        <f>'Bilan par freinage'!U14*1000</f>
        <v>19.806666666666668</v>
      </c>
      <c r="K28" s="4">
        <f>'Bilan par freinage'!W14</f>
        <v>3</v>
      </c>
    </row>
    <row r="29" spans="1:11" ht="15" customHeight="1" x14ac:dyDescent="0.25">
      <c r="A29" s="1">
        <v>13</v>
      </c>
      <c r="B29" s="1" t="s">
        <v>260</v>
      </c>
      <c r="C29" s="60">
        <v>100</v>
      </c>
      <c r="D29" s="60">
        <v>0</v>
      </c>
      <c r="E29" s="60">
        <v>30000</v>
      </c>
      <c r="F29" s="61">
        <v>5.3</v>
      </c>
      <c r="G29" s="60">
        <v>23</v>
      </c>
      <c r="H29" s="4">
        <f>'Bilan par freinage'!Q15*1000</f>
        <v>37.418400000000013</v>
      </c>
      <c r="I29" s="4">
        <f>'Bilan par freinage'!S15*1000</f>
        <v>23.791238095238096</v>
      </c>
      <c r="J29" s="4">
        <f>'Bilan par freinage'!U15*1000</f>
        <v>12.674266666666668</v>
      </c>
      <c r="K29" s="4">
        <f>'Bilan par freinage'!W15</f>
        <v>3</v>
      </c>
    </row>
    <row r="30" spans="1:11" x14ac:dyDescent="0.25">
      <c r="A30" s="1">
        <v>14</v>
      </c>
      <c r="B30" s="1" t="s">
        <v>260</v>
      </c>
      <c r="C30" s="60">
        <v>100</v>
      </c>
      <c r="D30" s="60">
        <v>0</v>
      </c>
      <c r="E30" s="60">
        <v>30000</v>
      </c>
      <c r="F30" s="61">
        <v>5.3</v>
      </c>
      <c r="G30" s="60">
        <v>23</v>
      </c>
      <c r="H30" s="4">
        <f>'Bilan par freinage'!Q16*1000</f>
        <v>52.095180952380964</v>
      </c>
      <c r="I30" s="4">
        <f>'Bilan par freinage'!S16*1000</f>
        <v>35.373028571428577</v>
      </c>
      <c r="J30" s="4">
        <f>'Bilan par freinage'!U16*1000</f>
        <v>18.075409523809522</v>
      </c>
      <c r="K30" s="4">
        <f>'Bilan par freinage'!W16</f>
        <v>3</v>
      </c>
    </row>
    <row r="31" spans="1:11" x14ac:dyDescent="0.25">
      <c r="A31" s="1">
        <v>15</v>
      </c>
      <c r="B31" s="1" t="s">
        <v>260</v>
      </c>
      <c r="C31" s="60">
        <v>100</v>
      </c>
      <c r="D31" s="60">
        <v>0</v>
      </c>
      <c r="E31" s="60">
        <v>30000</v>
      </c>
      <c r="F31" s="61">
        <v>5.3</v>
      </c>
      <c r="G31" s="60">
        <v>22</v>
      </c>
      <c r="H31" s="4">
        <f>'Bilan par freinage'!Q17*1000</f>
        <v>52.363333333333337</v>
      </c>
      <c r="I31" s="4">
        <f>'Bilan par freinage'!S17*1000</f>
        <v>39.383333333333333</v>
      </c>
      <c r="J31" s="4">
        <f>'Bilan par freinage'!U17*1000</f>
        <v>20.866666666666671</v>
      </c>
      <c r="K31" s="4">
        <f>'Bilan par freinage'!W17</f>
        <v>3</v>
      </c>
    </row>
    <row r="32" spans="1:11" x14ac:dyDescent="0.25">
      <c r="A32" s="1">
        <v>50</v>
      </c>
      <c r="B32" s="1" t="s">
        <v>260</v>
      </c>
      <c r="C32" s="60">
        <v>100</v>
      </c>
      <c r="D32" s="60">
        <v>0</v>
      </c>
      <c r="E32" s="60">
        <v>30000</v>
      </c>
      <c r="F32" s="61">
        <v>5.3</v>
      </c>
      <c r="G32" s="60">
        <v>25</v>
      </c>
      <c r="H32" s="4">
        <f>'Bilan par freinage'!Q52*1000</f>
        <v>53.31514285714286</v>
      </c>
      <c r="I32" s="4">
        <f>'Bilan par freinage'!S52*1000</f>
        <v>37.885428571428577</v>
      </c>
      <c r="J32" s="4">
        <f>'Bilan par freinage'!U52*1000</f>
        <v>19.578761904761905</v>
      </c>
      <c r="K32" s="4">
        <f>'Bilan par freinage'!W52</f>
        <v>2</v>
      </c>
    </row>
    <row r="33" spans="1:11" x14ac:dyDescent="0.25">
      <c r="A33" s="1">
        <v>51</v>
      </c>
      <c r="B33" s="1" t="s">
        <v>260</v>
      </c>
      <c r="C33" s="60">
        <v>100</v>
      </c>
      <c r="D33" s="60">
        <v>0</v>
      </c>
      <c r="E33" s="60">
        <v>30000</v>
      </c>
      <c r="F33" s="61">
        <v>5.3</v>
      </c>
      <c r="G33" s="60">
        <v>24</v>
      </c>
      <c r="H33" s="4">
        <f>'Bilan par freinage'!Q53*1000</f>
        <v>56.942742857142861</v>
      </c>
      <c r="I33" s="4">
        <f>'Bilan par freinage'!S53*1000</f>
        <v>41.121771428571435</v>
      </c>
      <c r="J33" s="4">
        <f>'Bilan par freinage'!U53*1000</f>
        <v>20.264914285714287</v>
      </c>
      <c r="K33" s="4">
        <f>'Bilan par freinage'!W53</f>
        <v>2</v>
      </c>
    </row>
    <row r="34" spans="1:11" x14ac:dyDescent="0.25">
      <c r="A34" s="1">
        <v>52</v>
      </c>
      <c r="B34" s="1" t="s">
        <v>260</v>
      </c>
      <c r="C34" s="60">
        <v>100</v>
      </c>
      <c r="D34" s="60">
        <v>0</v>
      </c>
      <c r="E34" s="60">
        <v>30000</v>
      </c>
      <c r="F34" s="61">
        <v>5.3</v>
      </c>
      <c r="G34" s="60">
        <v>23</v>
      </c>
      <c r="H34" s="4">
        <f>'Bilan par freinage'!Q54*1000</f>
        <v>49.123650000000012</v>
      </c>
      <c r="I34" s="4">
        <f>'Bilan par freinage'!S54*1000</f>
        <v>35.385150000000003</v>
      </c>
      <c r="J34" s="4">
        <f>'Bilan par freinage'!U54*1000</f>
        <v>17.2362</v>
      </c>
      <c r="K34" s="4">
        <f>'Bilan par freinage'!W54</f>
        <v>2</v>
      </c>
    </row>
    <row r="35" spans="1:11" x14ac:dyDescent="0.25">
      <c r="A35" s="1">
        <v>53</v>
      </c>
      <c r="B35" s="1" t="s">
        <v>260</v>
      </c>
      <c r="C35" s="60">
        <v>100</v>
      </c>
      <c r="D35" s="60">
        <v>0</v>
      </c>
      <c r="E35" s="60">
        <v>30000</v>
      </c>
      <c r="F35" s="61">
        <v>5.3</v>
      </c>
      <c r="G35" s="60">
        <v>23</v>
      </c>
      <c r="H35" s="4">
        <f>'Bilan par freinage'!Q55*1000</f>
        <v>49.842000000000013</v>
      </c>
      <c r="I35" s="4">
        <f>'Bilan par freinage'!S55*1000</f>
        <v>37.090666666666678</v>
      </c>
      <c r="J35" s="4">
        <f>'Bilan par freinage'!U55*1000</f>
        <v>18.21766666666667</v>
      </c>
      <c r="K35" s="4">
        <f>'Bilan par freinage'!W55</f>
        <v>2</v>
      </c>
    </row>
    <row r="36" spans="1:11" x14ac:dyDescent="0.25">
      <c r="A36" s="1">
        <v>54</v>
      </c>
      <c r="B36" s="1" t="s">
        <v>260</v>
      </c>
      <c r="C36" s="60">
        <v>100</v>
      </c>
      <c r="D36" s="60">
        <v>0</v>
      </c>
      <c r="E36" s="60">
        <v>30000</v>
      </c>
      <c r="F36" s="61">
        <v>5.3</v>
      </c>
      <c r="G36" s="60">
        <v>23</v>
      </c>
      <c r="H36" s="4">
        <f>'Bilan par freinage'!Q56*1000</f>
        <v>55.884200000000007</v>
      </c>
      <c r="I36" s="4">
        <f>'Bilan par freinage'!S56*1000</f>
        <v>41.188600000000008</v>
      </c>
      <c r="J36" s="4">
        <f>'Bilan par freinage'!U56*1000</f>
        <v>21.325799999999997</v>
      </c>
      <c r="K36" s="4">
        <f>'Bilan par freinage'!W56</f>
        <v>2</v>
      </c>
    </row>
    <row r="37" spans="1:11" x14ac:dyDescent="0.25">
      <c r="A37" s="1">
        <v>55</v>
      </c>
      <c r="B37" s="1" t="s">
        <v>260</v>
      </c>
      <c r="C37" s="60">
        <v>100</v>
      </c>
      <c r="D37" s="60">
        <v>0</v>
      </c>
      <c r="E37" s="60">
        <v>30000</v>
      </c>
      <c r="F37" s="61">
        <v>5.3</v>
      </c>
      <c r="G37" s="60">
        <v>23</v>
      </c>
      <c r="H37" s="4">
        <f>'Bilan par freinage'!Q57*1000</f>
        <v>52.40190476190476</v>
      </c>
      <c r="I37" s="4">
        <f>'Bilan par freinage'!S57*1000</f>
        <v>37.736285714285707</v>
      </c>
      <c r="J37" s="4">
        <f>'Bilan par freinage'!U57*1000</f>
        <v>19.463904761904757</v>
      </c>
      <c r="K37" s="4">
        <f>'Bilan par freinage'!W57</f>
        <v>2</v>
      </c>
    </row>
    <row r="38" spans="1:11" x14ac:dyDescent="0.25">
      <c r="A38" s="1">
        <v>57</v>
      </c>
      <c r="B38" s="1" t="s">
        <v>260</v>
      </c>
      <c r="C38" s="60">
        <v>100</v>
      </c>
      <c r="D38" s="60">
        <v>0</v>
      </c>
      <c r="E38" s="60">
        <v>30000</v>
      </c>
      <c r="F38" s="61">
        <v>5.3</v>
      </c>
      <c r="G38" s="60">
        <v>23</v>
      </c>
      <c r="H38" s="4">
        <f>'Bilan par freinage'!Q59*1000</f>
        <v>40.852071428571435</v>
      </c>
      <c r="I38" s="4">
        <f>'Bilan par freinage'!S59*1000</f>
        <v>30.421392857142862</v>
      </c>
      <c r="J38" s="4">
        <f>'Bilan par freinage'!U59*1000</f>
        <v>16.136464285714286</v>
      </c>
      <c r="K38" s="4">
        <f>'Bilan par freinage'!W59</f>
        <v>2</v>
      </c>
    </row>
    <row r="39" spans="1:11" ht="15" customHeight="1" x14ac:dyDescent="0.25">
      <c r="A39" s="1">
        <v>56</v>
      </c>
      <c r="B39" s="1" t="s">
        <v>259</v>
      </c>
      <c r="C39" s="60">
        <v>100</v>
      </c>
      <c r="D39" s="60">
        <v>100</v>
      </c>
      <c r="E39" s="60">
        <v>8000</v>
      </c>
      <c r="F39" s="61">
        <v>5.3</v>
      </c>
      <c r="G39" s="60">
        <v>31</v>
      </c>
      <c r="H39" s="4">
        <f>'Bilan par freinage'!Q58*1000</f>
        <v>649.51333333333343</v>
      </c>
      <c r="I39" s="4">
        <f>'Bilan par freinage'!S58*1000</f>
        <v>470.86600000000016</v>
      </c>
      <c r="J39" s="4">
        <f>'Bilan par freinage'!U58*1000</f>
        <v>236.90066666666664</v>
      </c>
      <c r="K39" s="4">
        <f>'Bilan par freinage'!W58</f>
        <v>1</v>
      </c>
    </row>
    <row r="40" spans="1:11" x14ac:dyDescent="0.25">
      <c r="A40" s="1">
        <v>1</v>
      </c>
      <c r="B40" s="1" t="s">
        <v>260</v>
      </c>
      <c r="C40" s="60">
        <v>120</v>
      </c>
      <c r="D40" s="60">
        <v>0</v>
      </c>
      <c r="E40" s="60">
        <v>15000</v>
      </c>
      <c r="F40" s="61">
        <v>3.5</v>
      </c>
      <c r="G40" s="60">
        <v>42</v>
      </c>
      <c r="H40" s="4">
        <f>'Bilan par freinage'!Q3*1000</f>
        <v>47.369830303030305</v>
      </c>
      <c r="I40" s="4">
        <f>'Bilan par freinage'!S3*1000</f>
        <v>28.67612121212122</v>
      </c>
      <c r="J40" s="4">
        <f>'Bilan par freinage'!U3*1000</f>
        <v>13.378476767676769</v>
      </c>
      <c r="K40" s="4">
        <f>'Bilan par freinage'!W3</f>
        <v>3</v>
      </c>
    </row>
    <row r="41" spans="1:11" ht="15" customHeight="1" x14ac:dyDescent="0.25">
      <c r="A41" s="1">
        <v>2</v>
      </c>
      <c r="B41" s="1" t="s">
        <v>260</v>
      </c>
      <c r="C41" s="60">
        <v>120</v>
      </c>
      <c r="D41" s="60">
        <v>0</v>
      </c>
      <c r="E41" s="60">
        <v>15000</v>
      </c>
      <c r="F41" s="61">
        <v>3.5</v>
      </c>
      <c r="G41" s="60">
        <v>37</v>
      </c>
      <c r="H41" s="4">
        <f>'Bilan par freinage'!Q4*1000</f>
        <v>42.245288888888901</v>
      </c>
      <c r="I41" s="4">
        <f>'Bilan par freinage'!S4*1000</f>
        <v>25.347611111111117</v>
      </c>
      <c r="J41" s="4">
        <f>'Bilan par freinage'!U4*1000</f>
        <v>12.949455555555559</v>
      </c>
      <c r="K41" s="4">
        <f>'Bilan par freinage'!W4</f>
        <v>3</v>
      </c>
    </row>
    <row r="42" spans="1:11" x14ac:dyDescent="0.25">
      <c r="A42" s="1">
        <v>5</v>
      </c>
      <c r="B42" s="1" t="s">
        <v>260</v>
      </c>
      <c r="C42" s="60">
        <v>120</v>
      </c>
      <c r="D42" s="60">
        <v>0</v>
      </c>
      <c r="E42" s="60">
        <v>15000</v>
      </c>
      <c r="F42" s="61">
        <v>3.5</v>
      </c>
      <c r="G42" s="60">
        <v>33</v>
      </c>
      <c r="H42" s="4">
        <f>'Bilan par freinage'!Q7*1000</f>
        <v>37.546961038961037</v>
      </c>
      <c r="I42" s="4">
        <f>'Bilan par freinage'!S7*1000</f>
        <v>25.020363636363637</v>
      </c>
      <c r="J42" s="4">
        <f>'Bilan par freinage'!U7*1000</f>
        <v>13.661142857142858</v>
      </c>
      <c r="K42" s="4">
        <f>'Bilan par freinage'!W7</f>
        <v>3</v>
      </c>
    </row>
    <row r="43" spans="1:11" x14ac:dyDescent="0.25">
      <c r="A43" s="1">
        <v>6</v>
      </c>
      <c r="B43" s="1" t="s">
        <v>260</v>
      </c>
      <c r="C43" s="60">
        <v>120</v>
      </c>
      <c r="D43" s="60">
        <v>0</v>
      </c>
      <c r="E43" s="60">
        <v>15000</v>
      </c>
      <c r="F43" s="61">
        <v>3.5</v>
      </c>
      <c r="G43" s="60">
        <v>32</v>
      </c>
      <c r="H43" s="4">
        <f>'Bilan par freinage'!Q8*1000</f>
        <v>47.30557142857144</v>
      </c>
      <c r="I43" s="4">
        <f>'Bilan par freinage'!S8*1000</f>
        <v>35.039142857142856</v>
      </c>
      <c r="J43" s="4">
        <f>'Bilan par freinage'!U8*1000</f>
        <v>18.758285714285716</v>
      </c>
      <c r="K43" s="4">
        <f>'Bilan par freinage'!W8</f>
        <v>3</v>
      </c>
    </row>
    <row r="44" spans="1:11" x14ac:dyDescent="0.25">
      <c r="A44" s="1">
        <v>3</v>
      </c>
      <c r="B44" s="1" t="s">
        <v>259</v>
      </c>
      <c r="C44" s="60">
        <v>120</v>
      </c>
      <c r="D44" s="60">
        <v>60</v>
      </c>
      <c r="E44" s="60">
        <v>5000</v>
      </c>
      <c r="F44" s="61">
        <v>3.5</v>
      </c>
      <c r="G44" s="60">
        <v>43</v>
      </c>
      <c r="H44" s="4">
        <f>'Bilan par freinage'!Q5*1000</f>
        <v>45.803268181818183</v>
      </c>
      <c r="I44" s="4">
        <f>'Bilan par freinage'!S5*1000</f>
        <v>30.327054545454544</v>
      </c>
      <c r="J44" s="4">
        <f>'Bilan par freinage'!U5*1000</f>
        <v>14.965345454545457</v>
      </c>
      <c r="K44" s="4">
        <f>'Bilan par freinage'!W5</f>
        <v>3</v>
      </c>
    </row>
    <row r="45" spans="1:11" x14ac:dyDescent="0.25">
      <c r="A45" s="1">
        <v>4</v>
      </c>
      <c r="B45" s="1" t="s">
        <v>259</v>
      </c>
      <c r="C45" s="60">
        <v>120</v>
      </c>
      <c r="D45" s="60">
        <v>60</v>
      </c>
      <c r="E45" s="60">
        <v>10000</v>
      </c>
      <c r="F45" s="61">
        <v>3.5</v>
      </c>
      <c r="G45" s="60">
        <v>25</v>
      </c>
      <c r="H45" s="4">
        <f>'Bilan par freinage'!Q6*1000</f>
        <v>38.037933333333335</v>
      </c>
      <c r="I45" s="4">
        <f>'Bilan par freinage'!S6*1000</f>
        <v>27.455277777777773</v>
      </c>
      <c r="J45" s="4">
        <f>'Bilan par freinage'!U6*1000</f>
        <v>14.692533333333335</v>
      </c>
      <c r="K45" s="4">
        <f>'Bilan par freinage'!W6</f>
        <v>3</v>
      </c>
    </row>
    <row r="46" spans="1:11" x14ac:dyDescent="0.25">
      <c r="A46" s="1">
        <v>7</v>
      </c>
      <c r="B46" s="1" t="s">
        <v>259</v>
      </c>
      <c r="C46" s="60">
        <v>120</v>
      </c>
      <c r="D46" s="60">
        <v>120</v>
      </c>
      <c r="E46" s="60">
        <v>8000</v>
      </c>
      <c r="F46" s="61">
        <v>3.5</v>
      </c>
      <c r="G46" s="60">
        <v>30</v>
      </c>
      <c r="H46" s="4">
        <f>'Bilan par freinage'!Q9*1000</f>
        <v>587.15502631578943</v>
      </c>
      <c r="I46" s="4">
        <f>'Bilan par freinage'!S9*1000</f>
        <v>446.36246052631577</v>
      </c>
      <c r="J46" s="4">
        <f>'Bilan par freinage'!U9*1000</f>
        <v>253.08361184210531</v>
      </c>
      <c r="K46" s="4">
        <f>'Bilan par freinage'!W9</f>
        <v>2</v>
      </c>
    </row>
    <row r="47" spans="1:11" x14ac:dyDescent="0.25">
      <c r="A47" s="1">
        <v>32</v>
      </c>
      <c r="B47" s="1" t="s">
        <v>260</v>
      </c>
      <c r="C47" s="60">
        <v>140</v>
      </c>
      <c r="D47" s="60">
        <v>0</v>
      </c>
      <c r="E47" s="60">
        <v>40000</v>
      </c>
      <c r="F47" s="61">
        <v>7</v>
      </c>
      <c r="G47" s="60">
        <v>36</v>
      </c>
      <c r="H47" s="4">
        <f>'Bilan par freinage'!Q34*1000</f>
        <v>232.79683838383843</v>
      </c>
      <c r="I47" s="4">
        <f>'Bilan par freinage'!S34*1000</f>
        <v>178.03428282828284</v>
      </c>
      <c r="J47" s="4">
        <f>'Bilan par freinage'!U34*1000</f>
        <v>104.03549494949498</v>
      </c>
      <c r="K47" s="4">
        <f>'Bilan par freinage'!W34</f>
        <v>3</v>
      </c>
    </row>
    <row r="48" spans="1:11" x14ac:dyDescent="0.25">
      <c r="A48" s="1">
        <v>33</v>
      </c>
      <c r="B48" s="1" t="s">
        <v>260</v>
      </c>
      <c r="C48" s="60">
        <v>140</v>
      </c>
      <c r="D48" s="60">
        <v>0</v>
      </c>
      <c r="E48" s="60">
        <v>40000</v>
      </c>
      <c r="F48" s="61">
        <v>7</v>
      </c>
      <c r="G48" s="60">
        <v>37</v>
      </c>
      <c r="H48" s="4">
        <f>'Bilan par freinage'!Q35*1000</f>
        <v>235.62225757575763</v>
      </c>
      <c r="I48" s="4">
        <f>'Bilan par freinage'!S35*1000</f>
        <v>180.24977272727273</v>
      </c>
      <c r="J48" s="4">
        <f>'Bilan par freinage'!U35*1000</f>
        <v>106.06028787878789</v>
      </c>
      <c r="K48" s="4">
        <f>'Bilan par freinage'!W35</f>
        <v>3</v>
      </c>
    </row>
    <row r="49" spans="1:11" x14ac:dyDescent="0.25">
      <c r="A49" s="1">
        <v>34</v>
      </c>
      <c r="B49" s="1" t="s">
        <v>260</v>
      </c>
      <c r="C49" s="60">
        <v>140</v>
      </c>
      <c r="D49" s="60">
        <v>0</v>
      </c>
      <c r="E49" s="60">
        <v>40000</v>
      </c>
      <c r="F49" s="61">
        <v>7</v>
      </c>
      <c r="G49" s="60">
        <v>37</v>
      </c>
      <c r="H49" s="4">
        <f>'Bilan par freinage'!Q36*1000</f>
        <v>250.37702051282056</v>
      </c>
      <c r="I49" s="4">
        <f>'Bilan par freinage'!S36*1000</f>
        <v>192.54763076923072</v>
      </c>
      <c r="J49" s="4">
        <f>'Bilan par freinage'!U36*1000</f>
        <v>115.00958974358973</v>
      </c>
      <c r="K49" s="4">
        <f>'Bilan par freinage'!W36</f>
        <v>3</v>
      </c>
    </row>
    <row r="50" spans="1:11" x14ac:dyDescent="0.25">
      <c r="A50" s="1">
        <v>35</v>
      </c>
      <c r="B50" s="1" t="s">
        <v>260</v>
      </c>
      <c r="C50" s="60">
        <v>140</v>
      </c>
      <c r="D50" s="60">
        <v>0</v>
      </c>
      <c r="E50" s="60">
        <v>40000</v>
      </c>
      <c r="F50" s="61">
        <v>7</v>
      </c>
      <c r="G50" s="60">
        <v>40</v>
      </c>
      <c r="H50" s="4">
        <f>'Bilan par freinage'!Q37*1000</f>
        <v>274.17955555555557</v>
      </c>
      <c r="I50" s="4">
        <f>'Bilan par freinage'!S37*1000</f>
        <v>224.49955555555556</v>
      </c>
      <c r="J50" s="4">
        <f>'Bilan par freinage'!U37*1000</f>
        <v>138.19555555555556</v>
      </c>
      <c r="K50" s="4">
        <f>'Bilan par freinage'!W37</f>
        <v>3</v>
      </c>
    </row>
    <row r="51" spans="1:11" ht="15" customHeight="1" x14ac:dyDescent="0.25">
      <c r="A51" s="1">
        <v>44</v>
      </c>
      <c r="B51" s="1" t="s">
        <v>260</v>
      </c>
      <c r="C51" s="60">
        <v>140</v>
      </c>
      <c r="D51" s="60">
        <v>0</v>
      </c>
      <c r="E51" s="60">
        <v>40000</v>
      </c>
      <c r="F51" s="61">
        <v>10</v>
      </c>
      <c r="G51" s="60">
        <v>57</v>
      </c>
      <c r="H51" s="4">
        <f>'Bilan par freinage'!Q46*1000</f>
        <v>338.0913846153847</v>
      </c>
      <c r="I51" s="4">
        <f>'Bilan par freinage'!S46*1000</f>
        <v>252.16196153846161</v>
      </c>
      <c r="J51" s="4">
        <f>'Bilan par freinage'!U46*1000</f>
        <v>146.01911538461542</v>
      </c>
      <c r="K51" s="4">
        <f>'Bilan par freinage'!W46</f>
        <v>2</v>
      </c>
    </row>
    <row r="52" spans="1:11" x14ac:dyDescent="0.25">
      <c r="A52" s="1">
        <v>45</v>
      </c>
      <c r="B52" s="1" t="s">
        <v>260</v>
      </c>
      <c r="C52" s="60">
        <v>140</v>
      </c>
      <c r="D52" s="60">
        <v>0</v>
      </c>
      <c r="E52" s="60">
        <v>40000</v>
      </c>
      <c r="F52" s="61">
        <v>10</v>
      </c>
      <c r="G52" s="60">
        <v>59</v>
      </c>
      <c r="H52" s="4">
        <f>'Bilan par freinage'!Q47*1000</f>
        <v>313.92669230769235</v>
      </c>
      <c r="I52" s="4">
        <f>'Bilan par freinage'!S47*1000</f>
        <v>250.97080769230777</v>
      </c>
      <c r="J52" s="4">
        <f>'Bilan par freinage'!U47*1000</f>
        <v>153.34642307692309</v>
      </c>
      <c r="K52" s="4">
        <f>'Bilan par freinage'!W47</f>
        <v>2</v>
      </c>
    </row>
    <row r="53" spans="1:11" ht="15" customHeight="1" x14ac:dyDescent="0.25">
      <c r="A53" s="1">
        <v>46</v>
      </c>
      <c r="B53" s="1" t="s">
        <v>260</v>
      </c>
      <c r="C53" s="60">
        <v>140</v>
      </c>
      <c r="D53" s="60">
        <v>0</v>
      </c>
      <c r="E53" s="60">
        <v>40000</v>
      </c>
      <c r="F53" s="61">
        <v>10</v>
      </c>
      <c r="G53" s="60">
        <v>59</v>
      </c>
      <c r="H53" s="4">
        <f>'Bilan par freinage'!Q48*1000</f>
        <v>343.34144055944063</v>
      </c>
      <c r="I53" s="4">
        <f>'Bilan par freinage'!S48*1000</f>
        <v>275.92804195804206</v>
      </c>
      <c r="J53" s="4">
        <f>'Bilan par freinage'!U48*1000</f>
        <v>168.80370629370628</v>
      </c>
      <c r="K53" s="4">
        <f>'Bilan par freinage'!W48</f>
        <v>2</v>
      </c>
    </row>
    <row r="54" spans="1:11" x14ac:dyDescent="0.25">
      <c r="A54" s="1">
        <v>47</v>
      </c>
      <c r="B54" s="1" t="s">
        <v>260</v>
      </c>
      <c r="C54" s="60">
        <v>140</v>
      </c>
      <c r="D54" s="60">
        <v>0</v>
      </c>
      <c r="E54" s="60">
        <v>40000</v>
      </c>
      <c r="F54" s="61">
        <v>10</v>
      </c>
      <c r="G54" s="60">
        <v>61</v>
      </c>
      <c r="H54" s="4">
        <f>'Bilan par freinage'!Q49*1000</f>
        <v>389.08246153846159</v>
      </c>
      <c r="I54" s="4">
        <f>'Bilan par freinage'!S49*1000</f>
        <v>319.6135384615385</v>
      </c>
      <c r="J54" s="4">
        <f>'Bilan par freinage'!U49*1000</f>
        <v>196.06707692307697</v>
      </c>
      <c r="K54" s="4">
        <f>'Bilan par freinage'!W49</f>
        <v>2</v>
      </c>
    </row>
    <row r="55" spans="1:11" x14ac:dyDescent="0.25">
      <c r="A55" s="1">
        <v>36</v>
      </c>
      <c r="B55" s="1" t="s">
        <v>261</v>
      </c>
      <c r="C55" s="60">
        <v>140</v>
      </c>
      <c r="D55" s="60">
        <v>70</v>
      </c>
      <c r="E55" s="60">
        <v>15000</v>
      </c>
      <c r="F55" s="61">
        <v>7</v>
      </c>
      <c r="G55" s="60">
        <v>44</v>
      </c>
      <c r="H55" s="4">
        <f>'Bilan par freinage'!Q38*1000</f>
        <v>240.11900000000003</v>
      </c>
      <c r="I55" s="4">
        <f>'Bilan par freinage'!S38*1000</f>
        <v>196.54800000000006</v>
      </c>
      <c r="J55" s="4">
        <f>'Bilan par freinage'!U38*1000</f>
        <v>118.49200000000002</v>
      </c>
      <c r="K55" s="4">
        <f>'Bilan par freinage'!W38</f>
        <v>2</v>
      </c>
    </row>
    <row r="56" spans="1:11" x14ac:dyDescent="0.25">
      <c r="A56" s="1">
        <v>48</v>
      </c>
      <c r="B56" s="1" t="s">
        <v>261</v>
      </c>
      <c r="C56" s="60">
        <v>140</v>
      </c>
      <c r="D56" s="60">
        <v>70</v>
      </c>
      <c r="E56" s="60">
        <v>15000</v>
      </c>
      <c r="F56" s="61">
        <v>10</v>
      </c>
      <c r="G56" s="60">
        <v>64</v>
      </c>
      <c r="H56" s="4">
        <f>'Bilan par freinage'!Q50*1000</f>
        <v>275.85320000000002</v>
      </c>
      <c r="I56" s="4">
        <f>'Bilan par freinage'!S50*1000</f>
        <v>208.66719999999995</v>
      </c>
      <c r="J56" s="4">
        <f>'Bilan par freinage'!U50*1000</f>
        <v>121.27919999999999</v>
      </c>
      <c r="K56" s="4">
        <f>'Bilan par freinage'!W50</f>
        <v>2</v>
      </c>
    </row>
    <row r="57" spans="1:11" x14ac:dyDescent="0.25">
      <c r="A57" s="1">
        <v>37</v>
      </c>
      <c r="B57" s="1" t="s">
        <v>261</v>
      </c>
      <c r="C57" s="60">
        <v>140</v>
      </c>
      <c r="D57" s="60">
        <v>70</v>
      </c>
      <c r="E57" s="60">
        <v>25000</v>
      </c>
      <c r="F57" s="61">
        <v>7</v>
      </c>
      <c r="G57" s="60">
        <v>31</v>
      </c>
      <c r="H57" s="4">
        <f>'Bilan par freinage'!Q39*1000</f>
        <v>153.6746666666667</v>
      </c>
      <c r="I57" s="4">
        <f>'Bilan par freinage'!S39*1000</f>
        <v>123.89866666666668</v>
      </c>
      <c r="J57" s="4">
        <f>'Bilan par freinage'!U39*1000</f>
        <v>75.186666666666682</v>
      </c>
      <c r="K57" s="4">
        <f>'Bilan par freinage'!W39</f>
        <v>2</v>
      </c>
    </row>
    <row r="58" spans="1:11" x14ac:dyDescent="0.25">
      <c r="A58" s="1">
        <v>49</v>
      </c>
      <c r="B58" s="1" t="s">
        <v>261</v>
      </c>
      <c r="C58" s="60">
        <v>140</v>
      </c>
      <c r="D58" s="60">
        <v>70</v>
      </c>
      <c r="E58" s="60">
        <v>25000</v>
      </c>
      <c r="F58" s="61">
        <v>10</v>
      </c>
      <c r="G58" s="60">
        <v>41</v>
      </c>
      <c r="H58" s="4">
        <f>'Bilan par freinage'!Q51*1000</f>
        <v>290.64200000000005</v>
      </c>
      <c r="I58" s="4">
        <f>'Bilan par freinage'!S51*1000</f>
        <v>222.34300000000007</v>
      </c>
      <c r="J58" s="4">
        <f>'Bilan par freinage'!U51*1000</f>
        <v>127.05550000000004</v>
      </c>
      <c r="K58" s="4">
        <f>'Bilan par freinage'!W51</f>
        <v>2</v>
      </c>
    </row>
    <row r="59" spans="1:11" x14ac:dyDescent="0.25">
      <c r="A59" s="1">
        <v>58</v>
      </c>
      <c r="B59" s="1"/>
      <c r="C59" s="62"/>
      <c r="D59" s="62"/>
      <c r="E59" s="62"/>
      <c r="F59" s="62"/>
      <c r="G59" s="62"/>
      <c r="H59" s="4" t="e">
        <f>'Bilan par freinage'!Q60*1000</f>
        <v>#DIV/0!</v>
      </c>
      <c r="I59" s="4" t="e">
        <f>'Bilan par freinage'!S60*1000</f>
        <v>#DIV/0!</v>
      </c>
      <c r="J59" s="4" t="e">
        <f>'Bilan par freinage'!U60*1000</f>
        <v>#DIV/0!</v>
      </c>
      <c r="K59" s="4">
        <f>'Bilan par freinage'!W60</f>
        <v>0</v>
      </c>
    </row>
    <row r="60" spans="1:11" x14ac:dyDescent="0.25">
      <c r="A60" s="1">
        <v>59</v>
      </c>
      <c r="B60" s="1"/>
      <c r="C60" s="62"/>
      <c r="D60" s="62"/>
      <c r="E60" s="62"/>
      <c r="F60" s="62"/>
      <c r="G60" s="62"/>
      <c r="H60" s="4" t="e">
        <f>'Bilan par freinage'!Q61*1000</f>
        <v>#DIV/0!</v>
      </c>
      <c r="I60" s="4" t="e">
        <f>'Bilan par freinage'!S61*1000</f>
        <v>#DIV/0!</v>
      </c>
      <c r="J60" s="4" t="e">
        <f>'Bilan par freinage'!U61*1000</f>
        <v>#DIV/0!</v>
      </c>
      <c r="K60" s="4">
        <f>'Bilan par freinage'!W61</f>
        <v>0</v>
      </c>
    </row>
    <row r="61" spans="1:11" x14ac:dyDescent="0.25">
      <c r="A61" s="1">
        <v>60</v>
      </c>
      <c r="B61" s="1"/>
      <c r="C61" s="62"/>
      <c r="D61" s="62"/>
      <c r="E61" s="62"/>
      <c r="F61" s="62"/>
      <c r="G61" s="62"/>
      <c r="H61" s="4" t="e">
        <f>'Bilan par freinage'!Q62*1000</f>
        <v>#DIV/0!</v>
      </c>
      <c r="I61" s="4" t="e">
        <f>'Bilan par freinage'!S62*1000</f>
        <v>#DIV/0!</v>
      </c>
      <c r="J61" s="4" t="e">
        <f>'Bilan par freinage'!U62*1000</f>
        <v>#DIV/0!</v>
      </c>
      <c r="K61" s="4">
        <f>'Bilan par freinage'!W62</f>
        <v>0</v>
      </c>
    </row>
    <row r="62" spans="1:11" x14ac:dyDescent="0.25">
      <c r="A62" s="1">
        <v>61</v>
      </c>
      <c r="B62" s="1"/>
      <c r="C62" s="62"/>
      <c r="D62" s="62"/>
      <c r="E62" s="62"/>
      <c r="F62" s="62"/>
      <c r="G62" s="62"/>
      <c r="H62" s="4" t="e">
        <f>'Bilan par freinage'!Q63*1000</f>
        <v>#DIV/0!</v>
      </c>
      <c r="I62" s="4" t="e">
        <f>'Bilan par freinage'!S63*1000</f>
        <v>#DIV/0!</v>
      </c>
      <c r="J62" s="4" t="e">
        <f>'Bilan par freinage'!U63*1000</f>
        <v>#DIV/0!</v>
      </c>
      <c r="K62" s="4">
        <f>'Bilan par freinage'!W63</f>
        <v>0</v>
      </c>
    </row>
    <row r="63" spans="1:11" x14ac:dyDescent="0.25">
      <c r="A63" s="1">
        <v>62</v>
      </c>
      <c r="B63" s="1"/>
      <c r="C63" s="62"/>
      <c r="D63" s="62"/>
      <c r="E63" s="62"/>
      <c r="F63" s="62"/>
      <c r="G63" s="62"/>
      <c r="H63" s="4" t="e">
        <f>'Bilan par freinage'!Q64*1000</f>
        <v>#DIV/0!</v>
      </c>
      <c r="I63" s="4" t="e">
        <f>'Bilan par freinage'!S64*1000</f>
        <v>#DIV/0!</v>
      </c>
      <c r="J63" s="4" t="e">
        <f>'Bilan par freinage'!U64*1000</f>
        <v>#DIV/0!</v>
      </c>
      <c r="K63" s="4">
        <f>'Bilan par freinage'!W64</f>
        <v>0</v>
      </c>
    </row>
    <row r="64" spans="1:11" x14ac:dyDescent="0.25">
      <c r="A64" s="1">
        <v>63</v>
      </c>
      <c r="B64" s="1"/>
      <c r="C64" s="62"/>
      <c r="D64" s="62"/>
      <c r="E64" s="62"/>
      <c r="F64" s="62"/>
      <c r="G64" s="62"/>
      <c r="H64" s="4" t="e">
        <f>'Bilan par freinage'!Q65*1000</f>
        <v>#DIV/0!</v>
      </c>
      <c r="I64" s="4" t="e">
        <f>'Bilan par freinage'!S65*1000</f>
        <v>#DIV/0!</v>
      </c>
      <c r="J64" s="4" t="e">
        <f>'Bilan par freinage'!U65*1000</f>
        <v>#DIV/0!</v>
      </c>
      <c r="K64" s="4">
        <f>'Bilan par freinage'!W65</f>
        <v>0</v>
      </c>
    </row>
    <row r="65" spans="1:11" x14ac:dyDescent="0.25">
      <c r="A65" s="1">
        <v>64</v>
      </c>
      <c r="B65" s="1"/>
      <c r="C65" s="62"/>
      <c r="D65" s="62"/>
      <c r="E65" s="62"/>
      <c r="F65" s="62"/>
      <c r="G65" s="62"/>
      <c r="H65" s="4" t="e">
        <f>'Bilan par freinage'!Q66*1000</f>
        <v>#DIV/0!</v>
      </c>
      <c r="I65" s="4" t="e">
        <f>'Bilan par freinage'!S66*1000</f>
        <v>#DIV/0!</v>
      </c>
      <c r="J65" s="4" t="e">
        <f>'Bilan par freinage'!U66*1000</f>
        <v>#DIV/0!</v>
      </c>
      <c r="K65" s="4">
        <f>'Bilan par freinage'!W66</f>
        <v>0</v>
      </c>
    </row>
    <row r="66" spans="1:11" x14ac:dyDescent="0.25">
      <c r="A66" s="1">
        <v>65</v>
      </c>
      <c r="B66" s="1"/>
      <c r="C66" s="62"/>
      <c r="D66" s="62"/>
      <c r="E66" s="62"/>
      <c r="F66" s="62"/>
      <c r="G66" s="62"/>
      <c r="H66" s="4" t="e">
        <f>'Bilan par freinage'!Q67*1000</f>
        <v>#DIV/0!</v>
      </c>
      <c r="I66" s="4" t="e">
        <f>'Bilan par freinage'!S67*1000</f>
        <v>#DIV/0!</v>
      </c>
      <c r="J66" s="4" t="e">
        <f>'Bilan par freinage'!U67*1000</f>
        <v>#DIV/0!</v>
      </c>
      <c r="K66" s="4">
        <f>'Bilan par freinage'!W67</f>
        <v>0</v>
      </c>
    </row>
    <row r="67" spans="1:11" x14ac:dyDescent="0.25">
      <c r="A67" s="1">
        <v>66</v>
      </c>
      <c r="B67" s="1"/>
      <c r="C67" s="62"/>
      <c r="D67" s="62"/>
      <c r="E67" s="62"/>
      <c r="F67" s="62"/>
      <c r="G67" s="62"/>
      <c r="H67" s="4" t="e">
        <f>'Bilan par freinage'!Q68*1000</f>
        <v>#DIV/0!</v>
      </c>
      <c r="I67" s="4" t="e">
        <f>'Bilan par freinage'!S68*1000</f>
        <v>#DIV/0!</v>
      </c>
      <c r="J67" s="4" t="e">
        <f>'Bilan par freinage'!U68*1000</f>
        <v>#DIV/0!</v>
      </c>
      <c r="K67" s="4">
        <f>'Bilan par freinage'!W68</f>
        <v>0</v>
      </c>
    </row>
    <row r="68" spans="1:11" x14ac:dyDescent="0.25">
      <c r="A68" s="1">
        <v>67</v>
      </c>
      <c r="B68" s="1"/>
      <c r="C68" s="62"/>
      <c r="D68" s="62"/>
      <c r="E68" s="62"/>
      <c r="F68" s="62"/>
      <c r="G68" s="62"/>
      <c r="H68" s="4" t="e">
        <f>'Bilan par freinage'!Q69*1000</f>
        <v>#DIV/0!</v>
      </c>
      <c r="I68" s="4" t="e">
        <f>'Bilan par freinage'!S69*1000</f>
        <v>#DIV/0!</v>
      </c>
      <c r="J68" s="4" t="e">
        <f>'Bilan par freinage'!U69*1000</f>
        <v>#DIV/0!</v>
      </c>
      <c r="K68" s="4">
        <f>'Bilan par freinage'!W69</f>
        <v>0</v>
      </c>
    </row>
    <row r="69" spans="1:11" x14ac:dyDescent="0.25">
      <c r="A69" s="1">
        <v>68</v>
      </c>
      <c r="B69" s="1"/>
      <c r="C69" s="62"/>
      <c r="D69" s="62"/>
      <c r="E69" s="62"/>
      <c r="F69" s="62"/>
      <c r="G69" s="62"/>
      <c r="H69" s="4" t="e">
        <f>'Bilan par freinage'!Q70*1000</f>
        <v>#DIV/0!</v>
      </c>
      <c r="I69" s="4" t="e">
        <f>'Bilan par freinage'!S70*1000</f>
        <v>#DIV/0!</v>
      </c>
      <c r="J69" s="4" t="e">
        <f>'Bilan par freinage'!U70*1000</f>
        <v>#DIV/0!</v>
      </c>
      <c r="K69" s="4">
        <f>'Bilan par freinage'!W70</f>
        <v>0</v>
      </c>
    </row>
    <row r="70" spans="1:11" x14ac:dyDescent="0.25">
      <c r="A70" s="1">
        <v>69</v>
      </c>
      <c r="B70" s="1"/>
      <c r="C70" s="62"/>
      <c r="D70" s="62"/>
      <c r="E70" s="62"/>
      <c r="F70" s="62"/>
      <c r="G70" s="62"/>
      <c r="H70" s="4" t="e">
        <f>'Bilan par freinage'!Q71*1000</f>
        <v>#DIV/0!</v>
      </c>
      <c r="I70" s="4" t="e">
        <f>'Bilan par freinage'!S71*1000</f>
        <v>#DIV/0!</v>
      </c>
      <c r="J70" s="4" t="e">
        <f>'Bilan par freinage'!U71*1000</f>
        <v>#DIV/0!</v>
      </c>
      <c r="K70" s="4">
        <f>'Bilan par freinage'!W71</f>
        <v>0</v>
      </c>
    </row>
    <row r="71" spans="1:11" x14ac:dyDescent="0.25">
      <c r="A71" s="1">
        <v>70</v>
      </c>
      <c r="B71" s="1"/>
      <c r="C71" s="62"/>
      <c r="D71" s="62"/>
      <c r="E71" s="62"/>
      <c r="F71" s="62"/>
      <c r="G71" s="62"/>
      <c r="H71" s="4" t="e">
        <f>'Bilan par freinage'!Q72*1000</f>
        <v>#DIV/0!</v>
      </c>
      <c r="I71" s="4" t="e">
        <f>'Bilan par freinage'!S72*1000</f>
        <v>#DIV/0!</v>
      </c>
      <c r="J71" s="4" t="e">
        <f>'Bilan par freinage'!U72*1000</f>
        <v>#DIV/0!</v>
      </c>
      <c r="K71" s="4">
        <f>'Bilan par freinage'!W72</f>
        <v>0</v>
      </c>
    </row>
    <row r="72" spans="1:11" x14ac:dyDescent="0.25">
      <c r="A72" s="1">
        <v>71</v>
      </c>
      <c r="B72" s="1"/>
      <c r="C72" s="62"/>
      <c r="D72" s="62"/>
      <c r="E72" s="62"/>
      <c r="F72" s="62"/>
      <c r="G72" s="62"/>
      <c r="H72" s="4" t="e">
        <f>'Bilan par freinage'!Q73*1000</f>
        <v>#DIV/0!</v>
      </c>
      <c r="I72" s="4" t="e">
        <f>'Bilan par freinage'!S73*1000</f>
        <v>#DIV/0!</v>
      </c>
      <c r="J72" s="4" t="e">
        <f>'Bilan par freinage'!U73*1000</f>
        <v>#DIV/0!</v>
      </c>
      <c r="K72" s="4">
        <f>'Bilan par freinage'!W73</f>
        <v>0</v>
      </c>
    </row>
    <row r="73" spans="1:11" x14ac:dyDescent="0.25">
      <c r="A73" s="1">
        <v>72</v>
      </c>
      <c r="B73" s="1"/>
      <c r="C73" s="62"/>
      <c r="D73" s="62"/>
      <c r="E73" s="62"/>
      <c r="F73" s="62"/>
      <c r="G73" s="62"/>
      <c r="H73" s="4" t="e">
        <f>'Bilan par freinage'!Q74*1000</f>
        <v>#DIV/0!</v>
      </c>
      <c r="I73" s="4" t="e">
        <f>'Bilan par freinage'!S74*1000</f>
        <v>#DIV/0!</v>
      </c>
      <c r="J73" s="4" t="e">
        <f>'Bilan par freinage'!U74*1000</f>
        <v>#DIV/0!</v>
      </c>
      <c r="K73" s="4">
        <f>'Bilan par freinage'!W74</f>
        <v>0</v>
      </c>
    </row>
    <row r="74" spans="1:11" x14ac:dyDescent="0.25">
      <c r="A74" s="1">
        <v>73</v>
      </c>
      <c r="B74" s="1"/>
      <c r="C74" s="62"/>
      <c r="D74" s="62"/>
      <c r="E74" s="62"/>
      <c r="F74" s="62"/>
      <c r="G74" s="62"/>
      <c r="H74" s="4" t="e">
        <f>'Bilan par freinage'!Q75*1000</f>
        <v>#DIV/0!</v>
      </c>
      <c r="I74" s="4" t="e">
        <f>'Bilan par freinage'!S75*1000</f>
        <v>#DIV/0!</v>
      </c>
      <c r="J74" s="4" t="e">
        <f>'Bilan par freinage'!U75*1000</f>
        <v>#DIV/0!</v>
      </c>
      <c r="K74" s="4">
        <f>'Bilan par freinage'!W75</f>
        <v>0</v>
      </c>
    </row>
    <row r="75" spans="1:11" x14ac:dyDescent="0.25">
      <c r="A75" s="1">
        <v>74</v>
      </c>
      <c r="B75" s="1"/>
      <c r="C75" s="62"/>
      <c r="D75" s="62"/>
      <c r="E75" s="62"/>
      <c r="F75" s="62"/>
      <c r="G75" s="62"/>
      <c r="H75" s="4" t="e">
        <f>'Bilan par freinage'!Q76*1000</f>
        <v>#DIV/0!</v>
      </c>
      <c r="I75" s="4" t="e">
        <f>'Bilan par freinage'!S76*1000</f>
        <v>#DIV/0!</v>
      </c>
      <c r="J75" s="4" t="e">
        <f>'Bilan par freinage'!U76*1000</f>
        <v>#DIV/0!</v>
      </c>
      <c r="K75" s="4">
        <f>'Bilan par freinage'!W76</f>
        <v>0</v>
      </c>
    </row>
    <row r="76" spans="1:11" x14ac:dyDescent="0.25">
      <c r="A76" s="1">
        <v>75</v>
      </c>
      <c r="B76" s="1"/>
      <c r="C76" s="62"/>
      <c r="D76" s="62"/>
      <c r="E76" s="62"/>
      <c r="F76" s="62"/>
      <c r="G76" s="62"/>
      <c r="H76" s="4" t="e">
        <f>'Bilan par freinage'!Q77*1000</f>
        <v>#DIV/0!</v>
      </c>
      <c r="I76" s="4" t="e">
        <f>'Bilan par freinage'!S77*1000</f>
        <v>#DIV/0!</v>
      </c>
      <c r="J76" s="4" t="e">
        <f>'Bilan par freinage'!U77*1000</f>
        <v>#DIV/0!</v>
      </c>
      <c r="K76" s="4">
        <f>'Bilan par freinage'!W77</f>
        <v>0</v>
      </c>
    </row>
    <row r="77" spans="1:11" x14ac:dyDescent="0.25">
      <c r="A77" s="1">
        <v>76</v>
      </c>
      <c r="B77" s="1"/>
      <c r="C77" s="62"/>
      <c r="D77" s="62"/>
      <c r="E77" s="62"/>
      <c r="F77" s="62"/>
      <c r="G77" s="62"/>
      <c r="H77" s="4" t="e">
        <f>'Bilan par freinage'!Q78*1000</f>
        <v>#DIV/0!</v>
      </c>
      <c r="I77" s="4" t="e">
        <f>'Bilan par freinage'!S78*1000</f>
        <v>#DIV/0!</v>
      </c>
      <c r="J77" s="4" t="e">
        <f>'Bilan par freinage'!U78*1000</f>
        <v>#DIV/0!</v>
      </c>
      <c r="K77" s="4">
        <f>'Bilan par freinage'!W78</f>
        <v>0</v>
      </c>
    </row>
    <row r="78" spans="1:11" x14ac:dyDescent="0.25">
      <c r="A78" s="1">
        <v>77</v>
      </c>
      <c r="B78" s="1"/>
      <c r="C78" s="62"/>
      <c r="D78" s="62"/>
      <c r="E78" s="62"/>
      <c r="F78" s="62"/>
      <c r="G78" s="62"/>
      <c r="H78" s="4" t="e">
        <f>'Bilan par freinage'!Q79*1000</f>
        <v>#DIV/0!</v>
      </c>
      <c r="I78" s="4" t="e">
        <f>'Bilan par freinage'!S79*1000</f>
        <v>#DIV/0!</v>
      </c>
      <c r="J78" s="4" t="e">
        <f>'Bilan par freinage'!U79*1000</f>
        <v>#DIV/0!</v>
      </c>
      <c r="K78" s="4">
        <f>'Bilan par freinage'!W79</f>
        <v>0</v>
      </c>
    </row>
    <row r="79" spans="1:11" x14ac:dyDescent="0.25">
      <c r="A79" s="1">
        <v>78</v>
      </c>
      <c r="B79" s="1"/>
      <c r="C79" s="62"/>
      <c r="D79" s="62"/>
      <c r="E79" s="62"/>
      <c r="F79" s="62"/>
      <c r="G79" s="62"/>
      <c r="H79" s="4" t="e">
        <f>'Bilan par freinage'!Q80*1000</f>
        <v>#DIV/0!</v>
      </c>
      <c r="I79" s="4" t="e">
        <f>'Bilan par freinage'!S80*1000</f>
        <v>#DIV/0!</v>
      </c>
      <c r="J79" s="4" t="e">
        <f>'Bilan par freinage'!U80*1000</f>
        <v>#DIV/0!</v>
      </c>
      <c r="K79" s="4">
        <f>'Bilan par freinage'!W80</f>
        <v>0</v>
      </c>
    </row>
    <row r="80" spans="1:11" x14ac:dyDescent="0.25">
      <c r="A80" s="1">
        <v>79</v>
      </c>
      <c r="B80" s="1"/>
      <c r="C80" s="62"/>
      <c r="D80" s="62"/>
      <c r="E80" s="62"/>
      <c r="F80" s="62"/>
      <c r="G80" s="62"/>
      <c r="H80" s="4" t="e">
        <f>'Bilan par freinage'!Q81*1000</f>
        <v>#DIV/0!</v>
      </c>
      <c r="I80" s="4" t="e">
        <f>'Bilan par freinage'!S81*1000</f>
        <v>#DIV/0!</v>
      </c>
      <c r="J80" s="4" t="e">
        <f>'Bilan par freinage'!U81*1000</f>
        <v>#DIV/0!</v>
      </c>
      <c r="K80" s="4">
        <f>'Bilan par freinage'!W81</f>
        <v>0</v>
      </c>
    </row>
    <row r="81" spans="1:11" x14ac:dyDescent="0.25">
      <c r="A81" s="1">
        <v>80</v>
      </c>
      <c r="B81" s="1"/>
      <c r="C81" s="62"/>
      <c r="D81" s="62"/>
      <c r="E81" s="62"/>
      <c r="F81" s="62"/>
      <c r="G81" s="62"/>
      <c r="H81" s="4" t="e">
        <f>'Bilan par freinage'!Q82*1000</f>
        <v>#DIV/0!</v>
      </c>
      <c r="I81" s="4" t="e">
        <f>'Bilan par freinage'!S82*1000</f>
        <v>#DIV/0!</v>
      </c>
      <c r="J81" s="4" t="e">
        <f>'Bilan par freinage'!U82*1000</f>
        <v>#DIV/0!</v>
      </c>
      <c r="K81" s="4">
        <f>'Bilan par freinage'!W82</f>
        <v>0</v>
      </c>
    </row>
    <row r="82" spans="1:11" x14ac:dyDescent="0.25">
      <c r="A82" s="1">
        <v>81</v>
      </c>
      <c r="B82" s="1"/>
      <c r="C82" s="62"/>
      <c r="D82" s="62"/>
      <c r="E82" s="62"/>
      <c r="F82" s="62"/>
      <c r="G82" s="62"/>
      <c r="H82" s="4" t="e">
        <f>'Bilan par freinage'!Q83*1000</f>
        <v>#DIV/0!</v>
      </c>
      <c r="I82" s="4" t="e">
        <f>'Bilan par freinage'!S83*1000</f>
        <v>#DIV/0!</v>
      </c>
      <c r="J82" s="4" t="e">
        <f>'Bilan par freinage'!U83*1000</f>
        <v>#DIV/0!</v>
      </c>
      <c r="K82" s="4">
        <f>'Bilan par freinage'!W83</f>
        <v>0</v>
      </c>
    </row>
    <row r="83" spans="1:11" x14ac:dyDescent="0.25">
      <c r="A83" s="1">
        <v>82</v>
      </c>
      <c r="B83" s="1"/>
      <c r="C83" s="62"/>
      <c r="D83" s="62"/>
      <c r="E83" s="62"/>
      <c r="F83" s="62"/>
      <c r="G83" s="62"/>
      <c r="H83" s="4" t="e">
        <f>'Bilan par freinage'!Q84*1000</f>
        <v>#DIV/0!</v>
      </c>
      <c r="I83" s="4" t="e">
        <f>'Bilan par freinage'!S84*1000</f>
        <v>#DIV/0!</v>
      </c>
      <c r="J83" s="4" t="e">
        <f>'Bilan par freinage'!U84*1000</f>
        <v>#DIV/0!</v>
      </c>
      <c r="K83" s="4">
        <f>'Bilan par freinage'!W84</f>
        <v>0</v>
      </c>
    </row>
    <row r="84" spans="1:11" x14ac:dyDescent="0.25">
      <c r="A84" s="1">
        <v>83</v>
      </c>
      <c r="B84" s="1"/>
      <c r="C84" s="62"/>
      <c r="D84" s="62"/>
      <c r="E84" s="62"/>
      <c r="F84" s="62"/>
      <c r="G84" s="62"/>
      <c r="H84" s="4" t="e">
        <f>'Bilan par freinage'!Q85*1000</f>
        <v>#DIV/0!</v>
      </c>
      <c r="I84" s="4" t="e">
        <f>'Bilan par freinage'!S85*1000</f>
        <v>#DIV/0!</v>
      </c>
      <c r="J84" s="4" t="e">
        <f>'Bilan par freinage'!U85*1000</f>
        <v>#DIV/0!</v>
      </c>
      <c r="K84" s="4">
        <f>'Bilan par freinage'!W85</f>
        <v>0</v>
      </c>
    </row>
    <row r="85" spans="1:11" x14ac:dyDescent="0.25">
      <c r="A85" s="1">
        <v>84</v>
      </c>
      <c r="B85" s="1"/>
      <c r="C85" s="62"/>
      <c r="D85" s="62"/>
      <c r="E85" s="62"/>
      <c r="F85" s="62"/>
      <c r="G85" s="62"/>
      <c r="H85" s="4" t="e">
        <f>'Bilan par freinage'!Q86*1000</f>
        <v>#DIV/0!</v>
      </c>
      <c r="I85" s="4" t="e">
        <f>'Bilan par freinage'!S86*1000</f>
        <v>#DIV/0!</v>
      </c>
      <c r="J85" s="4" t="e">
        <f>'Bilan par freinage'!U86*1000</f>
        <v>#DIV/0!</v>
      </c>
      <c r="K85" s="4">
        <f>'Bilan par freinage'!W86</f>
        <v>0</v>
      </c>
    </row>
    <row r="86" spans="1:11" x14ac:dyDescent="0.25">
      <c r="A86" s="1">
        <v>85</v>
      </c>
      <c r="B86" s="1"/>
      <c r="C86" s="62"/>
      <c r="D86" s="62"/>
      <c r="E86" s="62"/>
      <c r="F86" s="62"/>
      <c r="G86" s="62"/>
      <c r="H86" s="4" t="e">
        <f>'Bilan par freinage'!Q87*1000</f>
        <v>#DIV/0!</v>
      </c>
      <c r="I86" s="4" t="e">
        <f>'Bilan par freinage'!S87*1000</f>
        <v>#DIV/0!</v>
      </c>
      <c r="J86" s="4" t="e">
        <f>'Bilan par freinage'!U87*1000</f>
        <v>#DIV/0!</v>
      </c>
      <c r="K86" s="4">
        <f>'Bilan par freinage'!W87</f>
        <v>0</v>
      </c>
    </row>
    <row r="87" spans="1:11" x14ac:dyDescent="0.25">
      <c r="A87" s="1">
        <v>86</v>
      </c>
      <c r="B87" s="1"/>
      <c r="C87" s="62"/>
      <c r="D87" s="62"/>
      <c r="E87" s="62"/>
      <c r="F87" s="62"/>
      <c r="G87" s="62"/>
      <c r="H87" s="4" t="e">
        <f>'Bilan par freinage'!Q88*1000</f>
        <v>#DIV/0!</v>
      </c>
      <c r="I87" s="4" t="e">
        <f>'Bilan par freinage'!S88*1000</f>
        <v>#DIV/0!</v>
      </c>
      <c r="J87" s="4" t="e">
        <f>'Bilan par freinage'!U88*1000</f>
        <v>#DIV/0!</v>
      </c>
      <c r="K87" s="4">
        <f>'Bilan par freinage'!W88</f>
        <v>0</v>
      </c>
    </row>
    <row r="88" spans="1:11" x14ac:dyDescent="0.25">
      <c r="A88" s="1">
        <v>87</v>
      </c>
      <c r="B88" s="1"/>
      <c r="C88" s="62"/>
      <c r="D88" s="62"/>
      <c r="E88" s="62"/>
      <c r="F88" s="62"/>
      <c r="G88" s="62"/>
      <c r="H88" s="4" t="e">
        <f>'Bilan par freinage'!Q89*1000</f>
        <v>#DIV/0!</v>
      </c>
      <c r="I88" s="4" t="e">
        <f>'Bilan par freinage'!S89*1000</f>
        <v>#DIV/0!</v>
      </c>
      <c r="J88" s="4" t="e">
        <f>'Bilan par freinage'!U89*1000</f>
        <v>#DIV/0!</v>
      </c>
      <c r="K88" s="4">
        <f>'Bilan par freinage'!W89</f>
        <v>0</v>
      </c>
    </row>
    <row r="89" spans="1:11" x14ac:dyDescent="0.25">
      <c r="A89" s="1">
        <v>88</v>
      </c>
      <c r="B89" s="1"/>
      <c r="C89" s="62"/>
      <c r="D89" s="62"/>
      <c r="E89" s="62"/>
      <c r="F89" s="62"/>
      <c r="G89" s="62"/>
      <c r="H89" s="4" t="e">
        <f>'Bilan par freinage'!Q90*1000</f>
        <v>#DIV/0!</v>
      </c>
      <c r="I89" s="4" t="e">
        <f>'Bilan par freinage'!S90*1000</f>
        <v>#DIV/0!</v>
      </c>
      <c r="J89" s="4" t="e">
        <f>'Bilan par freinage'!U90*1000</f>
        <v>#DIV/0!</v>
      </c>
      <c r="K89" s="4">
        <f>'Bilan par freinage'!W90</f>
        <v>0</v>
      </c>
    </row>
    <row r="90" spans="1:11" x14ac:dyDescent="0.25">
      <c r="A90" s="1">
        <v>89</v>
      </c>
      <c r="B90" s="1"/>
      <c r="C90" s="62"/>
      <c r="D90" s="62"/>
      <c r="E90" s="62"/>
      <c r="F90" s="62"/>
      <c r="G90" s="62"/>
      <c r="H90" s="4" t="e">
        <f>'Bilan par freinage'!Q91*1000</f>
        <v>#DIV/0!</v>
      </c>
      <c r="I90" s="4" t="e">
        <f>'Bilan par freinage'!S91*1000</f>
        <v>#DIV/0!</v>
      </c>
      <c r="J90" s="4" t="e">
        <f>'Bilan par freinage'!U91*1000</f>
        <v>#DIV/0!</v>
      </c>
      <c r="K90" s="4">
        <f>'Bilan par freinage'!W91</f>
        <v>0</v>
      </c>
    </row>
    <row r="91" spans="1:11" x14ac:dyDescent="0.25">
      <c r="A91" s="1">
        <v>90</v>
      </c>
      <c r="B91" s="1"/>
      <c r="C91" s="62"/>
      <c r="D91" s="62"/>
      <c r="E91" s="62"/>
      <c r="F91" s="62"/>
      <c r="G91" s="62"/>
      <c r="H91" s="4" t="e">
        <f>'Bilan par freinage'!Q92*1000</f>
        <v>#DIV/0!</v>
      </c>
      <c r="I91" s="4" t="e">
        <f>'Bilan par freinage'!S92*1000</f>
        <v>#DIV/0!</v>
      </c>
      <c r="J91" s="4" t="e">
        <f>'Bilan par freinage'!U92*1000</f>
        <v>#DIV/0!</v>
      </c>
      <c r="K91" s="4">
        <f>'Bilan par freinage'!W92</f>
        <v>0</v>
      </c>
    </row>
    <row r="92" spans="1:11" x14ac:dyDescent="0.25">
      <c r="A92" s="1">
        <v>91</v>
      </c>
      <c r="B92" s="1"/>
      <c r="C92" s="62"/>
      <c r="D92" s="62"/>
      <c r="E92" s="62"/>
      <c r="F92" s="62"/>
      <c r="G92" s="62"/>
      <c r="H92" s="4" t="e">
        <f>'Bilan par freinage'!Q93*1000</f>
        <v>#DIV/0!</v>
      </c>
      <c r="I92" s="4" t="e">
        <f>'Bilan par freinage'!S93*1000</f>
        <v>#DIV/0!</v>
      </c>
      <c r="J92" s="4" t="e">
        <f>'Bilan par freinage'!U93*1000</f>
        <v>#DIV/0!</v>
      </c>
      <c r="K92" s="4">
        <f>'Bilan par freinage'!W93</f>
        <v>0</v>
      </c>
    </row>
    <row r="93" spans="1:11" x14ac:dyDescent="0.25">
      <c r="A93" s="1">
        <v>92</v>
      </c>
      <c r="B93" s="1"/>
      <c r="C93" s="62"/>
      <c r="D93" s="62"/>
      <c r="E93" s="62"/>
      <c r="F93" s="62"/>
      <c r="G93" s="62"/>
      <c r="H93" s="4" t="e">
        <f>'Bilan par freinage'!Q94*1000</f>
        <v>#DIV/0!</v>
      </c>
      <c r="I93" s="4" t="e">
        <f>'Bilan par freinage'!S94*1000</f>
        <v>#DIV/0!</v>
      </c>
      <c r="J93" s="4" t="e">
        <f>'Bilan par freinage'!U94*1000</f>
        <v>#DIV/0!</v>
      </c>
      <c r="K93" s="4">
        <f>'Bilan par freinage'!W94</f>
        <v>0</v>
      </c>
    </row>
    <row r="94" spans="1:11" x14ac:dyDescent="0.25">
      <c r="A94" s="1">
        <v>93</v>
      </c>
      <c r="B94" s="1"/>
      <c r="C94" s="62"/>
      <c r="D94" s="62"/>
      <c r="E94" s="62"/>
      <c r="F94" s="62"/>
      <c r="G94" s="62"/>
      <c r="H94" s="4" t="e">
        <f>'Bilan par freinage'!Q95*1000</f>
        <v>#DIV/0!</v>
      </c>
      <c r="I94" s="4" t="e">
        <f>'Bilan par freinage'!S95*1000</f>
        <v>#DIV/0!</v>
      </c>
      <c r="J94" s="4" t="e">
        <f>'Bilan par freinage'!U95*1000</f>
        <v>#DIV/0!</v>
      </c>
      <c r="K94" s="4">
        <f>'Bilan par freinage'!W95</f>
        <v>0</v>
      </c>
    </row>
    <row r="95" spans="1:11" x14ac:dyDescent="0.25">
      <c r="A95" s="1">
        <v>94</v>
      </c>
      <c r="B95" s="1"/>
      <c r="C95" s="62"/>
      <c r="D95" s="62"/>
      <c r="E95" s="62"/>
      <c r="F95" s="62"/>
      <c r="G95" s="62"/>
      <c r="H95" s="4" t="e">
        <f>'Bilan par freinage'!Q96*1000</f>
        <v>#DIV/0!</v>
      </c>
      <c r="I95" s="4" t="e">
        <f>'Bilan par freinage'!S96*1000</f>
        <v>#DIV/0!</v>
      </c>
      <c r="J95" s="4" t="e">
        <f>'Bilan par freinage'!U96*1000</f>
        <v>#DIV/0!</v>
      </c>
      <c r="K95" s="4">
        <f>'Bilan par freinage'!W96</f>
        <v>0</v>
      </c>
    </row>
    <row r="96" spans="1:11" x14ac:dyDescent="0.25">
      <c r="A96" s="1">
        <v>95</v>
      </c>
      <c r="B96" s="1"/>
      <c r="C96" s="62"/>
      <c r="D96" s="62"/>
      <c r="E96" s="62"/>
      <c r="F96" s="62"/>
      <c r="G96" s="62"/>
      <c r="H96" s="4" t="e">
        <f>'Bilan par freinage'!Q97*1000</f>
        <v>#DIV/0!</v>
      </c>
      <c r="I96" s="4" t="e">
        <f>'Bilan par freinage'!S97*1000</f>
        <v>#DIV/0!</v>
      </c>
      <c r="J96" s="4" t="e">
        <f>'Bilan par freinage'!U97*1000</f>
        <v>#DIV/0!</v>
      </c>
      <c r="K96" s="4">
        <f>'Bilan par freinage'!W97</f>
        <v>0</v>
      </c>
    </row>
    <row r="97" spans="1:11" x14ac:dyDescent="0.25">
      <c r="A97" s="1">
        <v>96</v>
      </c>
      <c r="B97" s="1"/>
      <c r="C97" s="62"/>
      <c r="D97" s="62"/>
      <c r="E97" s="62"/>
      <c r="F97" s="62"/>
      <c r="G97" s="62"/>
      <c r="H97" s="4" t="e">
        <f>'Bilan par freinage'!Q98*1000</f>
        <v>#DIV/0!</v>
      </c>
      <c r="I97" s="4" t="e">
        <f>'Bilan par freinage'!S98*1000</f>
        <v>#DIV/0!</v>
      </c>
      <c r="J97" s="4" t="e">
        <f>'Bilan par freinage'!U98*1000</f>
        <v>#DIV/0!</v>
      </c>
      <c r="K97" s="4">
        <f>'Bilan par freinage'!W98</f>
        <v>0</v>
      </c>
    </row>
    <row r="98" spans="1:11" x14ac:dyDescent="0.25">
      <c r="A98" s="1">
        <v>97</v>
      </c>
      <c r="B98" s="1"/>
      <c r="C98" s="62"/>
      <c r="D98" s="62"/>
      <c r="E98" s="62"/>
      <c r="F98" s="62"/>
      <c r="G98" s="62"/>
      <c r="H98" s="4" t="e">
        <f>'Bilan par freinage'!Q99*1000</f>
        <v>#DIV/0!</v>
      </c>
      <c r="I98" s="4" t="e">
        <f>'Bilan par freinage'!S99*1000</f>
        <v>#DIV/0!</v>
      </c>
      <c r="J98" s="4" t="e">
        <f>'Bilan par freinage'!U99*1000</f>
        <v>#DIV/0!</v>
      </c>
      <c r="K98" s="4">
        <f>'Bilan par freinage'!W99</f>
        <v>0</v>
      </c>
    </row>
    <row r="99" spans="1:11" x14ac:dyDescent="0.25">
      <c r="A99" s="1">
        <v>98</v>
      </c>
      <c r="B99" s="1"/>
      <c r="C99" s="62"/>
      <c r="D99" s="62"/>
      <c r="E99" s="62"/>
      <c r="F99" s="62"/>
      <c r="G99" s="62"/>
      <c r="H99" s="4" t="e">
        <f>'Bilan par freinage'!Q100*1000</f>
        <v>#DIV/0!</v>
      </c>
      <c r="I99" s="4" t="e">
        <f>'Bilan par freinage'!S100*1000</f>
        <v>#DIV/0!</v>
      </c>
      <c r="J99" s="4" t="e">
        <f>'Bilan par freinage'!U100*1000</f>
        <v>#DIV/0!</v>
      </c>
      <c r="K99" s="4">
        <f>'Bilan par freinage'!W100</f>
        <v>0</v>
      </c>
    </row>
    <row r="100" spans="1:11" x14ac:dyDescent="0.25">
      <c r="A100" s="1">
        <v>99</v>
      </c>
      <c r="B100" s="1"/>
      <c r="C100" s="62"/>
      <c r="D100" s="62"/>
      <c r="E100" s="62"/>
      <c r="F100" s="62"/>
      <c r="G100" s="62"/>
      <c r="H100" s="4" t="e">
        <f>'Bilan par freinage'!Q101*1000</f>
        <v>#DIV/0!</v>
      </c>
      <c r="I100" s="4" t="e">
        <f>'Bilan par freinage'!S101*1000</f>
        <v>#DIV/0!</v>
      </c>
      <c r="J100" s="4" t="e">
        <f>'Bilan par freinage'!U101*1000</f>
        <v>#DIV/0!</v>
      </c>
      <c r="K100" s="4">
        <f>'Bilan par freinage'!W101</f>
        <v>0</v>
      </c>
    </row>
    <row r="101" spans="1:11" x14ac:dyDescent="0.25">
      <c r="A101" s="1">
        <v>100</v>
      </c>
      <c r="B101" s="1"/>
      <c r="C101" s="62"/>
      <c r="D101" s="62"/>
      <c r="E101" s="62"/>
      <c r="F101" s="62"/>
      <c r="G101" s="62"/>
      <c r="H101" s="4" t="e">
        <f>'Bilan par freinage'!Q102*1000</f>
        <v>#DIV/0!</v>
      </c>
      <c r="I101" s="4" t="e">
        <f>'Bilan par freinage'!S102*1000</f>
        <v>#DIV/0!</v>
      </c>
      <c r="J101" s="4" t="e">
        <f>'Bilan par freinage'!U102*1000</f>
        <v>#DIV/0!</v>
      </c>
      <c r="K101" s="4">
        <f>'Bilan par freinage'!W102</f>
        <v>0</v>
      </c>
    </row>
  </sheetData>
  <sortState ref="A3:K102">
    <sortCondition ref="C3:C102"/>
    <sortCondition ref="D3:D102"/>
    <sortCondition ref="E3:E102"/>
    <sortCondition ref="F3:F102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Q79"/>
  <sheetViews>
    <sheetView workbookViewId="0">
      <selection activeCell="A2" sqref="A2:XFD79"/>
    </sheetView>
  </sheetViews>
  <sheetFormatPr baseColWidth="10" defaultRowHeight="15" x14ac:dyDescent="0.25"/>
  <cols>
    <col min="1" max="1" width="14.5703125" customWidth="1"/>
  </cols>
  <sheetData>
    <row r="1" spans="1:17" ht="60" x14ac:dyDescent="0.25">
      <c r="A1" s="67" t="s">
        <v>268</v>
      </c>
      <c r="B1" s="68" t="s">
        <v>262</v>
      </c>
      <c r="C1" s="68" t="s">
        <v>255</v>
      </c>
      <c r="D1" s="68" t="s">
        <v>258</v>
      </c>
      <c r="E1" s="68" t="s">
        <v>254</v>
      </c>
      <c r="F1" s="68" t="s">
        <v>269</v>
      </c>
      <c r="G1" s="69" t="s">
        <v>270</v>
      </c>
      <c r="H1" s="70" t="s">
        <v>271</v>
      </c>
      <c r="I1" s="70" t="s">
        <v>272</v>
      </c>
      <c r="J1" s="70" t="s">
        <v>240</v>
      </c>
      <c r="K1" s="70" t="s">
        <v>273</v>
      </c>
      <c r="L1" s="70" t="s">
        <v>240</v>
      </c>
      <c r="M1" s="70" t="s">
        <v>274</v>
      </c>
      <c r="N1" s="71" t="s">
        <v>240</v>
      </c>
      <c r="O1" s="72" t="s">
        <v>275</v>
      </c>
      <c r="P1" s="72" t="s">
        <v>276</v>
      </c>
      <c r="Q1" s="72" t="s">
        <v>277</v>
      </c>
    </row>
    <row r="2" spans="1:17" x14ac:dyDescent="0.25">
      <c r="A2" s="73" t="s">
        <v>278</v>
      </c>
      <c r="B2" s="73" t="s">
        <v>260</v>
      </c>
      <c r="C2" s="73">
        <v>60</v>
      </c>
      <c r="D2" s="73">
        <v>0</v>
      </c>
      <c r="E2" s="73">
        <v>15000</v>
      </c>
      <c r="F2" s="73">
        <v>3.5</v>
      </c>
      <c r="G2" s="73">
        <v>2</v>
      </c>
      <c r="H2" s="73">
        <v>14.5</v>
      </c>
      <c r="I2" s="73">
        <v>17.030990476190475</v>
      </c>
      <c r="J2" s="73">
        <f>IF($G$2=1,"/",STDEV(I3:I4))</f>
        <v>0.90140625595601809</v>
      </c>
      <c r="K2" s="73">
        <v>9.377476190476191</v>
      </c>
      <c r="L2" s="73">
        <f>IF($G$2=1,"/",STDEV(K3:K4))</f>
        <v>0.13785215057989078</v>
      </c>
      <c r="M2" s="73">
        <v>4.5031428571428576</v>
      </c>
      <c r="N2" s="73">
        <f>IF($G$2=1,"/",STDEV(M3:M4))</f>
        <v>8.0812203564175317E-2</v>
      </c>
      <c r="O2" s="73">
        <v>34.061980952380949</v>
      </c>
      <c r="P2" s="73">
        <v>18.754952380952382</v>
      </c>
      <c r="Q2" s="73">
        <v>9.0062857142857151</v>
      </c>
    </row>
    <row r="3" spans="1:17" x14ac:dyDescent="0.25">
      <c r="A3">
        <v>10</v>
      </c>
      <c r="H3">
        <v>15</v>
      </c>
      <c r="I3">
        <v>16.393599999999999</v>
      </c>
      <c r="K3">
        <v>9.2800000000000011</v>
      </c>
      <c r="M3">
        <v>4.4460000000000015</v>
      </c>
    </row>
    <row r="4" spans="1:17" x14ac:dyDescent="0.25">
      <c r="A4">
        <v>11</v>
      </c>
      <c r="H4">
        <v>14</v>
      </c>
      <c r="I4">
        <v>17.668380952380954</v>
      </c>
      <c r="K4">
        <v>9.4749523809523808</v>
      </c>
      <c r="M4">
        <v>4.5602857142857136</v>
      </c>
    </row>
    <row r="5" spans="1:17" x14ac:dyDescent="0.25">
      <c r="A5" s="73" t="s">
        <v>279</v>
      </c>
      <c r="B5" s="73" t="s">
        <v>260</v>
      </c>
      <c r="C5" s="73">
        <v>60</v>
      </c>
      <c r="D5" s="73">
        <v>0</v>
      </c>
      <c r="E5" s="73">
        <v>40000</v>
      </c>
      <c r="F5" s="73">
        <v>7</v>
      </c>
      <c r="G5" s="73">
        <v>5</v>
      </c>
      <c r="H5" s="73">
        <v>13</v>
      </c>
      <c r="I5" s="73">
        <v>35.745630000000006</v>
      </c>
      <c r="J5" s="73">
        <f>IF($G$5=1,"/",STDEV(I6:I10))</f>
        <v>16.630454405272019</v>
      </c>
      <c r="K5" s="73">
        <v>21.049390317460318</v>
      </c>
      <c r="L5" s="73">
        <f>IF($G$5=1,"/",STDEV(K6:K10))</f>
        <v>9.0852705824160491</v>
      </c>
      <c r="M5" s="73">
        <v>9.553852698412701</v>
      </c>
      <c r="N5" s="73">
        <f>IF($G$5=1,"/",STDEV(M6:M10))</f>
        <v>3.4228254885197744</v>
      </c>
      <c r="O5" s="73">
        <v>178.72815000000003</v>
      </c>
      <c r="P5" s="73">
        <v>105.2469515873016</v>
      </c>
      <c r="Q5" s="73">
        <v>47.769263492063502</v>
      </c>
    </row>
    <row r="6" spans="1:17" x14ac:dyDescent="0.25">
      <c r="A6">
        <v>26</v>
      </c>
      <c r="H6">
        <v>13</v>
      </c>
      <c r="I6">
        <v>13.527453968253971</v>
      </c>
      <c r="K6">
        <v>7.1945523809523806</v>
      </c>
      <c r="M6">
        <v>3.7225523809523811</v>
      </c>
    </row>
    <row r="7" spans="1:17" x14ac:dyDescent="0.25">
      <c r="A7">
        <v>27</v>
      </c>
      <c r="H7">
        <v>13</v>
      </c>
      <c r="I7">
        <v>54.671950000000002</v>
      </c>
      <c r="K7">
        <v>31.253383333333336</v>
      </c>
      <c r="M7">
        <v>12.297266666666667</v>
      </c>
    </row>
    <row r="8" spans="1:17" x14ac:dyDescent="0.25">
      <c r="A8">
        <v>28</v>
      </c>
      <c r="H8">
        <v>13</v>
      </c>
      <c r="I8">
        <v>49.712571428571437</v>
      </c>
      <c r="K8">
        <v>26.696571428571435</v>
      </c>
      <c r="M8">
        <v>11.257714285714288</v>
      </c>
    </row>
    <row r="9" spans="1:17" x14ac:dyDescent="0.25">
      <c r="A9">
        <v>29</v>
      </c>
      <c r="H9">
        <v>13</v>
      </c>
      <c r="I9">
        <v>31.499174603174605</v>
      </c>
      <c r="K9">
        <v>19.729333333333336</v>
      </c>
      <c r="M9">
        <v>9.3880634920634911</v>
      </c>
    </row>
    <row r="10" spans="1:17" x14ac:dyDescent="0.25">
      <c r="A10">
        <v>30</v>
      </c>
      <c r="H10">
        <v>13</v>
      </c>
      <c r="I10">
        <v>29.317000000000011</v>
      </c>
      <c r="K10">
        <v>20.373111111111108</v>
      </c>
      <c r="M10">
        <v>11.103666666666665</v>
      </c>
    </row>
    <row r="11" spans="1:17" x14ac:dyDescent="0.25">
      <c r="A11" s="73" t="s">
        <v>280</v>
      </c>
      <c r="B11" s="73" t="s">
        <v>260</v>
      </c>
      <c r="C11" s="73">
        <v>60</v>
      </c>
      <c r="D11" s="73">
        <v>0</v>
      </c>
      <c r="E11" s="73">
        <v>40000</v>
      </c>
      <c r="F11" s="73">
        <v>10</v>
      </c>
      <c r="G11" s="73">
        <v>5</v>
      </c>
      <c r="H11" s="73">
        <v>19.399999999999999</v>
      </c>
      <c r="I11" s="73">
        <v>24.411991428571429</v>
      </c>
      <c r="J11" s="73">
        <f>IF($G$11=1,"/",STDEV(I12:I16))</f>
        <v>5.0345810252042957</v>
      </c>
      <c r="K11" s="73">
        <v>15.461776666666669</v>
      </c>
      <c r="L11" s="73">
        <f>IF($G$11=1,"/",STDEV(K12:K16))</f>
        <v>3.6418549738532149</v>
      </c>
      <c r="M11" s="73">
        <v>7.5918904761904766</v>
      </c>
      <c r="N11" s="73">
        <f>IF($G$11=1,"/",STDEV(M12:M16))</f>
        <v>2.1445073964066053</v>
      </c>
      <c r="O11" s="73">
        <v>122.05995714285714</v>
      </c>
      <c r="P11" s="73">
        <v>77.308883333333341</v>
      </c>
      <c r="Q11" s="73">
        <v>37.959452380952385</v>
      </c>
    </row>
    <row r="12" spans="1:17" x14ac:dyDescent="0.25">
      <c r="A12">
        <v>38</v>
      </c>
      <c r="H12">
        <v>21</v>
      </c>
      <c r="I12">
        <v>16.265000000000001</v>
      </c>
      <c r="K12">
        <v>9.4349999999999987</v>
      </c>
      <c r="M12">
        <v>4.1400000000000006</v>
      </c>
    </row>
    <row r="13" spans="1:17" x14ac:dyDescent="0.25">
      <c r="A13">
        <v>39</v>
      </c>
      <c r="H13">
        <v>19</v>
      </c>
      <c r="I13">
        <v>22.857142857142858</v>
      </c>
      <c r="K13">
        <v>14.85914285714286</v>
      </c>
      <c r="M13">
        <v>7.0664285714285722</v>
      </c>
    </row>
    <row r="14" spans="1:17" x14ac:dyDescent="0.25">
      <c r="A14">
        <v>40</v>
      </c>
      <c r="H14">
        <v>19</v>
      </c>
      <c r="I14">
        <v>26.825714285714287</v>
      </c>
      <c r="K14">
        <v>17.246571428571432</v>
      </c>
      <c r="M14">
        <v>8.658571428571431</v>
      </c>
    </row>
    <row r="15" spans="1:17" x14ac:dyDescent="0.25">
      <c r="A15">
        <v>41</v>
      </c>
      <c r="H15">
        <v>19</v>
      </c>
      <c r="I15">
        <v>27.730000000000004</v>
      </c>
      <c r="K15">
        <v>17.033619047619052</v>
      </c>
      <c r="M15">
        <v>8.4029523809523816</v>
      </c>
    </row>
    <row r="16" spans="1:17" x14ac:dyDescent="0.25">
      <c r="A16">
        <v>42</v>
      </c>
      <c r="H16">
        <v>19</v>
      </c>
      <c r="I16">
        <v>28.382100000000001</v>
      </c>
      <c r="K16">
        <v>18.734550000000002</v>
      </c>
      <c r="M16">
        <v>9.6915000000000013</v>
      </c>
    </row>
    <row r="17" spans="1:17" x14ac:dyDescent="0.25">
      <c r="A17" s="73" t="s">
        <v>281</v>
      </c>
      <c r="B17" s="73" t="s">
        <v>260</v>
      </c>
      <c r="C17" s="73">
        <v>80</v>
      </c>
      <c r="D17" s="73">
        <v>0</v>
      </c>
      <c r="E17" s="73">
        <v>30000</v>
      </c>
      <c r="F17" s="73">
        <v>5.3</v>
      </c>
      <c r="G17" s="73">
        <v>8</v>
      </c>
      <c r="H17" s="73">
        <v>17</v>
      </c>
      <c r="I17" s="73">
        <v>31.213047619047618</v>
      </c>
      <c r="J17" s="73">
        <f>IF($G$17=1,"/",STDEV(I18:I25))</f>
        <v>6.9953632897837776</v>
      </c>
      <c r="K17" s="73">
        <v>21.779748809523809</v>
      </c>
      <c r="L17" s="73">
        <f>IF($G$17=1,"/",STDEV(K18:K25))</f>
        <v>6.6265899841347222</v>
      </c>
      <c r="M17" s="73">
        <v>11.908309920634924</v>
      </c>
      <c r="N17" s="73">
        <f>IF($G$17=1,"/",STDEV(M18:M25))</f>
        <v>3.6980789838379797</v>
      </c>
      <c r="O17" s="73">
        <v>249.70438095238094</v>
      </c>
      <c r="P17" s="73">
        <v>174.23799047619048</v>
      </c>
      <c r="Q17" s="73">
        <v>95.266479365079391</v>
      </c>
    </row>
    <row r="18" spans="1:17" x14ac:dyDescent="0.25">
      <c r="A18">
        <v>16</v>
      </c>
      <c r="H18">
        <v>17</v>
      </c>
      <c r="I18">
        <v>20.012666666666668</v>
      </c>
      <c r="K18">
        <v>12.039333333333333</v>
      </c>
      <c r="M18">
        <v>6.2916666666666679</v>
      </c>
    </row>
    <row r="19" spans="1:17" x14ac:dyDescent="0.25">
      <c r="A19">
        <v>17</v>
      </c>
      <c r="H19">
        <v>17</v>
      </c>
      <c r="I19">
        <v>24.793333333333337</v>
      </c>
      <c r="K19">
        <v>14.723333333333336</v>
      </c>
      <c r="M19">
        <v>7.7200000000000006</v>
      </c>
    </row>
    <row r="20" spans="1:17" x14ac:dyDescent="0.25">
      <c r="A20">
        <v>18</v>
      </c>
      <c r="H20">
        <v>17</v>
      </c>
      <c r="I20">
        <v>40.461066666666675</v>
      </c>
      <c r="K20">
        <v>30.515600000000003</v>
      </c>
      <c r="M20">
        <v>16.60946666666667</v>
      </c>
    </row>
    <row r="21" spans="1:17" x14ac:dyDescent="0.25">
      <c r="A21">
        <v>19</v>
      </c>
      <c r="H21">
        <v>17</v>
      </c>
      <c r="I21">
        <v>39.975333333333332</v>
      </c>
      <c r="K21">
        <v>30.224333333333334</v>
      </c>
      <c r="M21">
        <v>16.282500000000002</v>
      </c>
    </row>
    <row r="22" spans="1:17" x14ac:dyDescent="0.25">
      <c r="A22">
        <v>20</v>
      </c>
      <c r="H22">
        <v>17</v>
      </c>
      <c r="I22">
        <v>33.613499999999995</v>
      </c>
      <c r="K22">
        <v>24.834166666666672</v>
      </c>
      <c r="M22">
        <v>14.059166666666666</v>
      </c>
    </row>
    <row r="23" spans="1:17" x14ac:dyDescent="0.25">
      <c r="A23">
        <v>21</v>
      </c>
      <c r="H23">
        <v>17</v>
      </c>
      <c r="I23">
        <v>32.035966666666667</v>
      </c>
      <c r="K23">
        <v>21.563066666666668</v>
      </c>
      <c r="M23">
        <v>11.702633333333335</v>
      </c>
    </row>
    <row r="24" spans="1:17" x14ac:dyDescent="0.25">
      <c r="A24">
        <v>22</v>
      </c>
      <c r="H24">
        <v>17</v>
      </c>
      <c r="I24">
        <v>28.852800000000002</v>
      </c>
      <c r="K24">
        <v>19.658133333333332</v>
      </c>
      <c r="M24">
        <v>11.310133333333338</v>
      </c>
    </row>
    <row r="25" spans="1:17" x14ac:dyDescent="0.25">
      <c r="A25">
        <v>23</v>
      </c>
      <c r="H25">
        <v>17</v>
      </c>
      <c r="I25">
        <v>29.959714285714295</v>
      </c>
      <c r="K25">
        <v>20.680023809523814</v>
      </c>
      <c r="M25">
        <v>11.290912698412697</v>
      </c>
    </row>
    <row r="26" spans="1:17" x14ac:dyDescent="0.25">
      <c r="A26" s="73" t="s">
        <v>282</v>
      </c>
      <c r="B26" s="73" t="s">
        <v>261</v>
      </c>
      <c r="C26" s="73">
        <v>80</v>
      </c>
      <c r="D26" s="73">
        <v>40</v>
      </c>
      <c r="E26" s="73">
        <v>10000</v>
      </c>
      <c r="F26" s="73">
        <v>5.3</v>
      </c>
      <c r="G26" s="73">
        <v>1</v>
      </c>
      <c r="H26" s="73">
        <v>23</v>
      </c>
      <c r="I26" s="73">
        <v>36.154077922077924</v>
      </c>
      <c r="J26" s="73" t="str">
        <f>IF($G$26=1,"/",STDEV(I27:I27))</f>
        <v>/</v>
      </c>
      <c r="K26" s="73">
        <v>23.870129870129876</v>
      </c>
      <c r="L26" s="73" t="str">
        <f>IF($G$26=1,"/",STDEV(K27:K27))</f>
        <v>/</v>
      </c>
      <c r="M26" s="73">
        <v>12.37735064935065</v>
      </c>
      <c r="N26" s="73" t="str">
        <f>IF($G$26=1,"/",STDEV(M27:M27))</f>
        <v>/</v>
      </c>
      <c r="O26" s="73">
        <v>36.154077922077924</v>
      </c>
      <c r="P26" s="73">
        <v>23.870129870129876</v>
      </c>
      <c r="Q26" s="73">
        <v>12.37735064935065</v>
      </c>
    </row>
    <row r="27" spans="1:17" x14ac:dyDescent="0.25">
      <c r="A27">
        <v>24</v>
      </c>
      <c r="H27">
        <v>23</v>
      </c>
      <c r="I27">
        <v>36.154077922077924</v>
      </c>
      <c r="K27">
        <v>23.870129870129876</v>
      </c>
      <c r="M27">
        <v>12.37735064935065</v>
      </c>
    </row>
    <row r="28" spans="1:17" x14ac:dyDescent="0.25">
      <c r="A28" s="73" t="s">
        <v>283</v>
      </c>
      <c r="B28" s="73" t="s">
        <v>261</v>
      </c>
      <c r="C28" s="73">
        <v>80</v>
      </c>
      <c r="D28" s="73">
        <v>40</v>
      </c>
      <c r="E28" s="73">
        <v>20000</v>
      </c>
      <c r="F28" s="73">
        <v>5.3</v>
      </c>
      <c r="G28" s="73">
        <v>1</v>
      </c>
      <c r="H28" s="73">
        <v>13</v>
      </c>
      <c r="I28" s="73">
        <v>25.982171428571437</v>
      </c>
      <c r="J28" s="73" t="str">
        <f>IF($G$28=1,"/",STDEV(I29:I29))</f>
        <v>/</v>
      </c>
      <c r="K28" s="73">
        <v>17.35737142857143</v>
      </c>
      <c r="L28" s="73" t="str">
        <f>IF($G$28=1,"/",STDEV(K29:K29))</f>
        <v>/</v>
      </c>
      <c r="M28" s="73">
        <v>9.5829714285714296</v>
      </c>
      <c r="N28" s="73" t="str">
        <f>IF($G$28=1,"/",STDEV(M29:M29))</f>
        <v>/</v>
      </c>
      <c r="O28" s="73">
        <v>25.982171428571437</v>
      </c>
      <c r="P28" s="73">
        <v>17.35737142857143</v>
      </c>
      <c r="Q28" s="73">
        <v>9.5829714285714296</v>
      </c>
    </row>
    <row r="29" spans="1:17" x14ac:dyDescent="0.25">
      <c r="A29">
        <v>25</v>
      </c>
      <c r="H29">
        <v>13</v>
      </c>
      <c r="I29">
        <v>25.982171428571437</v>
      </c>
      <c r="K29">
        <v>17.35737142857143</v>
      </c>
      <c r="M29">
        <v>9.5829714285714296</v>
      </c>
    </row>
    <row r="30" spans="1:17" x14ac:dyDescent="0.25">
      <c r="A30" s="73" t="s">
        <v>284</v>
      </c>
      <c r="B30" s="73" t="s">
        <v>260</v>
      </c>
      <c r="C30" s="73">
        <v>90</v>
      </c>
      <c r="D30" s="73">
        <v>0</v>
      </c>
      <c r="E30" s="73">
        <v>15000</v>
      </c>
      <c r="F30" s="73">
        <v>3.5</v>
      </c>
      <c r="G30" s="73">
        <v>2</v>
      </c>
      <c r="H30" s="73">
        <v>23.5</v>
      </c>
      <c r="I30" s="73">
        <v>21.458449999999999</v>
      </c>
      <c r="J30" s="73">
        <f>IF($G$30=1,"/",STDEV(I31:I32))</f>
        <v>4.7226011999626909</v>
      </c>
      <c r="K30" s="73">
        <v>12.979345238095242</v>
      </c>
      <c r="L30" s="73">
        <f>IF($G$30=1,"/",STDEV(K31:K32))</f>
        <v>3.1586291556845691</v>
      </c>
      <c r="M30" s="73">
        <v>6.4002952380952376</v>
      </c>
      <c r="N30" s="73">
        <f>IF($G$30=1,"/",STDEV(M31:M32))</f>
        <v>1.5693595245157224</v>
      </c>
      <c r="O30" s="73">
        <v>42.916899999999998</v>
      </c>
      <c r="P30" s="73">
        <v>25.958690476190483</v>
      </c>
      <c r="Q30" s="73">
        <v>12.800590476190475</v>
      </c>
    </row>
    <row r="31" spans="1:17" x14ac:dyDescent="0.25">
      <c r="A31">
        <v>8</v>
      </c>
      <c r="H31">
        <v>24</v>
      </c>
      <c r="I31">
        <v>18.119066666666669</v>
      </c>
      <c r="K31">
        <v>10.745857142857146</v>
      </c>
      <c r="M31">
        <v>5.2905904761904763</v>
      </c>
    </row>
    <row r="32" spans="1:17" x14ac:dyDescent="0.25">
      <c r="A32">
        <v>9</v>
      </c>
      <c r="H32">
        <v>23</v>
      </c>
      <c r="I32">
        <v>24.797833333333333</v>
      </c>
      <c r="K32">
        <v>15.212833333333338</v>
      </c>
      <c r="M32">
        <v>7.51</v>
      </c>
    </row>
    <row r="33" spans="1:17" x14ac:dyDescent="0.25">
      <c r="A33" s="73" t="s">
        <v>285</v>
      </c>
      <c r="B33" s="73" t="s">
        <v>260</v>
      </c>
      <c r="C33" s="73">
        <v>90</v>
      </c>
      <c r="D33" s="73">
        <v>0</v>
      </c>
      <c r="E33" s="73">
        <v>40000</v>
      </c>
      <c r="F33" s="73">
        <v>7</v>
      </c>
      <c r="G33" s="73">
        <v>1</v>
      </c>
      <c r="H33" s="73">
        <v>19</v>
      </c>
      <c r="I33" s="73">
        <v>53.144984126984127</v>
      </c>
      <c r="J33" s="73" t="str">
        <f>IF($G$33=1,"/",STDEV(I34:I34))</f>
        <v>/</v>
      </c>
      <c r="K33" s="73">
        <v>36.239285714285714</v>
      </c>
      <c r="L33" s="73" t="str">
        <f>IF($G$33=1,"/",STDEV(K34:K34))</f>
        <v>/</v>
      </c>
      <c r="M33" s="73">
        <v>20.216777777777782</v>
      </c>
      <c r="N33" s="73" t="str">
        <f>IF($G$33=1,"/",STDEV(M34:M34))</f>
        <v>/</v>
      </c>
      <c r="O33" s="73">
        <v>53.144984126984127</v>
      </c>
      <c r="P33" s="73">
        <v>36.239285714285714</v>
      </c>
      <c r="Q33" s="73">
        <v>20.216777777777782</v>
      </c>
    </row>
    <row r="34" spans="1:17" x14ac:dyDescent="0.25">
      <c r="A34">
        <v>31</v>
      </c>
      <c r="H34">
        <v>19</v>
      </c>
      <c r="I34">
        <v>53.144984126984127</v>
      </c>
      <c r="K34">
        <v>36.239285714285714</v>
      </c>
      <c r="M34">
        <v>20.216777777777782</v>
      </c>
    </row>
    <row r="35" spans="1:17" x14ac:dyDescent="0.25">
      <c r="A35" s="73" t="s">
        <v>286</v>
      </c>
      <c r="B35" s="73" t="s">
        <v>260</v>
      </c>
      <c r="C35" s="73">
        <v>90</v>
      </c>
      <c r="D35" s="73">
        <v>0</v>
      </c>
      <c r="E35" s="73">
        <v>40000</v>
      </c>
      <c r="F35" s="73">
        <v>10</v>
      </c>
      <c r="G35" s="73">
        <v>1</v>
      </c>
      <c r="H35" s="73">
        <v>29</v>
      </c>
      <c r="I35" s="73">
        <v>85.076249999999987</v>
      </c>
      <c r="J35" s="73" t="str">
        <f>IF($G$35=1,"/",STDEV(I36:I36))</f>
        <v>/</v>
      </c>
      <c r="K35" s="73">
        <v>59.624250000000011</v>
      </c>
      <c r="L35" s="73" t="str">
        <f>IF($G$35=1,"/",STDEV(K36:K36))</f>
        <v>/</v>
      </c>
      <c r="M35" s="73">
        <v>31.804500000000001</v>
      </c>
      <c r="N35" s="73" t="str">
        <f>IF($G$35=1,"/",STDEV(M36:M36))</f>
        <v>/</v>
      </c>
      <c r="O35" s="73">
        <v>85.076249999999987</v>
      </c>
      <c r="P35" s="73">
        <v>59.624250000000011</v>
      </c>
      <c r="Q35" s="73">
        <v>31.804500000000001</v>
      </c>
    </row>
    <row r="36" spans="1:17" x14ac:dyDescent="0.25">
      <c r="A36">
        <v>43</v>
      </c>
      <c r="H36">
        <v>29</v>
      </c>
      <c r="I36">
        <v>85.076249999999987</v>
      </c>
      <c r="K36">
        <v>59.624250000000011</v>
      </c>
      <c r="M36">
        <v>31.804500000000001</v>
      </c>
    </row>
    <row r="37" spans="1:17" x14ac:dyDescent="0.25">
      <c r="A37" s="73" t="s">
        <v>287</v>
      </c>
      <c r="B37" s="73" t="s">
        <v>260</v>
      </c>
      <c r="C37" s="73">
        <v>100</v>
      </c>
      <c r="D37" s="73">
        <v>0</v>
      </c>
      <c r="E37" s="73">
        <v>30000</v>
      </c>
      <c r="F37" s="73">
        <v>5.3</v>
      </c>
      <c r="G37" s="73">
        <v>11</v>
      </c>
      <c r="H37" s="73">
        <v>23.181818181818183</v>
      </c>
      <c r="I37" s="73">
        <v>50.382602380952385</v>
      </c>
      <c r="J37" s="73">
        <f>IF($G$37=1,"/",STDEV(I38:I48))</f>
        <v>6.0537989144506792</v>
      </c>
      <c r="K37" s="73">
        <v>36.131535930735936</v>
      </c>
      <c r="L37" s="73">
        <f>IF($G$37=1,"/",STDEV(K38:K48))</f>
        <v>5.0734660697867042</v>
      </c>
      <c r="M37" s="73">
        <v>18.513338311688312</v>
      </c>
      <c r="N37" s="73">
        <f>IF($G$37=1,"/",STDEV(M38:M48))</f>
        <v>2.4876110860270786</v>
      </c>
      <c r="O37" s="73">
        <v>554.20862619047625</v>
      </c>
      <c r="P37" s="73">
        <v>397.44689523809529</v>
      </c>
      <c r="Q37" s="73">
        <v>203.64672142857142</v>
      </c>
    </row>
    <row r="38" spans="1:17" x14ac:dyDescent="0.25">
      <c r="A38">
        <v>12</v>
      </c>
      <c r="H38">
        <v>23</v>
      </c>
      <c r="I38">
        <v>53.970000000000013</v>
      </c>
      <c r="K38">
        <v>38.070000000000007</v>
      </c>
      <c r="M38">
        <v>19.806666666666668</v>
      </c>
    </row>
    <row r="39" spans="1:17" x14ac:dyDescent="0.25">
      <c r="A39">
        <v>13</v>
      </c>
      <c r="H39">
        <v>23</v>
      </c>
      <c r="I39">
        <v>37.418400000000013</v>
      </c>
      <c r="K39">
        <v>23.791238095238096</v>
      </c>
      <c r="M39">
        <v>12.674266666666668</v>
      </c>
    </row>
    <row r="40" spans="1:17" x14ac:dyDescent="0.25">
      <c r="A40">
        <v>14</v>
      </c>
      <c r="H40">
        <v>23</v>
      </c>
      <c r="I40">
        <v>52.095180952380964</v>
      </c>
      <c r="K40">
        <v>35.373028571428577</v>
      </c>
      <c r="M40">
        <v>18.075409523809522</v>
      </c>
    </row>
    <row r="41" spans="1:17" x14ac:dyDescent="0.25">
      <c r="A41">
        <v>15</v>
      </c>
      <c r="H41">
        <v>22</v>
      </c>
      <c r="I41">
        <v>52.363333333333337</v>
      </c>
      <c r="K41">
        <v>39.383333333333333</v>
      </c>
      <c r="M41">
        <v>20.866666666666671</v>
      </c>
    </row>
    <row r="42" spans="1:17" x14ac:dyDescent="0.25">
      <c r="A42">
        <v>50</v>
      </c>
      <c r="H42">
        <v>25</v>
      </c>
      <c r="I42">
        <v>53.31514285714286</v>
      </c>
      <c r="K42">
        <v>37.885428571428577</v>
      </c>
      <c r="M42">
        <v>19.578761904761905</v>
      </c>
    </row>
    <row r="43" spans="1:17" x14ac:dyDescent="0.25">
      <c r="A43">
        <v>51</v>
      </c>
      <c r="H43">
        <v>24</v>
      </c>
      <c r="I43">
        <v>56.942742857142861</v>
      </c>
      <c r="K43">
        <v>41.121771428571435</v>
      </c>
      <c r="M43">
        <v>20.264914285714287</v>
      </c>
    </row>
    <row r="44" spans="1:17" x14ac:dyDescent="0.25">
      <c r="A44">
        <v>52</v>
      </c>
      <c r="H44">
        <v>23</v>
      </c>
      <c r="I44">
        <v>49.123650000000012</v>
      </c>
      <c r="K44">
        <v>35.385150000000003</v>
      </c>
      <c r="M44">
        <v>17.2362</v>
      </c>
    </row>
    <row r="45" spans="1:17" x14ac:dyDescent="0.25">
      <c r="A45">
        <v>53</v>
      </c>
      <c r="H45">
        <v>23</v>
      </c>
      <c r="I45">
        <v>49.842000000000013</v>
      </c>
      <c r="K45">
        <v>37.090666666666678</v>
      </c>
      <c r="M45">
        <v>18.21766666666667</v>
      </c>
    </row>
    <row r="46" spans="1:17" x14ac:dyDescent="0.25">
      <c r="A46">
        <v>54</v>
      </c>
      <c r="H46">
        <v>23</v>
      </c>
      <c r="I46">
        <v>55.884200000000007</v>
      </c>
      <c r="K46">
        <v>41.188600000000008</v>
      </c>
      <c r="M46">
        <v>21.325799999999997</v>
      </c>
    </row>
    <row r="47" spans="1:17" x14ac:dyDescent="0.25">
      <c r="A47">
        <v>55</v>
      </c>
      <c r="H47">
        <v>23</v>
      </c>
      <c r="I47">
        <v>52.40190476190476</v>
      </c>
      <c r="K47">
        <v>37.736285714285707</v>
      </c>
      <c r="M47">
        <v>19.463904761904757</v>
      </c>
    </row>
    <row r="48" spans="1:17" x14ac:dyDescent="0.25">
      <c r="A48">
        <v>57</v>
      </c>
      <c r="H48">
        <v>23</v>
      </c>
      <c r="I48">
        <v>40.852071428571435</v>
      </c>
      <c r="K48">
        <v>30.421392857142862</v>
      </c>
      <c r="M48">
        <v>16.136464285714286</v>
      </c>
    </row>
    <row r="49" spans="1:17" x14ac:dyDescent="0.25">
      <c r="A49" s="73" t="s">
        <v>288</v>
      </c>
      <c r="B49" s="73" t="s">
        <v>259</v>
      </c>
      <c r="C49" s="73">
        <v>100</v>
      </c>
      <c r="D49" s="73">
        <v>100</v>
      </c>
      <c r="E49" s="73">
        <v>8000</v>
      </c>
      <c r="F49" s="73">
        <v>5.3</v>
      </c>
      <c r="G49" s="73">
        <v>1</v>
      </c>
      <c r="H49" s="73">
        <v>31</v>
      </c>
      <c r="I49" s="73">
        <v>649.51333333333343</v>
      </c>
      <c r="J49" s="73" t="str">
        <f>IF($G$49=1,"/",STDEV(I50:I50))</f>
        <v>/</v>
      </c>
      <c r="K49" s="73">
        <v>470.86600000000016</v>
      </c>
      <c r="L49" s="73" t="str">
        <f>IF($G$49=1,"/",STDEV(K50:K50))</f>
        <v>/</v>
      </c>
      <c r="M49" s="73">
        <v>236.90066666666664</v>
      </c>
      <c r="N49" s="73" t="str">
        <f>IF($G$49=1,"/",STDEV(M50:M50))</f>
        <v>/</v>
      </c>
      <c r="O49" s="73">
        <v>649.51333333333343</v>
      </c>
      <c r="P49" s="73">
        <v>470.86600000000016</v>
      </c>
      <c r="Q49" s="73">
        <v>236.90066666666664</v>
      </c>
    </row>
    <row r="50" spans="1:17" x14ac:dyDescent="0.25">
      <c r="A50">
        <v>56</v>
      </c>
      <c r="H50">
        <v>31</v>
      </c>
      <c r="I50">
        <v>649.51333333333343</v>
      </c>
      <c r="K50">
        <v>470.86600000000016</v>
      </c>
      <c r="M50">
        <v>236.90066666666664</v>
      </c>
    </row>
    <row r="51" spans="1:17" x14ac:dyDescent="0.25">
      <c r="A51" s="73" t="s">
        <v>289</v>
      </c>
      <c r="B51" s="73" t="s">
        <v>260</v>
      </c>
      <c r="C51" s="73">
        <v>120</v>
      </c>
      <c r="D51" s="73">
        <v>0</v>
      </c>
      <c r="E51" s="73">
        <v>15000</v>
      </c>
      <c r="F51" s="73">
        <v>3.5</v>
      </c>
      <c r="G51" s="73">
        <v>4</v>
      </c>
      <c r="H51" s="73">
        <v>36</v>
      </c>
      <c r="I51" s="73">
        <v>43.616912914862922</v>
      </c>
      <c r="J51" s="73">
        <f>IF($G$51=1,"/",STDEV(I52:I55))</f>
        <v>4.7051836236770974</v>
      </c>
      <c r="K51" s="73">
        <v>28.520809704184707</v>
      </c>
      <c r="L51" s="73">
        <f>IF($G$51=1,"/",STDEV(K52:K55))</f>
        <v>4.648838591241879</v>
      </c>
      <c r="M51" s="73">
        <v>14.686840223665225</v>
      </c>
      <c r="N51" s="73">
        <f>IF($G$51=1,"/",STDEV(M52:M55))</f>
        <v>2.7300209943474476</v>
      </c>
      <c r="O51" s="73">
        <v>174.46765165945169</v>
      </c>
      <c r="P51" s="73">
        <v>114.08323881673883</v>
      </c>
      <c r="Q51" s="73">
        <v>58.7473608946609</v>
      </c>
    </row>
    <row r="52" spans="1:17" x14ac:dyDescent="0.25">
      <c r="A52">
        <v>1</v>
      </c>
      <c r="H52">
        <v>42</v>
      </c>
      <c r="I52">
        <v>47.369830303030305</v>
      </c>
      <c r="K52">
        <v>28.67612121212122</v>
      </c>
      <c r="M52">
        <v>13.378476767676769</v>
      </c>
    </row>
    <row r="53" spans="1:17" x14ac:dyDescent="0.25">
      <c r="A53">
        <v>2</v>
      </c>
      <c r="H53">
        <v>37</v>
      </c>
      <c r="I53">
        <v>42.245288888888901</v>
      </c>
      <c r="K53">
        <v>25.347611111111117</v>
      </c>
      <c r="M53">
        <v>12.949455555555559</v>
      </c>
    </row>
    <row r="54" spans="1:17" x14ac:dyDescent="0.25">
      <c r="A54">
        <v>5</v>
      </c>
      <c r="H54">
        <v>33</v>
      </c>
      <c r="I54">
        <v>37.546961038961037</v>
      </c>
      <c r="K54">
        <v>25.020363636363637</v>
      </c>
      <c r="M54">
        <v>13.661142857142858</v>
      </c>
    </row>
    <row r="55" spans="1:17" x14ac:dyDescent="0.25">
      <c r="A55">
        <v>6</v>
      </c>
      <c r="H55">
        <v>32</v>
      </c>
      <c r="I55">
        <v>47.30557142857144</v>
      </c>
      <c r="K55">
        <v>35.039142857142856</v>
      </c>
      <c r="M55">
        <v>18.758285714285716</v>
      </c>
    </row>
    <row r="56" spans="1:17" x14ac:dyDescent="0.25">
      <c r="A56" s="73" t="s">
        <v>290</v>
      </c>
      <c r="B56" s="73" t="s">
        <v>259</v>
      </c>
      <c r="C56" s="73">
        <v>120</v>
      </c>
      <c r="D56" s="73">
        <v>60</v>
      </c>
      <c r="E56" s="73">
        <v>5000</v>
      </c>
      <c r="F56" s="73">
        <v>3.5</v>
      </c>
      <c r="G56" s="73">
        <v>1</v>
      </c>
      <c r="H56" s="73">
        <v>43</v>
      </c>
      <c r="I56" s="73">
        <v>45.803268181818183</v>
      </c>
      <c r="J56" s="73" t="str">
        <f>IF($G$56=1,"/",STDEV(I57:I57))</f>
        <v>/</v>
      </c>
      <c r="K56" s="73">
        <v>30.327054545454544</v>
      </c>
      <c r="L56" s="73" t="str">
        <f>IF($G$56=1,"/",STDEV(K57:K57))</f>
        <v>/</v>
      </c>
      <c r="M56" s="73">
        <v>14.965345454545457</v>
      </c>
      <c r="N56" s="73" t="str">
        <f>IF($G$56=1,"/",STDEV(M57:M57))</f>
        <v>/</v>
      </c>
      <c r="O56" s="73">
        <v>45.803268181818183</v>
      </c>
      <c r="P56" s="73">
        <v>30.327054545454544</v>
      </c>
      <c r="Q56" s="73">
        <v>14.965345454545457</v>
      </c>
    </row>
    <row r="57" spans="1:17" x14ac:dyDescent="0.25">
      <c r="A57">
        <v>3</v>
      </c>
      <c r="H57">
        <v>43</v>
      </c>
      <c r="I57">
        <v>45.803268181818183</v>
      </c>
      <c r="K57">
        <v>30.327054545454544</v>
      </c>
      <c r="M57">
        <v>14.965345454545457</v>
      </c>
    </row>
    <row r="58" spans="1:17" x14ac:dyDescent="0.25">
      <c r="A58" s="73" t="s">
        <v>291</v>
      </c>
      <c r="B58" s="73" t="s">
        <v>259</v>
      </c>
      <c r="C58" s="73">
        <v>120</v>
      </c>
      <c r="D58" s="73">
        <v>60</v>
      </c>
      <c r="E58" s="73">
        <v>10000</v>
      </c>
      <c r="F58" s="73">
        <v>3.5</v>
      </c>
      <c r="G58" s="73">
        <v>1</v>
      </c>
      <c r="H58" s="73">
        <v>25</v>
      </c>
      <c r="I58" s="73">
        <v>38.037933333333335</v>
      </c>
      <c r="J58" s="73" t="str">
        <f>IF($G$58=1,"/",STDEV(I59:I59))</f>
        <v>/</v>
      </c>
      <c r="K58" s="73">
        <v>27.455277777777773</v>
      </c>
      <c r="L58" s="73" t="str">
        <f>IF($G$58=1,"/",STDEV(K59:K59))</f>
        <v>/</v>
      </c>
      <c r="M58" s="73">
        <v>14.692533333333335</v>
      </c>
      <c r="N58" s="73" t="str">
        <f>IF($G$58=1,"/",STDEV(M59:M59))</f>
        <v>/</v>
      </c>
      <c r="O58" s="73">
        <v>38.037933333333335</v>
      </c>
      <c r="P58" s="73">
        <v>27.455277777777773</v>
      </c>
      <c r="Q58" s="73">
        <v>14.692533333333335</v>
      </c>
    </row>
    <row r="59" spans="1:17" x14ac:dyDescent="0.25">
      <c r="A59">
        <v>4</v>
      </c>
      <c r="H59">
        <v>25</v>
      </c>
      <c r="I59">
        <v>38.037933333333335</v>
      </c>
      <c r="K59">
        <v>27.455277777777773</v>
      </c>
      <c r="M59">
        <v>14.692533333333335</v>
      </c>
    </row>
    <row r="60" spans="1:17" x14ac:dyDescent="0.25">
      <c r="A60" s="73" t="s">
        <v>292</v>
      </c>
      <c r="B60" s="73" t="s">
        <v>259</v>
      </c>
      <c r="C60" s="73">
        <v>120</v>
      </c>
      <c r="D60" s="73">
        <v>120</v>
      </c>
      <c r="E60" s="73">
        <v>8000</v>
      </c>
      <c r="F60" s="73">
        <v>3.5</v>
      </c>
      <c r="G60" s="73">
        <v>1</v>
      </c>
      <c r="H60" s="73">
        <v>30</v>
      </c>
      <c r="I60" s="73">
        <v>587.15502631578943</v>
      </c>
      <c r="J60" s="73" t="str">
        <f>IF($G$60=1,"/",STDEV(I61:I61))</f>
        <v>/</v>
      </c>
      <c r="K60" s="73">
        <v>446.36246052631577</v>
      </c>
      <c r="L60" s="73" t="str">
        <f>IF($G$60=1,"/",STDEV(K61:K61))</f>
        <v>/</v>
      </c>
      <c r="M60" s="73">
        <v>253.08361184210531</v>
      </c>
      <c r="N60" s="73" t="str">
        <f>IF($G$60=1,"/",STDEV(M61:M61))</f>
        <v>/</v>
      </c>
      <c r="O60" s="73">
        <v>587.15502631578943</v>
      </c>
      <c r="P60" s="73">
        <v>446.36246052631577</v>
      </c>
      <c r="Q60" s="73">
        <v>253.08361184210531</v>
      </c>
    </row>
    <row r="61" spans="1:17" x14ac:dyDescent="0.25">
      <c r="A61">
        <v>7</v>
      </c>
      <c r="H61">
        <v>30</v>
      </c>
      <c r="I61">
        <v>587.15502631578943</v>
      </c>
      <c r="K61">
        <v>446.36246052631577</v>
      </c>
      <c r="M61">
        <v>253.08361184210531</v>
      </c>
    </row>
    <row r="62" spans="1:17" x14ac:dyDescent="0.25">
      <c r="A62" s="73" t="s">
        <v>293</v>
      </c>
      <c r="B62" s="73" t="s">
        <v>260</v>
      </c>
      <c r="C62" s="73">
        <v>140</v>
      </c>
      <c r="D62" s="73">
        <v>0</v>
      </c>
      <c r="E62" s="73">
        <v>40000</v>
      </c>
      <c r="F62" s="73">
        <v>7</v>
      </c>
      <c r="G62" s="73">
        <v>4</v>
      </c>
      <c r="H62" s="73">
        <v>37.5</v>
      </c>
      <c r="I62" s="73">
        <v>248.24391800699306</v>
      </c>
      <c r="J62" s="73">
        <f>IF($G$62=1,"/",STDEV(I63:I66))</f>
        <v>18.93080384167795</v>
      </c>
      <c r="K62" s="73">
        <v>193.83281047008546</v>
      </c>
      <c r="L62" s="73">
        <f>IF($G$62=1,"/",STDEV(K63:K66))</f>
        <v>21.418009018675306</v>
      </c>
      <c r="M62" s="73">
        <v>115.82523203185704</v>
      </c>
      <c r="N62" s="73">
        <f>IF($G$62=1,"/",STDEV(M63:M66))</f>
        <v>15.657252650461309</v>
      </c>
      <c r="O62" s="73">
        <v>992.97567202797222</v>
      </c>
      <c r="P62" s="73">
        <v>775.33124188034185</v>
      </c>
      <c r="Q62" s="73">
        <v>463.30092812742816</v>
      </c>
    </row>
    <row r="63" spans="1:17" x14ac:dyDescent="0.25">
      <c r="A63">
        <v>32</v>
      </c>
      <c r="H63">
        <v>36</v>
      </c>
      <c r="I63">
        <v>232.79683838383843</v>
      </c>
      <c r="K63">
        <v>178.03428282828284</v>
      </c>
      <c r="M63">
        <v>104.03549494949498</v>
      </c>
    </row>
    <row r="64" spans="1:17" x14ac:dyDescent="0.25">
      <c r="A64">
        <v>33</v>
      </c>
      <c r="H64">
        <v>37</v>
      </c>
      <c r="I64">
        <v>235.62225757575763</v>
      </c>
      <c r="K64">
        <v>180.24977272727273</v>
      </c>
      <c r="M64">
        <v>106.06028787878789</v>
      </c>
    </row>
    <row r="65" spans="1:17" x14ac:dyDescent="0.25">
      <c r="A65">
        <v>34</v>
      </c>
      <c r="H65">
        <v>37</v>
      </c>
      <c r="I65">
        <v>250.37702051282056</v>
      </c>
      <c r="K65">
        <v>192.54763076923072</v>
      </c>
      <c r="M65">
        <v>115.00958974358973</v>
      </c>
    </row>
    <row r="66" spans="1:17" x14ac:dyDescent="0.25">
      <c r="A66">
        <v>35</v>
      </c>
      <c r="H66">
        <v>40</v>
      </c>
      <c r="I66">
        <v>274.17955555555557</v>
      </c>
      <c r="K66">
        <v>224.49955555555556</v>
      </c>
      <c r="M66">
        <v>138.19555555555556</v>
      </c>
    </row>
    <row r="67" spans="1:17" x14ac:dyDescent="0.25">
      <c r="A67" s="73" t="s">
        <v>294</v>
      </c>
      <c r="B67" s="73" t="s">
        <v>260</v>
      </c>
      <c r="C67" s="73">
        <v>140</v>
      </c>
      <c r="D67" s="73">
        <v>0</v>
      </c>
      <c r="E67" s="73">
        <v>40000</v>
      </c>
      <c r="F67" s="73">
        <v>10</v>
      </c>
      <c r="G67" s="73">
        <v>4</v>
      </c>
      <c r="H67" s="73">
        <v>59</v>
      </c>
      <c r="I67" s="73">
        <v>346.11049475524482</v>
      </c>
      <c r="J67" s="73">
        <f>IF($G$67=1,"/",STDEV(I68:I71))</f>
        <v>31.381315341964651</v>
      </c>
      <c r="K67" s="73">
        <v>274.6685874125875</v>
      </c>
      <c r="L67" s="73">
        <f>IF($G$67=1,"/",STDEV(K68:K71))</f>
        <v>32.09240731831234</v>
      </c>
      <c r="M67" s="73">
        <v>166.05908041958043</v>
      </c>
      <c r="N67" s="73">
        <f>IF($G$67=1,"/",STDEV(M68:M71))</f>
        <v>22.145162606893415</v>
      </c>
      <c r="O67" s="73">
        <v>1384.4419790209793</v>
      </c>
      <c r="P67" s="73">
        <v>1098.67434965035</v>
      </c>
      <c r="Q67" s="73">
        <v>664.2363216783217</v>
      </c>
    </row>
    <row r="68" spans="1:17" x14ac:dyDescent="0.25">
      <c r="A68">
        <v>44</v>
      </c>
      <c r="H68">
        <v>57</v>
      </c>
      <c r="I68">
        <v>338.0913846153847</v>
      </c>
      <c r="K68">
        <v>252.16196153846161</v>
      </c>
      <c r="M68">
        <v>146.01911538461542</v>
      </c>
    </row>
    <row r="69" spans="1:17" x14ac:dyDescent="0.25">
      <c r="A69">
        <v>45</v>
      </c>
      <c r="H69">
        <v>59</v>
      </c>
      <c r="I69">
        <v>313.92669230769235</v>
      </c>
      <c r="K69">
        <v>250.97080769230777</v>
      </c>
      <c r="M69">
        <v>153.34642307692309</v>
      </c>
    </row>
    <row r="70" spans="1:17" x14ac:dyDescent="0.25">
      <c r="A70">
        <v>46</v>
      </c>
      <c r="H70">
        <v>59</v>
      </c>
      <c r="I70">
        <v>343.34144055944063</v>
      </c>
      <c r="K70">
        <v>275.92804195804206</v>
      </c>
      <c r="M70">
        <v>168.80370629370628</v>
      </c>
    </row>
    <row r="71" spans="1:17" x14ac:dyDescent="0.25">
      <c r="A71">
        <v>47</v>
      </c>
      <c r="H71">
        <v>61</v>
      </c>
      <c r="I71">
        <v>389.08246153846159</v>
      </c>
      <c r="K71">
        <v>319.6135384615385</v>
      </c>
      <c r="M71">
        <v>196.06707692307697</v>
      </c>
    </row>
    <row r="72" spans="1:17" x14ac:dyDescent="0.25">
      <c r="A72" s="73" t="s">
        <v>295</v>
      </c>
      <c r="B72" s="73" t="s">
        <v>261</v>
      </c>
      <c r="C72" s="73">
        <v>140</v>
      </c>
      <c r="D72" s="73">
        <v>70</v>
      </c>
      <c r="E72" s="73">
        <v>15000</v>
      </c>
      <c r="F72" s="73">
        <v>7</v>
      </c>
      <c r="G72" s="73">
        <v>1</v>
      </c>
      <c r="H72" s="73">
        <v>44</v>
      </c>
      <c r="I72" s="73">
        <v>240.11900000000003</v>
      </c>
      <c r="J72" s="73" t="str">
        <f>IF($G$72=1,"/",STDEV(I73:I73))</f>
        <v>/</v>
      </c>
      <c r="K72" s="73">
        <v>196.54800000000006</v>
      </c>
      <c r="L72" s="73" t="str">
        <f>IF($G$72=1,"/",STDEV(K73:K73))</f>
        <v>/</v>
      </c>
      <c r="M72" s="73">
        <v>118.49200000000002</v>
      </c>
      <c r="N72" s="73" t="str">
        <f>IF($G$72=1,"/",STDEV(M73:M73))</f>
        <v>/</v>
      </c>
      <c r="O72" s="73">
        <v>240.11900000000003</v>
      </c>
      <c r="P72" s="73">
        <v>196.54800000000006</v>
      </c>
      <c r="Q72" s="73">
        <v>118.49200000000002</v>
      </c>
    </row>
    <row r="73" spans="1:17" x14ac:dyDescent="0.25">
      <c r="A73">
        <v>36</v>
      </c>
      <c r="H73">
        <v>44</v>
      </c>
      <c r="I73">
        <v>240.11900000000003</v>
      </c>
      <c r="K73">
        <v>196.54800000000006</v>
      </c>
      <c r="M73">
        <v>118.49200000000002</v>
      </c>
    </row>
    <row r="74" spans="1:17" x14ac:dyDescent="0.25">
      <c r="A74" s="73" t="s">
        <v>296</v>
      </c>
      <c r="B74" s="73" t="s">
        <v>261</v>
      </c>
      <c r="C74" s="73">
        <v>140</v>
      </c>
      <c r="D74" s="73">
        <v>70</v>
      </c>
      <c r="E74" s="73">
        <v>15000</v>
      </c>
      <c r="F74" s="73">
        <v>10</v>
      </c>
      <c r="G74" s="73">
        <v>1</v>
      </c>
      <c r="H74" s="73">
        <v>64</v>
      </c>
      <c r="I74" s="73">
        <v>275.85320000000002</v>
      </c>
      <c r="J74" s="73" t="str">
        <f>IF($G$74=1,"/",STDEV(I75:I75))</f>
        <v>/</v>
      </c>
      <c r="K74" s="73">
        <v>208.66719999999995</v>
      </c>
      <c r="L74" s="73" t="str">
        <f>IF($G$74=1,"/",STDEV(K75:K75))</f>
        <v>/</v>
      </c>
      <c r="M74" s="73">
        <v>121.27919999999999</v>
      </c>
      <c r="N74" s="73" t="str">
        <f>IF($G$74=1,"/",STDEV(M75:M75))</f>
        <v>/</v>
      </c>
      <c r="O74" s="73">
        <v>275.85320000000002</v>
      </c>
      <c r="P74" s="73">
        <v>208.66719999999995</v>
      </c>
      <c r="Q74" s="73">
        <v>121.27919999999999</v>
      </c>
    </row>
    <row r="75" spans="1:17" x14ac:dyDescent="0.25">
      <c r="A75">
        <v>48</v>
      </c>
      <c r="H75">
        <v>64</v>
      </c>
      <c r="I75">
        <v>275.85320000000002</v>
      </c>
      <c r="K75">
        <v>208.66719999999995</v>
      </c>
      <c r="M75">
        <v>121.27919999999999</v>
      </c>
    </row>
    <row r="76" spans="1:17" x14ac:dyDescent="0.25">
      <c r="A76" s="73" t="s">
        <v>297</v>
      </c>
      <c r="B76" s="73" t="s">
        <v>261</v>
      </c>
      <c r="C76" s="73">
        <v>140</v>
      </c>
      <c r="D76" s="73">
        <v>70</v>
      </c>
      <c r="E76" s="73">
        <v>25000</v>
      </c>
      <c r="F76" s="73">
        <v>7</v>
      </c>
      <c r="G76" s="73">
        <v>1</v>
      </c>
      <c r="H76" s="73">
        <v>31</v>
      </c>
      <c r="I76" s="73">
        <v>153.6746666666667</v>
      </c>
      <c r="J76" s="73" t="str">
        <f>IF($G$76=1,"/",STDEV(I77:I77))</f>
        <v>/</v>
      </c>
      <c r="K76" s="73">
        <v>123.89866666666668</v>
      </c>
      <c r="L76" s="73" t="str">
        <f>IF($G$76=1,"/",STDEV(K77:K77))</f>
        <v>/</v>
      </c>
      <c r="M76" s="73">
        <v>75.186666666666682</v>
      </c>
      <c r="N76" s="73" t="str">
        <f>IF($G$76=1,"/",STDEV(M77:M77))</f>
        <v>/</v>
      </c>
      <c r="O76" s="73">
        <v>153.6746666666667</v>
      </c>
      <c r="P76" s="73">
        <v>123.89866666666668</v>
      </c>
      <c r="Q76" s="73">
        <v>75.186666666666682</v>
      </c>
    </row>
    <row r="77" spans="1:17" x14ac:dyDescent="0.25">
      <c r="A77">
        <v>37</v>
      </c>
      <c r="H77">
        <v>31</v>
      </c>
      <c r="I77">
        <v>153.6746666666667</v>
      </c>
      <c r="K77">
        <v>123.89866666666668</v>
      </c>
      <c r="M77">
        <v>75.186666666666682</v>
      </c>
    </row>
    <row r="78" spans="1:17" x14ac:dyDescent="0.25">
      <c r="A78" s="73" t="s">
        <v>298</v>
      </c>
      <c r="B78" s="73" t="s">
        <v>261</v>
      </c>
      <c r="C78" s="73">
        <v>140</v>
      </c>
      <c r="D78" s="73">
        <v>70</v>
      </c>
      <c r="E78" s="73">
        <v>25000</v>
      </c>
      <c r="F78" s="73">
        <v>10</v>
      </c>
      <c r="G78" s="73">
        <v>1</v>
      </c>
      <c r="H78" s="73">
        <v>41</v>
      </c>
      <c r="I78" s="73">
        <v>290.64200000000005</v>
      </c>
      <c r="J78" s="73" t="str">
        <f>IF($G$78=1,"/",STDEV(I79:I79))</f>
        <v>/</v>
      </c>
      <c r="K78" s="73">
        <v>222.34300000000007</v>
      </c>
      <c r="L78" s="73" t="str">
        <f>IF($G$78=1,"/",STDEV(K79:K79))</f>
        <v>/</v>
      </c>
      <c r="M78" s="73">
        <v>127.05550000000004</v>
      </c>
      <c r="N78" s="73" t="str">
        <f>IF($G$78=1,"/",STDEV(M79:M79))</f>
        <v>/</v>
      </c>
      <c r="O78" s="73">
        <v>290.64200000000005</v>
      </c>
      <c r="P78" s="73">
        <v>222.34300000000007</v>
      </c>
      <c r="Q78" s="73">
        <v>127.05550000000004</v>
      </c>
    </row>
    <row r="79" spans="1:17" x14ac:dyDescent="0.25">
      <c r="A79">
        <v>49</v>
      </c>
      <c r="H79">
        <v>41</v>
      </c>
      <c r="I79">
        <v>290.64200000000005</v>
      </c>
      <c r="K79">
        <v>222.34300000000007</v>
      </c>
      <c r="M79">
        <v>127.05550000000004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Q22"/>
  <sheetViews>
    <sheetView workbookViewId="0">
      <selection activeCell="H27" sqref="H27"/>
    </sheetView>
  </sheetViews>
  <sheetFormatPr baseColWidth="10" defaultRowHeight="15" x14ac:dyDescent="0.25"/>
  <cols>
    <col min="1" max="1" width="13.5703125" style="66" customWidth="1"/>
    <col min="2" max="17" width="11.42578125" style="66"/>
  </cols>
  <sheetData>
    <row r="1" spans="1:17" ht="60" x14ac:dyDescent="0.25">
      <c r="A1" s="74" t="s">
        <v>268</v>
      </c>
      <c r="B1" s="78" t="s">
        <v>262</v>
      </c>
      <c r="C1" s="78" t="s">
        <v>255</v>
      </c>
      <c r="D1" s="78" t="s">
        <v>258</v>
      </c>
      <c r="E1" s="78" t="s">
        <v>254</v>
      </c>
      <c r="F1" s="78" t="s">
        <v>269</v>
      </c>
      <c r="G1" s="80" t="s">
        <v>270</v>
      </c>
      <c r="H1" s="80" t="s">
        <v>271</v>
      </c>
      <c r="I1" s="80" t="s">
        <v>272</v>
      </c>
      <c r="J1" s="80" t="s">
        <v>240</v>
      </c>
      <c r="K1" s="80" t="s">
        <v>273</v>
      </c>
      <c r="L1" s="80" t="s">
        <v>240</v>
      </c>
      <c r="M1" s="80" t="s">
        <v>274</v>
      </c>
      <c r="N1" s="80" t="s">
        <v>240</v>
      </c>
      <c r="O1" s="79" t="s">
        <v>275</v>
      </c>
      <c r="P1" s="79" t="s">
        <v>276</v>
      </c>
      <c r="Q1" s="79" t="s">
        <v>277</v>
      </c>
    </row>
    <row r="2" spans="1:17" x14ac:dyDescent="0.25">
      <c r="A2" s="75" t="s">
        <v>278</v>
      </c>
      <c r="B2" s="81" t="s">
        <v>260</v>
      </c>
      <c r="C2" s="81">
        <v>60</v>
      </c>
      <c r="D2" s="81">
        <v>0</v>
      </c>
      <c r="E2" s="81">
        <v>15000</v>
      </c>
      <c r="F2" s="81">
        <v>3.5</v>
      </c>
      <c r="G2" s="82">
        <v>2</v>
      </c>
      <c r="H2" s="83">
        <v>14.5</v>
      </c>
      <c r="I2" s="83">
        <v>17.030990476190475</v>
      </c>
      <c r="J2" s="83">
        <v>0.90140625595601809</v>
      </c>
      <c r="K2" s="83">
        <v>9.377476190476191</v>
      </c>
      <c r="L2" s="83">
        <v>0.13785215057989078</v>
      </c>
      <c r="M2" s="83">
        <v>4.5031428571428576</v>
      </c>
      <c r="N2" s="83">
        <v>8.0812203564175317E-2</v>
      </c>
      <c r="O2" s="84">
        <v>34.061980952380949</v>
      </c>
      <c r="P2" s="84">
        <v>18.754952380952382</v>
      </c>
      <c r="Q2" s="84">
        <v>9.0062857142857151</v>
      </c>
    </row>
    <row r="3" spans="1:17" x14ac:dyDescent="0.25">
      <c r="A3" s="75" t="s">
        <v>279</v>
      </c>
      <c r="B3" s="81" t="s">
        <v>260</v>
      </c>
      <c r="C3" s="81">
        <v>60</v>
      </c>
      <c r="D3" s="81">
        <v>0</v>
      </c>
      <c r="E3" s="81">
        <v>40000</v>
      </c>
      <c r="F3" s="81">
        <v>7</v>
      </c>
      <c r="G3" s="82">
        <v>5</v>
      </c>
      <c r="H3" s="83">
        <v>13</v>
      </c>
      <c r="I3" s="83">
        <v>35.745630000000006</v>
      </c>
      <c r="J3" s="83">
        <v>16.630454405272019</v>
      </c>
      <c r="K3" s="83">
        <v>21.049390317460318</v>
      </c>
      <c r="L3" s="83">
        <v>9.0852705824160491</v>
      </c>
      <c r="M3" s="83">
        <v>9.553852698412701</v>
      </c>
      <c r="N3" s="83">
        <v>3.4228254885197744</v>
      </c>
      <c r="O3" s="84">
        <v>178.72815000000003</v>
      </c>
      <c r="P3" s="84">
        <v>105.2469515873016</v>
      </c>
      <c r="Q3" s="84">
        <v>47.769263492063502</v>
      </c>
    </row>
    <row r="4" spans="1:17" x14ac:dyDescent="0.25">
      <c r="A4" s="75" t="s">
        <v>280</v>
      </c>
      <c r="B4" s="81" t="s">
        <v>260</v>
      </c>
      <c r="C4" s="81">
        <v>60</v>
      </c>
      <c r="D4" s="81">
        <v>0</v>
      </c>
      <c r="E4" s="81">
        <v>40000</v>
      </c>
      <c r="F4" s="81">
        <v>10</v>
      </c>
      <c r="G4" s="82">
        <v>5</v>
      </c>
      <c r="H4" s="83">
        <v>19.399999999999999</v>
      </c>
      <c r="I4" s="83">
        <v>24.411991428571429</v>
      </c>
      <c r="J4" s="83">
        <v>5.0345810252042957</v>
      </c>
      <c r="K4" s="83">
        <v>15.461776666666669</v>
      </c>
      <c r="L4" s="83">
        <v>3.6418549738532149</v>
      </c>
      <c r="M4" s="83">
        <v>7.5918904761904766</v>
      </c>
      <c r="N4" s="83">
        <v>2.1445073964066053</v>
      </c>
      <c r="O4" s="84">
        <v>122.05995714285714</v>
      </c>
      <c r="P4" s="84">
        <v>77.308883333333341</v>
      </c>
      <c r="Q4" s="84">
        <v>37.959452380952385</v>
      </c>
    </row>
    <row r="5" spans="1:17" x14ac:dyDescent="0.25">
      <c r="A5" s="75" t="s">
        <v>281</v>
      </c>
      <c r="B5" s="81" t="s">
        <v>260</v>
      </c>
      <c r="C5" s="81">
        <v>80</v>
      </c>
      <c r="D5" s="81">
        <v>0</v>
      </c>
      <c r="E5" s="81">
        <v>30000</v>
      </c>
      <c r="F5" s="81">
        <v>5.3</v>
      </c>
      <c r="G5" s="82">
        <v>8</v>
      </c>
      <c r="H5" s="83">
        <v>17</v>
      </c>
      <c r="I5" s="83">
        <v>31.213047619047618</v>
      </c>
      <c r="J5" s="83">
        <v>6.9953632897837776</v>
      </c>
      <c r="K5" s="83">
        <v>21.779748809523809</v>
      </c>
      <c r="L5" s="83">
        <v>6.6265899841347222</v>
      </c>
      <c r="M5" s="83">
        <v>11.908309920634924</v>
      </c>
      <c r="N5" s="83">
        <v>3.6980789838379797</v>
      </c>
      <c r="O5" s="84">
        <v>249.70438095238094</v>
      </c>
      <c r="P5" s="84">
        <v>174.23799047619048</v>
      </c>
      <c r="Q5" s="84">
        <v>95.266479365079391</v>
      </c>
    </row>
    <row r="6" spans="1:17" x14ac:dyDescent="0.25">
      <c r="A6" s="75" t="s">
        <v>282</v>
      </c>
      <c r="B6" s="81" t="s">
        <v>261</v>
      </c>
      <c r="C6" s="81">
        <v>80</v>
      </c>
      <c r="D6" s="81">
        <v>40</v>
      </c>
      <c r="E6" s="81">
        <v>10000</v>
      </c>
      <c r="F6" s="81">
        <v>5.3</v>
      </c>
      <c r="G6" s="82">
        <v>1</v>
      </c>
      <c r="H6" s="83">
        <v>23</v>
      </c>
      <c r="I6" s="83">
        <v>36.154077922077924</v>
      </c>
      <c r="J6" s="83" t="s">
        <v>299</v>
      </c>
      <c r="K6" s="83">
        <v>23.870129870129876</v>
      </c>
      <c r="L6" s="83" t="s">
        <v>299</v>
      </c>
      <c r="M6" s="83">
        <v>12.37735064935065</v>
      </c>
      <c r="N6" s="83" t="s">
        <v>299</v>
      </c>
      <c r="O6" s="84">
        <v>36.154077922077924</v>
      </c>
      <c r="P6" s="84">
        <v>23.870129870129876</v>
      </c>
      <c r="Q6" s="84">
        <v>12.37735064935065</v>
      </c>
    </row>
    <row r="7" spans="1:17" x14ac:dyDescent="0.25">
      <c r="A7" s="75" t="s">
        <v>283</v>
      </c>
      <c r="B7" s="81" t="s">
        <v>261</v>
      </c>
      <c r="C7" s="81">
        <v>80</v>
      </c>
      <c r="D7" s="81">
        <v>40</v>
      </c>
      <c r="E7" s="81">
        <v>20000</v>
      </c>
      <c r="F7" s="81">
        <v>5.3</v>
      </c>
      <c r="G7" s="82">
        <v>1</v>
      </c>
      <c r="H7" s="83">
        <v>13</v>
      </c>
      <c r="I7" s="83">
        <v>25.982171428571437</v>
      </c>
      <c r="J7" s="83" t="s">
        <v>299</v>
      </c>
      <c r="K7" s="83">
        <v>17.35737142857143</v>
      </c>
      <c r="L7" s="83" t="s">
        <v>299</v>
      </c>
      <c r="M7" s="83">
        <v>9.5829714285714296</v>
      </c>
      <c r="N7" s="83" t="s">
        <v>299</v>
      </c>
      <c r="O7" s="84">
        <v>25.982171428571437</v>
      </c>
      <c r="P7" s="84">
        <v>17.35737142857143</v>
      </c>
      <c r="Q7" s="84">
        <v>9.5829714285714296</v>
      </c>
    </row>
    <row r="8" spans="1:17" x14ac:dyDescent="0.25">
      <c r="A8" s="75" t="s">
        <v>284</v>
      </c>
      <c r="B8" s="81" t="s">
        <v>260</v>
      </c>
      <c r="C8" s="81">
        <v>90</v>
      </c>
      <c r="D8" s="81">
        <v>0</v>
      </c>
      <c r="E8" s="81">
        <v>15000</v>
      </c>
      <c r="F8" s="81">
        <v>3.5</v>
      </c>
      <c r="G8" s="82">
        <v>2</v>
      </c>
      <c r="H8" s="83">
        <v>23.5</v>
      </c>
      <c r="I8" s="83">
        <v>21.458449999999999</v>
      </c>
      <c r="J8" s="83">
        <v>4.7226011999626909</v>
      </c>
      <c r="K8" s="83">
        <v>12.979345238095242</v>
      </c>
      <c r="L8" s="83">
        <v>3.1586291556845691</v>
      </c>
      <c r="M8" s="83">
        <v>6.4002952380952376</v>
      </c>
      <c r="N8" s="83">
        <v>1.5693595245157224</v>
      </c>
      <c r="O8" s="84">
        <v>42.916899999999998</v>
      </c>
      <c r="P8" s="84">
        <v>25.958690476190483</v>
      </c>
      <c r="Q8" s="84">
        <v>12.800590476190475</v>
      </c>
    </row>
    <row r="9" spans="1:17" x14ac:dyDescent="0.25">
      <c r="A9" s="75" t="s">
        <v>285</v>
      </c>
      <c r="B9" s="81" t="s">
        <v>260</v>
      </c>
      <c r="C9" s="81">
        <v>90</v>
      </c>
      <c r="D9" s="81">
        <v>0</v>
      </c>
      <c r="E9" s="81">
        <v>40000</v>
      </c>
      <c r="F9" s="81">
        <v>7</v>
      </c>
      <c r="G9" s="82">
        <v>1</v>
      </c>
      <c r="H9" s="83">
        <v>19</v>
      </c>
      <c r="I9" s="83">
        <v>53.144984126984127</v>
      </c>
      <c r="J9" s="83" t="s">
        <v>299</v>
      </c>
      <c r="K9" s="83">
        <v>36.239285714285714</v>
      </c>
      <c r="L9" s="83" t="s">
        <v>299</v>
      </c>
      <c r="M9" s="83">
        <v>20.216777777777782</v>
      </c>
      <c r="N9" s="83" t="s">
        <v>299</v>
      </c>
      <c r="O9" s="84">
        <v>53.144984126984127</v>
      </c>
      <c r="P9" s="84">
        <v>36.239285714285714</v>
      </c>
      <c r="Q9" s="84">
        <v>20.216777777777782</v>
      </c>
    </row>
    <row r="10" spans="1:17" x14ac:dyDescent="0.25">
      <c r="A10" s="75" t="s">
        <v>286</v>
      </c>
      <c r="B10" s="81" t="s">
        <v>260</v>
      </c>
      <c r="C10" s="81">
        <v>90</v>
      </c>
      <c r="D10" s="81">
        <v>0</v>
      </c>
      <c r="E10" s="81">
        <v>40000</v>
      </c>
      <c r="F10" s="81">
        <v>10</v>
      </c>
      <c r="G10" s="82">
        <v>1</v>
      </c>
      <c r="H10" s="83">
        <v>29</v>
      </c>
      <c r="I10" s="83">
        <v>85.076249999999987</v>
      </c>
      <c r="J10" s="83" t="s">
        <v>299</v>
      </c>
      <c r="K10" s="83">
        <v>59.624250000000011</v>
      </c>
      <c r="L10" s="83" t="s">
        <v>299</v>
      </c>
      <c r="M10" s="83">
        <v>31.804500000000001</v>
      </c>
      <c r="N10" s="83" t="s">
        <v>299</v>
      </c>
      <c r="O10" s="84">
        <v>85.076249999999987</v>
      </c>
      <c r="P10" s="84">
        <v>59.624250000000011</v>
      </c>
      <c r="Q10" s="84">
        <v>31.804500000000001</v>
      </c>
    </row>
    <row r="11" spans="1:17" x14ac:dyDescent="0.25">
      <c r="A11" s="75" t="s">
        <v>287</v>
      </c>
      <c r="B11" s="81" t="s">
        <v>260</v>
      </c>
      <c r="C11" s="81">
        <v>100</v>
      </c>
      <c r="D11" s="81">
        <v>0</v>
      </c>
      <c r="E11" s="81">
        <v>30000</v>
      </c>
      <c r="F11" s="81">
        <v>5.3</v>
      </c>
      <c r="G11" s="82">
        <v>11</v>
      </c>
      <c r="H11" s="83">
        <v>23.181818181818183</v>
      </c>
      <c r="I11" s="83">
        <v>50.382602380952385</v>
      </c>
      <c r="J11" s="83">
        <v>6.0537989144506792</v>
      </c>
      <c r="K11" s="83">
        <v>36.131535930735936</v>
      </c>
      <c r="L11" s="83">
        <v>5.0734660697867042</v>
      </c>
      <c r="M11" s="83">
        <v>18.513338311688312</v>
      </c>
      <c r="N11" s="83">
        <v>2.4876110860270786</v>
      </c>
      <c r="O11" s="84">
        <v>554.20862619047625</v>
      </c>
      <c r="P11" s="84">
        <v>397.44689523809529</v>
      </c>
      <c r="Q11" s="84">
        <v>203.64672142857142</v>
      </c>
    </row>
    <row r="12" spans="1:17" x14ac:dyDescent="0.25">
      <c r="A12" s="75" t="s">
        <v>288</v>
      </c>
      <c r="B12" s="81" t="s">
        <v>259</v>
      </c>
      <c r="C12" s="81">
        <v>100</v>
      </c>
      <c r="D12" s="81">
        <v>100</v>
      </c>
      <c r="E12" s="81">
        <v>8000</v>
      </c>
      <c r="F12" s="81">
        <v>5.3</v>
      </c>
      <c r="G12" s="82">
        <v>1</v>
      </c>
      <c r="H12" s="83">
        <v>31</v>
      </c>
      <c r="I12" s="83">
        <v>649.51333333333343</v>
      </c>
      <c r="J12" s="83" t="s">
        <v>299</v>
      </c>
      <c r="K12" s="83">
        <v>470.86600000000016</v>
      </c>
      <c r="L12" s="83" t="s">
        <v>299</v>
      </c>
      <c r="M12" s="83">
        <v>236.90066666666664</v>
      </c>
      <c r="N12" s="83" t="s">
        <v>299</v>
      </c>
      <c r="O12" s="84">
        <v>649.51333333333343</v>
      </c>
      <c r="P12" s="84">
        <v>470.86600000000016</v>
      </c>
      <c r="Q12" s="84">
        <v>236.90066666666664</v>
      </c>
    </row>
    <row r="13" spans="1:17" x14ac:dyDescent="0.25">
      <c r="A13" s="75" t="s">
        <v>289</v>
      </c>
      <c r="B13" s="81" t="s">
        <v>260</v>
      </c>
      <c r="C13" s="81">
        <v>120</v>
      </c>
      <c r="D13" s="81">
        <v>0</v>
      </c>
      <c r="E13" s="81">
        <v>15000</v>
      </c>
      <c r="F13" s="81">
        <v>3.5</v>
      </c>
      <c r="G13" s="82">
        <v>4</v>
      </c>
      <c r="H13" s="83">
        <v>36</v>
      </c>
      <c r="I13" s="83">
        <v>43.616912914862922</v>
      </c>
      <c r="J13" s="83">
        <v>4.7051836236770974</v>
      </c>
      <c r="K13" s="83">
        <v>28.520809704184707</v>
      </c>
      <c r="L13" s="83">
        <v>4.648838591241879</v>
      </c>
      <c r="M13" s="83">
        <v>14.686840223665225</v>
      </c>
      <c r="N13" s="83">
        <v>2.7300209943474476</v>
      </c>
      <c r="O13" s="84">
        <v>174.46765165945169</v>
      </c>
      <c r="P13" s="84">
        <v>114.08323881673883</v>
      </c>
      <c r="Q13" s="84">
        <v>58.7473608946609</v>
      </c>
    </row>
    <row r="14" spans="1:17" x14ac:dyDescent="0.25">
      <c r="A14" s="75" t="s">
        <v>290</v>
      </c>
      <c r="B14" s="81" t="s">
        <v>259</v>
      </c>
      <c r="C14" s="81">
        <v>120</v>
      </c>
      <c r="D14" s="81">
        <v>60</v>
      </c>
      <c r="E14" s="81">
        <v>5000</v>
      </c>
      <c r="F14" s="81">
        <v>3.5</v>
      </c>
      <c r="G14" s="82">
        <v>1</v>
      </c>
      <c r="H14" s="83">
        <v>43</v>
      </c>
      <c r="I14" s="83">
        <v>45.803268181818183</v>
      </c>
      <c r="J14" s="83" t="s">
        <v>299</v>
      </c>
      <c r="K14" s="83">
        <v>30.327054545454544</v>
      </c>
      <c r="L14" s="83" t="s">
        <v>299</v>
      </c>
      <c r="M14" s="83">
        <v>14.965345454545457</v>
      </c>
      <c r="N14" s="83" t="s">
        <v>299</v>
      </c>
      <c r="O14" s="84">
        <v>45.803268181818183</v>
      </c>
      <c r="P14" s="84">
        <v>30.327054545454544</v>
      </c>
      <c r="Q14" s="84">
        <v>14.965345454545457</v>
      </c>
    </row>
    <row r="15" spans="1:17" x14ac:dyDescent="0.25">
      <c r="A15" s="75" t="s">
        <v>291</v>
      </c>
      <c r="B15" s="81" t="s">
        <v>259</v>
      </c>
      <c r="C15" s="81">
        <v>120</v>
      </c>
      <c r="D15" s="81">
        <v>60</v>
      </c>
      <c r="E15" s="81">
        <v>10000</v>
      </c>
      <c r="F15" s="81">
        <v>3.5</v>
      </c>
      <c r="G15" s="82">
        <v>1</v>
      </c>
      <c r="H15" s="83">
        <v>25</v>
      </c>
      <c r="I15" s="83">
        <v>38.037933333333335</v>
      </c>
      <c r="J15" s="83" t="s">
        <v>299</v>
      </c>
      <c r="K15" s="83">
        <v>27.455277777777773</v>
      </c>
      <c r="L15" s="83" t="s">
        <v>299</v>
      </c>
      <c r="M15" s="83">
        <v>14.692533333333335</v>
      </c>
      <c r="N15" s="83" t="s">
        <v>299</v>
      </c>
      <c r="O15" s="84">
        <v>38.037933333333335</v>
      </c>
      <c r="P15" s="84">
        <v>27.455277777777773</v>
      </c>
      <c r="Q15" s="84">
        <v>14.692533333333335</v>
      </c>
    </row>
    <row r="16" spans="1:17" x14ac:dyDescent="0.25">
      <c r="A16" s="75" t="s">
        <v>292</v>
      </c>
      <c r="B16" s="81" t="s">
        <v>259</v>
      </c>
      <c r="C16" s="81">
        <v>120</v>
      </c>
      <c r="D16" s="81">
        <v>120</v>
      </c>
      <c r="E16" s="81">
        <v>8000</v>
      </c>
      <c r="F16" s="81">
        <v>3.5</v>
      </c>
      <c r="G16" s="82">
        <v>1</v>
      </c>
      <c r="H16" s="83">
        <v>30</v>
      </c>
      <c r="I16" s="83">
        <v>587.15502631578943</v>
      </c>
      <c r="J16" s="83" t="s">
        <v>299</v>
      </c>
      <c r="K16" s="83">
        <v>446.36246052631577</v>
      </c>
      <c r="L16" s="83" t="s">
        <v>299</v>
      </c>
      <c r="M16" s="83">
        <v>253.08361184210531</v>
      </c>
      <c r="N16" s="83" t="s">
        <v>299</v>
      </c>
      <c r="O16" s="84">
        <v>587.15502631578943</v>
      </c>
      <c r="P16" s="84">
        <v>446.36246052631577</v>
      </c>
      <c r="Q16" s="84">
        <v>253.08361184210531</v>
      </c>
    </row>
    <row r="17" spans="1:17" x14ac:dyDescent="0.25">
      <c r="A17" s="75" t="s">
        <v>293</v>
      </c>
      <c r="B17" s="81" t="s">
        <v>260</v>
      </c>
      <c r="C17" s="81">
        <v>140</v>
      </c>
      <c r="D17" s="81">
        <v>0</v>
      </c>
      <c r="E17" s="81">
        <v>40000</v>
      </c>
      <c r="F17" s="81">
        <v>7</v>
      </c>
      <c r="G17" s="82">
        <v>4</v>
      </c>
      <c r="H17" s="83">
        <v>37.5</v>
      </c>
      <c r="I17" s="83">
        <v>248.24391800699306</v>
      </c>
      <c r="J17" s="83">
        <v>18.93080384167795</v>
      </c>
      <c r="K17" s="83">
        <v>193.83281047008546</v>
      </c>
      <c r="L17" s="83">
        <v>21.418009018675306</v>
      </c>
      <c r="M17" s="83">
        <v>115.82523203185704</v>
      </c>
      <c r="N17" s="83">
        <v>15.657252650461309</v>
      </c>
      <c r="O17" s="84">
        <v>992.97567202797222</v>
      </c>
      <c r="P17" s="84">
        <v>775.33124188034185</v>
      </c>
      <c r="Q17" s="84">
        <v>463.30092812742816</v>
      </c>
    </row>
    <row r="18" spans="1:17" x14ac:dyDescent="0.25">
      <c r="A18" s="75" t="s">
        <v>294</v>
      </c>
      <c r="B18" s="81" t="s">
        <v>260</v>
      </c>
      <c r="C18" s="81">
        <v>140</v>
      </c>
      <c r="D18" s="81">
        <v>0</v>
      </c>
      <c r="E18" s="81">
        <v>40000</v>
      </c>
      <c r="F18" s="81">
        <v>10</v>
      </c>
      <c r="G18" s="82">
        <v>4</v>
      </c>
      <c r="H18" s="83">
        <v>59</v>
      </c>
      <c r="I18" s="83">
        <v>346.11049475524482</v>
      </c>
      <c r="J18" s="83">
        <v>31.381315341964651</v>
      </c>
      <c r="K18" s="83">
        <v>274.6685874125875</v>
      </c>
      <c r="L18" s="83">
        <v>32.09240731831234</v>
      </c>
      <c r="M18" s="83">
        <v>166.05908041958043</v>
      </c>
      <c r="N18" s="83">
        <v>22.145162606893415</v>
      </c>
      <c r="O18" s="84">
        <v>1384.4419790209793</v>
      </c>
      <c r="P18" s="84">
        <v>1098.67434965035</v>
      </c>
      <c r="Q18" s="84">
        <v>664.2363216783217</v>
      </c>
    </row>
    <row r="19" spans="1:17" x14ac:dyDescent="0.25">
      <c r="A19" s="75" t="s">
        <v>295</v>
      </c>
      <c r="B19" s="81" t="s">
        <v>261</v>
      </c>
      <c r="C19" s="81">
        <v>140</v>
      </c>
      <c r="D19" s="81">
        <v>70</v>
      </c>
      <c r="E19" s="81">
        <v>15000</v>
      </c>
      <c r="F19" s="81">
        <v>7</v>
      </c>
      <c r="G19" s="82">
        <v>1</v>
      </c>
      <c r="H19" s="83">
        <v>44</v>
      </c>
      <c r="I19" s="83">
        <v>240.11900000000003</v>
      </c>
      <c r="J19" s="83" t="s">
        <v>299</v>
      </c>
      <c r="K19" s="83">
        <v>196.54800000000006</v>
      </c>
      <c r="L19" s="83" t="s">
        <v>299</v>
      </c>
      <c r="M19" s="83">
        <v>118.49200000000002</v>
      </c>
      <c r="N19" s="83" t="s">
        <v>299</v>
      </c>
      <c r="O19" s="84">
        <v>240.11900000000003</v>
      </c>
      <c r="P19" s="84">
        <v>196.54800000000006</v>
      </c>
      <c r="Q19" s="84">
        <v>118.49200000000002</v>
      </c>
    </row>
    <row r="20" spans="1:17" x14ac:dyDescent="0.25">
      <c r="A20" s="75" t="s">
        <v>296</v>
      </c>
      <c r="B20" s="81" t="s">
        <v>261</v>
      </c>
      <c r="C20" s="81">
        <v>140</v>
      </c>
      <c r="D20" s="81">
        <v>70</v>
      </c>
      <c r="E20" s="81">
        <v>15000</v>
      </c>
      <c r="F20" s="81">
        <v>10</v>
      </c>
      <c r="G20" s="82">
        <v>1</v>
      </c>
      <c r="H20" s="83">
        <v>64</v>
      </c>
      <c r="I20" s="83">
        <v>275.85320000000002</v>
      </c>
      <c r="J20" s="83" t="s">
        <v>299</v>
      </c>
      <c r="K20" s="83">
        <v>208.66719999999995</v>
      </c>
      <c r="L20" s="83" t="s">
        <v>299</v>
      </c>
      <c r="M20" s="83">
        <v>121.27919999999999</v>
      </c>
      <c r="N20" s="83" t="s">
        <v>299</v>
      </c>
      <c r="O20" s="84">
        <v>275.85320000000002</v>
      </c>
      <c r="P20" s="84">
        <v>208.66719999999995</v>
      </c>
      <c r="Q20" s="84">
        <v>121.27919999999999</v>
      </c>
    </row>
    <row r="21" spans="1:17" x14ac:dyDescent="0.25">
      <c r="A21" s="75" t="s">
        <v>297</v>
      </c>
      <c r="B21" s="81" t="s">
        <v>261</v>
      </c>
      <c r="C21" s="81">
        <v>140</v>
      </c>
      <c r="D21" s="81">
        <v>70</v>
      </c>
      <c r="E21" s="81">
        <v>25000</v>
      </c>
      <c r="F21" s="81">
        <v>7</v>
      </c>
      <c r="G21" s="82">
        <v>1</v>
      </c>
      <c r="H21" s="83">
        <v>31</v>
      </c>
      <c r="I21" s="83">
        <v>153.6746666666667</v>
      </c>
      <c r="J21" s="83" t="s">
        <v>299</v>
      </c>
      <c r="K21" s="83">
        <v>123.89866666666668</v>
      </c>
      <c r="L21" s="83" t="s">
        <v>299</v>
      </c>
      <c r="M21" s="83">
        <v>75.186666666666682</v>
      </c>
      <c r="N21" s="83" t="s">
        <v>299</v>
      </c>
      <c r="O21" s="84">
        <v>153.6746666666667</v>
      </c>
      <c r="P21" s="84">
        <v>123.89866666666668</v>
      </c>
      <c r="Q21" s="84">
        <v>75.186666666666682</v>
      </c>
    </row>
    <row r="22" spans="1:17" x14ac:dyDescent="0.25">
      <c r="A22" s="75" t="s">
        <v>298</v>
      </c>
      <c r="B22" s="81" t="s">
        <v>261</v>
      </c>
      <c r="C22" s="81">
        <v>140</v>
      </c>
      <c r="D22" s="81">
        <v>70</v>
      </c>
      <c r="E22" s="81">
        <v>25000</v>
      </c>
      <c r="F22" s="81">
        <v>10</v>
      </c>
      <c r="G22" s="82">
        <v>1</v>
      </c>
      <c r="H22" s="83">
        <v>41</v>
      </c>
      <c r="I22" s="83">
        <v>290.64200000000005</v>
      </c>
      <c r="J22" s="83" t="s">
        <v>299</v>
      </c>
      <c r="K22" s="83">
        <v>222.34300000000007</v>
      </c>
      <c r="L22" s="83" t="s">
        <v>299</v>
      </c>
      <c r="M22" s="83">
        <v>127.05550000000004</v>
      </c>
      <c r="N22" s="83" t="s">
        <v>299</v>
      </c>
      <c r="O22" s="84">
        <v>290.64200000000005</v>
      </c>
      <c r="P22" s="84">
        <v>222.34300000000007</v>
      </c>
      <c r="Q22" s="84">
        <v>127.05550000000004</v>
      </c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SR1</vt:lpstr>
      <vt:lpstr>SR2</vt:lpstr>
      <vt:lpstr>SR3</vt:lpstr>
      <vt:lpstr>SR4</vt:lpstr>
      <vt:lpstr>SR5</vt:lpstr>
      <vt:lpstr>SR6</vt:lpstr>
      <vt:lpstr>SR7</vt:lpstr>
      <vt:lpstr>SR8</vt:lpstr>
      <vt:lpstr>Bilan par freinage</vt:lpstr>
      <vt:lpstr>Bilan par freinage ss Et</vt:lpstr>
      <vt:lpstr>Regroupement</vt:lpstr>
      <vt:lpstr>Tri</vt:lpstr>
      <vt:lpstr>Résultat</vt:lpstr>
      <vt:lpstr>Résumé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2020-03-23T12:05:43Z</dcterms:modified>
</cp:coreProperties>
</file>