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ve\kDrive2\Dev Sani-Care\"/>
    </mc:Choice>
  </mc:AlternateContent>
  <xr:revisionPtr revIDLastSave="0" documentId="13_ncr:1_{D4627597-5914-424D-8219-9EF8BA080C26}" xr6:coauthVersionLast="45" xr6:coauthVersionMax="45" xr10:uidLastSave="{00000000-0000-0000-0000-000000000000}"/>
  <bookViews>
    <workbookView xWindow="-120" yWindow="-120" windowWidth="51840" windowHeight="21240" activeTab="2" xr2:uid="{C665A3DF-B7C2-4B7A-9D91-438446485450}"/>
  </bookViews>
  <sheets>
    <sheet name="Formulaire" sheetId="1" r:id="rId1"/>
    <sheet name="Transports" sheetId="4" r:id="rId2"/>
    <sheet name="Infos patients-clients" sheetId="3" r:id="rId3"/>
    <sheet name="Calendrier" sheetId="6" r:id="rId4"/>
    <sheet name="Paramètres" sheetId="2" r:id="rId5"/>
  </sheets>
  <definedNames>
    <definedName name="civilite">OFFSET(Paramètres!$A$2,0,0,COUNTA(Paramètres!$A:$A)-1)</definedName>
    <definedName name="facturation">OFFSET(Paramètres!$D$2,0,0,COUNTA(Paramètres!$D:$D)-1)</definedName>
    <definedName name="facture_a_au">OFFSET(Paramètres!$C$2,0,0,COUNTA(Paramètres!$C:$C)-1)</definedName>
    <definedName name="mobilite">OFFSET(Paramètres!$G$2,0,0,COUNTA(Paramètres!$G:$G)-1)</definedName>
    <definedName name="prestations">OFFSET(Paramètres!$E$2,0,0,COUNTA(Paramètres!$E:$E)-1)</definedName>
    <definedName name="type_transport">OFFSET(Paramètres!$B$2,0,0,COUNTA(Paramètres!$B:$B)-1)</definedName>
    <definedName name="voiture">OFFSET(Paramètres!$F$2,0,0,COUNTA(Paramètres!$F:$F)-1)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2" i="1" l="1"/>
  <c r="B43" i="1" l="1"/>
  <c r="T43" i="1" l="1"/>
  <c r="J43" i="1"/>
  <c r="I43" i="1"/>
  <c r="H43" i="1"/>
  <c r="G43" i="1"/>
  <c r="F43" i="1"/>
  <c r="E43" i="1"/>
  <c r="D43" i="1"/>
  <c r="C43" i="1"/>
  <c r="A43" i="1"/>
  <c r="P43" i="1"/>
  <c r="O43" i="1"/>
  <c r="S43" i="1"/>
  <c r="R43" i="1"/>
  <c r="Q43" i="1"/>
  <c r="N43" i="1"/>
  <c r="M43" i="1"/>
  <c r="L43" i="1"/>
  <c r="K43" i="1"/>
  <c r="A12" i="1" l="1"/>
  <c r="D16" i="1"/>
  <c r="A16" i="1"/>
  <c r="D8" i="1"/>
  <c r="A8" i="1"/>
  <c r="A25" i="1"/>
  <c r="E22" i="1"/>
  <c r="E19" i="1"/>
  <c r="A19" i="1"/>
  <c r="C14" i="1"/>
  <c r="C13" i="1"/>
  <c r="C12" i="1"/>
  <c r="B12" i="1"/>
  <c r="D5" i="1"/>
  <c r="C5" i="1"/>
  <c r="B5" i="1"/>
  <c r="A5" i="1"/>
  <c r="D2" i="1"/>
  <c r="B2" i="1"/>
  <c r="A2" i="1"/>
</calcChain>
</file>

<file path=xl/sharedStrings.xml><?xml version="1.0" encoding="utf-8"?>
<sst xmlns="http://schemas.openxmlformats.org/spreadsheetml/2006/main" count="191" uniqueCount="83">
  <si>
    <t>Type de transport</t>
  </si>
  <si>
    <t>Facturé à/au</t>
  </si>
  <si>
    <t>Facturation</t>
  </si>
  <si>
    <t>Prestations</t>
  </si>
  <si>
    <t>Civilité</t>
  </si>
  <si>
    <t>Véhicule</t>
  </si>
  <si>
    <t>Mobilité</t>
  </si>
  <si>
    <t>Privé</t>
  </si>
  <si>
    <t>Itransprot</t>
  </si>
  <si>
    <t>DUO</t>
  </si>
  <si>
    <t>TRIO</t>
  </si>
  <si>
    <t>Patient/Client</t>
  </si>
  <si>
    <t>Hôpital du Jura</t>
  </si>
  <si>
    <t>Selon contrat</t>
  </si>
  <si>
    <t>Entière</t>
  </si>
  <si>
    <t>Div. Par 2</t>
  </si>
  <si>
    <t>Div. Par 3</t>
  </si>
  <si>
    <t>Mobi P - Allée (0 à 8,25 km)</t>
  </si>
  <si>
    <t>Mobi P - Allée-Retour (0-16,5 km)</t>
  </si>
  <si>
    <t>Mobi P - Allée GT (16,6 &amp; + km)</t>
  </si>
  <si>
    <t>Mobi P - Allée-Retour GT (16,6 &amp; + km)</t>
  </si>
  <si>
    <t>Mobi P+ - Allée (0-8,25 km)</t>
  </si>
  <si>
    <t>Mobi P+ - Allée-Retour (0-16,5 km)</t>
  </si>
  <si>
    <t>Mobi P+ - Allée GT (16,6 &amp; + km)</t>
  </si>
  <si>
    <t>Mobi P+ - Allée-Retour GT (16,6 &amp; + km)</t>
  </si>
  <si>
    <t>Mobi NP - Allée (0-16,5 km)</t>
  </si>
  <si>
    <t>Mobi NP - Allée GT (16,6 &amp; + km)</t>
  </si>
  <si>
    <t>Madame</t>
  </si>
  <si>
    <t>Véhicule 1</t>
  </si>
  <si>
    <t>Pieds</t>
  </si>
  <si>
    <t>Monsieur</t>
  </si>
  <si>
    <t>Véhicule 2</t>
  </si>
  <si>
    <t>Béquilles / Cannes</t>
  </si>
  <si>
    <t>Déambulateur</t>
  </si>
  <si>
    <t>Transfert en chaise</t>
  </si>
  <si>
    <t>Fauteuil roulant pliable</t>
  </si>
  <si>
    <t>Fauteuil roulant non pliable</t>
  </si>
  <si>
    <t>Fauteuil roulant électrique</t>
  </si>
  <si>
    <t>INFORMATION DU CLIENT / PATIENT</t>
  </si>
  <si>
    <t>INFORMATION DU TRANSPORT</t>
  </si>
  <si>
    <t>NOM</t>
  </si>
  <si>
    <t>E-MAIL</t>
  </si>
  <si>
    <t>LIEU PEC</t>
  </si>
  <si>
    <t>LIEU RDV</t>
  </si>
  <si>
    <t>test</t>
  </si>
  <si>
    <t>Test</t>
  </si>
  <si>
    <t>CIVILITÉ</t>
  </si>
  <si>
    <t>PRÉNOM</t>
  </si>
  <si>
    <t>ANNIVERSAIRE</t>
  </si>
  <si>
    <t>TÉL. FIXE</t>
  </si>
  <si>
    <t>TÉL. MOBILE</t>
  </si>
  <si>
    <t>ADRESSE DU DOMICILE</t>
  </si>
  <si>
    <t>MOBILITÉ</t>
  </si>
  <si>
    <t>DATE
TRANSPORT</t>
  </si>
  <si>
    <t>TYPE
TRANSPORT</t>
  </si>
  <si>
    <t>PRESTATION</t>
  </si>
  <si>
    <t>VÉHICULE</t>
  </si>
  <si>
    <t>HEURE PEC</t>
  </si>
  <si>
    <t>HEURE RDV</t>
  </si>
  <si>
    <t>REMARQUE</t>
  </si>
  <si>
    <t>DATE 
TRANSPORT</t>
  </si>
  <si>
    <t>TYPE 
TRANSPORT</t>
  </si>
  <si>
    <t>FACTURATION
à / au</t>
  </si>
  <si>
    <t>TYPE
FACTURATION</t>
  </si>
  <si>
    <t>LIEU
PEC</t>
  </si>
  <si>
    <t>HEURE
PEC</t>
  </si>
  <si>
    <t>LIEU
RDV</t>
  </si>
  <si>
    <t>HEURE
RDV</t>
  </si>
  <si>
    <t/>
  </si>
  <si>
    <t>Dupont</t>
  </si>
  <si>
    <t>Robert</t>
  </si>
  <si>
    <t>032</t>
  </si>
  <si>
    <t>065</t>
  </si>
  <si>
    <t>patate@gmail.com</t>
  </si>
  <si>
    <t>Rue 23 joly, 6880 Youpiii</t>
  </si>
  <si>
    <t>Rien à dire</t>
  </si>
  <si>
    <t>Josiane</t>
  </si>
  <si>
    <t>Salomé</t>
  </si>
  <si>
    <t>045</t>
  </si>
  <si>
    <t>098</t>
  </si>
  <si>
    <t>josi@yahoo.com</t>
  </si>
  <si>
    <t>Rue choufleur</t>
  </si>
  <si>
    <t>Encore rien à dire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</si>
</sst>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h\.mm&quot; h&quot;;@"/>
    <numFmt numFmtId="165" formatCode="dd\.mm\.yyyy;@"/>
    <numFmt numFmtId="166" formatCode="m/d/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slantDashDot">
        <color rgb="FFC00000"/>
      </left>
      <right/>
      <top style="medium">
        <color indexed="64"/>
      </top>
      <bottom/>
      <diagonal/>
    </border>
    <border>
      <left/>
      <right style="slantDashDot">
        <color rgb="FFC00000"/>
      </right>
      <top style="medium">
        <color indexed="64"/>
      </top>
      <bottom/>
      <diagonal/>
    </border>
    <border>
      <left style="slantDashDot">
        <color rgb="FFC00000"/>
      </left>
      <right/>
      <top/>
      <bottom/>
      <diagonal/>
    </border>
    <border>
      <left/>
      <right style="slantDashDot">
        <color rgb="FFC00000"/>
      </right>
      <top/>
      <bottom/>
      <diagonal/>
    </border>
    <border>
      <left style="slantDashDot">
        <color rgb="FFC00000"/>
      </left>
      <right/>
      <top/>
      <bottom style="slantDashDot">
        <color rgb="FFC00000"/>
      </bottom>
      <diagonal/>
    </border>
    <border>
      <left/>
      <right/>
      <top/>
      <bottom style="slantDashDot">
        <color rgb="FFC00000"/>
      </bottom>
      <diagonal/>
    </border>
    <border>
      <left/>
      <right style="slantDashDot">
        <color rgb="FFC00000"/>
      </right>
      <top/>
      <bottom style="slantDashDot">
        <color rgb="FFC0000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1">
    <xf numFmtId="0" fontId="0" fillId="0" borderId="0" xfId="0"/>
    <xf numFmtId="0" fontId="0" fillId="0" borderId="0" xfId="0" applyBorder="1"/>
    <xf numFmtId="0" fontId="0" fillId="0" borderId="0" xfId="0" applyBorder="1" applyAlignment="1" applyProtection="1">
      <alignment vertical="center"/>
      <protection locked="0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ill="1" applyBorder="1" applyAlignment="1">
      <alignment horizontal="center" vertical="center"/>
    </xf>
    <xf numFmtId="0" fontId="2" fillId="3" borderId="0" xfId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horizontal="right" vertical="center"/>
    </xf>
    <xf numFmtId="0" fontId="1" fillId="4" borderId="3" xfId="0" applyFont="1" applyFill="1" applyBorder="1" applyAlignment="1">
      <alignment horizontal="right" vertical="center"/>
    </xf>
    <xf numFmtId="0" fontId="4" fillId="4" borderId="10" xfId="0" applyFont="1" applyFill="1" applyBorder="1" applyAlignment="1">
      <alignment horizontal="center" vertical="center"/>
    </xf>
    <xf numFmtId="164" fontId="0" fillId="3" borderId="16" xfId="0" applyNumberForma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left" vertical="center"/>
      <protection locked="0"/>
    </xf>
    <xf numFmtId="0" fontId="1" fillId="3" borderId="0" xfId="0" applyFont="1" applyFill="1" applyBorder="1" applyAlignment="1" applyProtection="1">
      <alignment vertical="center"/>
    </xf>
    <xf numFmtId="14" fontId="4" fillId="3" borderId="0" xfId="0" applyNumberFormat="1" applyFont="1" applyFill="1" applyBorder="1" applyAlignment="1" applyProtection="1">
      <alignment vertical="center"/>
    </xf>
    <xf numFmtId="14" fontId="0" fillId="3" borderId="0" xfId="0" applyNumberFormat="1" applyFill="1" applyBorder="1" applyAlignment="1" applyProtection="1">
      <alignment vertical="center"/>
    </xf>
    <xf numFmtId="14" fontId="0" fillId="3" borderId="0" xfId="0" applyNumberFormat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49" fontId="0" fillId="3" borderId="3" xfId="0" applyNumberForma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vertical="center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164" fontId="0" fillId="0" borderId="0" xfId="0" applyNumberFormat="1" applyFill="1" applyAlignment="1">
      <alignment vertical="center"/>
    </xf>
    <xf numFmtId="0" fontId="0" fillId="3" borderId="3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14" fontId="0" fillId="3" borderId="11" xfId="0" applyNumberFormat="1" applyFill="1" applyBorder="1" applyAlignment="1" applyProtection="1">
      <alignment horizontal="center" vertical="center"/>
      <protection locked="0"/>
    </xf>
    <xf numFmtId="0" fontId="0" fillId="3" borderId="12" xfId="0" applyFill="1" applyBorder="1" applyAlignment="1" applyProtection="1">
      <alignment horizontal="center" vertical="center"/>
      <protection locked="0"/>
    </xf>
    <xf numFmtId="14" fontId="0" fillId="3" borderId="12" xfId="0" applyNumberFormat="1" applyFill="1" applyBorder="1" applyAlignment="1" applyProtection="1">
      <alignment horizontal="center" vertical="center"/>
      <protection locked="0"/>
    </xf>
    <xf numFmtId="164" fontId="0" fillId="3" borderId="12" xfId="0" applyNumberFormat="1" applyFill="1" applyBorder="1" applyAlignment="1" applyProtection="1">
      <alignment horizontal="center" vertical="center"/>
      <protection locked="0"/>
    </xf>
    <xf numFmtId="14" fontId="0" fillId="3" borderId="3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vertical="center"/>
      <protection locked="0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 applyProtection="1">
      <alignment vertical="center"/>
      <protection locked="0"/>
    </xf>
    <xf numFmtId="49" fontId="0" fillId="0" borderId="0" xfId="0" applyNumberFormat="1" applyAlignment="1">
      <alignment vertical="center"/>
    </xf>
    <xf numFmtId="165" fontId="0" fillId="3" borderId="2" xfId="0" applyNumberFormat="1" applyFill="1" applyBorder="1" applyAlignment="1" applyProtection="1">
      <alignment horizontal="center" vertical="center"/>
      <protection locked="0"/>
    </xf>
    <xf numFmtId="166" fontId="1" fillId="0" borderId="0" xfId="0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vertical="center"/>
      <protection locked="0"/>
    </xf>
    <xf numFmtId="0" fontId="3" fillId="2" borderId="0" xfId="0" applyFont="1" applyFill="1" applyAlignment="1">
      <alignment horizontal="center" vertical="center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0" fillId="3" borderId="15" xfId="0" applyNumberFormat="1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left" vertical="center"/>
      <protection locked="0"/>
    </xf>
    <xf numFmtId="0" fontId="0" fillId="3" borderId="14" xfId="0" applyFill="1" applyBorder="1" applyAlignment="1" applyProtection="1">
      <alignment horizontal="left" vertical="center"/>
      <protection locked="0"/>
    </xf>
    <xf numFmtId="0" fontId="4" fillId="4" borderId="1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8" xfId="0" applyFill="1" applyBorder="1" applyAlignment="1" applyProtection="1">
      <alignment horizontal="left" vertical="top"/>
      <protection locked="0"/>
    </xf>
    <xf numFmtId="0" fontId="0" fillId="3" borderId="15" xfId="0" applyFill="1" applyBorder="1" applyAlignment="1" applyProtection="1">
      <alignment horizontal="left" vertical="top"/>
      <protection locked="0"/>
    </xf>
    <xf numFmtId="0" fontId="0" fillId="3" borderId="19" xfId="0" applyFill="1" applyBorder="1" applyAlignment="1" applyProtection="1">
      <alignment horizontal="left" vertical="top"/>
      <protection locked="0"/>
    </xf>
    <xf numFmtId="0" fontId="0" fillId="3" borderId="20" xfId="0" applyFill="1" applyBorder="1" applyAlignment="1" applyProtection="1">
      <alignment horizontal="left" vertical="top"/>
      <protection locked="0"/>
    </xf>
    <xf numFmtId="0" fontId="0" fillId="3" borderId="0" xfId="0" applyFill="1" applyBorder="1" applyAlignment="1" applyProtection="1">
      <alignment horizontal="left" vertical="top"/>
      <protection locked="0"/>
    </xf>
    <xf numFmtId="0" fontId="0" fillId="3" borderId="21" xfId="0" applyFill="1" applyBorder="1" applyAlignment="1" applyProtection="1">
      <alignment horizontal="left" vertical="top"/>
      <protection locked="0"/>
    </xf>
    <xf numFmtId="0" fontId="0" fillId="3" borderId="22" xfId="0" applyFill="1" applyBorder="1" applyAlignment="1" applyProtection="1">
      <alignment horizontal="left" vertical="top"/>
      <protection locked="0"/>
    </xf>
    <xf numFmtId="0" fontId="0" fillId="3" borderId="23" xfId="0" applyFill="1" applyBorder="1" applyAlignment="1" applyProtection="1">
      <alignment horizontal="left" vertical="top"/>
      <protection locked="0"/>
    </xf>
    <xf numFmtId="0" fontId="0" fillId="3" borderId="24" xfId="0" applyFill="1" applyBorder="1" applyAlignment="1" applyProtection="1">
      <alignment horizontal="left" vertical="top"/>
      <protection locked="0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0" fillId="3" borderId="15" xfId="0" applyFill="1" applyBorder="1" applyAlignment="1" applyProtection="1">
      <alignment horizontal="left"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14" fontId="0" fillId="3" borderId="13" xfId="0" applyNumberFormat="1" applyFill="1" applyBorder="1" applyAlignment="1" applyProtection="1">
      <alignment horizontal="center" vertical="center"/>
      <protection locked="0"/>
    </xf>
    <xf numFmtId="14" fontId="0" fillId="3" borderId="2" xfId="0" applyNumberFormat="1" applyFill="1" applyBorder="1" applyAlignment="1" applyProtection="1">
      <alignment horizontal="center" vertical="center"/>
      <protection locked="0"/>
    </xf>
    <xf numFmtId="0" fontId="0" fillId="3" borderId="14" xfId="0" applyFill="1" applyBorder="1" applyAlignment="1" applyProtection="1">
      <alignment horizontal="center" vertical="center"/>
      <protection locked="0"/>
    </xf>
    <xf numFmtId="0" fontId="4" fillId="4" borderId="9" xfId="0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4" fillId="4" borderId="10" xfId="0" applyFont="1" applyFill="1" applyBorder="1" applyAlignment="1">
      <alignment horizontal="center" vertical="center"/>
    </xf>
    <xf numFmtId="0" fontId="2" fillId="3" borderId="3" xfId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0" fillId="3" borderId="16" xfId="0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vertical="center"/>
    </xf>
  </cellXfs>
  <cellStyles count="2">
    <cellStyle name="Lien hypertexte" xfId="1" builtinId="8"/>
    <cellStyle name="Normal" xfId="0" builtinId="0"/>
  </cellStyles>
  <dxfs count="58">
    <dxf>
      <fill>
        <patternFill>
          <bgColor rgb="FFFFC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  <border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rgb="FF92D050"/>
        </patternFill>
      </fill>
    </dxf>
    <dxf>
      <numFmt numFmtId="30" formatCode="@"/>
    </dxf>
    <dxf>
      <numFmt numFmtId="30" formatCode="@"/>
    </dxf>
    <dxf>
      <numFmt numFmtId="164" formatCode="hh\.mm&quot; h&quot;;@"/>
    </dxf>
    <dxf>
      <numFmt numFmtId="164" formatCode="hh\.mm&quot; h&quot;;@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numFmt numFmtId="30" formatCode="@"/>
      <alignment horizontal="general" vertical="center" textRotation="0" wrapText="0" indent="0" justifyLastLine="0" shrinkToFit="0" readingOrder="0"/>
      <protection locked="0" hidden="0"/>
    </dxf>
    <dxf>
      <numFmt numFmtId="30" formatCode="@"/>
      <alignment horizontal="general" vertical="center" textRotation="0" wrapText="0" indent="0" justifyLastLine="0" shrinkToFit="0" readingOrder="0"/>
      <protection locked="0" hidden="0"/>
    </dxf>
    <dxf>
      <numFmt numFmtId="166" formatCode="m/d/yyyy"/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6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6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6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hh\.mm&quot; h&quot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hh\.mm&quot; h&quot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6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6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1381125</xdr:colOff>
      <xdr:row>31</xdr:row>
      <xdr:rowOff>57150</xdr:rowOff>
    </xdr:from>
    <xdr:to>
      <xdr:col>3</xdr:col>
      <xdr:colOff>1133475</xdr:colOff>
      <xdr:row>35</xdr:row>
      <xdr:rowOff>85725</xdr:rowOff>
    </xdr:to>
    <xdr:sp macro="[0]!Sauvegard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A83827A-4FCB-41DC-8D3E-A9F3084EE057}"/>
            </a:ext>
          </a:extLst>
        </xdr:cNvPr>
        <xdr:cNvSpPr/>
      </xdr:nvSpPr>
      <xdr:spPr>
        <a:xfrm>
          <a:off x="1381125" y="6553200"/>
          <a:ext cx="4638675" cy="7905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400"/>
            <a:t>SAUVEGARDER LES DONNEES</a:t>
          </a:r>
          <a:r>
            <a:rPr lang="fr-CH" sz="2400" baseline="0"/>
            <a:t> !</a:t>
          </a:r>
          <a:endParaRPr lang="fr-CH" sz="2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862808-D7BE-41AB-B4C5-A2EE4E688C98}" name="Tableau1" displayName="Tableau1" ref="A1:T4" totalsRowShown="0" headerRowDxfId="57" dataDxfId="56">
  <autoFilter ref="A1:T4" xr:uid="{D735754E-DBAB-4EE2-8A81-DC733989BBA2}"/>
  <tableColumns count="20">
    <tableColumn id="1" xr3:uid="{EBE8A84C-DFA2-472E-8BB2-3DB154804628}" name="DATE_x000a_TRANSPORT" dataDxfId="55"/>
    <tableColumn id="2" xr3:uid="{3EBF4EC4-7CB3-4212-95E1-04DDC761A53E}" name="TYPE_x000a_TRANSPORT" dataDxfId="54"/>
    <tableColumn id="3" xr3:uid="{C6CCD2F4-5BFC-43EC-B67B-B8E1E8D09723}" name="FACTURATION_x000a_à / au" dataDxfId="53"/>
    <tableColumn id="4" xr3:uid="{456A9A5D-DDCC-477F-A151-F70C78449B87}" name="TYPE_x000a_FACTURATION" dataDxfId="52"/>
    <tableColumn id="5" xr3:uid="{B68DEBC4-BCB6-40A3-AF10-A55858D0680F}" name="PRESTATION" dataDxfId="51"/>
    <tableColumn id="6" xr3:uid="{EF76A619-6D6F-473D-BC87-983CB02A25E2}" name="VÉHICULE" dataDxfId="50"/>
    <tableColumn id="7" xr3:uid="{4B0861C5-0144-4E0C-B2C6-DFC3E36E239B}" name="LIEU_x000a_PEC" dataDxfId="49"/>
    <tableColumn id="8" xr3:uid="{133E8ED7-FC6C-495E-9A29-F06915FE1C42}" name="HEURE_x000a_PEC" dataDxfId="48"/>
    <tableColumn id="9" xr3:uid="{B801F465-A3F1-46E2-AE1E-3553FCD5B32E}" name="LIEU_x000a_RDV" dataDxfId="47"/>
    <tableColumn id="10" xr3:uid="{CEB7ACAC-D668-49F9-A7D7-3FAADA59DFA6}" name="HEURE_x000a_RDV" dataDxfId="46"/>
    <tableColumn id="11" xr3:uid="{62C0732C-CE54-4AF0-9CAB-6176529D114C}" name="CIVILITÉ" dataDxfId="45"/>
    <tableColumn id="12" xr3:uid="{57E751C4-E29A-4ACE-8A53-C03179C3FC8F}" name="NOM" dataDxfId="44"/>
    <tableColumn id="13" xr3:uid="{D2D38372-1654-43F8-8B44-2CCA7BC2EF3D}" name="PRÉNOM" dataDxfId="43"/>
    <tableColumn id="14" xr3:uid="{1F4EE629-0084-42D9-84ED-9E8ED0B890C9}" name="ANNIVERSAIRE" dataDxfId="42"/>
    <tableColumn id="15" xr3:uid="{DF5F1898-36D2-48CC-B8C6-74B1E4568C33}" name="TÉL. FIXE" dataDxfId="41"/>
    <tableColumn id="16" xr3:uid="{750A55FE-AB48-4562-B0A0-92C828D7B7E7}" name="TÉL. MOBILE" dataDxfId="40"/>
    <tableColumn id="17" xr3:uid="{78ECC3F5-8185-4972-BAEA-6797862D6C43}" name="E-MAIL" dataDxfId="39"/>
    <tableColumn id="18" xr3:uid="{483BA08B-D0BC-41E6-8F5D-BF86B480D72D}" name="ADRESSE DU DOMICILE" dataDxfId="38"/>
    <tableColumn id="19" xr3:uid="{7B787773-CCB5-4276-ADDA-F252505ECA55}" name="MOBILITÉ" dataDxfId="37"/>
    <tableColumn id="20" xr3:uid="{32455EAF-874B-4653-84D9-1BFF1AD4C7BE}" name="REMARQUE" dataDxfId="3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91FAE3E-7A82-442D-AD59-A9E5D44FC5A2}" name="Tableau2" displayName="Tableau2" ref="A1:I4" totalsRowShown="0" headerRowDxfId="35" dataDxfId="34">
  <autoFilter ref="A1:I4" xr:uid="{58111307-429A-47FC-B4AA-2893CA035699}"/>
  <tableColumns count="9">
    <tableColumn id="1" xr3:uid="{5D4E3186-3EE9-41F1-A3FC-28D5FAC63050}" name="CIVILITÉ" dataDxfId="33"/>
    <tableColumn id="2" xr3:uid="{2896550A-73A9-4C8C-94ED-1A1AECF9A436}" name="NOM" dataDxfId="32"/>
    <tableColumn id="3" xr3:uid="{7C9551AE-B7B2-4D48-B614-47B42836FCD7}" name="PRÉNOM" dataDxfId="31"/>
    <tableColumn id="4" xr3:uid="{2D1EE97D-82F5-4AC5-AEDB-19CCCFE42923}" name="ANNIVERSAIRE" dataDxfId="30"/>
    <tableColumn id="5" xr3:uid="{AA792610-BDAE-4089-88D0-0D83E1433B49}" name="TÉL. FIXE" dataDxfId="29"/>
    <tableColumn id="6" xr3:uid="{80C22B37-D7DB-4767-BB9A-DB87813A55B8}" name="TÉL. MOBILE" dataDxfId="28"/>
    <tableColumn id="7" xr3:uid="{B58B863F-52F9-45EF-9FFE-085B3BC933DC}" name="E-MAIL" dataDxfId="27"/>
    <tableColumn id="8" xr3:uid="{391EA904-2E58-4953-B25D-73F6F885CE07}" name="ADRESSE DU DOMICILE" dataDxfId="26"/>
    <tableColumn id="9" xr3:uid="{32B77053-4240-499E-9773-65C94D1B5600}" name="MOBILITÉ" dataDxfId="2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A0F4538-C592-4847-A3E9-FD0D892B3F3D}" name="Tableau3" displayName="Tableau3" ref="A1:M4" totalsRowShown="0" headerRowDxfId="24">
  <autoFilter ref="A1:M4" xr:uid="{DB17ED0F-F4B9-4975-AB7B-5D7DB3A395D1}"/>
  <tableColumns count="13">
    <tableColumn id="1" xr3:uid="{27DBD8B0-3C9E-4312-89BC-F01B34B2D3A3}" name="DATE _x000a_TRANSPORT" dataDxfId="23"/>
    <tableColumn id="2" xr3:uid="{0F31FED8-8331-4A85-A6DC-A39E13C33824}" name="TYPE _x000a_TRANSPORT"/>
    <tableColumn id="3" xr3:uid="{886B51FC-A989-49F2-9059-74DAB0844A55}" name="PRESTATION"/>
    <tableColumn id="4" xr3:uid="{7630276A-6E89-4F2D-BC39-5020CFF53DFE}" name="LIEU_x000a_PEC"/>
    <tableColumn id="5" xr3:uid="{71082799-5579-4CD6-8F72-25E569CAD791}" name="HEURE_x000a_PEC" dataDxfId="22"/>
    <tableColumn id="6" xr3:uid="{0917B1D3-2131-4217-8A86-496898C2E4E9}" name="LIEU_x000a_RDV"/>
    <tableColumn id="7" xr3:uid="{38096E07-A951-4ECE-9BBD-7BEC776367BC}" name="HEURE_x000a_RDV" dataDxfId="21"/>
    <tableColumn id="8" xr3:uid="{C6E5B358-1F9D-43D6-AF84-BE841FFEA96B}" name="CIVILITÉ"/>
    <tableColumn id="9" xr3:uid="{869BA5F2-8DA9-4188-A70D-6A63AE920217}" name="NOM"/>
    <tableColumn id="10" xr3:uid="{22E952B3-2E82-431E-A705-DB4157FA10BD}" name="PRÉNOM"/>
    <tableColumn id="11" xr3:uid="{393CBBD2-B971-4C30-8D8D-01564626670D}" name="TÉL. FIXE" dataDxfId="20"/>
    <tableColumn id="12" xr3:uid="{DD038DC5-6AF5-4FE6-AC19-31C124581819}" name="TÉL. MOBILE" dataDxfId="19"/>
    <tableColumn id="13" xr3:uid="{A6F24137-2158-40B6-8D90-5FD24F37BD18}" name="MOBIL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B7F2A-12AC-49A6-A1A6-FD712BEE8B07}">
  <sheetPr codeName="Feuil1"/>
  <dimension ref="A1:T47"/>
  <sheetViews>
    <sheetView zoomScaleNormal="100" workbookViewId="0">
      <selection activeCell="A3" sqref="A3"/>
    </sheetView>
  </sheetViews>
  <sheetFormatPr baseColWidth="10" defaultRowHeight="15" x14ac:dyDescent="0.25"/>
  <cols>
    <col min="1" max="5" width="24.42578125" style="6" customWidth="1"/>
    <col min="6" max="6" width="20.85546875" style="6" bestFit="1" customWidth="1"/>
    <col min="7" max="7" width="26.42578125" style="6" bestFit="1" customWidth="1"/>
    <col min="8" max="8" width="36.7109375" style="6" bestFit="1" customWidth="1"/>
    <col min="9" max="9" width="25.85546875" style="6" bestFit="1" customWidth="1"/>
    <col min="10" max="10" width="17" style="6" bestFit="1" customWidth="1"/>
    <col min="11" max="11" width="11.42578125" style="6"/>
    <col min="12" max="12" width="8.28515625" style="6" bestFit="1" customWidth="1"/>
    <col min="13" max="13" width="13.28515625" style="6" bestFit="1" customWidth="1"/>
    <col min="14" max="14" width="21.85546875" style="6" bestFit="1" customWidth="1"/>
    <col min="15" max="15" width="13.42578125" style="6" bestFit="1" customWidth="1"/>
    <col min="16" max="16" width="17.7109375" style="6" bestFit="1" customWidth="1"/>
    <col min="17" max="17" width="11.42578125" style="6"/>
    <col min="18" max="18" width="32.7109375" style="6" bestFit="1" customWidth="1"/>
    <col min="19" max="19" width="14" style="6" bestFit="1" customWidth="1"/>
    <col min="20" max="20" width="17" style="6" bestFit="1" customWidth="1"/>
    <col min="21" max="16384" width="11.42578125" style="6"/>
  </cols>
  <sheetData>
    <row r="1" spans="1:5" ht="21" x14ac:dyDescent="0.25">
      <c r="A1" s="64" t="s">
        <v>38</v>
      </c>
      <c r="B1" s="64"/>
      <c r="C1" s="64"/>
      <c r="D1" s="64"/>
      <c r="E1" s="64"/>
    </row>
    <row r="2" spans="1:5" ht="19.5" thickBot="1" x14ac:dyDescent="0.3">
      <c r="A2" s="11" t="str">
        <f>UPPER("Civilité")</f>
        <v>CIVILITÉ</v>
      </c>
      <c r="B2" s="81" t="str">
        <f>UPPER("Nom")</f>
        <v>NOM</v>
      </c>
      <c r="C2" s="81"/>
      <c r="D2" s="81" t="str">
        <f>UPPER("Prénom")</f>
        <v>PRÉNOM</v>
      </c>
      <c r="E2" s="92"/>
    </row>
    <row r="3" spans="1:5" ht="20.25" customHeight="1" x14ac:dyDescent="0.25">
      <c r="A3" s="19"/>
      <c r="B3" s="83"/>
      <c r="C3" s="83"/>
      <c r="D3" s="83"/>
      <c r="E3" s="84"/>
    </row>
    <row r="4" spans="1:5" ht="9.75" customHeight="1" x14ac:dyDescent="0.25">
      <c r="A4" s="7"/>
      <c r="B4" s="8"/>
      <c r="C4" s="8"/>
      <c r="D4" s="8"/>
      <c r="E4" s="8"/>
    </row>
    <row r="5" spans="1:5" ht="19.5" thickBot="1" x14ac:dyDescent="0.3">
      <c r="A5" s="11" t="str">
        <f>UPPER("Anniversaire")</f>
        <v>ANNIVERSAIRE</v>
      </c>
      <c r="B5" s="12" t="str">
        <f>UPPER("Tél. fixe")</f>
        <v>TÉL. FIXE</v>
      </c>
      <c r="C5" s="12" t="str">
        <f>UPPER("Tél. mobile")</f>
        <v>TÉL. MOBILE</v>
      </c>
      <c r="D5" s="81" t="str">
        <f>UPPER("E-mail")</f>
        <v>E-MAIL</v>
      </c>
      <c r="E5" s="92"/>
    </row>
    <row r="6" spans="1:5" ht="20.25" customHeight="1" x14ac:dyDescent="0.25">
      <c r="A6" s="61"/>
      <c r="B6" s="32"/>
      <c r="C6" s="32"/>
      <c r="D6" s="93"/>
      <c r="E6" s="84"/>
    </row>
    <row r="7" spans="1:5" ht="9.75" customHeight="1" x14ac:dyDescent="0.25">
      <c r="A7" s="9"/>
      <c r="B7" s="8"/>
      <c r="C7" s="8"/>
      <c r="D7" s="10"/>
      <c r="E7" s="8"/>
    </row>
    <row r="8" spans="1:5" ht="19.5" thickBot="1" x14ac:dyDescent="0.3">
      <c r="A8" s="94" t="str">
        <f>UPPER("Adresse du domicile")</f>
        <v>ADRESSE DU DOMICILE</v>
      </c>
      <c r="B8" s="94"/>
      <c r="C8" s="94"/>
      <c r="D8" s="95" t="str">
        <f>UPPER("Mobilité")</f>
        <v>MOBILITÉ</v>
      </c>
      <c r="E8" s="94"/>
    </row>
    <row r="9" spans="1:5" ht="20.25" customHeight="1" x14ac:dyDescent="0.25">
      <c r="A9" s="82"/>
      <c r="B9" s="82"/>
      <c r="C9" s="82"/>
      <c r="D9" s="96"/>
      <c r="E9" s="97"/>
    </row>
    <row r="10" spans="1:5" ht="9.75" customHeight="1" x14ac:dyDescent="0.25"/>
    <row r="11" spans="1:5" ht="21" x14ac:dyDescent="0.25">
      <c r="A11" s="64" t="s">
        <v>39</v>
      </c>
      <c r="B11" s="64"/>
      <c r="C11" s="64"/>
      <c r="D11" s="64"/>
      <c r="E11" s="64"/>
    </row>
    <row r="12" spans="1:5" ht="38.25" thickBot="1" x14ac:dyDescent="0.3">
      <c r="A12" s="13" t="str">
        <f>UPPER("Date 
Transport")</f>
        <v>DATE 
TRANSPORT</v>
      </c>
      <c r="B12" s="14" t="str">
        <f>UPPER("Type
Transport")</f>
        <v>TYPE
TRANSPORT</v>
      </c>
      <c r="C12" s="88" t="str">
        <f>UPPER("Facturation")</f>
        <v>FACTURATION</v>
      </c>
      <c r="D12" s="88"/>
      <c r="E12" s="89"/>
    </row>
    <row r="13" spans="1:5" x14ac:dyDescent="0.25">
      <c r="A13" s="85"/>
      <c r="B13" s="87"/>
      <c r="C13" s="15" t="str">
        <f>UPPER("à/au :")</f>
        <v>À/AU :</v>
      </c>
      <c r="D13" s="90"/>
      <c r="E13" s="91"/>
    </row>
    <row r="14" spans="1:5" x14ac:dyDescent="0.25">
      <c r="A14" s="86"/>
      <c r="B14" s="83"/>
      <c r="C14" s="16" t="str">
        <f>UPPER("Type fac. :")</f>
        <v>TYPE FAC. :</v>
      </c>
      <c r="D14" s="83"/>
      <c r="E14" s="84"/>
    </row>
    <row r="15" spans="1:5" ht="9.75" customHeight="1" x14ac:dyDescent="0.25">
      <c r="A15" s="26"/>
      <c r="B15" s="27"/>
      <c r="C15" s="23"/>
      <c r="D15" s="27"/>
      <c r="E15" s="27"/>
    </row>
    <row r="16" spans="1:5" ht="19.5" thickBot="1" x14ac:dyDescent="0.3">
      <c r="A16" s="65" t="str">
        <f>UPPER("prestation")</f>
        <v>PRESTATION</v>
      </c>
      <c r="B16" s="65"/>
      <c r="C16" s="24"/>
      <c r="D16" s="65" t="str">
        <f>UPPER("véhicule")</f>
        <v>VÉHICULE</v>
      </c>
      <c r="E16" s="65"/>
    </row>
    <row r="17" spans="1:5" x14ac:dyDescent="0.25">
      <c r="A17" s="66"/>
      <c r="B17" s="66"/>
      <c r="C17" s="25"/>
      <c r="D17" s="66"/>
      <c r="E17" s="66"/>
    </row>
    <row r="18" spans="1:5" s="7" customFormat="1" ht="9.75" customHeight="1" x14ac:dyDescent="0.25">
      <c r="A18" s="70"/>
      <c r="B18" s="70"/>
      <c r="C18" s="70"/>
      <c r="D18" s="70"/>
      <c r="E18" s="70"/>
    </row>
    <row r="19" spans="1:5" ht="19.5" thickBot="1" x14ac:dyDescent="0.3">
      <c r="A19" s="80" t="str">
        <f>UPPER("Lieu pec")</f>
        <v>LIEU PEC</v>
      </c>
      <c r="B19" s="81"/>
      <c r="C19" s="81"/>
      <c r="D19" s="81"/>
      <c r="E19" s="17" t="str">
        <f>UPPER("heure pec")</f>
        <v>HEURE PEC</v>
      </c>
    </row>
    <row r="20" spans="1:5" x14ac:dyDescent="0.25">
      <c r="A20" s="82"/>
      <c r="B20" s="82"/>
      <c r="C20" s="82"/>
      <c r="D20" s="82"/>
      <c r="E20" s="18"/>
    </row>
    <row r="21" spans="1:5" ht="9.75" customHeight="1" x14ac:dyDescent="0.25">
      <c r="A21" s="70"/>
      <c r="B21" s="70"/>
      <c r="C21" s="70"/>
      <c r="D21" s="70"/>
      <c r="E21" s="70"/>
    </row>
    <row r="22" spans="1:5" ht="19.5" thickBot="1" x14ac:dyDescent="0.3">
      <c r="A22" s="80" t="str">
        <f>UPPER("Lieu rdv")</f>
        <v>LIEU RDV</v>
      </c>
      <c r="B22" s="81"/>
      <c r="C22" s="81"/>
      <c r="D22" s="81"/>
      <c r="E22" s="17" t="str">
        <f>UPPER("heure rdv")</f>
        <v>HEURE RDV</v>
      </c>
    </row>
    <row r="23" spans="1:5" x14ac:dyDescent="0.25">
      <c r="A23" s="67"/>
      <c r="B23" s="68"/>
      <c r="C23" s="68"/>
      <c r="D23" s="68"/>
      <c r="E23" s="18"/>
    </row>
    <row r="24" spans="1:5" ht="9.75" customHeight="1" x14ac:dyDescent="0.25">
      <c r="A24" s="70"/>
      <c r="B24" s="70"/>
      <c r="C24" s="70"/>
      <c r="D24" s="70"/>
      <c r="E24" s="70"/>
    </row>
    <row r="25" spans="1:5" ht="19.5" thickBot="1" x14ac:dyDescent="0.3">
      <c r="A25" s="69" t="str">
        <f>UPPER("Remarque")</f>
        <v>REMARQUE</v>
      </c>
      <c r="B25" s="69"/>
      <c r="C25" s="69"/>
      <c r="D25" s="69"/>
      <c r="E25" s="69"/>
    </row>
    <row r="26" spans="1:5" x14ac:dyDescent="0.25">
      <c r="A26" s="71"/>
      <c r="B26" s="72"/>
      <c r="C26" s="72"/>
      <c r="D26" s="72"/>
      <c r="E26" s="73"/>
    </row>
    <row r="27" spans="1:5" x14ac:dyDescent="0.25">
      <c r="A27" s="74"/>
      <c r="B27" s="75"/>
      <c r="C27" s="75"/>
      <c r="D27" s="75"/>
      <c r="E27" s="76"/>
    </row>
    <row r="28" spans="1:5" x14ac:dyDescent="0.25">
      <c r="A28" s="74"/>
      <c r="B28" s="75"/>
      <c r="C28" s="75"/>
      <c r="D28" s="75"/>
      <c r="E28" s="76"/>
    </row>
    <row r="29" spans="1:5" x14ac:dyDescent="0.25">
      <c r="A29" s="74"/>
      <c r="B29" s="75"/>
      <c r="C29" s="75"/>
      <c r="D29" s="75"/>
      <c r="E29" s="76"/>
    </row>
    <row r="30" spans="1:5" ht="15.75" thickBot="1" x14ac:dyDescent="0.3">
      <c r="A30" s="77"/>
      <c r="B30" s="78"/>
      <c r="C30" s="78"/>
      <c r="D30" s="78"/>
      <c r="E30" s="79"/>
    </row>
    <row r="41" spans="1:20" ht="21" x14ac:dyDescent="0.25">
      <c r="A41" s="64" t="s">
        <v>39</v>
      </c>
      <c r="B41" s="64"/>
      <c r="C41" s="64"/>
      <c r="D41" s="64"/>
      <c r="E41" s="64"/>
      <c r="F41" s="64"/>
      <c r="G41" s="64"/>
      <c r="H41" s="64"/>
      <c r="I41" s="64"/>
      <c r="J41" s="64"/>
      <c r="K41" s="64" t="s">
        <v>38</v>
      </c>
      <c r="L41" s="64"/>
      <c r="M41" s="64"/>
      <c r="N41" s="64"/>
      <c r="O41" s="64"/>
      <c r="P41" s="64"/>
      <c r="Q41" s="64"/>
      <c r="R41" s="64"/>
      <c r="S41" s="64"/>
      <c r="T41" s="64"/>
    </row>
    <row r="42" spans="1:20" ht="30" x14ac:dyDescent="0.25">
      <c r="A42" s="34" t="s">
        <v>60</v>
      </c>
      <c r="B42" s="35" t="s">
        <v>61</v>
      </c>
      <c r="C42" s="35" t="s">
        <v>62</v>
      </c>
      <c r="D42" s="35" t="s">
        <v>63</v>
      </c>
      <c r="E42" s="30" t="s">
        <v>55</v>
      </c>
      <c r="F42" s="30" t="s">
        <v>56</v>
      </c>
      <c r="G42" s="30" t="s">
        <v>42</v>
      </c>
      <c r="H42" s="30" t="s">
        <v>57</v>
      </c>
      <c r="I42" s="30" t="s">
        <v>43</v>
      </c>
      <c r="J42" s="30" t="s">
        <v>58</v>
      </c>
      <c r="K42" s="29" t="s">
        <v>46</v>
      </c>
      <c r="L42" s="30" t="s">
        <v>40</v>
      </c>
      <c r="M42" s="30" t="s">
        <v>47</v>
      </c>
      <c r="N42" s="30" t="s">
        <v>48</v>
      </c>
      <c r="O42" s="30" t="s">
        <v>49</v>
      </c>
      <c r="P42" s="30" t="s">
        <v>50</v>
      </c>
      <c r="Q42" s="30" t="s">
        <v>41</v>
      </c>
      <c r="R42" s="30" t="s">
        <v>51</v>
      </c>
      <c r="S42" s="31" t="s">
        <v>52</v>
      </c>
      <c r="T42" s="33" t="s">
        <v>59</v>
      </c>
    </row>
    <row r="43" spans="1:20" x14ac:dyDescent="0.25">
      <c r="A43" s="52" t="str">
        <f>IF(ISBLANK(A13),"",A13)</f>
        <v/>
      </c>
      <c r="B43" s="53" t="str">
        <f>IF(ISBLANK(B13),"",B13)</f>
        <v/>
      </c>
      <c r="C43" s="53" t="str">
        <f>IF(ISBLANK(D13),"",D13)</f>
        <v/>
      </c>
      <c r="D43" s="53" t="str">
        <f>IF(ISBLANK(D14),"",D14)</f>
        <v/>
      </c>
      <c r="E43" s="54" t="str">
        <f>IF(ISBLANK(A17),"",A17)</f>
        <v/>
      </c>
      <c r="F43" s="54" t="str">
        <f>IF(ISBLANK(D17),"",D17)</f>
        <v/>
      </c>
      <c r="G43" s="53" t="str">
        <f>IF(ISBLANK(A20),"",A20)</f>
        <v/>
      </c>
      <c r="H43" s="55" t="str">
        <f>IF(ISBLANK(E20),"",E20)</f>
        <v/>
      </c>
      <c r="I43" s="53" t="str">
        <f>IF(ISBLANK(A23),"",A23)</f>
        <v/>
      </c>
      <c r="J43" s="55" t="str">
        <f>IF(ISBLANK(E23),"",E23)</f>
        <v/>
      </c>
      <c r="K43" s="19" t="str">
        <f>IF(ISBLANK(A3),"",A3)</f>
        <v/>
      </c>
      <c r="L43" s="43" t="str">
        <f>IF(ISBLANK(B3),"",B3)</f>
        <v/>
      </c>
      <c r="M43" s="43" t="str">
        <f>IF(ISBLANK(D3),"",D3)</f>
        <v/>
      </c>
      <c r="N43" s="56" t="str">
        <f>IF(ISBLANK(A6),"",A6)</f>
        <v/>
      </c>
      <c r="O43" s="56" t="str">
        <f>IF(ISBLANK(B6),"",B6)</f>
        <v/>
      </c>
      <c r="P43" s="56" t="str">
        <f>IF(ISBLANK(C6),"",C6)</f>
        <v/>
      </c>
      <c r="Q43" s="43" t="str">
        <f>IF(ISBLANK(D6),"",D6)</f>
        <v/>
      </c>
      <c r="R43" s="43" t="str">
        <f>IF(ISBLANK(A9),"",A9)</f>
        <v/>
      </c>
      <c r="S43" s="44" t="str">
        <f>IF(ISBLANK(D9),"",D9)</f>
        <v/>
      </c>
      <c r="T43" s="57" t="str">
        <f>IF(ISBLANK(A26),"",A26)</f>
        <v/>
      </c>
    </row>
    <row r="47" spans="1:20" s="28" customFormat="1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</row>
  </sheetData>
  <sheetProtection algorithmName="SHA-512" hashValue="AM2zocXO2TFrUM6KVCeBc6ntFqss/AYI5KQd+6weNwTawLLvEsr+TMA+FBTnQdTFBC1BZHPFqPUqDAySSIlpNw==" saltValue="1cMadZuVhww9r0xauCDjiw==" spinCount="100000" sheet="1" selectLockedCells="1"/>
  <mergeCells count="32">
    <mergeCell ref="C12:E12"/>
    <mergeCell ref="D13:E13"/>
    <mergeCell ref="A11:E11"/>
    <mergeCell ref="A1:E1"/>
    <mergeCell ref="B2:C2"/>
    <mergeCell ref="D2:E2"/>
    <mergeCell ref="B3:C3"/>
    <mergeCell ref="D3:E3"/>
    <mergeCell ref="D5:E5"/>
    <mergeCell ref="D6:E6"/>
    <mergeCell ref="A8:C8"/>
    <mergeCell ref="A9:C9"/>
    <mergeCell ref="D8:E8"/>
    <mergeCell ref="D9:E9"/>
    <mergeCell ref="D14:E14"/>
    <mergeCell ref="A13:A14"/>
    <mergeCell ref="B13:B14"/>
    <mergeCell ref="A18:E18"/>
    <mergeCell ref="A19:D19"/>
    <mergeCell ref="A41:J41"/>
    <mergeCell ref="K41:T41"/>
    <mergeCell ref="A16:B16"/>
    <mergeCell ref="A17:B17"/>
    <mergeCell ref="D16:E16"/>
    <mergeCell ref="D17:E17"/>
    <mergeCell ref="A23:D23"/>
    <mergeCell ref="A25:E25"/>
    <mergeCell ref="A21:E21"/>
    <mergeCell ref="A24:E24"/>
    <mergeCell ref="A26:E30"/>
    <mergeCell ref="A22:D22"/>
    <mergeCell ref="A20:D20"/>
  </mergeCells>
  <conditionalFormatting sqref="A3:E3">
    <cfRule type="notContainsBlanks" dxfId="18" priority="39">
      <formula>LEN(TRIM(A3))&gt;0</formula>
    </cfRule>
    <cfRule type="containsBlanks" dxfId="17" priority="44">
      <formula>LEN(TRIM(A3))=0</formula>
    </cfRule>
  </conditionalFormatting>
  <conditionalFormatting sqref="A20:E20 A23:E23">
    <cfRule type="notContainsBlanks" dxfId="16" priority="16">
      <formula>LEN(TRIM(A20))&gt;0</formula>
    </cfRule>
    <cfRule type="containsBlanks" dxfId="15" priority="17">
      <formula>LEN(TRIM(A20))=0</formula>
    </cfRule>
  </conditionalFormatting>
  <conditionalFormatting sqref="E20">
    <cfRule type="cellIs" dxfId="14" priority="15" operator="greaterThanOrEqual">
      <formula>$E$23</formula>
    </cfRule>
  </conditionalFormatting>
  <conditionalFormatting sqref="E23">
    <cfRule type="cellIs" dxfId="13" priority="14" operator="lessThanOrEqual">
      <formula>$E$20</formula>
    </cfRule>
  </conditionalFormatting>
  <conditionalFormatting sqref="A20:D20">
    <cfRule type="cellIs" dxfId="12" priority="13" operator="equal">
      <formula>$A$23</formula>
    </cfRule>
  </conditionalFormatting>
  <conditionalFormatting sqref="A23:D23">
    <cfRule type="cellIs" dxfId="11" priority="12" operator="equal">
      <formula>$A$20</formula>
    </cfRule>
  </conditionalFormatting>
  <conditionalFormatting sqref="A17">
    <cfRule type="notContainsBlanks" dxfId="10" priority="10">
      <formula>LEN(TRIM(A17))&gt;0</formula>
    </cfRule>
    <cfRule type="containsBlanks" dxfId="9" priority="42">
      <formula>LEN(TRIM(A17))=0</formula>
    </cfRule>
  </conditionalFormatting>
  <conditionalFormatting sqref="D17:E17">
    <cfRule type="notContainsBlanks" dxfId="8" priority="8">
      <formula>LEN(TRIM(D17))&gt;0</formula>
    </cfRule>
    <cfRule type="containsBlanks" dxfId="7" priority="9">
      <formula>LEN(TRIM(D17))=0</formula>
    </cfRule>
  </conditionalFormatting>
  <conditionalFormatting sqref="D9:E9">
    <cfRule type="containsBlanks" dxfId="6" priority="7">
      <formula>LEN(TRIM(D9))=0</formula>
    </cfRule>
  </conditionalFormatting>
  <conditionalFormatting sqref="A9:C9">
    <cfRule type="containsBlanks" dxfId="5" priority="45">
      <formula>LEN(TRIM(A9))=0</formula>
    </cfRule>
  </conditionalFormatting>
  <conditionalFormatting sqref="A9:E9">
    <cfRule type="notContainsBlanks" dxfId="4" priority="5">
      <formula>LEN(TRIM(A9))&gt;0</formula>
    </cfRule>
  </conditionalFormatting>
  <conditionalFormatting sqref="A13:B14 D13:E14">
    <cfRule type="notContainsBlanks" dxfId="3" priority="3">
      <formula>LEN(TRIM(A13))&gt;0</formula>
    </cfRule>
    <cfRule type="containsBlanks" dxfId="2" priority="4">
      <formula>LEN(TRIM(A13))=0</formula>
    </cfRule>
  </conditionalFormatting>
  <conditionalFormatting sqref="A6:E6">
    <cfRule type="notContainsBlanks" dxfId="1" priority="1">
      <formula>LEN(TRIM(A6))&gt;0</formula>
    </cfRule>
    <cfRule type="containsBlanks" dxfId="0" priority="2">
      <formula>LEN(TRIM(A6))=0</formula>
    </cfRule>
  </conditionalFormatting>
  <dataValidations count="7">
    <dataValidation type="list" allowBlank="1" showInputMessage="1" showErrorMessage="1" sqref="A3" xr:uid="{38805E33-2899-4CEA-99AB-426EAC537057}">
      <formula1>civilite</formula1>
    </dataValidation>
    <dataValidation type="list" allowBlank="1" showInputMessage="1" showErrorMessage="1" sqref="D9:E9" xr:uid="{4C009C96-2CD2-4CDB-BAB5-19DC04D713FA}">
      <formula1>mobilite</formula1>
    </dataValidation>
    <dataValidation type="list" allowBlank="1" showInputMessage="1" showErrorMessage="1" sqref="B13:B15" xr:uid="{B1A13E06-37AB-48E3-AB54-2830D589F36C}">
      <formula1>type_transport</formula1>
    </dataValidation>
    <dataValidation type="list" allowBlank="1" showInputMessage="1" showErrorMessage="1" sqref="D13:E13" xr:uid="{BDB22A9C-C575-4B70-8778-1D8E30B135B5}">
      <formula1>facture_a_au</formula1>
    </dataValidation>
    <dataValidation type="list" allowBlank="1" showInputMessage="1" showErrorMessage="1" sqref="D14:E15" xr:uid="{364FB6D9-5DB1-4721-B202-1C137FC0D016}">
      <formula1>facturation</formula1>
    </dataValidation>
    <dataValidation type="list" allowBlank="1" showInputMessage="1" showErrorMessage="1" sqref="A17" xr:uid="{5A9E04F0-C159-4832-A96E-CA258D46891F}">
      <formula1>prestations</formula1>
    </dataValidation>
    <dataValidation type="list" allowBlank="1" showInputMessage="1" showErrorMessage="1" sqref="D17:E17" xr:uid="{0837D660-3179-4989-B8CB-A13E076185CD}">
      <formula1>voiture</formula1>
    </dataValidation>
  </dataValidations>
  <pageMargins left="0.7" right="0.7" top="0.75" bottom="0.75" header="0.3" footer="0.3"/>
  <pageSetup paperSize="9" orientation="landscape" r:id="rId1"/>
  <ignoredErrors>
    <ignoredError sqref="A16 D16 A43:T43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E0F51-8205-4E69-9A1A-5B39012632D8}">
  <sheetPr codeName="Feuil3"/>
  <dimension ref="A1:T4"/>
  <sheetViews>
    <sheetView zoomScale="90" zoomScaleNormal="90" workbookViewId="0">
      <selection activeCell="S3" activeCellId="6" sqref="A3 B3 E3 G3:J3 K3:M3 O3:P3 S3"/>
    </sheetView>
  </sheetViews>
  <sheetFormatPr baseColWidth="10" defaultRowHeight="15" x14ac:dyDescent="0.25"/>
  <cols>
    <col min="1" max="1" width="16.140625" style="41" bestFit="1" customWidth="1"/>
    <col min="2" max="2" width="16.140625" style="40" bestFit="1" customWidth="1"/>
    <col min="3" max="4" width="18.28515625" style="40" bestFit="1" customWidth="1"/>
    <col min="5" max="5" width="36.85546875" style="40" bestFit="1" customWidth="1"/>
    <col min="6" max="6" width="14.140625" style="40" bestFit="1" customWidth="1"/>
    <col min="7" max="7" width="36.7109375" style="40" bestFit="1" customWidth="1"/>
    <col min="8" max="8" width="11.42578125" style="42" bestFit="1" customWidth="1"/>
    <col min="9" max="9" width="31.85546875" style="40" bestFit="1" customWidth="1"/>
    <col min="10" max="10" width="11.42578125" style="42" bestFit="1" customWidth="1"/>
    <col min="11" max="11" width="12.5703125" style="40" bestFit="1" customWidth="1"/>
    <col min="12" max="13" width="13.5703125" style="40" bestFit="1" customWidth="1"/>
    <col min="14" max="14" width="18.7109375" style="41" bestFit="1" customWidth="1"/>
    <col min="15" max="15" width="13.140625" style="40" bestFit="1" customWidth="1"/>
    <col min="16" max="16" width="16.28515625" style="40" bestFit="1" customWidth="1"/>
    <col min="17" max="17" width="26.42578125" style="40" bestFit="1" customWidth="1"/>
    <col min="18" max="18" width="36.7109375" style="40" bestFit="1" customWidth="1"/>
    <col min="19" max="19" width="25.85546875" style="40" bestFit="1" customWidth="1"/>
    <col min="20" max="20" width="37.42578125" style="40" bestFit="1" customWidth="1"/>
    <col min="21" max="16384" width="11.42578125" style="40"/>
  </cols>
  <sheetData>
    <row r="1" spans="1:20" ht="30" x14ac:dyDescent="0.25">
      <c r="A1" s="36" t="s">
        <v>53</v>
      </c>
      <c r="B1" s="37" t="s">
        <v>54</v>
      </c>
      <c r="C1" s="37" t="s">
        <v>62</v>
      </c>
      <c r="D1" s="37" t="s">
        <v>63</v>
      </c>
      <c r="E1" s="38" t="s">
        <v>55</v>
      </c>
      <c r="F1" s="38" t="s">
        <v>56</v>
      </c>
      <c r="G1" s="37" t="s">
        <v>64</v>
      </c>
      <c r="H1" s="37" t="s">
        <v>65</v>
      </c>
      <c r="I1" s="37" t="s">
        <v>66</v>
      </c>
      <c r="J1" s="37" t="s">
        <v>67</v>
      </c>
      <c r="K1" s="38" t="s">
        <v>46</v>
      </c>
      <c r="L1" s="38" t="s">
        <v>40</v>
      </c>
      <c r="M1" s="38" t="s">
        <v>47</v>
      </c>
      <c r="N1" s="39" t="s">
        <v>48</v>
      </c>
      <c r="O1" s="38" t="s">
        <v>49</v>
      </c>
      <c r="P1" s="38" t="s">
        <v>50</v>
      </c>
      <c r="Q1" s="38" t="s">
        <v>41</v>
      </c>
      <c r="R1" s="38" t="s">
        <v>51</v>
      </c>
      <c r="S1" s="38" t="s">
        <v>52</v>
      </c>
      <c r="T1" s="38" t="s">
        <v>59</v>
      </c>
    </row>
    <row r="2" spans="1:20" x14ac:dyDescent="0.25">
      <c r="A2" s="62"/>
      <c r="B2" s="46"/>
      <c r="C2" s="46"/>
      <c r="D2" s="46"/>
      <c r="E2" s="62"/>
      <c r="F2" s="62"/>
      <c r="G2" s="46"/>
      <c r="H2" s="47"/>
      <c r="I2" s="46"/>
      <c r="J2" s="47"/>
      <c r="K2" s="46"/>
      <c r="L2" s="46"/>
      <c r="M2" s="46"/>
      <c r="N2" s="62"/>
      <c r="O2" s="62"/>
      <c r="P2" s="62"/>
      <c r="Q2" s="46"/>
      <c r="R2" s="46"/>
      <c r="S2" s="46"/>
      <c r="T2" s="48"/>
    </row>
    <row r="3" spans="1:20" x14ac:dyDescent="0.25">
      <c r="A3" s="62">
        <v>44464</v>
      </c>
      <c r="B3" s="46" t="s">
        <v>8</v>
      </c>
      <c r="C3" s="46" t="s">
        <v>12</v>
      </c>
      <c r="D3" s="46" t="s">
        <v>13</v>
      </c>
      <c r="E3" s="62" t="s">
        <v>24</v>
      </c>
      <c r="F3" s="62" t="s">
        <v>31</v>
      </c>
      <c r="G3" s="46" t="s">
        <v>42</v>
      </c>
      <c r="H3" s="47">
        <v>0.625</v>
      </c>
      <c r="I3" s="46" t="s">
        <v>43</v>
      </c>
      <c r="J3" s="47">
        <v>0.75</v>
      </c>
      <c r="K3" s="46" t="s">
        <v>27</v>
      </c>
      <c r="L3" s="46" t="s">
        <v>76</v>
      </c>
      <c r="M3" s="46" t="s">
        <v>77</v>
      </c>
      <c r="N3" s="62">
        <v>14390</v>
      </c>
      <c r="O3" s="62" t="s">
        <v>78</v>
      </c>
      <c r="P3" s="62" t="s">
        <v>79</v>
      </c>
      <c r="Q3" s="46" t="s">
        <v>80</v>
      </c>
      <c r="R3" s="46" t="s">
        <v>81</v>
      </c>
      <c r="S3" s="46" t="s">
        <v>36</v>
      </c>
      <c r="T3" s="48" t="s">
        <v>82</v>
      </c>
    </row>
    <row r="4" spans="1:20" x14ac:dyDescent="0.25">
      <c r="A4" s="62">
        <v>44002</v>
      </c>
      <c r="B4" s="46" t="s">
        <v>8</v>
      </c>
      <c r="C4" s="46" t="s">
        <v>12</v>
      </c>
      <c r="D4" s="46" t="s">
        <v>68</v>
      </c>
      <c r="E4" s="62" t="s">
        <v>24</v>
      </c>
      <c r="F4" s="62" t="s">
        <v>31</v>
      </c>
      <c r="G4" s="46" t="s">
        <v>42</v>
      </c>
      <c r="H4" s="47">
        <v>0.41666666666666669</v>
      </c>
      <c r="I4" s="46" t="s">
        <v>43</v>
      </c>
      <c r="J4" s="47">
        <v>0.5</v>
      </c>
      <c r="K4" s="46" t="s">
        <v>30</v>
      </c>
      <c r="L4" s="46" t="s">
        <v>69</v>
      </c>
      <c r="M4" s="46" t="s">
        <v>70</v>
      </c>
      <c r="N4" s="62">
        <v>14787</v>
      </c>
      <c r="O4" s="62" t="s">
        <v>71</v>
      </c>
      <c r="P4" s="62" t="s">
        <v>72</v>
      </c>
      <c r="Q4" s="46" t="s">
        <v>73</v>
      </c>
      <c r="R4" s="46" t="s">
        <v>74</v>
      </c>
      <c r="S4" s="46" t="s">
        <v>36</v>
      </c>
      <c r="T4" s="48" t="s">
        <v>75</v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1569BC-27E1-4625-AF6A-0A3877FBCB3F}">
  <sheetPr codeName="Feuil4"/>
  <dimension ref="A1:I4"/>
  <sheetViews>
    <sheetView tabSelected="1" workbookViewId="0">
      <selection activeCell="H8" sqref="H8"/>
    </sheetView>
  </sheetViews>
  <sheetFormatPr baseColWidth="10" defaultRowHeight="15" x14ac:dyDescent="0.25"/>
  <cols>
    <col min="1" max="1" width="12.5703125" style="4" bestFit="1" customWidth="1"/>
    <col min="2" max="2" width="10.28515625" style="4" bestFit="1" customWidth="1"/>
    <col min="3" max="3" width="13.5703125" style="4" bestFit="1" customWidth="1"/>
    <col min="4" max="4" width="18.7109375" style="51" bestFit="1" customWidth="1"/>
    <col min="5" max="5" width="13.140625" style="60" bestFit="1" customWidth="1"/>
    <col min="6" max="6" width="16.28515625" style="60" bestFit="1" customWidth="1"/>
    <col min="7" max="7" width="26.42578125" style="4" bestFit="1" customWidth="1"/>
    <col min="8" max="8" width="36.7109375" style="4" bestFit="1" customWidth="1"/>
    <col min="9" max="9" width="25.85546875" style="4" bestFit="1" customWidth="1"/>
    <col min="10" max="16384" width="11.42578125" style="4"/>
  </cols>
  <sheetData>
    <row r="1" spans="1:9" s="5" customFormat="1" x14ac:dyDescent="0.25">
      <c r="A1" s="5" t="s">
        <v>46</v>
      </c>
      <c r="B1" s="5" t="s">
        <v>40</v>
      </c>
      <c r="C1" s="5" t="s">
        <v>47</v>
      </c>
      <c r="D1" s="50" t="s">
        <v>48</v>
      </c>
      <c r="E1" s="58" t="s">
        <v>49</v>
      </c>
      <c r="F1" s="58" t="s">
        <v>50</v>
      </c>
      <c r="G1" s="5" t="s">
        <v>41</v>
      </c>
      <c r="H1" s="5" t="s">
        <v>51</v>
      </c>
      <c r="I1" s="5" t="s">
        <v>52</v>
      </c>
    </row>
    <row r="2" spans="1:9" x14ac:dyDescent="0.25">
      <c r="A2" s="49"/>
      <c r="B2" s="49"/>
      <c r="C2" s="49"/>
      <c r="D2" s="63"/>
      <c r="E2" s="59"/>
      <c r="F2" s="59"/>
      <c r="G2" s="49"/>
      <c r="H2" s="49"/>
      <c r="I2" s="49"/>
    </row>
    <row r="3" spans="1:9" x14ac:dyDescent="0.25">
      <c r="A3" s="49" t="s">
        <v>27</v>
      </c>
      <c r="B3" s="49" t="s">
        <v>76</v>
      </c>
      <c r="C3" s="49" t="s">
        <v>77</v>
      </c>
      <c r="D3" s="63">
        <v>14390</v>
      </c>
      <c r="E3" s="59" t="s">
        <v>78</v>
      </c>
      <c r="F3" s="59" t="s">
        <v>79</v>
      </c>
      <c r="G3" s="49" t="s">
        <v>80</v>
      </c>
      <c r="H3" s="49" t="s">
        <v>81</v>
      </c>
      <c r="I3" s="49" t="s">
        <v>36</v>
      </c>
    </row>
    <row r="4" spans="1:9" x14ac:dyDescent="0.25">
      <c r="A4" s="49" t="s">
        <v>30</v>
      </c>
      <c r="B4" s="49" t="s">
        <v>69</v>
      </c>
      <c r="C4" s="49" t="s">
        <v>70</v>
      </c>
      <c r="D4" s="63">
        <v>14787</v>
      </c>
      <c r="E4" s="59" t="s">
        <v>71</v>
      </c>
      <c r="F4" s="59" t="s">
        <v>72</v>
      </c>
      <c r="G4" s="49" t="s">
        <v>73</v>
      </c>
      <c r="H4" s="49" t="s">
        <v>74</v>
      </c>
      <c r="I4" s="49" t="s">
        <v>36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66CAE-D774-4B1E-A166-00422C0EB437}">
  <sheetPr codeName="Feuil5"/>
  <dimension ref="A1:X26"/>
  <sheetViews>
    <sheetView workbookViewId="0">
      <selection activeCell="J10" sqref="J10"/>
    </sheetView>
  </sheetViews>
  <sheetFormatPr baseColWidth="10" defaultRowHeight="15" x14ac:dyDescent="0.25"/>
  <cols>
    <col min="1" max="1" width="18.28515625" style="51" customWidth="1"/>
    <col min="2" max="2" width="18.28515625" style="4" customWidth="1"/>
    <col min="3" max="3" width="36.28515625" style="4" bestFit="1" customWidth="1"/>
    <col min="4" max="4" width="23.140625" style="4" customWidth="1"/>
    <col min="5" max="5" width="11.42578125" style="100" bestFit="1" customWidth="1"/>
    <col min="6" max="6" width="23.140625" style="4" customWidth="1"/>
    <col min="7" max="7" width="11.42578125" style="100" bestFit="1" customWidth="1"/>
    <col min="8" max="8" width="12.5703125" style="4" bestFit="1" customWidth="1"/>
    <col min="9" max="9" width="10.28515625" style="4" bestFit="1" customWidth="1"/>
    <col min="10" max="10" width="13.5703125" style="4" bestFit="1" customWidth="1"/>
    <col min="11" max="11" width="13.140625" style="60" bestFit="1" customWidth="1"/>
    <col min="12" max="12" width="16.28515625" style="60" bestFit="1" customWidth="1"/>
    <col min="13" max="13" width="25.85546875" style="4" bestFit="1" customWidth="1"/>
    <col min="14" max="16384" width="11.42578125" style="4"/>
  </cols>
  <sheetData>
    <row r="1" spans="1:13" customFormat="1" ht="30" x14ac:dyDescent="0.25">
      <c r="A1" s="98" t="s">
        <v>60</v>
      </c>
      <c r="B1" s="45" t="s">
        <v>61</v>
      </c>
      <c r="C1" s="5" t="s">
        <v>55</v>
      </c>
      <c r="D1" s="45" t="s">
        <v>64</v>
      </c>
      <c r="E1" s="99" t="s">
        <v>65</v>
      </c>
      <c r="F1" s="45" t="s">
        <v>66</v>
      </c>
      <c r="G1" s="99" t="s">
        <v>67</v>
      </c>
      <c r="H1" s="5" t="s">
        <v>46</v>
      </c>
      <c r="I1" s="5" t="s">
        <v>40</v>
      </c>
      <c r="J1" s="5" t="s">
        <v>47</v>
      </c>
      <c r="K1" s="58" t="s">
        <v>49</v>
      </c>
      <c r="L1" s="58" t="s">
        <v>50</v>
      </c>
      <c r="M1" s="5" t="s">
        <v>52</v>
      </c>
    </row>
    <row r="2" spans="1:13" customFormat="1" x14ac:dyDescent="0.25">
      <c r="A2" s="98"/>
      <c r="B2" s="45"/>
      <c r="C2" s="5"/>
      <c r="D2" s="45"/>
      <c r="E2" s="99"/>
      <c r="F2" s="45"/>
      <c r="G2" s="99"/>
      <c r="H2" s="5"/>
      <c r="I2" s="5"/>
      <c r="J2" s="5"/>
      <c r="K2" s="58"/>
      <c r="L2" s="58"/>
      <c r="M2" s="5"/>
    </row>
    <row r="3" spans="1:13" x14ac:dyDescent="0.25">
      <c r="A3" s="98">
        <v>44464</v>
      </c>
      <c r="B3" s="45" t="s">
        <v>8</v>
      </c>
      <c r="C3" s="5" t="s">
        <v>24</v>
      </c>
      <c r="D3" s="45" t="s">
        <v>42</v>
      </c>
      <c r="E3" s="99">
        <v>0.625</v>
      </c>
      <c r="F3" s="45" t="s">
        <v>43</v>
      </c>
      <c r="G3" s="99">
        <v>0.75</v>
      </c>
      <c r="H3" s="5" t="s">
        <v>27</v>
      </c>
      <c r="I3" s="5" t="s">
        <v>76</v>
      </c>
      <c r="J3" s="5" t="s">
        <v>77</v>
      </c>
      <c r="K3" s="58" t="s">
        <v>78</v>
      </c>
      <c r="L3" s="58" t="s">
        <v>79</v>
      </c>
      <c r="M3" s="5" t="s">
        <v>36</v>
      </c>
    </row>
    <row r="4" spans="1:13" x14ac:dyDescent="0.25">
      <c r="A4" s="98">
        <v>44464</v>
      </c>
      <c r="B4" s="45" t="s">
        <v>8</v>
      </c>
      <c r="C4" s="5" t="s">
        <v>24</v>
      </c>
      <c r="D4" s="45" t="s">
        <v>42</v>
      </c>
      <c r="E4" s="99">
        <v>0.625</v>
      </c>
      <c r="F4" s="45" t="s">
        <v>43</v>
      </c>
      <c r="G4" s="99">
        <v>0.75</v>
      </c>
      <c r="H4" s="5" t="s">
        <v>27</v>
      </c>
      <c r="I4" s="5" t="s">
        <v>76</v>
      </c>
      <c r="J4" s="5" t="s">
        <v>77</v>
      </c>
      <c r="K4" s="58" t="s">
        <v>78</v>
      </c>
      <c r="L4" s="58" t="s">
        <v>79</v>
      </c>
      <c r="M4" s="5" t="s">
        <v>36</v>
      </c>
    </row>
    <row r="21" spans="12:24" x14ac:dyDescent="0.25">
      <c r="N21" s="4" t="s">
        <v>68</v>
      </c>
      <c r="O21" s="4" t="s">
        <v>68</v>
      </c>
      <c r="P21" s="4" t="s">
        <v>68</v>
      </c>
      <c r="Q21" s="4" t="s">
        <v>68</v>
      </c>
      <c r="R21" s="4" t="s">
        <v>68</v>
      </c>
      <c r="S21" s="4" t="s">
        <v>68</v>
      </c>
      <c r="U21" s="4" t="s">
        <v>68</v>
      </c>
      <c r="V21" s="4" t="s">
        <v>68</v>
      </c>
      <c r="W21" s="4" t="s">
        <v>68</v>
      </c>
      <c r="X21" s="4" t="s">
        <v>68</v>
      </c>
    </row>
    <row r="26" spans="12:24" x14ac:dyDescent="0.25">
      <c r="L26" s="60" t="s">
        <v>68</v>
      </c>
      <c r="M26" s="4" t="s">
        <v>68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ignoredErrors>
    <ignoredError sqref="K3:L4" numberStoredAsText="1"/>
  </ignoredErrors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02261-13FF-4FDA-91F7-B0B98ED9984B}">
  <sheetPr codeName="Feuil2"/>
  <dimension ref="A1:G12"/>
  <sheetViews>
    <sheetView workbookViewId="0">
      <selection activeCell="G11" sqref="G11"/>
    </sheetView>
  </sheetViews>
  <sheetFormatPr baseColWidth="10" defaultRowHeight="15" x14ac:dyDescent="0.25"/>
  <cols>
    <col min="1" max="1" width="9.42578125" style="1" bestFit="1" customWidth="1"/>
    <col min="2" max="2" width="16.7109375" style="1" bestFit="1" customWidth="1"/>
    <col min="3" max="3" width="14.140625" style="1" bestFit="1" customWidth="1"/>
    <col min="4" max="4" width="12.7109375" style="1" bestFit="1" customWidth="1"/>
    <col min="5" max="5" width="36.28515625" style="1" bestFit="1" customWidth="1"/>
    <col min="6" max="6" width="10.28515625" style="1" bestFit="1" customWidth="1"/>
    <col min="7" max="7" width="25.85546875" style="1" bestFit="1" customWidth="1"/>
    <col min="8" max="16384" width="11.42578125" style="1"/>
  </cols>
  <sheetData>
    <row r="1" spans="1:7" ht="15.75" thickBot="1" x14ac:dyDescent="0.3">
      <c r="A1" s="3" t="s">
        <v>4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5</v>
      </c>
      <c r="G1" s="3" t="s">
        <v>6</v>
      </c>
    </row>
    <row r="2" spans="1:7" x14ac:dyDescent="0.25">
      <c r="A2" s="2" t="s">
        <v>27</v>
      </c>
      <c r="B2" s="1" t="s">
        <v>7</v>
      </c>
      <c r="C2" s="1" t="s">
        <v>11</v>
      </c>
      <c r="D2" s="1" t="s">
        <v>13</v>
      </c>
      <c r="E2" s="22" t="s">
        <v>17</v>
      </c>
      <c r="F2" s="2" t="s">
        <v>28</v>
      </c>
      <c r="G2" s="2" t="s">
        <v>29</v>
      </c>
    </row>
    <row r="3" spans="1:7" x14ac:dyDescent="0.25">
      <c r="A3" s="2" t="s">
        <v>30</v>
      </c>
      <c r="B3" s="1" t="s">
        <v>8</v>
      </c>
      <c r="C3" s="1" t="s">
        <v>12</v>
      </c>
      <c r="D3" s="1" t="s">
        <v>14</v>
      </c>
      <c r="E3" s="21" t="s">
        <v>18</v>
      </c>
      <c r="F3" s="2" t="s">
        <v>31</v>
      </c>
      <c r="G3" s="2" t="s">
        <v>32</v>
      </c>
    </row>
    <row r="4" spans="1:7" x14ac:dyDescent="0.25">
      <c r="A4" s="2" t="s">
        <v>45</v>
      </c>
      <c r="B4" s="1" t="s">
        <v>9</v>
      </c>
      <c r="C4" s="1" t="s">
        <v>44</v>
      </c>
      <c r="D4" s="1" t="s">
        <v>15</v>
      </c>
      <c r="E4" s="21" t="s">
        <v>19</v>
      </c>
      <c r="F4" s="2" t="s">
        <v>44</v>
      </c>
      <c r="G4" s="2" t="s">
        <v>33</v>
      </c>
    </row>
    <row r="5" spans="1:7" x14ac:dyDescent="0.25">
      <c r="A5" s="2"/>
      <c r="B5" s="1" t="s">
        <v>10</v>
      </c>
      <c r="D5" s="1" t="s">
        <v>16</v>
      </c>
      <c r="E5" s="21" t="s">
        <v>20</v>
      </c>
      <c r="F5" s="2"/>
      <c r="G5" s="2" t="s">
        <v>34</v>
      </c>
    </row>
    <row r="6" spans="1:7" x14ac:dyDescent="0.25">
      <c r="A6" s="2"/>
      <c r="B6" s="20" t="s">
        <v>45</v>
      </c>
      <c r="D6" s="20" t="s">
        <v>44</v>
      </c>
      <c r="E6" s="21" t="s">
        <v>21</v>
      </c>
      <c r="F6" s="2"/>
      <c r="G6" s="2" t="s">
        <v>35</v>
      </c>
    </row>
    <row r="7" spans="1:7" x14ac:dyDescent="0.25">
      <c r="A7" s="2"/>
      <c r="E7" s="21" t="s">
        <v>22</v>
      </c>
      <c r="F7" s="2"/>
      <c r="G7" s="2" t="s">
        <v>36</v>
      </c>
    </row>
    <row r="8" spans="1:7" x14ac:dyDescent="0.25">
      <c r="A8" s="2"/>
      <c r="E8" s="21" t="s">
        <v>23</v>
      </c>
      <c r="F8" s="2"/>
      <c r="G8" s="2" t="s">
        <v>37</v>
      </c>
    </row>
    <row r="9" spans="1:7" x14ac:dyDescent="0.25">
      <c r="E9" s="21" t="s">
        <v>24</v>
      </c>
      <c r="G9" s="21" t="s">
        <v>44</v>
      </c>
    </row>
    <row r="10" spans="1:7" x14ac:dyDescent="0.25">
      <c r="E10" s="21" t="s">
        <v>25</v>
      </c>
    </row>
    <row r="11" spans="1:7" x14ac:dyDescent="0.25">
      <c r="E11" s="21" t="s">
        <v>26</v>
      </c>
    </row>
    <row r="12" spans="1:7" x14ac:dyDescent="0.25">
      <c r="E12" s="21" t="s">
        <v>44</v>
      </c>
    </row>
  </sheetData>
  <sortState xmlns:xlrd2="http://schemas.microsoft.com/office/spreadsheetml/2017/richdata2" ref="A3:G11">
    <sortCondition ref="A2"/>
  </sortState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Formulaire</vt:lpstr>
      <vt:lpstr>Transports</vt:lpstr>
      <vt:lpstr>Infos patients-clients</vt:lpstr>
      <vt:lpstr>Calendrier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Parvesh Courtet</dc:creator>
  <cp:lastModifiedBy>Parvesh Courtet</cp:lastModifiedBy>
  <dcterms:created xsi:type="dcterms:W3CDTF">2020-03-15T14:32:04Z</dcterms:created>
  <dcterms:modified xsi:type="dcterms:W3CDTF">2020-03-18T23:27:21Z</dcterms:modified>
</cp:coreProperties>
</file>