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enaud\Desktop\"/>
    </mc:Choice>
  </mc:AlternateContent>
  <xr:revisionPtr revIDLastSave="0" documentId="13_ncr:1_{6A500289-80EF-4368-AA3B-E7222F575920}" xr6:coauthVersionLast="44" xr6:coauthVersionMax="44" xr10:uidLastSave="{00000000-0000-0000-0000-000000000000}"/>
  <bookViews>
    <workbookView xWindow="-120" yWindow="-120" windowWidth="29040" windowHeight="15840" tabRatio="842" activeTab="5" xr2:uid="{00000000-000D-0000-FFFF-FFFF00000000}"/>
  </bookViews>
  <sheets>
    <sheet name="PG" sheetId="119" r:id="rId1"/>
    <sheet name="CL DR (DR P)" sheetId="122" r:id="rId2"/>
    <sheet name="CL DRE (T)" sheetId="124" r:id="rId3"/>
    <sheet name="CL FTA (FR)" sheetId="135" r:id="rId4"/>
    <sheet name="CL BDI (BDI)" sheetId="136" r:id="rId5"/>
    <sheet name="OIL - CR DR (DR R)" sheetId="125" r:id="rId6"/>
  </sheets>
  <externalReferences>
    <externalReference r:id="rId7"/>
  </externalReferences>
  <definedNames>
    <definedName name="a">PG!#REF!</definedName>
    <definedName name="applicationdate">PG!#REF!</definedName>
    <definedName name="Internal_Standard">'[1]Front Page 01'!$G$89</definedName>
    <definedName name="reference">PG!#REF!</definedName>
    <definedName name="step">PG!#REF!</definedName>
    <definedName name="step1fonction" localSheetId="2">PG!#REF!</definedName>
    <definedName name="step1fonction" localSheetId="5">PG!#REF!</definedName>
    <definedName name="step1fonction">PG!#REF!</definedName>
    <definedName name="step1function" localSheetId="2">PG!#REF!</definedName>
    <definedName name="step1function" localSheetId="5">PG!#REF!</definedName>
    <definedName name="step1function">PG!#REF!</definedName>
    <definedName name="step1name" localSheetId="2">PG!#REF!</definedName>
    <definedName name="step1name" localSheetId="5">PG!#REF!</definedName>
    <definedName name="step1name">PG!#REF!</definedName>
    <definedName name="step1signature" localSheetId="2">PG!#REF!</definedName>
    <definedName name="step1signature" localSheetId="5">PG!#REF!</definedName>
    <definedName name="step1signature">PG!#REF!</definedName>
    <definedName name="step2fonction" localSheetId="2">PG!#REF!</definedName>
    <definedName name="step2fonction" localSheetId="5">PG!#REF!</definedName>
    <definedName name="step2fonction">PG!#REF!</definedName>
    <definedName name="step2function" localSheetId="2">PG!#REF!</definedName>
    <definedName name="step2function" localSheetId="5">PG!#REF!</definedName>
    <definedName name="step2function">PG!#REF!</definedName>
    <definedName name="step2name" localSheetId="2">PG!#REF!</definedName>
    <definedName name="step2name" localSheetId="5">PG!#REF!</definedName>
    <definedName name="step2name">PG!#REF!</definedName>
    <definedName name="step2signature" localSheetId="2">PG!#REF!</definedName>
    <definedName name="step2signature" localSheetId="5">PG!#REF!</definedName>
    <definedName name="step2signature">PG!#REF!</definedName>
    <definedName name="step3fonction" localSheetId="2">PG!#REF!</definedName>
    <definedName name="step3fonction" localSheetId="5">PG!#REF!</definedName>
    <definedName name="step3fonction">PG!#REF!</definedName>
    <definedName name="step3function" localSheetId="2">PG!#REF!</definedName>
    <definedName name="step3function" localSheetId="5">PG!#REF!</definedName>
    <definedName name="step3function">PG!#REF!</definedName>
    <definedName name="step3name" localSheetId="2">PG!#REF!</definedName>
    <definedName name="step3name" localSheetId="5">PG!#REF!</definedName>
    <definedName name="step3name">PG!#REF!</definedName>
    <definedName name="step3signature" localSheetId="2">PG!#REF!</definedName>
    <definedName name="step3signature" localSheetId="5">PG!#REF!</definedName>
    <definedName name="step3signature">PG!#REF!</definedName>
    <definedName name="v">PG!#REF!</definedName>
    <definedName name="version">PG!#REF!</definedName>
    <definedName name="_xlnm.Print_Area" localSheetId="4">'CL BDI (BDI)'!$A$1:$U$55</definedName>
    <definedName name="_xlnm.Print_Area" localSheetId="1">'CL DR (DR P)'!$A$1:$U$86</definedName>
    <definedName name="_xlnm.Print_Area" localSheetId="2">'CL DRE (T)'!$A$1:$U$70</definedName>
    <definedName name="_xlnm.Print_Area" localSheetId="3">'CL FTA (FR)'!$A$1:$U$69</definedName>
    <definedName name="_xlnm.Print_Area" localSheetId="5">'OIL - CR DR (DR R)'!$A$1:$U$40</definedName>
    <definedName name="_xlnm.Print_Area" localSheetId="0">PG!$A$1:$M$11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124" l="1"/>
  <c r="M2" i="124"/>
  <c r="F2" i="124"/>
  <c r="F3" i="124"/>
  <c r="F4" i="124"/>
  <c r="Q4" i="124"/>
  <c r="F5" i="124"/>
  <c r="M5" i="124"/>
  <c r="W59" i="122" l="1"/>
  <c r="C46" i="125" l="1"/>
  <c r="C42" i="125"/>
  <c r="T37" i="124"/>
  <c r="U37" i="124"/>
  <c r="S37" i="124"/>
  <c r="R48" i="125" l="1"/>
  <c r="F3" i="136"/>
  <c r="F3" i="135"/>
  <c r="AA43" i="122" a="1"/>
  <c r="AA45" i="122" a="1"/>
  <c r="AA48" i="122" a="1"/>
  <c r="AA50" i="122" a="1"/>
  <c r="Y52" i="122" a="1"/>
  <c r="Y54" i="122" a="1"/>
  <c r="Y57" i="122" a="1"/>
  <c r="Y59" i="122" a="1"/>
  <c r="Y11" i="122" a="1"/>
  <c r="AA39" i="122" a="1"/>
  <c r="Y35" i="122" a="1"/>
  <c r="Y33" i="122" a="1"/>
  <c r="Y31" i="122" a="1"/>
  <c r="Y28" i="122" a="1"/>
  <c r="AA25" i="122" a="1"/>
  <c r="AA23" i="122" a="1"/>
  <c r="AA20" i="122" a="1"/>
  <c r="Y18" i="122" a="1"/>
  <c r="Y16" i="122" a="1"/>
  <c r="Y14" i="122" a="1"/>
  <c r="Y9" i="122" a="1"/>
  <c r="Z26" i="136" a="1"/>
  <c r="Z24" i="136" a="1"/>
  <c r="Z21" i="136" a="1"/>
  <c r="Z19" i="136" a="1"/>
  <c r="Z17" i="136" a="1"/>
  <c r="Z15" i="136" a="1"/>
  <c r="X13" i="136" a="1"/>
  <c r="X10" i="136" a="1"/>
  <c r="X41" i="124" a="1"/>
  <c r="Z39" i="124" a="1"/>
  <c r="Z36" i="124" a="1"/>
  <c r="Z33" i="124" a="1"/>
  <c r="Z31" i="124" a="1"/>
  <c r="Z29" i="124" a="1"/>
  <c r="Z26" i="124" a="1"/>
  <c r="Z24" i="124" a="1"/>
  <c r="Z22" i="124" a="1"/>
  <c r="Z20" i="124" a="1"/>
  <c r="Z17" i="124" a="1"/>
  <c r="Z15" i="124" a="1"/>
  <c r="Z13" i="124" a="1"/>
  <c r="Z10" i="124" a="1"/>
  <c r="X12" i="135" a="1"/>
  <c r="Z14" i="135" a="1"/>
  <c r="Z16" i="135" a="1"/>
  <c r="Z18" i="135" a="1"/>
  <c r="X20" i="135" a="1"/>
  <c r="X22" i="135" a="1"/>
  <c r="Z23" i="135" a="1"/>
  <c r="Z25" i="135" a="1"/>
  <c r="X27" i="135" a="1"/>
  <c r="Z29" i="135" a="1"/>
  <c r="X32" i="135" a="1"/>
  <c r="X33" i="135" a="1"/>
  <c r="Z35" i="135" a="1"/>
  <c r="X38" i="135" a="1"/>
  <c r="X40" i="135" a="1"/>
  <c r="Z42" i="135" a="1"/>
  <c r="Z9" i="135" a="1"/>
  <c r="Y43" i="122" a="1"/>
  <c r="Y45" i="122" a="1"/>
  <c r="Y48" i="122" a="1"/>
  <c r="Y50" i="122" a="1"/>
  <c r="Y53" i="122" a="1"/>
  <c r="AA54" i="122" a="1"/>
  <c r="AA57" i="122" a="1"/>
  <c r="AA59" i="122" a="1"/>
  <c r="AA11" i="122" a="1"/>
  <c r="Y39" i="122" a="1"/>
  <c r="AA35" i="122" a="1"/>
  <c r="AA33" i="122" a="1"/>
  <c r="AA31" i="122" a="1"/>
  <c r="AA28" i="122" a="1"/>
  <c r="Y27" i="122" a="1"/>
  <c r="Y25" i="122" a="1"/>
  <c r="Y23" i="122" a="1"/>
  <c r="Y20" i="122" a="1"/>
  <c r="AA18" i="122" a="1"/>
  <c r="AA16" i="122" a="1"/>
  <c r="AA14" i="122" a="1"/>
  <c r="AA9" i="122" a="1"/>
  <c r="X26" i="136" a="1"/>
  <c r="X24" i="136" a="1"/>
  <c r="X21" i="136" a="1"/>
  <c r="X19" i="136" a="1"/>
  <c r="X17" i="136" a="1"/>
  <c r="X15" i="136" a="1"/>
  <c r="Z13" i="136" a="1"/>
  <c r="Z10" i="136" a="1"/>
  <c r="Z41" i="124" a="1"/>
  <c r="X39" i="124" a="1"/>
  <c r="X36" i="124" a="1"/>
  <c r="X33" i="124" a="1"/>
  <c r="X31" i="124" a="1"/>
  <c r="X29" i="124" a="1"/>
  <c r="X26" i="124" a="1"/>
  <c r="X24" i="124" a="1"/>
  <c r="X22" i="124" a="1"/>
  <c r="X20" i="124" a="1"/>
  <c r="X17" i="124" a="1"/>
  <c r="X15" i="124" a="1"/>
  <c r="X13" i="124" a="1"/>
  <c r="X10" i="124" a="1"/>
  <c r="Z12" i="135" a="1"/>
  <c r="X14" i="135" a="1"/>
  <c r="X16" i="135" a="1"/>
  <c r="X18" i="135" a="1"/>
  <c r="Z20" i="135" a="1"/>
  <c r="Z22" i="135" a="1"/>
  <c r="X25" i="135" a="1"/>
  <c r="Z27" i="135" a="1"/>
  <c r="X29" i="135" a="1"/>
  <c r="X31" i="135" a="1"/>
  <c r="Z33" i="135" a="1"/>
  <c r="X35" i="135" a="1"/>
  <c r="Z38" i="135" a="1"/>
  <c r="X42" i="135" a="1"/>
  <c r="X9" i="135" a="1"/>
  <c r="Y19" i="122" a="1"/>
  <c r="Y17" i="122" a="1"/>
  <c r="Y15" i="122" a="1"/>
  <c r="Z28" i="136" a="1"/>
  <c r="Z25" i="136" a="1"/>
  <c r="Z22" i="136" a="1"/>
  <c r="Z18" i="136" a="1"/>
  <c r="Z16" i="136" a="1"/>
  <c r="Z14" i="136" a="1"/>
  <c r="X12" i="136" a="1"/>
  <c r="Z42" i="124" a="1"/>
  <c r="Z38" i="124" a="1"/>
  <c r="Z35" i="124" a="1"/>
  <c r="Z30" i="124" a="1"/>
  <c r="Z28" i="124" a="1"/>
  <c r="Z25" i="124" a="1"/>
  <c r="Z23" i="124" a="1"/>
  <c r="Z19" i="124" a="1"/>
  <c r="Z16" i="124" a="1"/>
  <c r="Z14" i="124" a="1"/>
  <c r="Z9" i="124" a="1"/>
  <c r="Z13" i="135" a="1"/>
  <c r="Z17" i="135" a="1"/>
  <c r="X19" i="135" a="1"/>
  <c r="X21" i="135" a="1"/>
  <c r="Z24" i="135" a="1"/>
  <c r="X26" i="135" a="1"/>
  <c r="X28" i="135" a="1"/>
  <c r="Z32" i="135" a="1"/>
  <c r="Z36" i="135" a="1"/>
  <c r="X39" i="135" a="1"/>
  <c r="X10" i="135" a="1"/>
  <c r="Y41" i="122" a="1"/>
  <c r="Y47" i="122" a="1"/>
  <c r="Y49" i="122" a="1"/>
  <c r="AA53" i="122" a="1"/>
  <c r="AA56" i="122" a="1"/>
  <c r="AA37" i="122" a="1"/>
  <c r="Y38" i="122" a="1"/>
  <c r="AA34" i="122" a="1"/>
  <c r="AA30" i="122" a="1"/>
  <c r="AA27" i="122" a="1"/>
  <c r="Y24" i="122" a="1"/>
  <c r="AA19" i="122" a="1"/>
  <c r="AA17" i="122" a="1"/>
  <c r="AA12" i="122" a="1"/>
  <c r="X25" i="136" a="1"/>
  <c r="X20" i="136" a="1"/>
  <c r="X18" i="136" a="1"/>
  <c r="X14" i="136" a="1"/>
  <c r="Z12" i="136" a="1"/>
  <c r="X42" i="124" a="1"/>
  <c r="X35" i="124" a="1"/>
  <c r="X32" i="124" a="1"/>
  <c r="X28" i="124" a="1"/>
  <c r="X25" i="124" a="1"/>
  <c r="X21" i="124" a="1"/>
  <c r="X19" i="124" a="1"/>
  <c r="X14" i="124" a="1"/>
  <c r="X12" i="124" a="1"/>
  <c r="X13" i="135" a="1"/>
  <c r="X15" i="135" a="1"/>
  <c r="Z19" i="135" a="1"/>
  <c r="Z21" i="135" a="1"/>
  <c r="Z26" i="135" a="1"/>
  <c r="X30" i="135" a="1"/>
  <c r="Z31" i="135" a="1"/>
  <c r="X36" i="135" a="1"/>
  <c r="Z10" i="135" a="1"/>
  <c r="AA41" i="122" a="1"/>
  <c r="AA44" i="122" a="1"/>
  <c r="AA47" i="122" a="1"/>
  <c r="AA49" i="122" a="1"/>
  <c r="Y51" i="122" a="1"/>
  <c r="AA52" i="122" a="1"/>
  <c r="Y56" i="122" a="1"/>
  <c r="Y58" i="122" a="1"/>
  <c r="Y37" i="122" a="1"/>
  <c r="AA40" i="122" a="1"/>
  <c r="AA38" i="122" a="1"/>
  <c r="Y34" i="122" a="1"/>
  <c r="Y32" i="122" a="1"/>
  <c r="Y30" i="122" a="1"/>
  <c r="AA26" i="122" a="1"/>
  <c r="AA24" i="122" a="1"/>
  <c r="AA21" i="122" a="1"/>
  <c r="Y12" i="122" a="1"/>
  <c r="Z20" i="136" a="1"/>
  <c r="X9" i="136" a="1"/>
  <c r="Z32" i="124" a="1"/>
  <c r="Z21" i="124" a="1"/>
  <c r="Z12" i="124" a="1"/>
  <c r="Z15" i="135" a="1"/>
  <c r="X23" i="135" a="1"/>
  <c r="Z30" i="135" a="1"/>
  <c r="Z34" i="135" a="1"/>
  <c r="Z40" i="135" a="1"/>
  <c r="Y44" i="122" a="1"/>
  <c r="AA51" i="122" a="1"/>
  <c r="AA58" i="122" a="1"/>
  <c r="Y40" i="122" a="1"/>
  <c r="AA32" i="122" a="1"/>
  <c r="Y26" i="122" a="1"/>
  <c r="Y21" i="122" a="1"/>
  <c r="AA15" i="122" a="1"/>
  <c r="X28" i="136" a="1"/>
  <c r="X22" i="136" a="1"/>
  <c r="X16" i="136" a="1"/>
  <c r="Z9" i="136" a="1"/>
  <c r="X38" i="124" a="1"/>
  <c r="X30" i="124" a="1"/>
  <c r="X23" i="124" a="1"/>
  <c r="X16" i="124" a="1"/>
  <c r="X9" i="124" a="1"/>
  <c r="X17" i="135" a="1"/>
  <c r="X24" i="135" a="1"/>
  <c r="Z28" i="135" a="1"/>
  <c r="X34" i="135" a="1"/>
  <c r="Z39" i="135" a="1"/>
  <c r="X9" i="135" l="1"/>
  <c r="Z10" i="135"/>
  <c r="X42" i="135"/>
  <c r="Z39" i="135"/>
  <c r="Z38" i="135"/>
  <c r="X36" i="135"/>
  <c r="X35" i="135"/>
  <c r="X34" i="135"/>
  <c r="Z33" i="135"/>
  <c r="Z31" i="135"/>
  <c r="X31" i="135"/>
  <c r="X30" i="135"/>
  <c r="X29" i="135"/>
  <c r="Z28" i="135"/>
  <c r="Z27" i="135"/>
  <c r="Z26" i="135"/>
  <c r="X25" i="135"/>
  <c r="X24" i="135"/>
  <c r="Z22" i="135"/>
  <c r="Z21" i="135"/>
  <c r="Z20" i="135"/>
  <c r="Z19" i="135"/>
  <c r="X18" i="135"/>
  <c r="X17" i="135"/>
  <c r="X16" i="135"/>
  <c r="X15" i="135"/>
  <c r="X14" i="135"/>
  <c r="X13" i="135"/>
  <c r="Z12" i="135"/>
  <c r="X9" i="124"/>
  <c r="X10" i="124"/>
  <c r="X12" i="124"/>
  <c r="X13" i="124"/>
  <c r="X14" i="124"/>
  <c r="X15" i="124"/>
  <c r="X16" i="124"/>
  <c r="X17" i="124"/>
  <c r="X19" i="124"/>
  <c r="X20" i="124"/>
  <c r="X21" i="124"/>
  <c r="X22" i="124"/>
  <c r="X23" i="124"/>
  <c r="X24" i="124"/>
  <c r="X25" i="124"/>
  <c r="X26" i="124"/>
  <c r="X28" i="124"/>
  <c r="X29" i="124"/>
  <c r="X30" i="124"/>
  <c r="X31" i="124"/>
  <c r="X32" i="124"/>
  <c r="X33" i="124"/>
  <c r="X35" i="124"/>
  <c r="X36" i="124"/>
  <c r="X38" i="124"/>
  <c r="X39" i="124"/>
  <c r="X42" i="124"/>
  <c r="Z41" i="124"/>
  <c r="Z9" i="136"/>
  <c r="Z10" i="136"/>
  <c r="Z12" i="136"/>
  <c r="Z13" i="136"/>
  <c r="X14" i="136"/>
  <c r="X15" i="136"/>
  <c r="X16" i="136"/>
  <c r="X17" i="136"/>
  <c r="X18" i="136"/>
  <c r="X19" i="136"/>
  <c r="X20" i="136"/>
  <c r="X21" i="136"/>
  <c r="X22" i="136"/>
  <c r="X24" i="136"/>
  <c r="X25" i="136"/>
  <c r="X26" i="136"/>
  <c r="X28" i="136"/>
  <c r="AA9" i="122"/>
  <c r="AA12" i="122"/>
  <c r="AA14" i="122"/>
  <c r="AA15" i="122"/>
  <c r="AA16" i="122"/>
  <c r="AA17" i="122"/>
  <c r="AA18" i="122"/>
  <c r="AA19" i="122"/>
  <c r="Y20" i="122"/>
  <c r="Y21" i="122"/>
  <c r="Y23" i="122"/>
  <c r="Y24" i="122"/>
  <c r="Y25" i="122"/>
  <c r="Y26" i="122"/>
  <c r="Y27" i="122"/>
  <c r="AA27" i="122"/>
  <c r="AA28" i="122"/>
  <c r="AA30" i="122"/>
  <c r="AA31" i="122"/>
  <c r="AA32" i="122"/>
  <c r="AA33" i="122"/>
  <c r="AA34" i="122"/>
  <c r="AA35" i="122"/>
  <c r="Y38" i="122"/>
  <c r="Y39" i="122"/>
  <c r="Y40" i="122"/>
  <c r="AA11" i="122"/>
  <c r="AA37" i="122"/>
  <c r="AA59" i="122"/>
  <c r="AA58" i="122"/>
  <c r="AA57" i="122"/>
  <c r="AA56" i="122"/>
  <c r="AA54" i="122"/>
  <c r="AA53" i="122"/>
  <c r="Y53" i="122"/>
  <c r="AA51" i="122"/>
  <c r="Y50" i="122"/>
  <c r="Y49" i="122"/>
  <c r="Y48" i="122"/>
  <c r="Y47" i="122"/>
  <c r="Y45" i="122"/>
  <c r="Y44" i="122"/>
  <c r="Y43" i="122"/>
  <c r="Y41" i="122"/>
  <c r="Z9" i="135"/>
  <c r="X10" i="135"/>
  <c r="Z42" i="135"/>
  <c r="Z40" i="135"/>
  <c r="X40" i="135"/>
  <c r="X39" i="135"/>
  <c r="W39" i="135" s="1"/>
  <c r="X38" i="135"/>
  <c r="W38" i="135" s="1"/>
  <c r="Z36" i="135"/>
  <c r="Z35" i="135"/>
  <c r="Z34" i="135"/>
  <c r="W34" i="135" s="1"/>
  <c r="X33" i="135"/>
  <c r="W33" i="135" s="1"/>
  <c r="Z32" i="135"/>
  <c r="X32" i="135"/>
  <c r="Z30" i="135"/>
  <c r="Z29" i="135"/>
  <c r="W29" i="135" s="1"/>
  <c r="X28" i="135"/>
  <c r="W28" i="135" s="1"/>
  <c r="X27" i="135"/>
  <c r="W27" i="135" s="1"/>
  <c r="X26" i="135"/>
  <c r="W26" i="135" s="1"/>
  <c r="Z25" i="135"/>
  <c r="W25" i="135" s="1"/>
  <c r="Z24" i="135"/>
  <c r="Z23" i="135"/>
  <c r="X23" i="135"/>
  <c r="X22" i="135"/>
  <c r="X21" i="135"/>
  <c r="X20" i="135"/>
  <c r="W20" i="135" s="1"/>
  <c r="X19" i="135"/>
  <c r="W19" i="135" s="1"/>
  <c r="Z18" i="135"/>
  <c r="Z17" i="135"/>
  <c r="Z16" i="135"/>
  <c r="W16" i="135" s="1"/>
  <c r="Z15" i="135"/>
  <c r="Z14" i="135"/>
  <c r="Z13" i="135"/>
  <c r="X12" i="135"/>
  <c r="W12" i="135" s="1"/>
  <c r="Z9" i="124"/>
  <c r="Z10" i="124"/>
  <c r="Z12" i="124"/>
  <c r="Z13" i="124"/>
  <c r="W13" i="124" s="1"/>
  <c r="Z14" i="124"/>
  <c r="Z15" i="124"/>
  <c r="Z16" i="124"/>
  <c r="Z17" i="124"/>
  <c r="W17" i="124" s="1"/>
  <c r="Z19" i="124"/>
  <c r="Z20" i="124"/>
  <c r="Z21" i="124"/>
  <c r="Z22" i="124"/>
  <c r="Z23" i="124"/>
  <c r="Z24" i="124"/>
  <c r="Z25" i="124"/>
  <c r="Z26" i="124"/>
  <c r="W26" i="124" s="1"/>
  <c r="Z28" i="124"/>
  <c r="Z29" i="124"/>
  <c r="W29" i="124" s="1"/>
  <c r="Z30" i="124"/>
  <c r="Z31" i="124"/>
  <c r="Z32" i="124"/>
  <c r="Z33" i="124"/>
  <c r="Z35" i="124"/>
  <c r="Z36" i="124"/>
  <c r="Z38" i="124"/>
  <c r="Z39" i="124"/>
  <c r="Z42" i="124"/>
  <c r="X41" i="124"/>
  <c r="W41" i="124" s="1"/>
  <c r="X9" i="136"/>
  <c r="W9" i="136" s="1"/>
  <c r="X10" i="136"/>
  <c r="W10" i="136" s="1"/>
  <c r="X12" i="136"/>
  <c r="W12" i="136" s="1"/>
  <c r="X13" i="136"/>
  <c r="W13" i="136" s="1"/>
  <c r="Z14" i="136"/>
  <c r="Z15" i="136"/>
  <c r="Z16" i="136"/>
  <c r="Z17" i="136"/>
  <c r="W17" i="136" s="1"/>
  <c r="Z18" i="136"/>
  <c r="Z19" i="136"/>
  <c r="W19" i="136" s="1"/>
  <c r="Z20" i="136"/>
  <c r="Z21" i="136"/>
  <c r="W21" i="136" s="1"/>
  <c r="Z22" i="136"/>
  <c r="Z24" i="136"/>
  <c r="Z25" i="136"/>
  <c r="Z26" i="136"/>
  <c r="W26" i="136" s="1"/>
  <c r="Z28" i="136"/>
  <c r="W28" i="136" s="1"/>
  <c r="Y9" i="122"/>
  <c r="X9" i="122" s="1"/>
  <c r="Y12" i="122"/>
  <c r="Y14" i="122"/>
  <c r="X14" i="122" s="1"/>
  <c r="S14" i="122" s="1" a="1"/>
  <c r="Y15" i="122"/>
  <c r="X15" i="122" s="1"/>
  <c r="Y16" i="122"/>
  <c r="Y17" i="122"/>
  <c r="Y18" i="122"/>
  <c r="X18" i="122" s="1"/>
  <c r="Y19" i="122"/>
  <c r="X19" i="122" s="1"/>
  <c r="AA20" i="122"/>
  <c r="X20" i="122" s="1"/>
  <c r="AA21" i="122"/>
  <c r="AA23" i="122"/>
  <c r="X23" i="122" s="1"/>
  <c r="AA24" i="122"/>
  <c r="AA25" i="122"/>
  <c r="AA26" i="122"/>
  <c r="Y28" i="122"/>
  <c r="X28" i="122" s="1"/>
  <c r="Y30" i="122"/>
  <c r="X30" i="122" s="1"/>
  <c r="Y31" i="122"/>
  <c r="X31" i="122" s="1"/>
  <c r="Y32" i="122"/>
  <c r="X32" i="122" s="1"/>
  <c r="Y33" i="122"/>
  <c r="X33" i="122" s="1"/>
  <c r="S33" i="122" s="1"/>
  <c r="Y34" i="122"/>
  <c r="X34" i="122" s="1"/>
  <c r="Y35" i="122"/>
  <c r="X35" i="122" s="1"/>
  <c r="S35" i="122" s="1"/>
  <c r="AA38" i="122"/>
  <c r="AA39" i="122"/>
  <c r="X39" i="122" s="1"/>
  <c r="AA40" i="122"/>
  <c r="Y11" i="122"/>
  <c r="X11" i="122" s="1"/>
  <c r="Y37" i="122"/>
  <c r="X37" i="122" s="1"/>
  <c r="Y59" i="122"/>
  <c r="X59" i="122" s="1"/>
  <c r="Y58" i="122"/>
  <c r="X58" i="122" s="1"/>
  <c r="Y57" i="122"/>
  <c r="X57" i="122" s="1"/>
  <c r="Y56" i="122"/>
  <c r="X56" i="122" s="1"/>
  <c r="Y54" i="122"/>
  <c r="AA52" i="122"/>
  <c r="Y52" i="122"/>
  <c r="Y51" i="122"/>
  <c r="X51" i="122" s="1"/>
  <c r="AA50" i="122"/>
  <c r="X50" i="122" s="1"/>
  <c r="AA49" i="122"/>
  <c r="AA48" i="122"/>
  <c r="X48" i="122" s="1"/>
  <c r="AA47" i="122"/>
  <c r="AA45" i="122"/>
  <c r="AA44" i="122"/>
  <c r="AA43" i="122"/>
  <c r="X43" i="122" s="1"/>
  <c r="AA41" i="122"/>
  <c r="X41" i="122" s="1"/>
  <c r="X54" i="122"/>
  <c r="T54" i="122" s="1"/>
  <c r="R51" i="125"/>
  <c r="C45" i="125"/>
  <c r="R50" i="125"/>
  <c r="C44" i="125"/>
  <c r="R49" i="125"/>
  <c r="C43" i="125"/>
  <c r="R42" i="125" s="1"/>
  <c r="AF10" i="124"/>
  <c r="AE10" i="124"/>
  <c r="AD10" i="124"/>
  <c r="AC10" i="124"/>
  <c r="AB10" i="124"/>
  <c r="AA10" i="124"/>
  <c r="AF9" i="124"/>
  <c r="AE9" i="124"/>
  <c r="AD9" i="124"/>
  <c r="AC9" i="124"/>
  <c r="AB9" i="124"/>
  <c r="AA9" i="124"/>
  <c r="O48" i="124"/>
  <c r="O48" i="135" s="1"/>
  <c r="O34" i="136" s="1"/>
  <c r="P54" i="125" s="1"/>
  <c r="O49" i="124"/>
  <c r="O49" i="135" s="1"/>
  <c r="O35" i="136" s="1"/>
  <c r="P55" i="125" s="1"/>
  <c r="O50" i="124"/>
  <c r="O50" i="135" s="1"/>
  <c r="O36" i="136" s="1"/>
  <c r="P56" i="125" s="1"/>
  <c r="O51" i="124"/>
  <c r="O51" i="135" s="1"/>
  <c r="O37" i="136" s="1"/>
  <c r="P57" i="125" s="1"/>
  <c r="O52" i="124"/>
  <c r="O52" i="135" s="1"/>
  <c r="O38" i="136" s="1"/>
  <c r="P58" i="125" s="1"/>
  <c r="O53" i="124"/>
  <c r="O53" i="135" s="1"/>
  <c r="O39" i="136" s="1"/>
  <c r="P59" i="125" s="1"/>
  <c r="O54" i="124"/>
  <c r="O54" i="135" s="1"/>
  <c r="O40" i="136" s="1"/>
  <c r="P60" i="125" s="1"/>
  <c r="O55" i="124"/>
  <c r="O55" i="135" s="1"/>
  <c r="O41" i="136" s="1"/>
  <c r="P61" i="125" s="1"/>
  <c r="O56" i="124"/>
  <c r="O56" i="135" s="1"/>
  <c r="O42" i="136" s="1"/>
  <c r="P62" i="125" s="1"/>
  <c r="L50" i="124"/>
  <c r="K50" i="135" s="1"/>
  <c r="K36" i="136" s="1"/>
  <c r="L51" i="124"/>
  <c r="K51" i="135" s="1"/>
  <c r="K37" i="136" s="1"/>
  <c r="L52" i="124"/>
  <c r="K52" i="135" s="1"/>
  <c r="K38" i="136" s="1"/>
  <c r="L53" i="124"/>
  <c r="K53" i="135" s="1"/>
  <c r="K39" i="136" s="1"/>
  <c r="L54" i="124"/>
  <c r="K54" i="135" s="1"/>
  <c r="K40" i="136" s="1"/>
  <c r="L55" i="124"/>
  <c r="K55" i="135" s="1"/>
  <c r="K41" i="136" s="1"/>
  <c r="L56" i="124"/>
  <c r="K56" i="135" s="1"/>
  <c r="K42" i="136" s="1"/>
  <c r="L57" i="124"/>
  <c r="K57" i="135" s="1"/>
  <c r="K43" i="136" s="1"/>
  <c r="E50" i="124"/>
  <c r="E50" i="135" s="1"/>
  <c r="E36" i="136" s="1"/>
  <c r="P46" i="125" s="1"/>
  <c r="B50" i="124"/>
  <c r="B50" i="135" s="1"/>
  <c r="B36" i="136" s="1"/>
  <c r="F5" i="135"/>
  <c r="F5" i="136" s="1"/>
  <c r="F5" i="125" s="1"/>
  <c r="M3" i="135"/>
  <c r="M3" i="136" s="1"/>
  <c r="K3" i="125" s="1"/>
  <c r="L47" i="124"/>
  <c r="K47" i="135" s="1"/>
  <c r="K33" i="136" s="1"/>
  <c r="L48" i="124"/>
  <c r="K48" i="135" s="1"/>
  <c r="K34" i="136" s="1"/>
  <c r="L49" i="124"/>
  <c r="K49" i="135" s="1"/>
  <c r="K35" i="136" s="1"/>
  <c r="L58" i="124"/>
  <c r="K58" i="135" s="1"/>
  <c r="K44" i="136" s="1"/>
  <c r="L46" i="124"/>
  <c r="K46" i="135" s="1"/>
  <c r="K32" i="136" s="1"/>
  <c r="B55" i="124"/>
  <c r="B55" i="135" s="1"/>
  <c r="B41" i="136" s="1"/>
  <c r="B56" i="124"/>
  <c r="B56" i="135" s="1"/>
  <c r="B42" i="136" s="1"/>
  <c r="B57" i="124"/>
  <c r="B57" i="135" s="1"/>
  <c r="B43" i="136" s="1"/>
  <c r="B58" i="124"/>
  <c r="B58" i="135" s="1"/>
  <c r="B44" i="136" s="1"/>
  <c r="B54" i="124"/>
  <c r="B54" i="135" s="1"/>
  <c r="B40" i="136" s="1"/>
  <c r="B47" i="124"/>
  <c r="B47" i="135" s="1"/>
  <c r="B33" i="136" s="1"/>
  <c r="B48" i="124"/>
  <c r="B48" i="135" s="1"/>
  <c r="B34" i="136" s="1"/>
  <c r="B49" i="124"/>
  <c r="B49" i="135" s="1"/>
  <c r="B35" i="136" s="1"/>
  <c r="B46" i="124"/>
  <c r="B46" i="135" s="1"/>
  <c r="B32" i="136" s="1"/>
  <c r="U18" i="122"/>
  <c r="U54" i="122"/>
  <c r="T56" i="122"/>
  <c r="T30" i="122"/>
  <c r="U11" i="122"/>
  <c r="T37" i="122"/>
  <c r="U56" i="122"/>
  <c r="U30" i="122"/>
  <c r="U19" i="122"/>
  <c r="S37" i="122"/>
  <c r="U34" i="122"/>
  <c r="U20" i="122"/>
  <c r="S30" i="122"/>
  <c r="T19" i="122"/>
  <c r="U37" i="122"/>
  <c r="T34" i="122"/>
  <c r="S56" i="122" a="1"/>
  <c r="S19" i="122"/>
  <c r="S34" i="122"/>
  <c r="U15" i="122"/>
  <c r="T11" i="122"/>
  <c r="S11" i="122" a="1"/>
  <c r="W24" i="136" l="1"/>
  <c r="T24" i="136" s="1"/>
  <c r="W15" i="136"/>
  <c r="W10" i="135"/>
  <c r="W9" i="135"/>
  <c r="S9" i="135" s="1"/>
  <c r="W13" i="135"/>
  <c r="W21" i="135"/>
  <c r="W22" i="135"/>
  <c r="W24" i="124"/>
  <c r="S24" i="124" s="1"/>
  <c r="W10" i="124"/>
  <c r="S10" i="124" s="1"/>
  <c r="T14" i="122"/>
  <c r="U33" i="122"/>
  <c r="X12" i="122"/>
  <c r="S54" i="122"/>
  <c r="T33" i="122"/>
  <c r="X25" i="122"/>
  <c r="U25" i="122" s="1"/>
  <c r="X16" i="122"/>
  <c r="U16" i="122" s="1"/>
  <c r="S15" i="136"/>
  <c r="U15" i="136"/>
  <c r="T15" i="136"/>
  <c r="U29" i="124"/>
  <c r="T29" i="124"/>
  <c r="S29" i="124"/>
  <c r="T10" i="124"/>
  <c r="T25" i="135"/>
  <c r="U25" i="135"/>
  <c r="S25" i="135"/>
  <c r="T35" i="122"/>
  <c r="U35" i="122"/>
  <c r="S19" i="135"/>
  <c r="U19" i="135"/>
  <c r="T19" i="135"/>
  <c r="T26" i="135"/>
  <c r="U26" i="135"/>
  <c r="S26" i="135"/>
  <c r="U34" i="135"/>
  <c r="S34" i="135"/>
  <c r="T34" i="135"/>
  <c r="S10" i="135"/>
  <c r="U10" i="135"/>
  <c r="T10" i="135"/>
  <c r="S21" i="136"/>
  <c r="U21" i="136"/>
  <c r="T21" i="136"/>
  <c r="S13" i="136"/>
  <c r="T13" i="136"/>
  <c r="U13" i="136"/>
  <c r="T26" i="124"/>
  <c r="S26" i="124"/>
  <c r="U26" i="124"/>
  <c r="U17" i="124"/>
  <c r="T17" i="124"/>
  <c r="S17" i="124"/>
  <c r="S12" i="135"/>
  <c r="T12" i="135"/>
  <c r="U12" i="135"/>
  <c r="S20" i="135"/>
  <c r="T20" i="135"/>
  <c r="U20" i="135"/>
  <c r="S27" i="135"/>
  <c r="U27" i="135"/>
  <c r="T27" i="135"/>
  <c r="U9" i="135"/>
  <c r="T12" i="136"/>
  <c r="U12" i="136"/>
  <c r="S12" i="136"/>
  <c r="T13" i="135"/>
  <c r="U13" i="135"/>
  <c r="S13" i="135"/>
  <c r="U21" i="135"/>
  <c r="S21" i="135"/>
  <c r="T21" i="135"/>
  <c r="T28" i="135"/>
  <c r="U28" i="135"/>
  <c r="S28" i="135"/>
  <c r="S19" i="136"/>
  <c r="T19" i="136"/>
  <c r="U19" i="136"/>
  <c r="U10" i="136"/>
  <c r="S10" i="136"/>
  <c r="T10" i="136"/>
  <c r="T24" i="124"/>
  <c r="T22" i="135"/>
  <c r="U22" i="135"/>
  <c r="S22" i="135"/>
  <c r="T29" i="135"/>
  <c r="U29" i="135"/>
  <c r="S29" i="135"/>
  <c r="S38" i="135"/>
  <c r="T38" i="135"/>
  <c r="U38" i="135"/>
  <c r="T28" i="136"/>
  <c r="S28" i="136"/>
  <c r="U28" i="136"/>
  <c r="U9" i="136"/>
  <c r="T9" i="136"/>
  <c r="S9" i="136"/>
  <c r="S39" i="135"/>
  <c r="U39" i="135"/>
  <c r="T39" i="135"/>
  <c r="S24" i="136"/>
  <c r="U26" i="136"/>
  <c r="T26" i="136"/>
  <c r="S26" i="136"/>
  <c r="S17" i="136"/>
  <c r="T17" i="136"/>
  <c r="U17" i="136"/>
  <c r="T41" i="124"/>
  <c r="S41" i="124"/>
  <c r="U41" i="124"/>
  <c r="U13" i="124"/>
  <c r="T13" i="124"/>
  <c r="S13" i="124"/>
  <c r="S16" i="135"/>
  <c r="T16" i="135"/>
  <c r="U16" i="135"/>
  <c r="X17" i="122"/>
  <c r="U17" i="122" s="1"/>
  <c r="W25" i="136"/>
  <c r="W42" i="124"/>
  <c r="U42" i="124" s="1"/>
  <c r="T33" i="135"/>
  <c r="U33" i="135"/>
  <c r="S33" i="135"/>
  <c r="W14" i="135"/>
  <c r="W35" i="135"/>
  <c r="W33" i="124"/>
  <c r="W18" i="135"/>
  <c r="W40" i="135"/>
  <c r="W31" i="135"/>
  <c r="U31" i="135" s="1"/>
  <c r="X52" i="122"/>
  <c r="W23" i="135"/>
  <c r="W32" i="135"/>
  <c r="X53" i="122"/>
  <c r="X27" i="122"/>
  <c r="W16" i="136"/>
  <c r="X26" i="122"/>
  <c r="X44" i="122"/>
  <c r="X21" i="122"/>
  <c r="T21" i="122" s="1"/>
  <c r="W20" i="136"/>
  <c r="W28" i="124"/>
  <c r="W14" i="124"/>
  <c r="U14" i="124" s="1"/>
  <c r="X47" i="122"/>
  <c r="X49" i="122"/>
  <c r="X40" i="122"/>
  <c r="X38" i="122"/>
  <c r="S38" i="122" s="1"/>
  <c r="X24" i="122"/>
  <c r="T24" i="122" s="1"/>
  <c r="W22" i="136"/>
  <c r="W18" i="136"/>
  <c r="W14" i="136"/>
  <c r="W38" i="124"/>
  <c r="W32" i="124"/>
  <c r="W30" i="124"/>
  <c r="W25" i="124"/>
  <c r="W23" i="124"/>
  <c r="W21" i="124"/>
  <c r="W9" i="124"/>
  <c r="W15" i="135"/>
  <c r="W17" i="135"/>
  <c r="W24" i="135"/>
  <c r="W30" i="135"/>
  <c r="W36" i="135"/>
  <c r="W34" i="122"/>
  <c r="W35" i="122"/>
  <c r="S11" i="122"/>
  <c r="W33" i="122"/>
  <c r="W19" i="122"/>
  <c r="W30" i="122"/>
  <c r="S56" i="122"/>
  <c r="W56" i="122"/>
  <c r="W17" i="122"/>
  <c r="S14" i="122"/>
  <c r="W37" i="122"/>
  <c r="W11" i="122"/>
  <c r="W54" i="122"/>
  <c r="W18" i="122"/>
  <c r="W35" i="124"/>
  <c r="W19" i="124"/>
  <c r="W16" i="124"/>
  <c r="W12" i="124"/>
  <c r="X45" i="122"/>
  <c r="W39" i="124"/>
  <c r="W36" i="124"/>
  <c r="W31" i="124"/>
  <c r="W22" i="124"/>
  <c r="W20" i="124"/>
  <c r="W15" i="124"/>
  <c r="W42" i="135"/>
  <c r="W15" i="122"/>
  <c r="W20" i="122"/>
  <c r="R45" i="125"/>
  <c r="R43" i="125"/>
  <c r="R46" i="125"/>
  <c r="R47" i="125"/>
  <c r="R44" i="125"/>
  <c r="O58" i="124"/>
  <c r="O58" i="135" s="1"/>
  <c r="O44" i="136" s="1"/>
  <c r="O57" i="124"/>
  <c r="O57" i="135" s="1"/>
  <c r="O43" i="136" s="1"/>
  <c r="P63" i="125" s="1"/>
  <c r="O47" i="124"/>
  <c r="O47" i="135" s="1"/>
  <c r="O33" i="136" s="1"/>
  <c r="P53" i="125" s="1"/>
  <c r="O46" i="124"/>
  <c r="O46" i="135" s="1"/>
  <c r="O32" i="136" s="1"/>
  <c r="P52" i="125" s="1"/>
  <c r="E58" i="124"/>
  <c r="E58" i="135" s="1"/>
  <c r="E44" i="136" s="1"/>
  <c r="P51" i="125" s="1"/>
  <c r="E57" i="124"/>
  <c r="E57" i="135" s="1"/>
  <c r="E43" i="136" s="1"/>
  <c r="P50" i="125" s="1"/>
  <c r="E56" i="124"/>
  <c r="E56" i="135" s="1"/>
  <c r="E42" i="136" s="1"/>
  <c r="P49" i="125" s="1"/>
  <c r="E55" i="124"/>
  <c r="E55" i="135" s="1"/>
  <c r="E41" i="136" s="1"/>
  <c r="P48" i="125" s="1"/>
  <c r="E54" i="124"/>
  <c r="E54" i="135" s="1"/>
  <c r="E40" i="136" s="1"/>
  <c r="P47" i="125" s="1"/>
  <c r="E49" i="124"/>
  <c r="E49" i="135" s="1"/>
  <c r="E35" i="136" s="1"/>
  <c r="P45" i="125" s="1"/>
  <c r="E48" i="124"/>
  <c r="E48" i="135" s="1"/>
  <c r="E34" i="136" s="1"/>
  <c r="P44" i="125" s="1"/>
  <c r="E47" i="124"/>
  <c r="E47" i="135" s="1"/>
  <c r="E33" i="136" s="1"/>
  <c r="P43" i="125" s="1"/>
  <c r="E46" i="124"/>
  <c r="E46" i="135" s="1"/>
  <c r="E32" i="136" s="1"/>
  <c r="P42" i="125" s="1"/>
  <c r="M5" i="135"/>
  <c r="M5" i="136" s="1"/>
  <c r="K5" i="125" s="1"/>
  <c r="Q4" i="135"/>
  <c r="M2" i="135"/>
  <c r="F4" i="135"/>
  <c r="F2" i="135"/>
  <c r="AF22" i="136"/>
  <c r="AE22" i="136"/>
  <c r="AD22" i="136"/>
  <c r="AC22" i="136"/>
  <c r="AB22" i="136"/>
  <c r="AA22" i="136"/>
  <c r="AF21" i="136"/>
  <c r="AE21" i="136"/>
  <c r="AD21" i="136"/>
  <c r="AC21" i="136"/>
  <c r="AB21" i="136"/>
  <c r="AA21" i="136"/>
  <c r="AF20" i="136"/>
  <c r="AE20" i="136"/>
  <c r="AD20" i="136"/>
  <c r="AC20" i="136"/>
  <c r="AB20" i="136"/>
  <c r="AA20" i="136"/>
  <c r="AF19" i="136"/>
  <c r="AE19" i="136"/>
  <c r="AD19" i="136"/>
  <c r="AC19" i="136"/>
  <c r="AB19" i="136"/>
  <c r="AA19" i="136"/>
  <c r="AF28" i="136"/>
  <c r="AE28" i="136"/>
  <c r="AD28" i="136"/>
  <c r="AC28" i="136"/>
  <c r="AB28" i="136"/>
  <c r="AA28" i="136"/>
  <c r="AF26" i="136"/>
  <c r="AE26" i="136"/>
  <c r="AD26" i="136"/>
  <c r="AC26" i="136"/>
  <c r="AB26" i="136"/>
  <c r="AA26" i="136"/>
  <c r="AF25" i="136"/>
  <c r="AE25" i="136"/>
  <c r="AD25" i="136"/>
  <c r="AC25" i="136"/>
  <c r="AB25" i="136"/>
  <c r="AA25" i="136"/>
  <c r="AF24" i="136"/>
  <c r="AE24" i="136"/>
  <c r="AD24" i="136"/>
  <c r="AC24" i="136"/>
  <c r="AB24" i="136"/>
  <c r="AA24" i="136"/>
  <c r="AF18" i="136"/>
  <c r="AE18" i="136"/>
  <c r="AD18" i="136"/>
  <c r="AC18" i="136"/>
  <c r="AB18" i="136"/>
  <c r="AA18" i="136"/>
  <c r="AF17" i="136"/>
  <c r="AE17" i="136"/>
  <c r="AD17" i="136"/>
  <c r="AC17" i="136"/>
  <c r="AB17" i="136"/>
  <c r="AA17" i="136"/>
  <c r="AF16" i="136"/>
  <c r="AE16" i="136"/>
  <c r="AD16" i="136"/>
  <c r="AC16" i="136"/>
  <c r="AB16" i="136"/>
  <c r="AA16" i="136"/>
  <c r="AF15" i="136"/>
  <c r="AE15" i="136"/>
  <c r="AD15" i="136"/>
  <c r="AC15" i="136"/>
  <c r="AB15" i="136"/>
  <c r="AA15" i="136"/>
  <c r="AF14" i="136"/>
  <c r="AE14" i="136"/>
  <c r="AD14" i="136"/>
  <c r="AC14" i="136"/>
  <c r="AB14" i="136"/>
  <c r="AA14" i="136"/>
  <c r="AF13" i="136"/>
  <c r="AE13" i="136"/>
  <c r="AD13" i="136"/>
  <c r="AC13" i="136"/>
  <c r="AB13" i="136"/>
  <c r="AA13" i="136"/>
  <c r="AF12" i="136"/>
  <c r="AE12" i="136"/>
  <c r="AD12" i="136"/>
  <c r="AC12" i="136"/>
  <c r="AB12" i="136"/>
  <c r="AA12" i="136"/>
  <c r="AF10" i="136"/>
  <c r="AE10" i="136"/>
  <c r="AD10" i="136"/>
  <c r="AC10" i="136"/>
  <c r="AB10" i="136"/>
  <c r="AA10" i="136"/>
  <c r="AF9" i="136"/>
  <c r="AE9" i="136"/>
  <c r="AD9" i="136"/>
  <c r="AC9" i="136"/>
  <c r="AB9" i="136"/>
  <c r="AA9" i="136"/>
  <c r="AF25" i="135"/>
  <c r="AE25" i="135"/>
  <c r="AD25" i="135"/>
  <c r="AC25" i="135"/>
  <c r="AB25" i="135"/>
  <c r="AA25" i="135"/>
  <c r="AF24" i="135"/>
  <c r="AE24" i="135"/>
  <c r="AD24" i="135"/>
  <c r="AC24" i="135"/>
  <c r="AB24" i="135"/>
  <c r="AA24" i="135"/>
  <c r="AF23" i="135"/>
  <c r="AE23" i="135"/>
  <c r="AD23" i="135"/>
  <c r="AC23" i="135"/>
  <c r="AB23" i="135"/>
  <c r="AA23" i="135"/>
  <c r="AF22" i="135"/>
  <c r="AE22" i="135"/>
  <c r="AD22" i="135"/>
  <c r="AC22" i="135"/>
  <c r="AB22" i="135"/>
  <c r="AA22" i="135"/>
  <c r="AF21" i="135"/>
  <c r="AE21" i="135"/>
  <c r="AD21" i="135"/>
  <c r="AC21" i="135"/>
  <c r="AB21" i="135"/>
  <c r="AA21" i="135"/>
  <c r="AF20" i="135"/>
  <c r="AE20" i="135"/>
  <c r="AD20" i="135"/>
  <c r="AC20" i="135"/>
  <c r="AB20" i="135"/>
  <c r="AA20" i="135"/>
  <c r="AF19" i="135"/>
  <c r="AE19" i="135"/>
  <c r="AD19" i="135"/>
  <c r="AC19" i="135"/>
  <c r="AB19" i="135"/>
  <c r="AA19" i="135"/>
  <c r="AF32" i="135"/>
  <c r="AE32" i="135"/>
  <c r="AD32" i="135"/>
  <c r="AC32" i="135"/>
  <c r="AB32" i="135"/>
  <c r="AA32" i="135"/>
  <c r="AF31" i="135"/>
  <c r="AE31" i="135"/>
  <c r="AD31" i="135"/>
  <c r="AC31" i="135"/>
  <c r="AB31" i="135"/>
  <c r="AA31" i="135"/>
  <c r="AF30" i="135"/>
  <c r="AE30" i="135"/>
  <c r="AD30" i="135"/>
  <c r="AC30" i="135"/>
  <c r="AB30" i="135"/>
  <c r="AA30" i="135"/>
  <c r="AF29" i="135"/>
  <c r="AE29" i="135"/>
  <c r="AD29" i="135"/>
  <c r="AC29" i="135"/>
  <c r="AB29" i="135"/>
  <c r="AA29" i="135"/>
  <c r="AF28" i="135"/>
  <c r="AE28" i="135"/>
  <c r="AD28" i="135"/>
  <c r="AC28" i="135"/>
  <c r="AB28" i="135"/>
  <c r="AA28" i="135"/>
  <c r="AF27" i="135"/>
  <c r="AE27" i="135"/>
  <c r="AD27" i="135"/>
  <c r="AC27" i="135"/>
  <c r="AB27" i="135"/>
  <c r="AA27" i="135"/>
  <c r="AF26" i="135"/>
  <c r="AE26" i="135"/>
  <c r="AD26" i="135"/>
  <c r="AC26" i="135"/>
  <c r="AB26" i="135"/>
  <c r="AA26" i="135"/>
  <c r="AF34" i="135"/>
  <c r="AE34" i="135"/>
  <c r="AD34" i="135"/>
  <c r="AC34" i="135"/>
  <c r="AB34" i="135"/>
  <c r="AA34" i="135"/>
  <c r="AF33" i="135"/>
  <c r="AE33" i="135"/>
  <c r="AD33" i="135"/>
  <c r="AC33" i="135"/>
  <c r="AB33" i="135"/>
  <c r="AA33" i="135"/>
  <c r="AF36" i="135"/>
  <c r="AE36" i="135"/>
  <c r="AD36" i="135"/>
  <c r="AC36" i="135"/>
  <c r="AB36" i="135"/>
  <c r="AA36" i="135"/>
  <c r="AF35" i="135"/>
  <c r="AE35" i="135"/>
  <c r="AD35" i="135"/>
  <c r="AC35" i="135"/>
  <c r="AB35" i="135"/>
  <c r="AA35" i="135"/>
  <c r="AF42" i="135"/>
  <c r="AE42" i="135"/>
  <c r="AD42" i="135"/>
  <c r="AC42" i="135"/>
  <c r="AB42" i="135"/>
  <c r="AA42" i="135"/>
  <c r="AF40" i="135"/>
  <c r="AE40" i="135"/>
  <c r="AD40" i="135"/>
  <c r="AC40" i="135"/>
  <c r="AB40" i="135"/>
  <c r="AA40" i="135"/>
  <c r="AF39" i="135"/>
  <c r="AE39" i="135"/>
  <c r="AD39" i="135"/>
  <c r="AC39" i="135"/>
  <c r="AB39" i="135"/>
  <c r="AA39" i="135"/>
  <c r="AF38" i="135"/>
  <c r="AE38" i="135"/>
  <c r="AD38" i="135"/>
  <c r="AC38" i="135"/>
  <c r="AB38" i="135"/>
  <c r="AA38" i="135"/>
  <c r="AF18" i="135"/>
  <c r="AE18" i="135"/>
  <c r="AD18" i="135"/>
  <c r="AC18" i="135"/>
  <c r="AB18" i="135"/>
  <c r="AA18" i="135"/>
  <c r="AF17" i="135"/>
  <c r="AE17" i="135"/>
  <c r="AD17" i="135"/>
  <c r="AC17" i="135"/>
  <c r="AB17" i="135"/>
  <c r="AA17" i="135"/>
  <c r="AF16" i="135"/>
  <c r="AE16" i="135"/>
  <c r="AD16" i="135"/>
  <c r="AC16" i="135"/>
  <c r="AB16" i="135"/>
  <c r="AA16" i="135"/>
  <c r="AF15" i="135"/>
  <c r="AE15" i="135"/>
  <c r="AD15" i="135"/>
  <c r="AC15" i="135"/>
  <c r="AB15" i="135"/>
  <c r="AA15" i="135"/>
  <c r="AF14" i="135"/>
  <c r="AE14" i="135"/>
  <c r="AD14" i="135"/>
  <c r="AC14" i="135"/>
  <c r="AB14" i="135"/>
  <c r="AA14" i="135"/>
  <c r="AF13" i="135"/>
  <c r="AE13" i="135"/>
  <c r="AD13" i="135"/>
  <c r="AC13" i="135"/>
  <c r="AB13" i="135"/>
  <c r="AA13" i="135"/>
  <c r="AF12" i="135"/>
  <c r="AE12" i="135"/>
  <c r="AD12" i="135"/>
  <c r="AC12" i="135"/>
  <c r="AB12" i="135"/>
  <c r="AA12" i="135"/>
  <c r="AF10" i="135"/>
  <c r="AE10" i="135"/>
  <c r="AD10" i="135"/>
  <c r="AC10" i="135"/>
  <c r="AB10" i="135"/>
  <c r="AA10" i="135"/>
  <c r="AF9" i="135"/>
  <c r="AE9" i="135"/>
  <c r="AD9" i="135"/>
  <c r="AC9" i="135"/>
  <c r="AB9" i="135"/>
  <c r="AA9" i="135"/>
  <c r="U14" i="122"/>
  <c r="U28" i="122"/>
  <c r="U32" i="122"/>
  <c r="T31" i="122"/>
  <c r="T47" i="122"/>
  <c r="U58" i="122"/>
  <c r="T23" i="122"/>
  <c r="S51" i="122"/>
  <c r="U27" i="122"/>
  <c r="U41" i="122"/>
  <c r="U57" i="122"/>
  <c r="T49" i="122"/>
  <c r="U9" i="122"/>
  <c r="S48" i="122"/>
  <c r="S16" i="122" a="1"/>
  <c r="U12" i="122"/>
  <c r="U31" i="122"/>
  <c r="S50" i="122"/>
  <c r="S26" i="122" a="1"/>
  <c r="U23" i="122"/>
  <c r="S53" i="122"/>
  <c r="T27" i="122"/>
  <c r="S41" i="122"/>
  <c r="S43" i="122"/>
  <c r="S49" i="122"/>
  <c r="U40" i="122"/>
  <c r="U48" i="122"/>
  <c r="T28" i="122"/>
  <c r="T32" i="122"/>
  <c r="S31" i="122"/>
  <c r="U50" i="122"/>
  <c r="T58" i="122"/>
  <c r="S23" i="122" a="1"/>
  <c r="T51" i="122"/>
  <c r="T43" i="122"/>
  <c r="T57" i="122"/>
  <c r="T40" i="122"/>
  <c r="T48" i="122"/>
  <c r="S28" i="122" a="1"/>
  <c r="S32" i="122"/>
  <c r="T12" i="122"/>
  <c r="U47" i="122"/>
  <c r="T50" i="122"/>
  <c r="U26" i="122"/>
  <c r="S58" i="122"/>
  <c r="T53" i="122"/>
  <c r="U51" i="122"/>
  <c r="T41" i="122"/>
  <c r="U43" i="122"/>
  <c r="S57" i="122" a="1"/>
  <c r="U49" i="122"/>
  <c r="S40" i="122"/>
  <c r="S9" i="122" a="1"/>
  <c r="S12" i="122" a="1"/>
  <c r="S47" i="122"/>
  <c r="T26" i="122"/>
  <c r="U53" i="122"/>
  <c r="S27" i="122" a="1"/>
  <c r="S24" i="122" a="1"/>
  <c r="T9" i="122"/>
  <c r="U24" i="136" l="1"/>
  <c r="T9" i="135"/>
  <c r="U24" i="124"/>
  <c r="U10" i="124"/>
  <c r="S25" i="122" a="1"/>
  <c r="U24" i="122"/>
  <c r="S21" i="122"/>
  <c r="T16" i="122"/>
  <c r="U21" i="122"/>
  <c r="T25" i="122"/>
  <c r="U38" i="122"/>
  <c r="W38" i="122" s="1"/>
  <c r="T22" i="124"/>
  <c r="S22" i="124"/>
  <c r="U22" i="124"/>
  <c r="T35" i="124"/>
  <c r="U35" i="124"/>
  <c r="S35" i="124"/>
  <c r="T23" i="124"/>
  <c r="U23" i="124"/>
  <c r="S23" i="124"/>
  <c r="U36" i="135"/>
  <c r="T36" i="135"/>
  <c r="S36" i="135"/>
  <c r="S36" i="124"/>
  <c r="T36" i="124"/>
  <c r="U36" i="124"/>
  <c r="U30" i="135"/>
  <c r="S30" i="135"/>
  <c r="T30" i="135"/>
  <c r="T30" i="124"/>
  <c r="S30" i="124"/>
  <c r="U30" i="124"/>
  <c r="T40" i="135"/>
  <c r="U40" i="135"/>
  <c r="S40" i="135"/>
  <c r="S39" i="124"/>
  <c r="U39" i="124"/>
  <c r="T39" i="124"/>
  <c r="S24" i="135"/>
  <c r="T24" i="135"/>
  <c r="U24" i="135"/>
  <c r="S32" i="124"/>
  <c r="T32" i="124"/>
  <c r="U32" i="124"/>
  <c r="U16" i="136"/>
  <c r="S16" i="136"/>
  <c r="T16" i="136"/>
  <c r="S18" i="135"/>
  <c r="T18" i="135"/>
  <c r="U18" i="135"/>
  <c r="U44" i="122"/>
  <c r="W44" i="122" s="1"/>
  <c r="T44" i="122"/>
  <c r="S44" i="122"/>
  <c r="U45" i="122"/>
  <c r="W45" i="122" s="1"/>
  <c r="S45" i="122"/>
  <c r="T45" i="122"/>
  <c r="U17" i="135"/>
  <c r="S17" i="135"/>
  <c r="T17" i="135"/>
  <c r="T38" i="124"/>
  <c r="S38" i="124"/>
  <c r="U38" i="124"/>
  <c r="U33" i="124"/>
  <c r="T33" i="124"/>
  <c r="S33" i="124"/>
  <c r="U31" i="124"/>
  <c r="T31" i="124"/>
  <c r="S31" i="124"/>
  <c r="S42" i="135"/>
  <c r="T42" i="135"/>
  <c r="U42" i="135"/>
  <c r="U12" i="124"/>
  <c r="T12" i="124"/>
  <c r="S12" i="124"/>
  <c r="S15" i="135"/>
  <c r="U15" i="135"/>
  <c r="T15" i="135"/>
  <c r="S14" i="136"/>
  <c r="T14" i="136"/>
  <c r="U14" i="136"/>
  <c r="U35" i="135"/>
  <c r="S35" i="135"/>
  <c r="T35" i="135"/>
  <c r="T25" i="124"/>
  <c r="S25" i="124"/>
  <c r="U25" i="124"/>
  <c r="T38" i="122"/>
  <c r="T15" i="124"/>
  <c r="S15" i="124"/>
  <c r="U15" i="124"/>
  <c r="U16" i="124"/>
  <c r="T16" i="124"/>
  <c r="S16" i="124"/>
  <c r="T9" i="124"/>
  <c r="U9" i="124"/>
  <c r="S9" i="124"/>
  <c r="T18" i="136"/>
  <c r="S18" i="136"/>
  <c r="U18" i="136"/>
  <c r="U28" i="124"/>
  <c r="S28" i="124"/>
  <c r="T28" i="124"/>
  <c r="U32" i="135"/>
  <c r="T32" i="135"/>
  <c r="S32" i="135"/>
  <c r="S14" i="135"/>
  <c r="T14" i="135"/>
  <c r="U14" i="135"/>
  <c r="S20" i="124"/>
  <c r="T20" i="124"/>
  <c r="U20" i="124"/>
  <c r="U19" i="124"/>
  <c r="T19" i="124"/>
  <c r="S19" i="124"/>
  <c r="U21" i="124"/>
  <c r="T21" i="124"/>
  <c r="S21" i="124"/>
  <c r="U22" i="136"/>
  <c r="S22" i="136"/>
  <c r="T22" i="136"/>
  <c r="S20" i="136"/>
  <c r="U20" i="136"/>
  <c r="T20" i="136"/>
  <c r="U23" i="135"/>
  <c r="S23" i="135"/>
  <c r="T23" i="135"/>
  <c r="W48" i="122"/>
  <c r="W40" i="122"/>
  <c r="S24" i="122"/>
  <c r="S27" i="122"/>
  <c r="W53" i="122"/>
  <c r="S23" i="122"/>
  <c r="W23" i="122"/>
  <c r="S26" i="122"/>
  <c r="W50" i="122"/>
  <c r="W31" i="122"/>
  <c r="W12" i="122"/>
  <c r="S25" i="122"/>
  <c r="W25" i="122"/>
  <c r="S16" i="122"/>
  <c r="W16" i="122"/>
  <c r="S12" i="122"/>
  <c r="S9" i="122"/>
  <c r="W9" i="122"/>
  <c r="W49" i="122"/>
  <c r="W24" i="122"/>
  <c r="S57" i="122"/>
  <c r="W57" i="122"/>
  <c r="W43" i="122"/>
  <c r="W41" i="122"/>
  <c r="W27" i="122"/>
  <c r="W51" i="122"/>
  <c r="W58" i="122"/>
  <c r="W26" i="122"/>
  <c r="W21" i="122"/>
  <c r="W47" i="122"/>
  <c r="W32" i="122"/>
  <c r="S28" i="122"/>
  <c r="W28" i="122"/>
  <c r="W14" i="122"/>
  <c r="F4" i="136"/>
  <c r="M2" i="136"/>
  <c r="Q4" i="136"/>
  <c r="F2" i="136"/>
  <c r="F3" i="125"/>
  <c r="AB6" i="136"/>
  <c r="AD6" i="136"/>
  <c r="AF6" i="136"/>
  <c r="H50" i="136" s="1"/>
  <c r="S54" i="136" s="1"/>
  <c r="AE6" i="136"/>
  <c r="AA6" i="136"/>
  <c r="AC6" i="136"/>
  <c r="AC6" i="135"/>
  <c r="AD6" i="135"/>
  <c r="AB6" i="135"/>
  <c r="AE6" i="135"/>
  <c r="H63" i="135" s="1"/>
  <c r="S67" i="135" s="1"/>
  <c r="AF6" i="135"/>
  <c r="H64" i="135" s="1"/>
  <c r="S68" i="135" s="1"/>
  <c r="AA6" i="135"/>
  <c r="F4" i="125" l="1"/>
  <c r="F2" i="125"/>
  <c r="K4" i="125"/>
  <c r="H47" i="136"/>
  <c r="S52" i="136" s="1"/>
  <c r="AE4" i="136"/>
  <c r="H46" i="136" s="1"/>
  <c r="K2" i="125"/>
  <c r="H61" i="135"/>
  <c r="S66" i="135" s="1"/>
  <c r="AE4" i="135"/>
  <c r="H60" i="135" s="1"/>
  <c r="AE5" i="136"/>
  <c r="K48" i="136" s="1"/>
  <c r="H49" i="136"/>
  <c r="S53" i="136" s="1"/>
  <c r="AE5" i="135"/>
  <c r="AA42" i="124"/>
  <c r="AB42" i="124"/>
  <c r="AC42" i="124"/>
  <c r="AD42" i="124"/>
  <c r="AE42" i="124"/>
  <c r="AF42" i="124"/>
  <c r="AA36" i="124"/>
  <c r="AB36" i="124"/>
  <c r="AC36" i="124"/>
  <c r="AD36" i="124"/>
  <c r="AE36" i="124"/>
  <c r="AF36" i="124"/>
  <c r="AA37" i="124"/>
  <c r="AB37" i="124"/>
  <c r="AC37" i="124"/>
  <c r="AD37" i="124"/>
  <c r="AE37" i="124"/>
  <c r="AF37" i="124"/>
  <c r="AA38" i="124"/>
  <c r="AB38" i="124"/>
  <c r="AC38" i="124"/>
  <c r="AD38" i="124"/>
  <c r="AE38" i="124"/>
  <c r="AF38" i="124"/>
  <c r="AA39" i="124"/>
  <c r="AB39" i="124"/>
  <c r="AC39" i="124"/>
  <c r="AD39" i="124"/>
  <c r="AE39" i="124"/>
  <c r="AF39" i="124"/>
  <c r="AA29" i="124"/>
  <c r="AB29" i="124"/>
  <c r="AC29" i="124"/>
  <c r="AD29" i="124"/>
  <c r="AE29" i="124"/>
  <c r="AF29" i="124"/>
  <c r="AA30" i="124"/>
  <c r="AB30" i="124"/>
  <c r="AC30" i="124"/>
  <c r="AD30" i="124"/>
  <c r="AE30" i="124"/>
  <c r="AF30" i="124"/>
  <c r="AA31" i="124"/>
  <c r="AB31" i="124"/>
  <c r="AC31" i="124"/>
  <c r="AD31" i="124"/>
  <c r="AE31" i="124"/>
  <c r="AF31" i="124"/>
  <c r="AA32" i="124"/>
  <c r="AB32" i="124"/>
  <c r="AC32" i="124"/>
  <c r="AD32" i="124"/>
  <c r="AE32" i="124"/>
  <c r="AF32" i="124"/>
  <c r="AA33" i="124"/>
  <c r="AB33" i="124"/>
  <c r="AC33" i="124"/>
  <c r="AD33" i="124"/>
  <c r="AE33" i="124"/>
  <c r="AF33" i="124"/>
  <c r="AA22" i="124"/>
  <c r="AB22" i="124"/>
  <c r="AC22" i="124"/>
  <c r="AD22" i="124"/>
  <c r="AE22" i="124"/>
  <c r="AF22" i="124"/>
  <c r="AA23" i="124"/>
  <c r="AB23" i="124"/>
  <c r="AC23" i="124"/>
  <c r="AD23" i="124"/>
  <c r="AE23" i="124"/>
  <c r="AF23" i="124"/>
  <c r="AA24" i="124"/>
  <c r="AB24" i="124"/>
  <c r="AC24" i="124"/>
  <c r="AD24" i="124"/>
  <c r="AE24" i="124"/>
  <c r="AF24" i="124"/>
  <c r="AA25" i="124"/>
  <c r="AB25" i="124"/>
  <c r="AC25" i="124"/>
  <c r="AD25" i="124"/>
  <c r="AE25" i="124"/>
  <c r="AF25" i="124"/>
  <c r="AA16" i="124"/>
  <c r="AB16" i="124"/>
  <c r="AC16" i="124"/>
  <c r="AD16" i="124"/>
  <c r="AE16" i="124"/>
  <c r="AF16" i="124"/>
  <c r="AA13" i="124"/>
  <c r="AB13" i="124"/>
  <c r="AC13" i="124"/>
  <c r="AD13" i="124"/>
  <c r="AE13" i="124"/>
  <c r="AF13" i="124"/>
  <c r="AF41" i="124"/>
  <c r="AE41" i="124"/>
  <c r="AD41" i="124"/>
  <c r="AC41" i="124"/>
  <c r="AB41" i="124"/>
  <c r="AA41" i="124"/>
  <c r="AF35" i="124"/>
  <c r="AE35" i="124"/>
  <c r="AD35" i="124"/>
  <c r="AC35" i="124"/>
  <c r="AB35" i="124"/>
  <c r="AA35" i="124"/>
  <c r="AF28" i="124"/>
  <c r="AE28" i="124"/>
  <c r="AD28" i="124"/>
  <c r="AC28" i="124"/>
  <c r="AB28" i="124"/>
  <c r="AA28" i="124"/>
  <c r="AF26" i="124"/>
  <c r="AE26" i="124"/>
  <c r="AD26" i="124"/>
  <c r="AC26" i="124"/>
  <c r="AB26" i="124"/>
  <c r="AA26" i="124"/>
  <c r="AF21" i="124"/>
  <c r="AE21" i="124"/>
  <c r="AD21" i="124"/>
  <c r="AC21" i="124"/>
  <c r="AB21" i="124"/>
  <c r="AA21" i="124"/>
  <c r="AF20" i="124"/>
  <c r="AE20" i="124"/>
  <c r="AD20" i="124"/>
  <c r="AC20" i="124"/>
  <c r="AB20" i="124"/>
  <c r="AA20" i="124"/>
  <c r="AF19" i="124"/>
  <c r="AE19" i="124"/>
  <c r="AD19" i="124"/>
  <c r="AC19" i="124"/>
  <c r="AB19" i="124"/>
  <c r="AA19" i="124"/>
  <c r="AF17" i="124"/>
  <c r="AE17" i="124"/>
  <c r="AD17" i="124"/>
  <c r="AC17" i="124"/>
  <c r="AB17" i="124"/>
  <c r="AA17" i="124"/>
  <c r="AF15" i="124"/>
  <c r="AE15" i="124"/>
  <c r="AD15" i="124"/>
  <c r="AC15" i="124"/>
  <c r="AB15" i="124"/>
  <c r="AA15" i="124"/>
  <c r="AF14" i="124"/>
  <c r="AE14" i="124"/>
  <c r="AD14" i="124"/>
  <c r="AC14" i="124"/>
  <c r="AB14" i="124"/>
  <c r="AA14" i="124"/>
  <c r="AF12" i="124"/>
  <c r="AE12" i="124"/>
  <c r="AD12" i="124"/>
  <c r="AC12" i="124"/>
  <c r="AB12" i="124"/>
  <c r="AA12" i="124"/>
  <c r="E42" i="125" l="1"/>
  <c r="G42" i="125"/>
  <c r="D42" i="125"/>
  <c r="F42" i="125"/>
  <c r="K62" i="135"/>
  <c r="AE6" i="124"/>
  <c r="AC6" i="124"/>
  <c r="AA6" i="124"/>
  <c r="AB6" i="124"/>
  <c r="AF6" i="124"/>
  <c r="H64" i="124" s="1"/>
  <c r="S69" i="124" s="1"/>
  <c r="AD6" i="124"/>
  <c r="H61" i="124" l="1"/>
  <c r="S67" i="124" s="1"/>
  <c r="AE4" i="124"/>
  <c r="H60" i="124" s="1"/>
  <c r="AE5" i="124"/>
  <c r="K62" i="124" s="1"/>
  <c r="H63" i="124"/>
  <c r="S68" i="124" s="1"/>
  <c r="AG59" i="122" l="1"/>
  <c r="AF59" i="122"/>
  <c r="AE59" i="122"/>
  <c r="AD59" i="122"/>
  <c r="AC59" i="122"/>
  <c r="AB59" i="122"/>
  <c r="AG58" i="122"/>
  <c r="AF58" i="122"/>
  <c r="AE58" i="122"/>
  <c r="AD58" i="122"/>
  <c r="AC58" i="122"/>
  <c r="AB58" i="122"/>
  <c r="AG57" i="122"/>
  <c r="AF57" i="122"/>
  <c r="AE57" i="122"/>
  <c r="AD57" i="122"/>
  <c r="AC57" i="122"/>
  <c r="AB57" i="122"/>
  <c r="AG56" i="122"/>
  <c r="AF56" i="122"/>
  <c r="AE56" i="122"/>
  <c r="AD56" i="122"/>
  <c r="AC56" i="122"/>
  <c r="AB56" i="122"/>
  <c r="AG54" i="122"/>
  <c r="AF54" i="122"/>
  <c r="AE54" i="122"/>
  <c r="AD54" i="122"/>
  <c r="AC54" i="122"/>
  <c r="AB54" i="122"/>
  <c r="AG53" i="122"/>
  <c r="AF53" i="122"/>
  <c r="AE53" i="122"/>
  <c r="AD53" i="122"/>
  <c r="AC53" i="122"/>
  <c r="AB53" i="122"/>
  <c r="AG51" i="122"/>
  <c r="AF51" i="122"/>
  <c r="AE51" i="122"/>
  <c r="AD51" i="122"/>
  <c r="AC51" i="122"/>
  <c r="AB51" i="122"/>
  <c r="AG50" i="122"/>
  <c r="AF50" i="122"/>
  <c r="AE50" i="122"/>
  <c r="AD50" i="122"/>
  <c r="AC50" i="122"/>
  <c r="AB50" i="122"/>
  <c r="AG49" i="122"/>
  <c r="AF49" i="122"/>
  <c r="AE49" i="122"/>
  <c r="AD49" i="122"/>
  <c r="AC49" i="122"/>
  <c r="AB49" i="122"/>
  <c r="AG48" i="122"/>
  <c r="AF48" i="122"/>
  <c r="AE48" i="122"/>
  <c r="AD48" i="122"/>
  <c r="AC48" i="122"/>
  <c r="AB48" i="122"/>
  <c r="AG47" i="122"/>
  <c r="AF47" i="122"/>
  <c r="AE47" i="122"/>
  <c r="AD47" i="122"/>
  <c r="AC47" i="122"/>
  <c r="AB47" i="122"/>
  <c r="AG45" i="122"/>
  <c r="AF45" i="122"/>
  <c r="AE45" i="122"/>
  <c r="AD45" i="122"/>
  <c r="AC45" i="122"/>
  <c r="AB45" i="122"/>
  <c r="AG44" i="122"/>
  <c r="AF44" i="122"/>
  <c r="AE44" i="122"/>
  <c r="AD44" i="122"/>
  <c r="AC44" i="122"/>
  <c r="AB44" i="122"/>
  <c r="AG43" i="122"/>
  <c r="AF43" i="122"/>
  <c r="AE43" i="122"/>
  <c r="AD43" i="122"/>
  <c r="AC43" i="122"/>
  <c r="AB43" i="122"/>
  <c r="AG41" i="122"/>
  <c r="AF41" i="122"/>
  <c r="AE41" i="122"/>
  <c r="AD41" i="122"/>
  <c r="AC41" i="122"/>
  <c r="AB41" i="122"/>
  <c r="AG40" i="122"/>
  <c r="AF40" i="122"/>
  <c r="AE40" i="122"/>
  <c r="AD40" i="122"/>
  <c r="AC40" i="122"/>
  <c r="AB40" i="122"/>
  <c r="AG38" i="122"/>
  <c r="AF38" i="122"/>
  <c r="AE38" i="122"/>
  <c r="AD38" i="122"/>
  <c r="AC38" i="122"/>
  <c r="AB38" i="122"/>
  <c r="AG37" i="122"/>
  <c r="AF37" i="122"/>
  <c r="AE37" i="122"/>
  <c r="AD37" i="122"/>
  <c r="AC37" i="122"/>
  <c r="AB37" i="122"/>
  <c r="AG35" i="122"/>
  <c r="AF35" i="122"/>
  <c r="AE35" i="122"/>
  <c r="AD35" i="122"/>
  <c r="AC35" i="122"/>
  <c r="AB35" i="122"/>
  <c r="AG34" i="122"/>
  <c r="AF34" i="122"/>
  <c r="AE34" i="122"/>
  <c r="AD34" i="122"/>
  <c r="AC34" i="122"/>
  <c r="AB34" i="122"/>
  <c r="AG33" i="122"/>
  <c r="AF33" i="122"/>
  <c r="AE33" i="122"/>
  <c r="AD33" i="122"/>
  <c r="AC33" i="122"/>
  <c r="AB33" i="122"/>
  <c r="AG32" i="122"/>
  <c r="AF32" i="122"/>
  <c r="AE32" i="122"/>
  <c r="AD32" i="122"/>
  <c r="AC32" i="122"/>
  <c r="AB32" i="122"/>
  <c r="AG31" i="122"/>
  <c r="AF31" i="122"/>
  <c r="AE31" i="122"/>
  <c r="AD31" i="122"/>
  <c r="AC31" i="122"/>
  <c r="AB31" i="122"/>
  <c r="AG30" i="122"/>
  <c r="AF30" i="122"/>
  <c r="AE30" i="122"/>
  <c r="AD30" i="122"/>
  <c r="AC30" i="122"/>
  <c r="AB30" i="122"/>
  <c r="AG28" i="122"/>
  <c r="AF28" i="122"/>
  <c r="AE28" i="122"/>
  <c r="AD28" i="122"/>
  <c r="AC28" i="122"/>
  <c r="AB28" i="122"/>
  <c r="AG27" i="122"/>
  <c r="AF27" i="122"/>
  <c r="AE27" i="122"/>
  <c r="AD27" i="122"/>
  <c r="AC27" i="122"/>
  <c r="AB27" i="122"/>
  <c r="AG26" i="122"/>
  <c r="AF26" i="122"/>
  <c r="AE26" i="122"/>
  <c r="AD26" i="122"/>
  <c r="AC26" i="122"/>
  <c r="AB26" i="122"/>
  <c r="AG25" i="122"/>
  <c r="AF25" i="122"/>
  <c r="AE25" i="122"/>
  <c r="AD25" i="122"/>
  <c r="AC25" i="122"/>
  <c r="AB25" i="122"/>
  <c r="AG24" i="122"/>
  <c r="AF24" i="122"/>
  <c r="AE24" i="122"/>
  <c r="AD24" i="122"/>
  <c r="AC24" i="122"/>
  <c r="AB24" i="122"/>
  <c r="AG23" i="122"/>
  <c r="AF23" i="122"/>
  <c r="AE23" i="122"/>
  <c r="AD23" i="122"/>
  <c r="AC23" i="122"/>
  <c r="AB23" i="122"/>
  <c r="AB21" i="122"/>
  <c r="AC21" i="122"/>
  <c r="AD21" i="122"/>
  <c r="AE21" i="122"/>
  <c r="AF21" i="122"/>
  <c r="AG21" i="122"/>
  <c r="AB17" i="122"/>
  <c r="AC17" i="122"/>
  <c r="AD17" i="122"/>
  <c r="AE17" i="122"/>
  <c r="AF17" i="122"/>
  <c r="AG17" i="122"/>
  <c r="AB18" i="122"/>
  <c r="AC18" i="122"/>
  <c r="AD18" i="122"/>
  <c r="AE18" i="122"/>
  <c r="AF18" i="122"/>
  <c r="AG18" i="122"/>
  <c r="AB19" i="122"/>
  <c r="AC19" i="122"/>
  <c r="AD19" i="122"/>
  <c r="AE19" i="122"/>
  <c r="AF19" i="122"/>
  <c r="AG19" i="122"/>
  <c r="AB20" i="122"/>
  <c r="AC20" i="122"/>
  <c r="AD20" i="122"/>
  <c r="AE20" i="122"/>
  <c r="AF20" i="122"/>
  <c r="AG20" i="122"/>
  <c r="AG16" i="122"/>
  <c r="AF16" i="122"/>
  <c r="AE16" i="122"/>
  <c r="AD16" i="122"/>
  <c r="AC16" i="122"/>
  <c r="AB16" i="122"/>
  <c r="AG15" i="122"/>
  <c r="AF15" i="122"/>
  <c r="AE15" i="122"/>
  <c r="AD15" i="122"/>
  <c r="AC15" i="122"/>
  <c r="AB15" i="122"/>
  <c r="AG14" i="122"/>
  <c r="AF14" i="122"/>
  <c r="AE14" i="122"/>
  <c r="AD14" i="122"/>
  <c r="AC14" i="122"/>
  <c r="AB14" i="122"/>
  <c r="AG12" i="122"/>
  <c r="AF12" i="122"/>
  <c r="AE12" i="122"/>
  <c r="AD12" i="122"/>
  <c r="AC12" i="122"/>
  <c r="AB12" i="122"/>
  <c r="AB9" i="122"/>
  <c r="AC9" i="122"/>
  <c r="AD9" i="122"/>
  <c r="AE9" i="122"/>
  <c r="AF9" i="122"/>
  <c r="AG9" i="122"/>
  <c r="AG11" i="122"/>
  <c r="AF11" i="122"/>
  <c r="AE11" i="122"/>
  <c r="AD11" i="122"/>
  <c r="AC11" i="122"/>
  <c r="AB11" i="122"/>
  <c r="AF6" i="122" l="1"/>
  <c r="AE6" i="122"/>
  <c r="AD6" i="122"/>
  <c r="AB6" i="122"/>
  <c r="H80" i="122" l="1"/>
  <c r="S84" i="122" s="1"/>
  <c r="H78" i="122"/>
  <c r="S83" i="122" s="1"/>
  <c r="AC6" i="122" l="1"/>
  <c r="AG6" i="122" l="1"/>
  <c r="AF5" i="122" l="1"/>
  <c r="K79" i="122" s="1"/>
  <c r="AF4" i="122"/>
  <c r="H77" i="122" s="1"/>
  <c r="H81" i="122"/>
  <c r="S85" i="12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<sst xmlns="http://schemas.openxmlformats.org/spreadsheetml/2006/main" count="719" uniqueCount="190">
  <si>
    <t>I</t>
  </si>
  <si>
    <t>Titre</t>
  </si>
  <si>
    <t>DATE :</t>
  </si>
  <si>
    <t>OK</t>
  </si>
  <si>
    <t>NOK</t>
    <phoneticPr fontId="9" type="noConversion"/>
  </si>
  <si>
    <t>N/A</t>
  </si>
  <si>
    <t xml:space="preserve">Fonction </t>
  </si>
  <si>
    <t>Signature</t>
  </si>
  <si>
    <t>Pilot Action</t>
  </si>
  <si>
    <t>J</t>
  </si>
  <si>
    <t>K</t>
  </si>
  <si>
    <t>P</t>
  </si>
  <si>
    <t>LOW</t>
  </si>
  <si>
    <t>MEDIUM</t>
  </si>
  <si>
    <t>HIGH</t>
  </si>
  <si>
    <t>.</t>
  </si>
  <si>
    <t>X</t>
  </si>
  <si>
    <t>NOT OK</t>
  </si>
  <si>
    <t>NOT APP.</t>
  </si>
  <si>
    <t>A</t>
  </si>
  <si>
    <t>Type de DR</t>
  </si>
  <si>
    <t>E</t>
  </si>
  <si>
    <t>DR - P</t>
  </si>
  <si>
    <t>DR - F</t>
  </si>
  <si>
    <t>DRe - P</t>
  </si>
  <si>
    <t>DRe - F</t>
  </si>
  <si>
    <t>FTA -15</t>
  </si>
  <si>
    <t>BDI -15</t>
  </si>
  <si>
    <t>BDI - F</t>
  </si>
  <si>
    <t>Date DR</t>
  </si>
  <si>
    <t>PROJET :</t>
  </si>
  <si>
    <t>EDU</t>
  </si>
  <si>
    <r>
      <t>Q</t>
    </r>
    <r>
      <rPr>
        <sz val="8"/>
        <color rgb="FFFFFFFF"/>
        <rFont val="Alstom"/>
      </rPr>
      <t>uestion</t>
    </r>
    <r>
      <rPr>
        <b/>
        <sz val="10"/>
        <color indexed="9"/>
        <rFont val="Alstom"/>
      </rPr>
      <t xml:space="preserve"> N°</t>
    </r>
  </si>
  <si>
    <t>FTA - F</t>
  </si>
  <si>
    <r>
      <t xml:space="preserve">Données d'entrée manquante </t>
    </r>
    <r>
      <rPr>
        <i/>
        <sz val="10"/>
        <color theme="0" tint="-0.249977111117893"/>
        <rFont val="Alstom"/>
      </rPr>
      <t>/ missing input</t>
    </r>
  </si>
  <si>
    <r>
      <t xml:space="preserve">Hypothése projet </t>
    </r>
    <r>
      <rPr>
        <i/>
        <sz val="10"/>
        <color theme="0" tint="-0.249977111117893"/>
        <rFont val="Alstom"/>
      </rPr>
      <t>/ Project hypothesis</t>
    </r>
  </si>
  <si>
    <r>
      <t>Hypothése managèriale</t>
    </r>
    <r>
      <rPr>
        <i/>
        <sz val="10"/>
        <color theme="0" tint="-0.249977111117893"/>
        <rFont val="Alstom"/>
      </rPr>
      <t xml:space="preserve"> / Manageriale hypothesis</t>
    </r>
  </si>
  <si>
    <r>
      <t>Hypothése Expert</t>
    </r>
    <r>
      <rPr>
        <i/>
        <sz val="10"/>
        <color theme="0" tint="-0.249977111117893"/>
        <rFont val="Alstom"/>
      </rPr>
      <t xml:space="preserve"> / Expert hypothesis</t>
    </r>
  </si>
  <si>
    <t>OPEN</t>
  </si>
  <si>
    <t>CLOSED</t>
  </si>
  <si>
    <t>TASSIN</t>
  </si>
  <si>
    <t>Chef CHAUDARD</t>
  </si>
  <si>
    <t>Lt DUVAUCHEL</t>
  </si>
  <si>
    <r>
      <t xml:space="preserve">Risque sur des CONQs potentiels </t>
    </r>
    <r>
      <rPr>
        <i/>
        <sz val="10"/>
        <color theme="0" tint="-0.249977111117893"/>
        <rFont val="Alstom"/>
      </rPr>
      <t>/ Risk on potential CONQs</t>
    </r>
  </si>
  <si>
    <r>
      <t xml:space="preserve">Hypothèse MLE - ME </t>
    </r>
    <r>
      <rPr>
        <sz val="10"/>
        <color theme="0" tint="-0.249977111117893"/>
        <rFont val="Alstom"/>
      </rPr>
      <t>/ Lead Engineer hypothesis</t>
    </r>
  </si>
  <si>
    <r>
      <t>Risque sur un décalage du Planning</t>
    </r>
    <r>
      <rPr>
        <sz val="10"/>
        <color theme="0" tint="-0.249977111117893"/>
        <rFont val="Alstom"/>
      </rPr>
      <t xml:space="preserve"> / Risk on a schedule delay</t>
    </r>
  </si>
  <si>
    <r>
      <t xml:space="preserve">Case volontairement libre à copier &amp; coller si besoin
</t>
    </r>
    <r>
      <rPr>
        <i/>
        <sz val="10"/>
        <color rgb="FF0070C0"/>
        <rFont val="Alstom"/>
      </rPr>
      <t>Case intentionally free to copy &amp; paste if needed</t>
    </r>
  </si>
  <si>
    <r>
      <t xml:space="preserve">Case libre
</t>
    </r>
    <r>
      <rPr>
        <i/>
        <sz val="10"/>
        <color rgb="FF0070C0"/>
        <rFont val="Alstom"/>
      </rPr>
      <t>Case free</t>
    </r>
  </si>
  <si>
    <t>NOK</t>
  </si>
  <si>
    <t>I/P/E/A</t>
  </si>
  <si>
    <t>Projet</t>
  </si>
  <si>
    <t>Cpt DUMONT</t>
  </si>
  <si>
    <t>PITHIVIER</t>
  </si>
  <si>
    <t>Col BLANCHET</t>
  </si>
  <si>
    <r>
      <t>Criticity</t>
    </r>
    <r>
      <rPr>
        <sz val="10"/>
        <color theme="0"/>
        <rFont val="Alstom"/>
      </rPr>
      <t xml:space="preserve">
L - M - H</t>
    </r>
  </si>
  <si>
    <t>Moi</t>
  </si>
  <si>
    <t>PLOP</t>
  </si>
  <si>
    <t>TEST</t>
  </si>
  <si>
    <t>XXXXXXXXXXXXXXX</t>
  </si>
  <si>
    <t>Titre :</t>
  </si>
  <si>
    <t>Equipe :</t>
  </si>
  <si>
    <t>Ind :</t>
  </si>
  <si>
    <t>Nom :</t>
  </si>
  <si>
    <t>Poste :</t>
  </si>
  <si>
    <t>Type :</t>
  </si>
  <si>
    <t>Évaluation des risques</t>
  </si>
  <si>
    <t xml:space="preserve">Si NOK, Plan d'actions à lancer </t>
  </si>
  <si>
    <t xml:space="preserve">Observations </t>
  </si>
  <si>
    <t>Criticity</t>
  </si>
  <si>
    <t>Qui</t>
  </si>
  <si>
    <t>pour Quand</t>
  </si>
  <si>
    <t>Action soldée le</t>
  </si>
  <si>
    <t>B</t>
  </si>
  <si>
    <t>C</t>
  </si>
  <si>
    <t>Question N°1</t>
  </si>
  <si>
    <t>Question N°2</t>
  </si>
  <si>
    <t>Question N°3</t>
  </si>
  <si>
    <t>Question N°4</t>
  </si>
  <si>
    <t>Question N°5</t>
  </si>
  <si>
    <t>Question N°6</t>
  </si>
  <si>
    <t>Question N°7</t>
  </si>
  <si>
    <t>Question N°8</t>
  </si>
  <si>
    <t>Question N°9</t>
  </si>
  <si>
    <t>Question N°10</t>
  </si>
  <si>
    <t>Question N°11</t>
  </si>
  <si>
    <t>Risque N°1</t>
  </si>
  <si>
    <t>Risque N°2</t>
  </si>
  <si>
    <t>Action N°1</t>
  </si>
  <si>
    <t>Action N°2</t>
  </si>
  <si>
    <t>Action N°3</t>
  </si>
  <si>
    <t>Action N°4</t>
  </si>
  <si>
    <t>Alex</t>
  </si>
  <si>
    <t>Jean</t>
  </si>
  <si>
    <t>D</t>
  </si>
  <si>
    <t>Question N°12</t>
  </si>
  <si>
    <t>Question N°13</t>
  </si>
  <si>
    <t>Question N°14</t>
  </si>
  <si>
    <t>Question N°15</t>
  </si>
  <si>
    <t>Question N°16</t>
  </si>
  <si>
    <t>Question N°17</t>
  </si>
  <si>
    <t>Question N°18</t>
  </si>
  <si>
    <t>Question N°19</t>
  </si>
  <si>
    <t>Question N°20</t>
  </si>
  <si>
    <t>Question N°21</t>
  </si>
  <si>
    <t>Question N°22</t>
  </si>
  <si>
    <t>Question N°23</t>
  </si>
  <si>
    <t>F</t>
  </si>
  <si>
    <t>G</t>
  </si>
  <si>
    <t>Question N°24</t>
  </si>
  <si>
    <t>Question N°25</t>
  </si>
  <si>
    <t>Question N°26</t>
  </si>
  <si>
    <t>Question N°27</t>
  </si>
  <si>
    <t>H</t>
  </si>
  <si>
    <t>Question N°28</t>
  </si>
  <si>
    <t>Question N°29</t>
  </si>
  <si>
    <t>Question N°30</t>
  </si>
  <si>
    <t>Question N°31</t>
  </si>
  <si>
    <t>Question N°32</t>
  </si>
  <si>
    <t>Question N°33</t>
  </si>
  <si>
    <t>Question N°34</t>
  </si>
  <si>
    <t>Question N°35</t>
  </si>
  <si>
    <t>Question N°36</t>
  </si>
  <si>
    <t>Question N°37</t>
  </si>
  <si>
    <t>Question N°38</t>
  </si>
  <si>
    <t>Question N°39</t>
  </si>
  <si>
    <t>Risque N°4</t>
  </si>
  <si>
    <t>Action N°5</t>
  </si>
  <si>
    <t>Question N°40</t>
  </si>
  <si>
    <t>Question N°41</t>
  </si>
  <si>
    <t>Participants</t>
  </si>
  <si>
    <t>MOI</t>
  </si>
  <si>
    <t>X1</t>
  </si>
  <si>
    <t>X2</t>
  </si>
  <si>
    <t>X3</t>
  </si>
  <si>
    <t>X4</t>
  </si>
  <si>
    <t>X5</t>
  </si>
  <si>
    <t>Nom</t>
  </si>
  <si>
    <t xml:space="preserve">Informés </t>
  </si>
  <si>
    <t>X6</t>
  </si>
  <si>
    <t>X7</t>
  </si>
  <si>
    <t>X8</t>
  </si>
  <si>
    <t>X9</t>
  </si>
  <si>
    <t>X10</t>
  </si>
  <si>
    <t>Informés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</si>
  <si>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</si>
  <si>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</si>
  <si>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</si>
  <si>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</si>
  <si>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</si>
  <si>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</si>
  <si>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</si>
  <si>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</si>
  <si>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</si>
  <si>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X21</t>
  </si>
  <si>
    <t>X22</t>
  </si>
  <si>
    <t>Ludo</t>
  </si>
  <si>
    <t>Didier</t>
  </si>
  <si>
    <t>CT</t>
  </si>
  <si>
    <t>CL</t>
  </si>
  <si>
    <t>CM</t>
  </si>
  <si>
    <t>CH</t>
  </si>
  <si>
    <t>Deco intérieure</t>
  </si>
  <si>
    <t>Equipe 1</t>
  </si>
  <si>
    <t>N°</t>
  </si>
  <si>
    <t xml:space="preserve"> DR CL</t>
  </si>
  <si>
    <t>N° :</t>
  </si>
  <si>
    <t>DRE</t>
  </si>
  <si>
    <t>Visa</t>
  </si>
  <si>
    <t>Risque N°6</t>
  </si>
  <si>
    <t>Action N°6</t>
  </si>
  <si>
    <t>Risque N°3</t>
  </si>
  <si>
    <t>Action N°7</t>
  </si>
  <si>
    <t>Luc</t>
  </si>
  <si>
    <t>FTA</t>
  </si>
  <si>
    <t>Risque N°11</t>
  </si>
  <si>
    <t>Action N°11</t>
  </si>
  <si>
    <t>Pierre</t>
  </si>
  <si>
    <t>BDI</t>
  </si>
  <si>
    <t xml:space="preserve">OIL - Report </t>
  </si>
  <si>
    <t>N°  :</t>
  </si>
  <si>
    <t>Plan d'Action</t>
  </si>
  <si>
    <t>Type</t>
  </si>
  <si>
    <t>Pt Fermé le</t>
  </si>
  <si>
    <t>Open</t>
  </si>
  <si>
    <t>Autres Risques</t>
  </si>
  <si>
    <t>Risque N°12</t>
  </si>
  <si>
    <t>Action N°12</t>
  </si>
  <si>
    <t>Marc</t>
  </si>
  <si>
    <t>Page de garde VIDE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</si>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</sst>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color indexed="18"/>
      <name val="Alstom"/>
    </font>
    <font>
      <sz val="12"/>
      <name val="Alstom"/>
    </font>
    <font>
      <sz val="10"/>
      <name val="Alstom"/>
    </font>
    <font>
      <sz val="12"/>
      <color indexed="62"/>
      <name val="Alstom"/>
    </font>
    <font>
      <i/>
      <sz val="10"/>
      <name val="Alstom"/>
    </font>
    <font>
      <b/>
      <sz val="10"/>
      <color rgb="FF0070C0"/>
      <name val="Alstom"/>
    </font>
    <font>
      <sz val="14"/>
      <name val="Alstom"/>
    </font>
    <font>
      <b/>
      <sz val="14"/>
      <color rgb="FF000080"/>
      <name val="Times New Roman"/>
      <family val="1"/>
    </font>
    <font>
      <b/>
      <sz val="10"/>
      <name val="Alstom"/>
    </font>
    <font>
      <sz val="11"/>
      <name val="Alstom"/>
    </font>
    <font>
      <sz val="24"/>
      <color indexed="62"/>
      <name val="Alstom"/>
    </font>
    <font>
      <sz val="11"/>
      <color theme="1"/>
      <name val="Alstom"/>
    </font>
    <font>
      <b/>
      <sz val="20"/>
      <name val="Alstom"/>
    </font>
    <font>
      <b/>
      <sz val="12"/>
      <name val="Alstom"/>
    </font>
    <font>
      <sz val="7"/>
      <name val="Alstom"/>
    </font>
    <font>
      <b/>
      <sz val="12"/>
      <color indexed="9"/>
      <name val="Alstom"/>
    </font>
    <font>
      <b/>
      <sz val="11"/>
      <name val="Alstom"/>
    </font>
    <font>
      <b/>
      <sz val="11"/>
      <color theme="1"/>
      <name val="Alstom"/>
    </font>
    <font>
      <sz val="12"/>
      <color theme="1"/>
      <name val="Alstom"/>
    </font>
    <font>
      <sz val="16"/>
      <name val="Alstom"/>
    </font>
    <font>
      <b/>
      <u/>
      <sz val="12"/>
      <name val="Alstom"/>
    </font>
    <font>
      <sz val="8"/>
      <name val="Alstom"/>
    </font>
    <font>
      <sz val="10"/>
      <color theme="1"/>
      <name val="Alstom"/>
    </font>
    <font>
      <b/>
      <u/>
      <sz val="10"/>
      <name val="Alstom"/>
    </font>
    <font>
      <b/>
      <sz val="10"/>
      <color indexed="9"/>
      <name val="Alstom"/>
    </font>
    <font>
      <b/>
      <sz val="10"/>
      <color theme="0"/>
      <name val="Alstom"/>
    </font>
    <font>
      <sz val="10"/>
      <color theme="0" tint="-0.14999847407452621"/>
      <name val="Alstom"/>
    </font>
    <font>
      <sz val="10"/>
      <name val="FuturaA Bk BT"/>
      <family val="2"/>
    </font>
    <font>
      <i/>
      <sz val="10"/>
      <color theme="0"/>
      <name val="Alstom"/>
    </font>
    <font>
      <b/>
      <sz val="10"/>
      <color theme="1"/>
      <name val="Alstom"/>
    </font>
    <font>
      <sz val="8"/>
      <color theme="1"/>
      <name val="Alstom"/>
    </font>
    <font>
      <u/>
      <sz val="12"/>
      <name val="Alstom"/>
    </font>
    <font>
      <b/>
      <sz val="28"/>
      <color rgb="FF0070C0"/>
      <name val="Alstom"/>
    </font>
    <font>
      <b/>
      <sz val="12"/>
      <color rgb="FF0070C0"/>
      <name val="Alstom"/>
    </font>
    <font>
      <sz val="8"/>
      <name val="Arial"/>
      <family val="2"/>
    </font>
    <font>
      <sz val="8"/>
      <color rgb="FFFFFFFF"/>
      <name val="Alstom"/>
    </font>
    <font>
      <sz val="10"/>
      <color theme="0" tint="-0.249977111117893"/>
      <name val="Arial"/>
      <family val="2"/>
    </font>
    <font>
      <i/>
      <sz val="10"/>
      <color theme="0" tint="-0.249977111117893"/>
      <name val="Alstom"/>
    </font>
    <font>
      <i/>
      <sz val="10"/>
      <color indexed="9"/>
      <name val="Alstom"/>
    </font>
    <font>
      <sz val="8"/>
      <color theme="0" tint="-0.14999847407452621"/>
      <name val="Alstom"/>
    </font>
    <font>
      <sz val="10"/>
      <color theme="0" tint="-0.249977111117893"/>
      <name val="Alstom"/>
    </font>
    <font>
      <sz val="10"/>
      <color rgb="FF0070C0"/>
      <name val="Alstom"/>
    </font>
    <font>
      <i/>
      <sz val="10"/>
      <color rgb="FF0070C0"/>
      <name val="Alstom"/>
    </font>
    <font>
      <sz val="8"/>
      <color theme="0" tint="-0.249977111117893"/>
      <name val="Arial"/>
      <family val="2"/>
    </font>
    <font>
      <sz val="10"/>
      <color theme="0"/>
      <name val="Alstom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lstom"/>
    </font>
    <font>
      <sz val="12"/>
      <color rgb="FFFF0000"/>
      <name val="Alstom"/>
    </font>
    <font>
      <i/>
      <sz val="12"/>
      <color theme="0"/>
      <name val="Alstom"/>
    </font>
    <font>
      <b/>
      <sz val="12"/>
      <color theme="0"/>
      <name val="Alstom"/>
    </font>
    <font>
      <u/>
      <sz val="10"/>
      <name val="Alstom"/>
    </font>
    <font>
      <b/>
      <sz val="10"/>
      <color theme="1"/>
      <name val="Calibri"/>
      <family val="2"/>
      <scheme val="minor"/>
    </font>
    <font>
      <b/>
      <sz val="10"/>
      <color theme="4"/>
      <name val="Alstom"/>
    </font>
    <font>
      <b/>
      <sz val="10"/>
      <color rgb="FFFF0000"/>
      <name val="Alstom"/>
    </font>
    <font>
      <b/>
      <sz val="10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9" fillId="0" borderId="0"/>
  </cellStyleXfs>
  <cellXfs count="614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5" fillId="0" borderId="0" xfId="0" applyFont="1"/>
    <xf numFmtId="0" fontId="10" fillId="0" borderId="18" xfId="1" applyFont="1" applyBorder="1" applyAlignment="1">
      <alignment horizontal="center" vertical="center" wrapText="1"/>
    </xf>
    <xf numFmtId="0" fontId="13" fillId="2" borderId="0" xfId="1" applyFont="1" applyFill="1"/>
    <xf numFmtId="0" fontId="13" fillId="2" borderId="0" xfId="1" applyFont="1" applyFill="1" applyBorder="1" applyAlignment="1">
      <alignment horizontal="left" vertical="center" wrapText="1"/>
    </xf>
    <xf numFmtId="0" fontId="20" fillId="2" borderId="0" xfId="1" applyFont="1" applyFill="1"/>
    <xf numFmtId="0" fontId="13" fillId="2" borderId="0" xfId="1" applyFont="1" applyFill="1" applyAlignment="1">
      <alignment vertical="center" wrapText="1"/>
    </xf>
    <xf numFmtId="0" fontId="21" fillId="2" borderId="0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vertical="center" wrapText="1"/>
    </xf>
    <xf numFmtId="0" fontId="10" fillId="2" borderId="0" xfId="1" applyFont="1" applyFill="1" applyBorder="1" applyAlignment="1">
      <alignment horizontal="left" vertical="top" wrapText="1"/>
    </xf>
    <xf numFmtId="0" fontId="22" fillId="2" borderId="0" xfId="1" applyFont="1" applyFill="1" applyBorder="1" applyAlignment="1">
      <alignment horizontal="center"/>
    </xf>
    <xf numFmtId="0" fontId="20" fillId="2" borderId="0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24" fillId="2" borderId="19" xfId="1" applyFont="1" applyFill="1" applyBorder="1" applyAlignment="1">
      <alignment horizontal="center" vertical="center" wrapText="1"/>
    </xf>
    <xf numFmtId="0" fontId="13" fillId="2" borderId="0" xfId="1" applyFont="1" applyFill="1" applyAlignment="1">
      <alignment horizontal="left" vertical="center" wrapText="1"/>
    </xf>
    <xf numFmtId="0" fontId="13" fillId="2" borderId="24" xfId="1" applyFont="1" applyFill="1" applyBorder="1" applyAlignment="1">
      <alignment horizontal="center" vertical="center" wrapText="1"/>
    </xf>
    <xf numFmtId="0" fontId="24" fillId="2" borderId="25" xfId="1" applyFont="1" applyFill="1" applyBorder="1" applyAlignment="1">
      <alignment horizontal="center" vertical="center" wrapText="1"/>
    </xf>
    <xf numFmtId="0" fontId="10" fillId="0" borderId="18" xfId="2" applyFont="1" applyBorder="1" applyAlignment="1">
      <alignment horizontal="center" vertical="center" wrapText="1"/>
    </xf>
    <xf numFmtId="0" fontId="13" fillId="2" borderId="0" xfId="2" applyFont="1" applyFill="1"/>
    <xf numFmtId="0" fontId="13" fillId="2" borderId="0" xfId="2" applyFont="1" applyFill="1" applyAlignment="1">
      <alignment horizontal="center"/>
    </xf>
    <xf numFmtId="0" fontId="13" fillId="2" borderId="0" xfId="2" applyFont="1" applyFill="1" applyBorder="1" applyAlignment="1">
      <alignment horizontal="left" vertical="center" wrapText="1"/>
    </xf>
    <xf numFmtId="0" fontId="20" fillId="2" borderId="0" xfId="2" applyFont="1" applyFill="1"/>
    <xf numFmtId="0" fontId="13" fillId="2" borderId="0" xfId="2" applyFont="1" applyFill="1" applyAlignment="1">
      <alignment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3" fillId="5" borderId="12" xfId="1" applyFont="1" applyFill="1" applyBorder="1" applyAlignment="1">
      <alignment horizontal="right" vertical="center" wrapText="1"/>
    </xf>
    <xf numFmtId="0" fontId="3" fillId="5" borderId="18" xfId="1" applyFont="1" applyFill="1" applyBorder="1" applyAlignment="1">
      <alignment horizontal="right" vertical="center" wrapText="1"/>
    </xf>
    <xf numFmtId="0" fontId="3" fillId="5" borderId="23" xfId="1" applyFont="1" applyFill="1" applyBorder="1" applyAlignment="1">
      <alignment horizontal="right" vertical="center" wrapText="1"/>
    </xf>
    <xf numFmtId="0" fontId="19" fillId="0" borderId="1" xfId="1" applyFont="1" applyBorder="1" applyAlignment="1">
      <alignment horizontal="center" vertical="center"/>
    </xf>
    <xf numFmtId="0" fontId="19" fillId="0" borderId="13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0" fontId="28" fillId="0" borderId="0" xfId="0" applyFont="1"/>
    <xf numFmtId="0" fontId="15" fillId="2" borderId="0" xfId="1" applyFont="1" applyFill="1" applyBorder="1" applyAlignment="1"/>
    <xf numFmtId="0" fontId="22" fillId="2" borderId="0" xfId="1" applyFont="1" applyFill="1" applyBorder="1" applyAlignment="1">
      <alignment vertical="center"/>
    </xf>
    <xf numFmtId="0" fontId="30" fillId="12" borderId="12" xfId="3" applyFont="1" applyFill="1" applyBorder="1" applyAlignment="1">
      <alignment vertical="center" wrapText="1"/>
    </xf>
    <xf numFmtId="0" fontId="13" fillId="2" borderId="13" xfId="1" applyFont="1" applyFill="1" applyBorder="1" applyAlignment="1">
      <alignment horizontal="center" vertical="center" wrapText="1"/>
    </xf>
    <xf numFmtId="0" fontId="13" fillId="2" borderId="14" xfId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left" vertical="center"/>
    </xf>
    <xf numFmtId="0" fontId="3" fillId="2" borderId="0" xfId="2" applyFont="1" applyFill="1" applyBorder="1" applyAlignment="1">
      <alignment horizontal="left" vertical="top" wrapText="1"/>
    </xf>
    <xf numFmtId="0" fontId="3" fillId="2" borderId="0" xfId="2" applyFont="1" applyFill="1" applyBorder="1" applyAlignment="1">
      <alignment horizontal="left" vertical="top"/>
    </xf>
    <xf numFmtId="0" fontId="13" fillId="0" borderId="1" xfId="1" applyFont="1" applyBorder="1" applyAlignment="1">
      <alignment horizontal="center" vertical="center" wrapText="1"/>
    </xf>
    <xf numFmtId="14" fontId="13" fillId="0" borderId="19" xfId="1" applyNumberFormat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 wrapText="1"/>
    </xf>
    <xf numFmtId="0" fontId="13" fillId="0" borderId="24" xfId="1" applyFont="1" applyBorder="1" applyAlignment="1">
      <alignment horizontal="center" vertical="center" wrapText="1"/>
    </xf>
    <xf numFmtId="0" fontId="13" fillId="13" borderId="13" xfId="1" applyFont="1" applyFill="1" applyBorder="1" applyAlignment="1">
      <alignment horizontal="center" vertical="center" wrapText="1"/>
    </xf>
    <xf numFmtId="0" fontId="13" fillId="13" borderId="1" xfId="1" applyFont="1" applyFill="1" applyBorder="1" applyAlignment="1">
      <alignment horizontal="center" vertical="center" wrapText="1"/>
    </xf>
    <xf numFmtId="0" fontId="13" fillId="13" borderId="24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3" borderId="54" xfId="1" applyFont="1" applyFill="1" applyBorder="1" applyAlignment="1">
      <alignment horizontal="center" vertical="center" wrapText="1"/>
    </xf>
    <xf numFmtId="0" fontId="8" fillId="3" borderId="63" xfId="1" applyFont="1" applyFill="1" applyBorder="1" applyAlignment="1">
      <alignment horizontal="center" vertical="center" wrapText="1"/>
    </xf>
    <xf numFmtId="0" fontId="15" fillId="6" borderId="4" xfId="1" applyFont="1" applyFill="1" applyBorder="1" applyAlignment="1">
      <alignment horizontal="center" vertical="center" wrapText="1"/>
    </xf>
    <xf numFmtId="0" fontId="15" fillId="6" borderId="27" xfId="1" applyFont="1" applyFill="1" applyBorder="1" applyAlignment="1">
      <alignment horizontal="center" vertical="center" wrapText="1"/>
    </xf>
    <xf numFmtId="0" fontId="10" fillId="6" borderId="4" xfId="1" applyFont="1" applyFill="1" applyBorder="1" applyAlignment="1">
      <alignment horizontal="center" vertical="center" wrapText="1"/>
    </xf>
    <xf numFmtId="0" fontId="10" fillId="6" borderId="27" xfId="1" applyFont="1" applyFill="1" applyBorder="1" applyAlignment="1">
      <alignment horizontal="center" vertical="center" wrapText="1"/>
    </xf>
    <xf numFmtId="0" fontId="10" fillId="0" borderId="23" xfId="2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164" fontId="15" fillId="6" borderId="4" xfId="1" applyNumberFormat="1" applyFont="1" applyFill="1" applyBorder="1" applyAlignment="1">
      <alignment horizontal="center" vertical="center" wrapText="1"/>
    </xf>
    <xf numFmtId="164" fontId="15" fillId="6" borderId="27" xfId="1" applyNumberFormat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38" fillId="0" borderId="0" xfId="0" applyFont="1"/>
    <xf numFmtId="0" fontId="38" fillId="0" borderId="0" xfId="0" applyFont="1" applyAlignment="1">
      <alignment horizontal="center" vertical="center"/>
    </xf>
    <xf numFmtId="14" fontId="13" fillId="0" borderId="14" xfId="1" applyNumberFormat="1" applyFont="1" applyBorder="1" applyAlignment="1">
      <alignment horizontal="center" vertical="center"/>
    </xf>
    <xf numFmtId="14" fontId="13" fillId="0" borderId="25" xfId="1" applyNumberFormat="1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 wrapText="1"/>
    </xf>
    <xf numFmtId="14" fontId="38" fillId="0" borderId="0" xfId="0" applyNumberFormat="1" applyFont="1" applyAlignment="1">
      <alignment horizontal="center"/>
    </xf>
    <xf numFmtId="0" fontId="38" fillId="0" borderId="0" xfId="0" applyFont="1" applyAlignment="1"/>
    <xf numFmtId="0" fontId="4" fillId="0" borderId="0" xfId="0" applyFont="1" applyAlignment="1">
      <alignment vertical="center"/>
    </xf>
    <xf numFmtId="14" fontId="38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4" fillId="14" borderId="19" xfId="0" applyFont="1" applyFill="1" applyBorder="1" applyAlignment="1">
      <alignment horizontal="center" vertical="center" wrapText="1"/>
    </xf>
    <xf numFmtId="14" fontId="13" fillId="0" borderId="54" xfId="1" applyNumberFormat="1" applyFont="1" applyBorder="1" applyAlignment="1">
      <alignment horizontal="center" vertical="center"/>
    </xf>
    <xf numFmtId="14" fontId="13" fillId="0" borderId="13" xfId="1" applyNumberFormat="1" applyFont="1" applyBorder="1" applyAlignment="1">
      <alignment horizontal="center" vertical="center" wrapText="1"/>
    </xf>
    <xf numFmtId="14" fontId="13" fillId="0" borderId="1" xfId="1" applyNumberFormat="1" applyFont="1" applyBorder="1" applyAlignment="1">
      <alignment horizontal="center" vertical="center" wrapText="1"/>
    </xf>
    <xf numFmtId="14" fontId="13" fillId="0" borderId="24" xfId="1" applyNumberFormat="1" applyFont="1" applyBorder="1" applyAlignment="1">
      <alignment horizontal="center" vertical="center" wrapText="1"/>
    </xf>
    <xf numFmtId="0" fontId="10" fillId="0" borderId="34" xfId="1" applyFont="1" applyBorder="1" applyAlignment="1">
      <alignment horizontal="center" vertical="center" wrapText="1"/>
    </xf>
    <xf numFmtId="0" fontId="19" fillId="0" borderId="35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 wrapText="1"/>
    </xf>
    <xf numFmtId="14" fontId="13" fillId="0" borderId="35" xfId="1" applyNumberFormat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0" fontId="10" fillId="0" borderId="39" xfId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14" fontId="24" fillId="18" borderId="1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" fillId="15" borderId="1" xfId="1" applyFont="1" applyFill="1" applyBorder="1" applyAlignment="1">
      <alignment horizontal="center" vertical="center" wrapText="1"/>
    </xf>
    <xf numFmtId="0" fontId="26" fillId="4" borderId="29" xfId="0" applyFont="1" applyFill="1" applyBorder="1" applyAlignment="1">
      <alignment horizontal="center" vertical="center" wrapText="1"/>
    </xf>
    <xf numFmtId="0" fontId="26" fillId="4" borderId="42" xfId="0" applyFont="1" applyFill="1" applyBorder="1" applyAlignment="1">
      <alignment horizontal="center" vertical="center" wrapText="1"/>
    </xf>
    <xf numFmtId="0" fontId="26" fillId="4" borderId="43" xfId="0" applyFont="1" applyFill="1" applyBorder="1" applyAlignment="1">
      <alignment horizontal="center" vertical="center" wrapText="1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25" xfId="0" applyFont="1" applyFill="1" applyBorder="1" applyAlignment="1">
      <alignment horizontal="center" vertical="center" wrapText="1"/>
    </xf>
    <xf numFmtId="0" fontId="45" fillId="0" borderId="0" xfId="0" applyFont="1" applyAlignment="1"/>
    <xf numFmtId="14" fontId="45" fillId="0" borderId="0" xfId="0" applyNumberFormat="1" applyFont="1" applyAlignment="1"/>
    <xf numFmtId="14" fontId="24" fillId="18" borderId="13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8" fillId="0" borderId="0" xfId="0" applyFont="1" applyBorder="1" applyAlignment="1"/>
    <xf numFmtId="0" fontId="4" fillId="0" borderId="0" xfId="0" applyFont="1" applyBorder="1" applyAlignment="1">
      <alignment vertical="center"/>
    </xf>
    <xf numFmtId="0" fontId="26" fillId="4" borderId="64" xfId="0" applyFont="1" applyFill="1" applyBorder="1" applyAlignment="1">
      <alignment horizontal="center" vertical="center" wrapText="1"/>
    </xf>
    <xf numFmtId="0" fontId="26" fillId="4" borderId="46" xfId="0" applyFont="1" applyFill="1" applyBorder="1" applyAlignment="1">
      <alignment horizontal="center" vertical="center" wrapText="1"/>
    </xf>
    <xf numFmtId="0" fontId="26" fillId="4" borderId="61" xfId="0" applyFont="1" applyFill="1" applyBorder="1" applyAlignment="1">
      <alignment horizontal="center" vertical="center" wrapText="1"/>
    </xf>
    <xf numFmtId="0" fontId="42" fillId="0" borderId="0" xfId="0" applyFont="1"/>
    <xf numFmtId="0" fontId="4" fillId="0" borderId="0" xfId="0" applyFont="1" applyBorder="1" applyAlignment="1"/>
    <xf numFmtId="0" fontId="6" fillId="3" borderId="9" xfId="1" applyFont="1" applyFill="1" applyBorder="1" applyAlignment="1">
      <alignment horizontal="center" vertical="center" wrapText="1"/>
    </xf>
    <xf numFmtId="0" fontId="14" fillId="3" borderId="10" xfId="1" applyFont="1" applyFill="1" applyBorder="1" applyAlignment="1">
      <alignment horizontal="center" vertical="center" wrapText="1"/>
    </xf>
    <xf numFmtId="0" fontId="30" fillId="12" borderId="18" xfId="3" applyFont="1" applyFill="1" applyBorder="1" applyAlignment="1">
      <alignment horizontal="left" vertical="center" wrapText="1"/>
    </xf>
    <xf numFmtId="0" fontId="20" fillId="0" borderId="13" xfId="1" applyFont="1" applyBorder="1" applyAlignment="1">
      <alignment horizontal="center" vertical="center"/>
    </xf>
    <xf numFmtId="0" fontId="50" fillId="0" borderId="13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50" fillId="0" borderId="1" xfId="1" applyFont="1" applyBorder="1" applyAlignment="1">
      <alignment horizontal="center" vertical="center"/>
    </xf>
    <xf numFmtId="0" fontId="20" fillId="0" borderId="24" xfId="1" applyFont="1" applyBorder="1" applyAlignment="1">
      <alignment horizontal="center" vertical="center"/>
    </xf>
    <xf numFmtId="0" fontId="50" fillId="0" borderId="24" xfId="1" applyFont="1" applyBorder="1" applyAlignment="1">
      <alignment horizontal="center" vertical="center"/>
    </xf>
    <xf numFmtId="0" fontId="20" fillId="0" borderId="35" xfId="1" applyFont="1" applyBorder="1" applyAlignment="1">
      <alignment horizontal="center" vertical="center"/>
    </xf>
    <xf numFmtId="0" fontId="50" fillId="0" borderId="35" xfId="1" applyFont="1" applyBorder="1" applyAlignment="1">
      <alignment horizontal="center" vertical="center"/>
    </xf>
    <xf numFmtId="0" fontId="51" fillId="12" borderId="12" xfId="3" applyFont="1" applyFill="1" applyBorder="1" applyAlignment="1">
      <alignment vertical="center" wrapText="1"/>
    </xf>
    <xf numFmtId="0" fontId="51" fillId="12" borderId="18" xfId="3" applyFont="1" applyFill="1" applyBorder="1" applyAlignment="1">
      <alignment horizontal="left" vertical="center" wrapText="1"/>
    </xf>
    <xf numFmtId="0" fontId="24" fillId="2" borderId="0" xfId="1" applyFont="1" applyFill="1" applyBorder="1" applyAlignment="1">
      <alignment horizontal="left" vertical="center" wrapText="1"/>
    </xf>
    <xf numFmtId="0" fontId="24" fillId="2" borderId="0" xfId="1" applyFont="1" applyFill="1"/>
    <xf numFmtId="0" fontId="4" fillId="2" borderId="0" xfId="1" applyFont="1" applyFill="1" applyBorder="1" applyAlignment="1">
      <alignment horizontal="left" vertical="top" wrapText="1"/>
    </xf>
    <xf numFmtId="0" fontId="4" fillId="2" borderId="0" xfId="1" applyFont="1" applyFill="1" applyBorder="1" applyAlignment="1">
      <alignment horizontal="left" vertical="center"/>
    </xf>
    <xf numFmtId="0" fontId="48" fillId="13" borderId="14" xfId="0" applyFont="1" applyFill="1" applyBorder="1" applyAlignment="1">
      <alignment horizontal="center" vertical="center"/>
    </xf>
    <xf numFmtId="0" fontId="48" fillId="8" borderId="19" xfId="0" applyFont="1" applyFill="1" applyBorder="1" applyAlignment="1">
      <alignment horizontal="center" vertical="center"/>
    </xf>
    <xf numFmtId="0" fontId="24" fillId="2" borderId="11" xfId="2" applyFont="1" applyFill="1" applyBorder="1" applyAlignment="1">
      <alignment vertical="center" wrapText="1"/>
    </xf>
    <xf numFmtId="0" fontId="24" fillId="2" borderId="17" xfId="2" applyFont="1" applyFill="1" applyBorder="1"/>
    <xf numFmtId="0" fontId="24" fillId="2" borderId="21" xfId="2" applyFont="1" applyFill="1" applyBorder="1" applyAlignment="1">
      <alignment vertical="center" wrapText="1"/>
    </xf>
    <xf numFmtId="0" fontId="24" fillId="2" borderId="22" xfId="2" applyFont="1" applyFill="1" applyBorder="1" applyAlignment="1">
      <alignment vertical="center" wrapText="1"/>
    </xf>
    <xf numFmtId="0" fontId="10" fillId="2" borderId="22" xfId="2" applyFont="1" applyFill="1" applyBorder="1" applyAlignment="1">
      <alignment horizontal="center" vertical="center" wrapText="1"/>
    </xf>
    <xf numFmtId="0" fontId="24" fillId="2" borderId="22" xfId="2" applyFont="1" applyFill="1" applyBorder="1"/>
    <xf numFmtId="0" fontId="24" fillId="2" borderId="28" xfId="2" applyFont="1" applyFill="1" applyBorder="1"/>
    <xf numFmtId="0" fontId="25" fillId="2" borderId="0" xfId="1" applyFont="1" applyFill="1" applyBorder="1" applyAlignment="1">
      <alignment vertical="center"/>
    </xf>
    <xf numFmtId="0" fontId="54" fillId="13" borderId="14" xfId="0" applyFont="1" applyFill="1" applyBorder="1" applyAlignment="1">
      <alignment horizontal="center" vertical="center"/>
    </xf>
    <xf numFmtId="0" fontId="4" fillId="2" borderId="0" xfId="1" applyFont="1" applyFill="1" applyBorder="1" applyAlignment="1">
      <alignment vertical="center" wrapText="1"/>
    </xf>
    <xf numFmtId="0" fontId="10" fillId="2" borderId="0" xfId="1" applyFont="1" applyFill="1" applyBorder="1" applyAlignment="1"/>
    <xf numFmtId="0" fontId="24" fillId="2" borderId="11" xfId="1" applyFont="1" applyFill="1" applyBorder="1" applyAlignment="1">
      <alignment vertical="center" wrapText="1"/>
    </xf>
    <xf numFmtId="0" fontId="24" fillId="2" borderId="17" xfId="1" applyFont="1" applyFill="1" applyBorder="1"/>
    <xf numFmtId="0" fontId="54" fillId="8" borderId="19" xfId="0" applyFont="1" applyFill="1" applyBorder="1" applyAlignment="1">
      <alignment horizontal="center" vertical="center"/>
    </xf>
    <xf numFmtId="0" fontId="25" fillId="2" borderId="0" xfId="1" applyFont="1" applyFill="1" applyBorder="1" applyAlignment="1">
      <alignment horizontal="center"/>
    </xf>
    <xf numFmtId="0" fontId="24" fillId="13" borderId="13" xfId="1" applyFont="1" applyFill="1" applyBorder="1" applyAlignment="1">
      <alignment horizontal="center" vertical="center" wrapText="1"/>
    </xf>
    <xf numFmtId="0" fontId="24" fillId="2" borderId="14" xfId="1" applyFont="1" applyFill="1" applyBorder="1" applyAlignment="1">
      <alignment horizontal="center" vertical="center" wrapText="1"/>
    </xf>
    <xf numFmtId="0" fontId="24" fillId="13" borderId="1" xfId="1" applyFont="1" applyFill="1" applyBorder="1" applyAlignment="1">
      <alignment horizontal="center" vertical="center" wrapText="1"/>
    </xf>
    <xf numFmtId="0" fontId="24" fillId="13" borderId="24" xfId="1" applyFont="1" applyFill="1" applyBorder="1" applyAlignment="1">
      <alignment horizontal="center" vertical="center" wrapText="1"/>
    </xf>
    <xf numFmtId="0" fontId="10" fillId="0" borderId="52" xfId="1" applyFont="1" applyBorder="1" applyAlignment="1">
      <alignment horizontal="center" vertical="center" wrapText="1"/>
    </xf>
    <xf numFmtId="0" fontId="20" fillId="0" borderId="2" xfId="1" applyFont="1" applyBorder="1" applyAlignment="1">
      <alignment horizontal="center" vertical="center"/>
    </xf>
    <xf numFmtId="0" fontId="50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/>
    </xf>
    <xf numFmtId="14" fontId="13" fillId="0" borderId="2" xfId="1" applyNumberFormat="1" applyFont="1" applyBorder="1" applyAlignment="1">
      <alignment horizontal="center" vertical="center" wrapText="1"/>
    </xf>
    <xf numFmtId="14" fontId="13" fillId="0" borderId="53" xfId="1" applyNumberFormat="1" applyFont="1" applyBorder="1" applyAlignment="1">
      <alignment horizontal="center" vertical="center"/>
    </xf>
    <xf numFmtId="0" fontId="4" fillId="0" borderId="0" xfId="0" applyFont="1" applyAlignment="1"/>
    <xf numFmtId="0" fontId="24" fillId="18" borderId="1" xfId="0" applyFont="1" applyFill="1" applyBorder="1" applyAlignment="1">
      <alignment horizontal="center" vertical="center" wrapText="1"/>
    </xf>
    <xf numFmtId="0" fontId="24" fillId="18" borderId="24" xfId="0" applyFont="1" applyFill="1" applyBorder="1" applyAlignment="1">
      <alignment horizontal="center" vertical="center" wrapText="1"/>
    </xf>
    <xf numFmtId="0" fontId="24" fillId="14" borderId="24" xfId="0" applyFont="1" applyFill="1" applyBorder="1" applyAlignment="1">
      <alignment horizontal="center" vertical="center" wrapText="1"/>
    </xf>
    <xf numFmtId="0" fontId="26" fillId="4" borderId="61" xfId="0" applyFont="1" applyFill="1" applyBorder="1" applyAlignment="1">
      <alignment horizontal="center" vertical="center" wrapText="1"/>
    </xf>
    <xf numFmtId="0" fontId="24" fillId="18" borderId="13" xfId="0" applyFont="1" applyFill="1" applyBorder="1" applyAlignment="1">
      <alignment horizontal="center" vertical="center" wrapText="1"/>
    </xf>
    <xf numFmtId="0" fontId="43" fillId="0" borderId="24" xfId="0" applyFont="1" applyFill="1" applyBorder="1" applyAlignment="1">
      <alignment horizontal="center" vertical="center" wrapText="1"/>
    </xf>
    <xf numFmtId="14" fontId="24" fillId="14" borderId="1" xfId="0" applyNumberFormat="1" applyFont="1" applyFill="1" applyBorder="1" applyAlignment="1">
      <alignment horizontal="center" vertical="center" wrapText="1"/>
    </xf>
    <xf numFmtId="0" fontId="24" fillId="14" borderId="1" xfId="0" applyFont="1" applyFill="1" applyBorder="1" applyAlignment="1">
      <alignment horizontal="center" vertical="center" wrapText="1"/>
    </xf>
    <xf numFmtId="0" fontId="24" fillId="14" borderId="13" xfId="0" applyFont="1" applyFill="1" applyBorder="1" applyAlignment="1">
      <alignment horizontal="center" vertical="center" wrapText="1"/>
    </xf>
    <xf numFmtId="14" fontId="24" fillId="14" borderId="13" xfId="0" applyNumberFormat="1" applyFont="1" applyFill="1" applyBorder="1" applyAlignment="1">
      <alignment horizontal="center" vertical="center" wrapText="1"/>
    </xf>
    <xf numFmtId="14" fontId="24" fillId="14" borderId="24" xfId="0" applyNumberFormat="1" applyFont="1" applyFill="1" applyBorder="1" applyAlignment="1">
      <alignment horizontal="center" vertical="center" wrapText="1"/>
    </xf>
    <xf numFmtId="0" fontId="27" fillId="4" borderId="42" xfId="0" applyFont="1" applyFill="1" applyBorder="1" applyAlignment="1">
      <alignment horizontal="center" vertical="center" wrapText="1"/>
    </xf>
    <xf numFmtId="0" fontId="26" fillId="4" borderId="62" xfId="0" applyFont="1" applyFill="1" applyBorder="1" applyAlignment="1">
      <alignment horizontal="center" vertical="center" wrapText="1"/>
    </xf>
    <xf numFmtId="0" fontId="27" fillId="4" borderId="61" xfId="0" applyFont="1" applyFill="1" applyBorder="1" applyAlignment="1">
      <alignment horizontal="center" vertical="center" wrapText="1"/>
    </xf>
    <xf numFmtId="14" fontId="24" fillId="14" borderId="13" xfId="1" applyNumberFormat="1" applyFont="1" applyFill="1" applyBorder="1" applyAlignment="1">
      <alignment horizontal="center" vertical="center" wrapText="1"/>
    </xf>
    <xf numFmtId="14" fontId="24" fillId="14" borderId="1" xfId="1" applyNumberFormat="1" applyFont="1" applyFill="1" applyBorder="1" applyAlignment="1">
      <alignment horizontal="center" vertical="center" wrapText="1"/>
    </xf>
    <xf numFmtId="14" fontId="24" fillId="18" borderId="13" xfId="1" applyNumberFormat="1" applyFont="1" applyFill="1" applyBorder="1" applyAlignment="1">
      <alignment horizontal="center" vertical="center" wrapText="1"/>
    </xf>
    <xf numFmtId="14" fontId="24" fillId="18" borderId="1" xfId="1" applyNumberFormat="1" applyFont="1" applyFill="1" applyBorder="1" applyAlignment="1">
      <alignment horizontal="center" vertical="center" wrapText="1"/>
    </xf>
    <xf numFmtId="0" fontId="15" fillId="14" borderId="12" xfId="0" applyFont="1" applyFill="1" applyBorder="1" applyAlignment="1">
      <alignment horizontal="center" vertical="center"/>
    </xf>
    <xf numFmtId="0" fontId="15" fillId="14" borderId="18" xfId="0" applyFont="1" applyFill="1" applyBorder="1" applyAlignment="1">
      <alignment horizontal="center" vertical="center"/>
    </xf>
    <xf numFmtId="0" fontId="15" fillId="14" borderId="23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3" fillId="0" borderId="1" xfId="1" applyFont="1" applyBorder="1" applyAlignment="1">
      <alignment horizontal="left" vertical="top" wrapText="1"/>
    </xf>
    <xf numFmtId="0" fontId="13" fillId="0" borderId="24" xfId="1" applyFont="1" applyBorder="1" applyAlignment="1">
      <alignment horizontal="left" vertical="top" wrapText="1"/>
    </xf>
    <xf numFmtId="0" fontId="13" fillId="0" borderId="13" xfId="1" applyFont="1" applyBorder="1" applyAlignment="1">
      <alignment horizontal="left" vertical="top" wrapText="1"/>
    </xf>
    <xf numFmtId="0" fontId="13" fillId="2" borderId="24" xfId="1" applyFont="1" applyFill="1" applyBorder="1" applyAlignment="1">
      <alignment horizontal="left" vertical="top" wrapText="1"/>
    </xf>
    <xf numFmtId="0" fontId="11" fillId="0" borderId="1" xfId="1" applyFont="1" applyFill="1" applyBorder="1" applyAlignment="1">
      <alignment vertical="top" wrapText="1"/>
    </xf>
    <xf numFmtId="0" fontId="28" fillId="0" borderId="0" xfId="0" applyFont="1" applyAlignment="1">
      <alignment horizontal="center"/>
    </xf>
    <xf numFmtId="0" fontId="11" fillId="0" borderId="13" xfId="1" applyFont="1" applyBorder="1" applyAlignment="1">
      <alignment vertical="top" wrapText="1"/>
    </xf>
    <xf numFmtId="0" fontId="53" fillId="2" borderId="5" xfId="1" applyFont="1" applyFill="1" applyBorder="1" applyAlignment="1">
      <alignment horizontal="left" vertical="top" wrapText="1"/>
    </xf>
    <xf numFmtId="0" fontId="53" fillId="2" borderId="6" xfId="1" applyFont="1" applyFill="1" applyBorder="1" applyAlignment="1">
      <alignment horizontal="left" vertical="top" wrapText="1"/>
    </xf>
    <xf numFmtId="0" fontId="53" fillId="2" borderId="7" xfId="1" applyFont="1" applyFill="1" applyBorder="1" applyAlignment="1">
      <alignment horizontal="left" vertical="top" wrapText="1"/>
    </xf>
    <xf numFmtId="0" fontId="53" fillId="2" borderId="11" xfId="1" applyFont="1" applyFill="1" applyBorder="1" applyAlignment="1">
      <alignment horizontal="left" vertical="top" wrapText="1"/>
    </xf>
    <xf numFmtId="0" fontId="53" fillId="2" borderId="0" xfId="1" applyFont="1" applyFill="1" applyBorder="1" applyAlignment="1">
      <alignment horizontal="left" vertical="top" wrapText="1"/>
    </xf>
    <xf numFmtId="0" fontId="53" fillId="2" borderId="17" xfId="1" applyFont="1" applyFill="1" applyBorder="1" applyAlignment="1">
      <alignment horizontal="left" vertical="top" wrapText="1"/>
    </xf>
    <xf numFmtId="0" fontId="53" fillId="2" borderId="21" xfId="1" applyFont="1" applyFill="1" applyBorder="1" applyAlignment="1">
      <alignment horizontal="left" vertical="top" wrapText="1"/>
    </xf>
    <xf numFmtId="0" fontId="53" fillId="2" borderId="22" xfId="1" applyFont="1" applyFill="1" applyBorder="1" applyAlignment="1">
      <alignment horizontal="left" vertical="top" wrapText="1"/>
    </xf>
    <xf numFmtId="0" fontId="53" fillId="2" borderId="28" xfId="1" applyFont="1" applyFill="1" applyBorder="1" applyAlignment="1">
      <alignment horizontal="left" vertical="top" wrapText="1"/>
    </xf>
    <xf numFmtId="0" fontId="4" fillId="5" borderId="18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24" fillId="2" borderId="1" xfId="1" applyFont="1" applyFill="1" applyBorder="1" applyAlignment="1">
      <alignment horizontal="left" vertical="center" wrapText="1"/>
    </xf>
    <xf numFmtId="0" fontId="24" fillId="2" borderId="19" xfId="1" applyFont="1" applyFill="1" applyBorder="1" applyAlignment="1">
      <alignment horizontal="left" vertical="center" wrapText="1"/>
    </xf>
    <xf numFmtId="0" fontId="17" fillId="4" borderId="8" xfId="1" applyFont="1" applyFill="1" applyBorder="1" applyAlignment="1">
      <alignment horizontal="left" vertical="center" wrapText="1"/>
    </xf>
    <xf numFmtId="0" fontId="17" fillId="4" borderId="9" xfId="1" applyFont="1" applyFill="1" applyBorder="1" applyAlignment="1">
      <alignment horizontal="left" vertical="center" wrapText="1"/>
    </xf>
    <xf numFmtId="0" fontId="17" fillId="4" borderId="63" xfId="1" applyFont="1" applyFill="1" applyBorder="1" applyAlignment="1">
      <alignment horizontal="left" vertical="center" wrapText="1"/>
    </xf>
    <xf numFmtId="0" fontId="11" fillId="0" borderId="12" xfId="1" applyFont="1" applyBorder="1" applyAlignment="1">
      <alignment vertical="top" wrapText="1"/>
    </xf>
    <xf numFmtId="0" fontId="11" fillId="0" borderId="18" xfId="1" applyFont="1" applyFill="1" applyBorder="1" applyAlignment="1">
      <alignment vertical="top" wrapText="1"/>
    </xf>
    <xf numFmtId="0" fontId="4" fillId="5" borderId="2" xfId="1" applyFont="1" applyFill="1" applyBorder="1" applyAlignment="1">
      <alignment horizontal="center" vertical="center"/>
    </xf>
    <xf numFmtId="0" fontId="4" fillId="5" borderId="53" xfId="1" applyFont="1" applyFill="1" applyBorder="1" applyAlignment="1">
      <alignment horizontal="center" vertical="center"/>
    </xf>
    <xf numFmtId="0" fontId="24" fillId="2" borderId="24" xfId="1" applyFont="1" applyFill="1" applyBorder="1" applyAlignment="1">
      <alignment horizontal="left" vertical="center" wrapText="1"/>
    </xf>
    <xf numFmtId="0" fontId="24" fillId="2" borderId="25" xfId="1" applyFont="1" applyFill="1" applyBorder="1" applyAlignment="1">
      <alignment horizontal="left" vertical="center" wrapText="1"/>
    </xf>
    <xf numFmtId="0" fontId="10" fillId="5" borderId="5" xfId="1" applyFont="1" applyFill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 wrapText="1"/>
    </xf>
    <xf numFmtId="0" fontId="10" fillId="5" borderId="30" xfId="1" applyFont="1" applyFill="1" applyBorder="1" applyAlignment="1">
      <alignment horizontal="center" vertical="center" wrapText="1"/>
    </xf>
    <xf numFmtId="0" fontId="24" fillId="5" borderId="42" xfId="1" applyFont="1" applyFill="1" applyBorder="1" applyAlignment="1">
      <alignment horizontal="center" vertical="center" wrapText="1"/>
    </xf>
    <xf numFmtId="0" fontId="24" fillId="5" borderId="44" xfId="1" applyFont="1" applyFill="1" applyBorder="1" applyAlignment="1">
      <alignment horizontal="center" vertical="center" wrapText="1"/>
    </xf>
    <xf numFmtId="0" fontId="4" fillId="5" borderId="43" xfId="1" applyFont="1" applyFill="1" applyBorder="1" applyAlignment="1">
      <alignment horizontal="center" vertical="center" wrapText="1"/>
    </xf>
    <xf numFmtId="0" fontId="4" fillId="5" borderId="45" xfId="1" applyFont="1" applyFill="1" applyBorder="1" applyAlignment="1">
      <alignment horizontal="center" vertical="center" wrapText="1"/>
    </xf>
    <xf numFmtId="0" fontId="10" fillId="7" borderId="49" xfId="1" applyFont="1" applyFill="1" applyBorder="1" applyAlignment="1">
      <alignment horizontal="center" vertical="center" wrapText="1"/>
    </xf>
    <xf numFmtId="0" fontId="10" fillId="7" borderId="15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36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31" fillId="2" borderId="0" xfId="1" applyFont="1" applyFill="1" applyBorder="1" applyAlignment="1">
      <alignment horizontal="center"/>
    </xf>
    <xf numFmtId="0" fontId="10" fillId="5" borderId="12" xfId="1" applyFont="1" applyFill="1" applyBorder="1" applyAlignment="1">
      <alignment horizontal="center" vertical="center" wrapText="1"/>
    </xf>
    <xf numFmtId="0" fontId="10" fillId="5" borderId="13" xfId="1" applyFont="1" applyFill="1" applyBorder="1" applyAlignment="1">
      <alignment horizontal="center" vertical="center" wrapText="1"/>
    </xf>
    <xf numFmtId="0" fontId="10" fillId="5" borderId="14" xfId="1" applyFont="1" applyFill="1" applyBorder="1" applyAlignment="1">
      <alignment horizontal="center" vertical="center" wrapText="1"/>
    </xf>
    <xf numFmtId="0" fontId="30" fillId="12" borderId="18" xfId="3" applyFont="1" applyFill="1" applyBorder="1" applyAlignment="1">
      <alignment horizontal="left" vertical="center" wrapText="1"/>
    </xf>
    <xf numFmtId="0" fontId="54" fillId="7" borderId="19" xfId="0" applyFont="1" applyFill="1" applyBorder="1" applyAlignment="1">
      <alignment horizontal="center" vertical="center"/>
    </xf>
    <xf numFmtId="0" fontId="30" fillId="12" borderId="23" xfId="3" applyFont="1" applyFill="1" applyBorder="1" applyAlignment="1">
      <alignment horizontal="left" vertical="center" wrapText="1"/>
    </xf>
    <xf numFmtId="0" fontId="57" fillId="9" borderId="19" xfId="0" applyFont="1" applyFill="1" applyBorder="1" applyAlignment="1">
      <alignment horizontal="center" vertical="center"/>
    </xf>
    <xf numFmtId="0" fontId="57" fillId="9" borderId="25" xfId="0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 wrapText="1"/>
    </xf>
    <xf numFmtId="0" fontId="4" fillId="5" borderId="51" xfId="1" applyFont="1" applyFill="1" applyBorder="1" applyAlignment="1">
      <alignment horizontal="center" vertical="center" wrapText="1"/>
    </xf>
    <xf numFmtId="0" fontId="4" fillId="5" borderId="33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7" fillId="2" borderId="18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24" fillId="2" borderId="1" xfId="1" applyFont="1" applyFill="1" applyBorder="1" applyAlignment="1">
      <alignment horizontal="center" vertical="center" wrapText="1"/>
    </xf>
    <xf numFmtId="0" fontId="24" fillId="2" borderId="19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0" fontId="4" fillId="5" borderId="24" xfId="1" applyFont="1" applyFill="1" applyBorder="1" applyAlignment="1">
      <alignment horizontal="center" vertical="center" wrapText="1"/>
    </xf>
    <xf numFmtId="0" fontId="7" fillId="2" borderId="23" xfId="1" applyFont="1" applyFill="1" applyBorder="1" applyAlignment="1">
      <alignment horizontal="left" vertical="center" wrapText="1"/>
    </xf>
    <xf numFmtId="0" fontId="7" fillId="2" borderId="24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left" vertical="top" wrapText="1"/>
    </xf>
    <xf numFmtId="0" fontId="40" fillId="4" borderId="65" xfId="1" applyFont="1" applyFill="1" applyBorder="1" applyAlignment="1">
      <alignment horizontal="center" vertical="center" wrapText="1"/>
    </xf>
    <xf numFmtId="0" fontId="40" fillId="4" borderId="9" xfId="1" applyFont="1" applyFill="1" applyBorder="1" applyAlignment="1">
      <alignment horizontal="center" vertical="center" wrapText="1"/>
    </xf>
    <xf numFmtId="0" fontId="40" fillId="4" borderId="10" xfId="1" applyFont="1" applyFill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textRotation="90" wrapText="1"/>
    </xf>
    <xf numFmtId="0" fontId="13" fillId="0" borderId="31" xfId="1" applyFont="1" applyBorder="1" applyAlignment="1">
      <alignment horizontal="center" textRotation="90"/>
    </xf>
    <xf numFmtId="0" fontId="16" fillId="0" borderId="13" xfId="1" applyFont="1" applyBorder="1" applyAlignment="1">
      <alignment horizontal="center" vertical="center" wrapText="1"/>
    </xf>
    <xf numFmtId="0" fontId="16" fillId="0" borderId="24" xfId="1" applyFont="1" applyBorder="1" applyAlignment="1">
      <alignment horizontal="center" vertical="center" wrapText="1"/>
    </xf>
    <xf numFmtId="0" fontId="10" fillId="10" borderId="13" xfId="1" applyFont="1" applyFill="1" applyBorder="1" applyAlignment="1">
      <alignment horizontal="center" vertical="center" wrapText="1"/>
    </xf>
    <xf numFmtId="0" fontId="10" fillId="10" borderId="24" xfId="1" applyFont="1" applyFill="1" applyBorder="1" applyAlignment="1">
      <alignment horizontal="center" vertical="center" wrapText="1"/>
    </xf>
    <xf numFmtId="0" fontId="27" fillId="9" borderId="13" xfId="1" applyFont="1" applyFill="1" applyBorder="1" applyAlignment="1">
      <alignment horizontal="center" vertical="center" wrapText="1"/>
    </xf>
    <xf numFmtId="0" fontId="27" fillId="9" borderId="24" xfId="1" applyFont="1" applyFill="1" applyBorder="1" applyAlignment="1">
      <alignment horizontal="center" vertical="center" wrapText="1"/>
    </xf>
    <xf numFmtId="0" fontId="10" fillId="11" borderId="13" xfId="1" applyFont="1" applyFill="1" applyBorder="1" applyAlignment="1">
      <alignment horizontal="center" vertical="center" wrapText="1"/>
    </xf>
    <xf numFmtId="0" fontId="10" fillId="11" borderId="24" xfId="1" applyFont="1" applyFill="1" applyBorder="1" applyAlignment="1">
      <alignment horizontal="center" vertical="center" wrapText="1"/>
    </xf>
    <xf numFmtId="0" fontId="3" fillId="5" borderId="18" xfId="1" applyFont="1" applyFill="1" applyBorder="1" applyAlignment="1">
      <alignment horizontal="right" vertical="center" wrapText="1"/>
    </xf>
    <xf numFmtId="0" fontId="3" fillId="5" borderId="20" xfId="1" applyFont="1" applyFill="1" applyBorder="1" applyAlignment="1">
      <alignment horizontal="right" vertical="center" wrapText="1"/>
    </xf>
    <xf numFmtId="0" fontId="3" fillId="5" borderId="1" xfId="1" applyFont="1" applyFill="1" applyBorder="1" applyAlignment="1">
      <alignment horizontal="right" vertical="center" wrapText="1"/>
    </xf>
    <xf numFmtId="14" fontId="15" fillId="0" borderId="1" xfId="1" applyNumberFormat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3" fillId="5" borderId="23" xfId="1" applyFont="1" applyFill="1" applyBorder="1" applyAlignment="1">
      <alignment horizontal="right" vertical="center" wrapText="1"/>
    </xf>
    <xf numFmtId="0" fontId="3" fillId="5" borderId="26" xfId="1" applyFont="1" applyFill="1" applyBorder="1" applyAlignment="1">
      <alignment horizontal="right" vertical="center" wrapText="1"/>
    </xf>
    <xf numFmtId="0" fontId="3" fillId="5" borderId="24" xfId="1" applyFont="1" applyFill="1" applyBorder="1" applyAlignment="1">
      <alignment horizontal="right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6" borderId="42" xfId="1" applyFont="1" applyFill="1" applyBorder="1" applyAlignment="1">
      <alignment horizontal="center" vertical="center" wrapText="1"/>
    </xf>
    <xf numFmtId="0" fontId="10" fillId="6" borderId="44" xfId="1" applyFont="1" applyFill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25" xfId="1" applyFont="1" applyBorder="1" applyAlignment="1">
      <alignment horizontal="center" vertical="center" wrapText="1"/>
    </xf>
    <xf numFmtId="0" fontId="11" fillId="0" borderId="35" xfId="1" applyFont="1" applyBorder="1" applyAlignment="1">
      <alignment horizontal="left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 wrapText="1"/>
    </xf>
    <xf numFmtId="0" fontId="14" fillId="0" borderId="21" xfId="1" applyFont="1" applyBorder="1" applyAlignment="1">
      <alignment horizontal="center" vertical="center" wrapText="1"/>
    </xf>
    <xf numFmtId="0" fontId="14" fillId="0" borderId="28" xfId="1" applyFont="1" applyBorder="1" applyAlignment="1">
      <alignment horizontal="center" vertical="center" wrapText="1"/>
    </xf>
    <xf numFmtId="0" fontId="11" fillId="0" borderId="24" xfId="1" applyFont="1" applyBorder="1" applyAlignment="1">
      <alignment vertical="top" wrapText="1"/>
    </xf>
    <xf numFmtId="0" fontId="12" fillId="0" borderId="5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0" borderId="21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3" fillId="5" borderId="12" xfId="1" applyFont="1" applyFill="1" applyBorder="1" applyAlignment="1">
      <alignment horizontal="right" vertical="center" wrapText="1"/>
    </xf>
    <xf numFmtId="0" fontId="3" fillId="5" borderId="13" xfId="1" applyFont="1" applyFill="1" applyBorder="1" applyAlignment="1">
      <alignment horizontal="right" vertical="center" wrapText="1"/>
    </xf>
    <xf numFmtId="0" fontId="14" fillId="3" borderId="8" xfId="1" applyFont="1" applyFill="1" applyBorder="1" applyAlignment="1">
      <alignment horizontal="center" vertical="center" wrapText="1"/>
    </xf>
    <xf numFmtId="0" fontId="14" fillId="3" borderId="9" xfId="1" applyFont="1" applyFill="1" applyBorder="1" applyAlignment="1">
      <alignment horizontal="center" vertical="center" wrapText="1"/>
    </xf>
    <xf numFmtId="0" fontId="14" fillId="3" borderId="10" xfId="1" applyFont="1" applyFill="1" applyBorder="1" applyAlignment="1">
      <alignment horizontal="center" vertical="center" wrapText="1"/>
    </xf>
    <xf numFmtId="0" fontId="10" fillId="17" borderId="13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15" fillId="0" borderId="33" xfId="1" applyFont="1" applyFill="1" applyBorder="1" applyAlignment="1">
      <alignment horizontal="center" vertical="center" wrapText="1"/>
    </xf>
    <xf numFmtId="0" fontId="15" fillId="0" borderId="38" xfId="1" applyFont="1" applyFill="1" applyBorder="1" applyAlignment="1">
      <alignment horizontal="center" vertical="center" wrapText="1"/>
    </xf>
    <xf numFmtId="0" fontId="3" fillId="5" borderId="50" xfId="1" applyFont="1" applyFill="1" applyBorder="1" applyAlignment="1">
      <alignment horizontal="right" vertical="center" wrapText="1"/>
    </xf>
    <xf numFmtId="0" fontId="3" fillId="5" borderId="56" xfId="1" applyFont="1" applyFill="1" applyBorder="1" applyAlignment="1">
      <alignment horizontal="right" vertical="center" wrapText="1"/>
    </xf>
    <xf numFmtId="0" fontId="3" fillId="5" borderId="3" xfId="1" applyFont="1" applyFill="1" applyBorder="1" applyAlignment="1">
      <alignment horizontal="right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55" xfId="1" applyFont="1" applyBorder="1" applyAlignment="1">
      <alignment horizontal="center" vertical="center" wrapText="1"/>
    </xf>
    <xf numFmtId="0" fontId="15" fillId="0" borderId="24" xfId="1" applyFont="1" applyBorder="1" applyAlignment="1">
      <alignment horizontal="center" vertical="center" wrapText="1"/>
    </xf>
    <xf numFmtId="0" fontId="15" fillId="0" borderId="27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36" xfId="1" applyFont="1" applyBorder="1" applyAlignment="1">
      <alignment horizontal="center" vertical="center" wrapText="1"/>
    </xf>
    <xf numFmtId="0" fontId="15" fillId="0" borderId="37" xfId="1" applyFont="1" applyBorder="1" applyAlignment="1">
      <alignment horizontal="center" vertical="center" wrapText="1"/>
    </xf>
    <xf numFmtId="0" fontId="15" fillId="0" borderId="33" xfId="1" applyFont="1" applyBorder="1" applyAlignment="1">
      <alignment horizontal="center" vertical="center" wrapText="1"/>
    </xf>
    <xf numFmtId="0" fontId="15" fillId="0" borderId="38" xfId="1" applyFont="1" applyBorder="1" applyAlignment="1">
      <alignment horizontal="center" vertical="center" wrapText="1"/>
    </xf>
    <xf numFmtId="0" fontId="15" fillId="0" borderId="20" xfId="1" applyFont="1" applyBorder="1" applyAlignment="1">
      <alignment horizontal="center" vertical="center" wrapText="1"/>
    </xf>
    <xf numFmtId="0" fontId="15" fillId="0" borderId="40" xfId="1" applyFont="1" applyBorder="1" applyAlignment="1">
      <alignment horizontal="center" vertical="center" wrapText="1"/>
    </xf>
    <xf numFmtId="0" fontId="15" fillId="0" borderId="41" xfId="1" applyFont="1" applyBorder="1" applyAlignment="1">
      <alignment horizontal="center" vertical="center" wrapText="1"/>
    </xf>
    <xf numFmtId="0" fontId="10" fillId="16" borderId="27" xfId="1" applyFont="1" applyFill="1" applyBorder="1" applyAlignment="1">
      <alignment horizontal="center" vertical="center" wrapText="1"/>
    </xf>
    <xf numFmtId="0" fontId="10" fillId="16" borderId="40" xfId="1" applyFont="1" applyFill="1" applyBorder="1" applyAlignment="1">
      <alignment horizontal="center" vertical="center" wrapText="1"/>
    </xf>
    <xf numFmtId="0" fontId="10" fillId="16" borderId="26" xfId="1" applyFont="1" applyFill="1" applyBorder="1" applyAlignment="1">
      <alignment horizontal="center" vertical="center" wrapText="1"/>
    </xf>
    <xf numFmtId="0" fontId="13" fillId="0" borderId="35" xfId="1" applyFont="1" applyBorder="1" applyAlignment="1">
      <alignment horizontal="left" vertical="top" wrapText="1"/>
    </xf>
    <xf numFmtId="0" fontId="4" fillId="2" borderId="13" xfId="1" applyFont="1" applyFill="1" applyBorder="1" applyAlignment="1">
      <alignment horizontal="left" vertical="top"/>
    </xf>
    <xf numFmtId="0" fontId="4" fillId="2" borderId="14" xfId="1" applyFont="1" applyFill="1" applyBorder="1" applyAlignment="1">
      <alignment horizontal="left" vertical="top"/>
    </xf>
    <xf numFmtId="0" fontId="55" fillId="2" borderId="0" xfId="1" applyFont="1" applyFill="1" applyBorder="1" applyAlignment="1">
      <alignment horizontal="center" vertical="center" wrapText="1"/>
    </xf>
    <xf numFmtId="0" fontId="56" fillId="2" borderId="21" xfId="1" applyFont="1" applyFill="1" applyBorder="1" applyAlignment="1">
      <alignment horizontal="center" vertical="center" wrapText="1"/>
    </xf>
    <xf numFmtId="0" fontId="24" fillId="2" borderId="22" xfId="1" applyFont="1" applyFill="1" applyBorder="1" applyAlignment="1">
      <alignment horizontal="center" vertical="center" wrapText="1"/>
    </xf>
    <xf numFmtId="0" fontId="24" fillId="2" borderId="28" xfId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5" borderId="2" xfId="1" applyFont="1" applyFill="1" applyBorder="1" applyAlignment="1">
      <alignment horizontal="center" vertical="center" wrapText="1"/>
    </xf>
    <xf numFmtId="0" fontId="7" fillId="2" borderId="18" xfId="1" applyFont="1" applyFill="1" applyBorder="1" applyAlignment="1">
      <alignment horizontal="left" vertical="top" wrapText="1"/>
    </xf>
    <xf numFmtId="0" fontId="7" fillId="2" borderId="1" xfId="1" applyFont="1" applyFill="1" applyBorder="1" applyAlignment="1">
      <alignment horizontal="left" vertical="top" wrapText="1"/>
    </xf>
    <xf numFmtId="0" fontId="11" fillId="0" borderId="23" xfId="1" applyFont="1" applyFill="1" applyBorder="1" applyAlignment="1">
      <alignment vertical="top" wrapText="1"/>
    </xf>
    <xf numFmtId="0" fontId="11" fillId="0" borderId="24" xfId="1" applyFont="1" applyFill="1" applyBorder="1" applyAlignment="1">
      <alignment vertical="top" wrapText="1"/>
    </xf>
    <xf numFmtId="0" fontId="7" fillId="2" borderId="12" xfId="1" applyFont="1" applyFill="1" applyBorder="1" applyAlignment="1">
      <alignment horizontal="left" vertical="top" wrapText="1"/>
    </xf>
    <xf numFmtId="0" fontId="7" fillId="2" borderId="13" xfId="1" applyFont="1" applyFill="1" applyBorder="1" applyAlignment="1">
      <alignment horizontal="left" vertical="top" wrapText="1"/>
    </xf>
    <xf numFmtId="0" fontId="27" fillId="9" borderId="23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32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33" xfId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 wrapText="1"/>
    </xf>
    <xf numFmtId="0" fontId="4" fillId="2" borderId="24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top" wrapText="1"/>
    </xf>
    <xf numFmtId="0" fontId="4" fillId="2" borderId="14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19" xfId="1" applyFont="1" applyFill="1" applyBorder="1" applyAlignment="1">
      <alignment horizontal="center" vertical="top" wrapText="1"/>
    </xf>
    <xf numFmtId="0" fontId="7" fillId="2" borderId="23" xfId="1" applyFont="1" applyFill="1" applyBorder="1" applyAlignment="1">
      <alignment horizontal="left" vertical="top" wrapText="1"/>
    </xf>
    <xf numFmtId="0" fontId="7" fillId="2" borderId="24" xfId="1" applyFont="1" applyFill="1" applyBorder="1" applyAlignment="1">
      <alignment horizontal="left" vertical="top" wrapText="1"/>
    </xf>
    <xf numFmtId="0" fontId="4" fillId="2" borderId="24" xfId="1" applyFont="1" applyFill="1" applyBorder="1" applyAlignment="1">
      <alignment horizontal="center" vertical="top" wrapText="1"/>
    </xf>
    <xf numFmtId="0" fontId="4" fillId="2" borderId="25" xfId="1" applyFont="1" applyFill="1" applyBorder="1" applyAlignment="1">
      <alignment horizontal="center" vertical="top" wrapText="1"/>
    </xf>
    <xf numFmtId="0" fontId="10" fillId="8" borderId="51" xfId="1" applyFont="1" applyFill="1" applyBorder="1" applyAlignment="1">
      <alignment horizontal="center" vertical="center" wrapText="1"/>
    </xf>
    <xf numFmtId="0" fontId="10" fillId="8" borderId="20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left" vertical="center" wrapText="1"/>
    </xf>
    <xf numFmtId="0" fontId="7" fillId="2" borderId="13" xfId="1" applyFont="1" applyFill="1" applyBorder="1" applyAlignment="1">
      <alignment horizontal="left" vertical="center" wrapText="1"/>
    </xf>
    <xf numFmtId="0" fontId="24" fillId="2" borderId="13" xfId="1" applyFont="1" applyFill="1" applyBorder="1" applyAlignment="1">
      <alignment horizontal="left" vertical="center" wrapText="1"/>
    </xf>
    <xf numFmtId="0" fontId="24" fillId="2" borderId="14" xfId="1" applyFont="1" applyFill="1" applyBorder="1" applyAlignment="1">
      <alignment horizontal="left" vertical="center" wrapText="1"/>
    </xf>
    <xf numFmtId="0" fontId="4" fillId="5" borderId="39" xfId="1" applyFont="1" applyFill="1" applyBorder="1" applyAlignment="1">
      <alignment horizontal="center" vertical="center" wrapText="1"/>
    </xf>
    <xf numFmtId="0" fontId="4" fillId="5" borderId="40" xfId="1" applyFont="1" applyFill="1" applyBorder="1" applyAlignment="1">
      <alignment horizontal="center" vertical="center" wrapText="1"/>
    </xf>
    <xf numFmtId="0" fontId="4" fillId="5" borderId="26" xfId="1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left" vertical="top" wrapText="1"/>
    </xf>
    <xf numFmtId="164" fontId="3" fillId="5" borderId="18" xfId="2" applyNumberFormat="1" applyFont="1" applyFill="1" applyBorder="1" applyAlignment="1">
      <alignment horizontal="center" vertical="center" wrapText="1"/>
    </xf>
    <xf numFmtId="164" fontId="3" fillId="5" borderId="4" xfId="2" applyNumberFormat="1" applyFont="1" applyFill="1" applyBorder="1" applyAlignment="1">
      <alignment horizontal="center" vertical="center" wrapText="1"/>
    </xf>
    <xf numFmtId="164" fontId="35" fillId="2" borderId="18" xfId="2" applyNumberFormat="1" applyFont="1" applyFill="1" applyBorder="1" applyAlignment="1">
      <alignment horizontal="left" vertical="top" wrapText="1"/>
    </xf>
    <xf numFmtId="164" fontId="35" fillId="2" borderId="1" xfId="2" applyNumberFormat="1" applyFont="1" applyFill="1" applyBorder="1" applyAlignment="1">
      <alignment horizontal="left" vertical="top" wrapText="1"/>
    </xf>
    <xf numFmtId="0" fontId="20" fillId="2" borderId="1" xfId="2" applyFont="1" applyFill="1" applyBorder="1" applyAlignment="1">
      <alignment horizontal="center" vertical="top" wrapText="1"/>
    </xf>
    <xf numFmtId="0" fontId="20" fillId="2" borderId="19" xfId="2" applyFont="1" applyFill="1" applyBorder="1" applyAlignment="1">
      <alignment horizontal="center" vertical="top" wrapText="1"/>
    </xf>
    <xf numFmtId="0" fontId="15" fillId="5" borderId="12" xfId="1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13" fillId="2" borderId="13" xfId="2" applyFont="1" applyFill="1" applyBorder="1" applyAlignment="1">
      <alignment horizontal="left" vertical="top" wrapText="1"/>
    </xf>
    <xf numFmtId="0" fontId="3" fillId="5" borderId="18" xfId="1" applyFont="1" applyFill="1" applyBorder="1" applyAlignment="1">
      <alignment horizontal="center" vertical="center" wrapText="1"/>
    </xf>
    <xf numFmtId="0" fontId="13" fillId="2" borderId="24" xfId="2" applyFont="1" applyFill="1" applyBorder="1" applyAlignment="1">
      <alignment horizontal="left" vertical="top" wrapText="1"/>
    </xf>
    <xf numFmtId="0" fontId="3" fillId="5" borderId="2" xfId="2" applyFont="1" applyFill="1" applyBorder="1" applyAlignment="1">
      <alignment horizontal="center" vertical="center"/>
    </xf>
    <xf numFmtId="0" fontId="3" fillId="5" borderId="53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4" fillId="0" borderId="5" xfId="2" applyFont="1" applyBorder="1" applyAlignment="1">
      <alignment horizontal="right" wrapText="1"/>
    </xf>
    <xf numFmtId="0" fontId="34" fillId="0" borderId="7" xfId="2" applyFont="1" applyBorder="1" applyAlignment="1">
      <alignment horizontal="right" wrapText="1"/>
    </xf>
    <xf numFmtId="0" fontId="34" fillId="0" borderId="11" xfId="2" applyFont="1" applyBorder="1" applyAlignment="1">
      <alignment horizontal="right" wrapText="1"/>
    </xf>
    <xf numFmtId="0" fontId="34" fillId="0" borderId="17" xfId="2" applyFont="1" applyBorder="1" applyAlignment="1">
      <alignment horizontal="right" wrapText="1"/>
    </xf>
    <xf numFmtId="0" fontId="34" fillId="0" borderId="21" xfId="2" applyFont="1" applyBorder="1" applyAlignment="1">
      <alignment horizontal="right" wrapText="1"/>
    </xf>
    <xf numFmtId="0" fontId="34" fillId="0" borderId="28" xfId="2" applyFont="1" applyBorder="1" applyAlignment="1">
      <alignment horizontal="right" wrapText="1"/>
    </xf>
    <xf numFmtId="0" fontId="17" fillId="4" borderId="8" xfId="2" applyFont="1" applyFill="1" applyBorder="1" applyAlignment="1">
      <alignment horizontal="left" vertical="center" wrapText="1"/>
    </xf>
    <xf numFmtId="0" fontId="17" fillId="4" borderId="9" xfId="2" applyFont="1" applyFill="1" applyBorder="1" applyAlignment="1">
      <alignment horizontal="left" vertical="center" wrapText="1"/>
    </xf>
    <xf numFmtId="0" fontId="17" fillId="4" borderId="63" xfId="2" applyFont="1" applyFill="1" applyBorder="1" applyAlignment="1">
      <alignment horizontal="left" vertical="center" wrapText="1"/>
    </xf>
    <xf numFmtId="164" fontId="3" fillId="5" borderId="18" xfId="1" applyNumberFormat="1" applyFont="1" applyFill="1" applyBorder="1" applyAlignment="1">
      <alignment horizontal="center" vertical="center" wrapText="1"/>
    </xf>
    <xf numFmtId="164" fontId="3" fillId="5" borderId="4" xfId="1" applyNumberFormat="1" applyFont="1" applyFill="1" applyBorder="1" applyAlignment="1">
      <alignment horizontal="center" vertical="center" wrapText="1"/>
    </xf>
    <xf numFmtId="164" fontId="3" fillId="5" borderId="23" xfId="1" applyNumberFormat="1" applyFont="1" applyFill="1" applyBorder="1" applyAlignment="1">
      <alignment horizontal="center" vertical="center" wrapText="1"/>
    </xf>
    <xf numFmtId="164" fontId="3" fillId="5" borderId="27" xfId="1" applyNumberFormat="1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center" vertical="center" wrapText="1"/>
    </xf>
    <xf numFmtId="164" fontId="35" fillId="2" borderId="23" xfId="2" applyNumberFormat="1" applyFont="1" applyFill="1" applyBorder="1" applyAlignment="1">
      <alignment horizontal="left" vertical="top" wrapText="1"/>
    </xf>
    <xf numFmtId="164" fontId="35" fillId="2" borderId="24" xfId="2" applyNumberFormat="1" applyFont="1" applyFill="1" applyBorder="1" applyAlignment="1">
      <alignment horizontal="left" vertical="top" wrapText="1"/>
    </xf>
    <xf numFmtId="0" fontId="20" fillId="2" borderId="1" xfId="2" applyFont="1" applyFill="1" applyBorder="1" applyAlignment="1">
      <alignment horizontal="left" vertical="top" wrapText="1"/>
    </xf>
    <xf numFmtId="0" fontId="20" fillId="2" borderId="19" xfId="2" applyFont="1" applyFill="1" applyBorder="1" applyAlignment="1">
      <alignment horizontal="left" vertical="top" wrapText="1"/>
    </xf>
    <xf numFmtId="0" fontId="20" fillId="2" borderId="24" xfId="2" applyFont="1" applyFill="1" applyBorder="1" applyAlignment="1">
      <alignment horizontal="left" vertical="top" wrapText="1"/>
    </xf>
    <xf numFmtId="0" fontId="20" fillId="2" borderId="25" xfId="2" applyFont="1" applyFill="1" applyBorder="1" applyAlignment="1">
      <alignment horizontal="left" vertical="top" wrapText="1"/>
    </xf>
    <xf numFmtId="164" fontId="3" fillId="5" borderId="23" xfId="2" applyNumberFormat="1" applyFont="1" applyFill="1" applyBorder="1" applyAlignment="1">
      <alignment horizontal="center" vertical="center" wrapText="1"/>
    </xf>
    <xf numFmtId="164" fontId="3" fillId="5" borderId="27" xfId="2" applyNumberFormat="1" applyFont="1" applyFill="1" applyBorder="1" applyAlignment="1">
      <alignment horizontal="center" vertical="center" wrapText="1"/>
    </xf>
    <xf numFmtId="0" fontId="3" fillId="2" borderId="13" xfId="2" applyFont="1" applyFill="1" applyBorder="1" applyAlignment="1">
      <alignment horizontal="left" vertical="top"/>
    </xf>
    <xf numFmtId="0" fontId="3" fillId="2" borderId="14" xfId="2" applyFont="1" applyFill="1" applyBorder="1" applyAlignment="1">
      <alignment horizontal="left" vertical="top"/>
    </xf>
    <xf numFmtId="164" fontId="35" fillId="2" borderId="12" xfId="2" applyNumberFormat="1" applyFont="1" applyFill="1" applyBorder="1" applyAlignment="1">
      <alignment horizontal="left" vertical="top" wrapText="1"/>
    </xf>
    <xf numFmtId="164" fontId="35" fillId="2" borderId="13" xfId="2" applyNumberFormat="1" applyFont="1" applyFill="1" applyBorder="1" applyAlignment="1">
      <alignment horizontal="left" vertical="top" wrapText="1"/>
    </xf>
    <xf numFmtId="164" fontId="3" fillId="5" borderId="1" xfId="1" applyNumberFormat="1" applyFont="1" applyFill="1" applyBorder="1" applyAlignment="1">
      <alignment horizontal="center" vertical="center" wrapText="1"/>
    </xf>
    <xf numFmtId="0" fontId="15" fillId="5" borderId="49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164" fontId="3" fillId="5" borderId="24" xfId="1" applyNumberFormat="1" applyFont="1" applyFill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2" fillId="0" borderId="17" xfId="2" applyFont="1" applyBorder="1" applyAlignment="1">
      <alignment horizontal="center" vertical="center" wrapText="1"/>
    </xf>
    <xf numFmtId="0" fontId="12" fillId="0" borderId="21" xfId="2" applyFont="1" applyBorder="1" applyAlignment="1">
      <alignment horizontal="center" vertical="center" wrapText="1"/>
    </xf>
    <xf numFmtId="0" fontId="12" fillId="0" borderId="28" xfId="2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40" xfId="2" applyFont="1" applyBorder="1" applyAlignment="1">
      <alignment horizontal="center" vertical="center" wrapText="1"/>
    </xf>
    <xf numFmtId="0" fontId="15" fillId="0" borderId="41" xfId="2" applyFont="1" applyBorder="1" applyAlignment="1">
      <alignment horizontal="center" vertical="center" wrapText="1"/>
    </xf>
    <xf numFmtId="0" fontId="15" fillId="0" borderId="16" xfId="2" applyFont="1" applyBorder="1" applyAlignment="1">
      <alignment horizontal="center" vertical="center" wrapText="1"/>
    </xf>
    <xf numFmtId="0" fontId="15" fillId="0" borderId="36" xfId="2" applyFont="1" applyBorder="1" applyAlignment="1">
      <alignment horizontal="center" vertical="center" wrapText="1"/>
    </xf>
    <xf numFmtId="0" fontId="15" fillId="0" borderId="37" xfId="2" applyFont="1" applyBorder="1" applyAlignment="1">
      <alignment horizontal="center" vertical="center" wrapText="1"/>
    </xf>
    <xf numFmtId="14" fontId="15" fillId="0" borderId="4" xfId="2" applyNumberFormat="1" applyFont="1" applyBorder="1" applyAlignment="1">
      <alignment horizontal="center" vertical="center" wrapText="1"/>
    </xf>
    <xf numFmtId="14" fontId="15" fillId="0" borderId="33" xfId="2" applyNumberFormat="1" applyFont="1" applyBorder="1" applyAlignment="1">
      <alignment horizontal="center" vertical="center" wrapText="1"/>
    </xf>
    <xf numFmtId="14" fontId="15" fillId="0" borderId="38" xfId="2" applyNumberFormat="1" applyFont="1" applyBorder="1" applyAlignment="1">
      <alignment horizontal="center" vertical="center" wrapText="1"/>
    </xf>
    <xf numFmtId="0" fontId="14" fillId="3" borderId="8" xfId="2" applyFont="1" applyFill="1" applyBorder="1" applyAlignment="1">
      <alignment horizontal="center" vertical="center" wrapText="1"/>
    </xf>
    <xf numFmtId="0" fontId="14" fillId="3" borderId="9" xfId="2" applyFont="1" applyFill="1" applyBorder="1" applyAlignment="1">
      <alignment horizontal="center" vertical="center" wrapText="1"/>
    </xf>
    <xf numFmtId="0" fontId="14" fillId="3" borderId="10" xfId="2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horizontal="center" vertical="center" wrapText="1"/>
    </xf>
    <xf numFmtId="0" fontId="49" fillId="9" borderId="23" xfId="1" applyFont="1" applyFill="1" applyBorder="1" applyAlignment="1">
      <alignment horizontal="center" vertical="center" wrapText="1"/>
    </xf>
    <xf numFmtId="0" fontId="49" fillId="9" borderId="24" xfId="1" applyFont="1" applyFill="1" applyBorder="1" applyAlignment="1">
      <alignment horizontal="center" vertical="center" wrapText="1"/>
    </xf>
    <xf numFmtId="0" fontId="24" fillId="5" borderId="42" xfId="2" applyFont="1" applyFill="1" applyBorder="1" applyAlignment="1">
      <alignment horizontal="center" vertical="center" wrapText="1"/>
    </xf>
    <xf numFmtId="0" fontId="24" fillId="5" borderId="61" xfId="2" applyFont="1" applyFill="1" applyBorder="1" applyAlignment="1">
      <alignment horizontal="center" vertical="center" wrapText="1"/>
    </xf>
    <xf numFmtId="0" fontId="4" fillId="5" borderId="43" xfId="2" applyFont="1" applyFill="1" applyBorder="1" applyAlignment="1">
      <alignment horizontal="center" vertical="center" wrapText="1"/>
    </xf>
    <xf numFmtId="0" fontId="4" fillId="5" borderId="62" xfId="2" applyFont="1" applyFill="1" applyBorder="1" applyAlignment="1">
      <alignment horizontal="center" vertical="center" wrapText="1"/>
    </xf>
    <xf numFmtId="0" fontId="18" fillId="7" borderId="12" xfId="1" applyFont="1" applyFill="1" applyBorder="1" applyAlignment="1">
      <alignment horizontal="center" vertical="center" wrapText="1"/>
    </xf>
    <xf numFmtId="0" fontId="18" fillId="7" borderId="13" xfId="1" applyFont="1" applyFill="1" applyBorder="1" applyAlignment="1">
      <alignment horizontal="center" vertical="center" wrapText="1"/>
    </xf>
    <xf numFmtId="0" fontId="18" fillId="8" borderId="18" xfId="1" applyFont="1" applyFill="1" applyBorder="1" applyAlignment="1">
      <alignment horizontal="center" vertical="center" wrapText="1"/>
    </xf>
    <xf numFmtId="0" fontId="18" fillId="8" borderId="1" xfId="1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0" fontId="10" fillId="2" borderId="7" xfId="2" applyFont="1" applyFill="1" applyBorder="1" applyAlignment="1">
      <alignment horizontal="center" vertical="center" wrapText="1"/>
    </xf>
    <xf numFmtId="0" fontId="32" fillId="2" borderId="24" xfId="2" applyFont="1" applyFill="1" applyBorder="1" applyAlignment="1">
      <alignment horizontal="center" vertical="center" wrapText="1"/>
    </xf>
    <xf numFmtId="0" fontId="25" fillId="2" borderId="5" xfId="1" applyFont="1" applyFill="1" applyBorder="1" applyAlignment="1">
      <alignment horizontal="left" vertical="center" wrapText="1"/>
    </xf>
    <xf numFmtId="0" fontId="25" fillId="2" borderId="6" xfId="1" applyFont="1" applyFill="1" applyBorder="1" applyAlignment="1">
      <alignment horizontal="left" vertical="center" wrapText="1"/>
    </xf>
    <xf numFmtId="0" fontId="25" fillId="2" borderId="7" xfId="1" applyFont="1" applyFill="1" applyBorder="1" applyAlignment="1">
      <alignment horizontal="left" vertical="center" wrapText="1"/>
    </xf>
    <xf numFmtId="0" fontId="25" fillId="2" borderId="11" xfId="1" applyFont="1" applyFill="1" applyBorder="1" applyAlignment="1">
      <alignment horizontal="left" vertical="center" wrapText="1"/>
    </xf>
    <xf numFmtId="0" fontId="25" fillId="2" borderId="0" xfId="1" applyFont="1" applyFill="1" applyBorder="1" applyAlignment="1">
      <alignment horizontal="left" vertical="center" wrapText="1"/>
    </xf>
    <xf numFmtId="0" fontId="25" fillId="2" borderId="17" xfId="1" applyFont="1" applyFill="1" applyBorder="1" applyAlignment="1">
      <alignment horizontal="left" vertical="center" wrapText="1"/>
    </xf>
    <xf numFmtId="0" fontId="25" fillId="2" borderId="21" xfId="1" applyFont="1" applyFill="1" applyBorder="1" applyAlignment="1">
      <alignment horizontal="left" vertical="center" wrapText="1"/>
    </xf>
    <xf numFmtId="0" fontId="25" fillId="2" borderId="22" xfId="1" applyFont="1" applyFill="1" applyBorder="1" applyAlignment="1">
      <alignment horizontal="left" vertical="center" wrapText="1"/>
    </xf>
    <xf numFmtId="0" fontId="25" fillId="2" borderId="28" xfId="1" applyFont="1" applyFill="1" applyBorder="1" applyAlignment="1">
      <alignment horizontal="left" vertical="center" wrapText="1"/>
    </xf>
    <xf numFmtId="0" fontId="51" fillId="12" borderId="18" xfId="3" applyFont="1" applyFill="1" applyBorder="1" applyAlignment="1">
      <alignment horizontal="left" vertical="center" wrapText="1"/>
    </xf>
    <xf numFmtId="0" fontId="48" fillId="7" borderId="19" xfId="0" applyFont="1" applyFill="1" applyBorder="1" applyAlignment="1">
      <alignment horizontal="center" vertical="center"/>
    </xf>
    <xf numFmtId="0" fontId="51" fillId="12" borderId="23" xfId="3" applyFont="1" applyFill="1" applyBorder="1" applyAlignment="1">
      <alignment horizontal="left" vertical="center" wrapText="1"/>
    </xf>
    <xf numFmtId="0" fontId="47" fillId="9" borderId="19" xfId="0" applyFont="1" applyFill="1" applyBorder="1" applyAlignment="1">
      <alignment horizontal="center" vertical="center"/>
    </xf>
    <xf numFmtId="0" fontId="47" fillId="9" borderId="25" xfId="0" applyFont="1" applyFill="1" applyBorder="1" applyAlignment="1">
      <alignment horizontal="center" vertical="center"/>
    </xf>
    <xf numFmtId="0" fontId="3" fillId="5" borderId="18" xfId="2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center" vertical="center" wrapText="1"/>
    </xf>
    <xf numFmtId="0" fontId="32" fillId="2" borderId="13" xfId="2" applyFont="1" applyFill="1" applyBorder="1" applyAlignment="1">
      <alignment horizontal="center" vertical="center" wrapText="1"/>
    </xf>
    <xf numFmtId="0" fontId="32" fillId="2" borderId="1" xfId="2" applyFont="1" applyFill="1" applyBorder="1" applyAlignment="1">
      <alignment horizontal="center" vertical="center" wrapText="1"/>
    </xf>
    <xf numFmtId="0" fontId="4" fillId="5" borderId="11" xfId="2" applyFont="1" applyFill="1" applyBorder="1" applyAlignment="1">
      <alignment horizontal="center" vertical="center" wrapText="1"/>
    </xf>
    <xf numFmtId="0" fontId="4" fillId="5" borderId="0" xfId="2" applyFont="1" applyFill="1" applyBorder="1" applyAlignment="1">
      <alignment horizontal="center" vertical="center" wrapText="1"/>
    </xf>
    <xf numFmtId="0" fontId="4" fillId="5" borderId="46" xfId="2" applyFont="1" applyFill="1" applyBorder="1" applyAlignment="1">
      <alignment horizontal="center" vertical="center" wrapText="1"/>
    </xf>
    <xf numFmtId="0" fontId="10" fillId="5" borderId="5" xfId="2" applyFont="1" applyFill="1" applyBorder="1" applyAlignment="1">
      <alignment horizontal="center" vertical="center" wrapText="1"/>
    </xf>
    <xf numFmtId="0" fontId="10" fillId="5" borderId="6" xfId="2" applyFont="1" applyFill="1" applyBorder="1" applyAlignment="1">
      <alignment horizontal="center" vertical="center" wrapText="1"/>
    </xf>
    <xf numFmtId="0" fontId="10" fillId="5" borderId="30" xfId="2" applyFont="1" applyFill="1" applyBorder="1" applyAlignment="1">
      <alignment horizontal="center" vertical="center" wrapText="1"/>
    </xf>
    <xf numFmtId="0" fontId="20" fillId="2" borderId="24" xfId="2" applyFont="1" applyFill="1" applyBorder="1" applyAlignment="1">
      <alignment horizontal="center" vertical="top" wrapText="1"/>
    </xf>
    <xf numFmtId="0" fontId="20" fillId="2" borderId="25" xfId="2" applyFont="1" applyFill="1" applyBorder="1" applyAlignment="1">
      <alignment horizontal="center" vertical="top" wrapText="1"/>
    </xf>
    <xf numFmtId="0" fontId="43" fillId="2" borderId="11" xfId="2" applyFont="1" applyFill="1" applyBorder="1" applyAlignment="1">
      <alignment horizontal="center" vertical="center" wrapText="1"/>
    </xf>
    <xf numFmtId="0" fontId="43" fillId="2" borderId="0" xfId="2" applyFont="1" applyFill="1" applyBorder="1" applyAlignment="1">
      <alignment horizontal="center" vertical="center" wrapText="1"/>
    </xf>
    <xf numFmtId="0" fontId="43" fillId="2" borderId="17" xfId="2" applyFont="1" applyFill="1" applyBorder="1" applyAlignment="1">
      <alignment horizontal="center" vertical="center" wrapText="1"/>
    </xf>
    <xf numFmtId="0" fontId="13" fillId="0" borderId="24" xfId="2" applyFont="1" applyBorder="1" applyAlignment="1">
      <alignment horizontal="left" vertical="top" wrapText="1"/>
    </xf>
    <xf numFmtId="0" fontId="15" fillId="0" borderId="19" xfId="1" applyFont="1" applyBorder="1" applyAlignment="1">
      <alignment horizontal="center" vertical="center" wrapText="1"/>
    </xf>
    <xf numFmtId="0" fontId="15" fillId="0" borderId="48" xfId="1" applyFont="1" applyBorder="1" applyAlignment="1">
      <alignment horizontal="center" vertical="center" wrapText="1"/>
    </xf>
    <xf numFmtId="0" fontId="15" fillId="0" borderId="25" xfId="1" applyFont="1" applyBorder="1" applyAlignment="1">
      <alignment horizontal="center" vertical="center" wrapText="1"/>
    </xf>
    <xf numFmtId="0" fontId="11" fillId="0" borderId="35" xfId="1" applyFont="1" applyBorder="1" applyAlignment="1">
      <alignment vertical="top" wrapText="1"/>
    </xf>
    <xf numFmtId="0" fontId="3" fillId="5" borderId="2" xfId="1" applyFont="1" applyFill="1" applyBorder="1" applyAlignment="1">
      <alignment horizontal="center" vertical="center"/>
    </xf>
    <xf numFmtId="0" fontId="3" fillId="5" borderId="53" xfId="1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left" vertical="center" wrapText="1"/>
    </xf>
    <xf numFmtId="0" fontId="17" fillId="4" borderId="9" xfId="0" applyFont="1" applyFill="1" applyBorder="1" applyAlignment="1">
      <alignment horizontal="left" vertical="center" wrapText="1"/>
    </xf>
    <xf numFmtId="0" fontId="17" fillId="4" borderId="63" xfId="0" applyFont="1" applyFill="1" applyBorder="1" applyAlignment="1">
      <alignment horizontal="left" vertical="center" wrapText="1"/>
    </xf>
    <xf numFmtId="164" fontId="35" fillId="2" borderId="12" xfId="1" applyNumberFormat="1" applyFont="1" applyFill="1" applyBorder="1" applyAlignment="1">
      <alignment horizontal="left" vertical="top" wrapText="1"/>
    </xf>
    <xf numFmtId="164" fontId="35" fillId="2" borderId="13" xfId="1" applyNumberFormat="1" applyFont="1" applyFill="1" applyBorder="1" applyAlignment="1">
      <alignment horizontal="left" vertical="top" wrapText="1"/>
    </xf>
    <xf numFmtId="0" fontId="3" fillId="2" borderId="13" xfId="1" applyFont="1" applyFill="1" applyBorder="1" applyAlignment="1">
      <alignment horizontal="left" vertical="top"/>
    </xf>
    <xf numFmtId="0" fontId="3" fillId="2" borderId="14" xfId="1" applyFont="1" applyFill="1" applyBorder="1" applyAlignment="1">
      <alignment horizontal="left" vertical="top"/>
    </xf>
    <xf numFmtId="0" fontId="3" fillId="2" borderId="13" xfId="1" applyFont="1" applyFill="1" applyBorder="1" applyAlignment="1">
      <alignment horizontal="center" vertical="top" wrapText="1"/>
    </xf>
    <xf numFmtId="0" fontId="3" fillId="2" borderId="14" xfId="1" applyFont="1" applyFill="1" applyBorder="1" applyAlignment="1">
      <alignment horizontal="center" vertical="top" wrapText="1"/>
    </xf>
    <xf numFmtId="0" fontId="19" fillId="2" borderId="0" xfId="1" applyFont="1" applyFill="1" applyBorder="1" applyAlignment="1">
      <alignment horizontal="center"/>
    </xf>
    <xf numFmtId="0" fontId="15" fillId="5" borderId="13" xfId="1" applyFont="1" applyFill="1" applyBorder="1" applyAlignment="1">
      <alignment horizontal="center" vertical="center" wrapText="1"/>
    </xf>
    <xf numFmtId="0" fontId="15" fillId="5" borderId="14" xfId="1" applyFont="1" applyFill="1" applyBorder="1" applyAlignment="1">
      <alignment horizontal="center" vertical="center" wrapText="1"/>
    </xf>
    <xf numFmtId="164" fontId="35" fillId="2" borderId="18" xfId="1" applyNumberFormat="1" applyFont="1" applyFill="1" applyBorder="1" applyAlignment="1">
      <alignment horizontal="left" vertical="top" wrapText="1"/>
    </xf>
    <xf numFmtId="164" fontId="35" fillId="2" borderId="1" xfId="1" applyNumberFormat="1" applyFont="1" applyFill="1" applyBorder="1" applyAlignment="1">
      <alignment horizontal="left" vertical="top" wrapText="1"/>
    </xf>
    <xf numFmtId="0" fontId="20" fillId="2" borderId="1" xfId="1" applyFont="1" applyFill="1" applyBorder="1" applyAlignment="1">
      <alignment horizontal="left" vertical="center" wrapText="1"/>
    </xf>
    <xf numFmtId="0" fontId="20" fillId="2" borderId="19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20" fillId="2" borderId="19" xfId="1" applyFont="1" applyFill="1" applyBorder="1" applyAlignment="1">
      <alignment horizontal="center" vertical="center" wrapText="1"/>
    </xf>
    <xf numFmtId="164" fontId="35" fillId="2" borderId="23" xfId="1" applyNumberFormat="1" applyFont="1" applyFill="1" applyBorder="1" applyAlignment="1">
      <alignment horizontal="left" vertical="top" wrapText="1"/>
    </xf>
    <xf numFmtId="164" fontId="35" fillId="2" borderId="24" xfId="1" applyNumberFormat="1" applyFont="1" applyFill="1" applyBorder="1" applyAlignment="1">
      <alignment horizontal="left" vertical="top" wrapText="1"/>
    </xf>
    <xf numFmtId="0" fontId="20" fillId="2" borderId="24" xfId="1" applyFont="1" applyFill="1" applyBorder="1" applyAlignment="1">
      <alignment horizontal="left" vertical="center" wrapText="1"/>
    </xf>
    <xf numFmtId="0" fontId="20" fillId="2" borderId="25" xfId="1" applyFont="1" applyFill="1" applyBorder="1" applyAlignment="1">
      <alignment horizontal="left" vertical="center" wrapText="1"/>
    </xf>
    <xf numFmtId="164" fontId="35" fillId="2" borderId="12" xfId="1" applyNumberFormat="1" applyFont="1" applyFill="1" applyBorder="1" applyAlignment="1">
      <alignment horizontal="left" vertical="center" wrapText="1"/>
    </xf>
    <xf numFmtId="164" fontId="35" fillId="2" borderId="13" xfId="1" applyNumberFormat="1" applyFont="1" applyFill="1" applyBorder="1" applyAlignment="1">
      <alignment horizontal="left" vertical="center" wrapText="1"/>
    </xf>
    <xf numFmtId="0" fontId="20" fillId="2" borderId="13" xfId="1" applyFont="1" applyFill="1" applyBorder="1" applyAlignment="1">
      <alignment horizontal="left" vertical="center" wrapText="1"/>
    </xf>
    <xf numFmtId="0" fontId="20" fillId="2" borderId="14" xfId="1" applyFont="1" applyFill="1" applyBorder="1" applyAlignment="1">
      <alignment horizontal="left" vertical="center" wrapText="1"/>
    </xf>
    <xf numFmtId="164" fontId="3" fillId="5" borderId="57" xfId="1" applyNumberFormat="1" applyFont="1" applyFill="1" applyBorder="1" applyAlignment="1">
      <alignment horizontal="center" vertical="center" wrapText="1"/>
    </xf>
    <xf numFmtId="164" fontId="3" fillId="5" borderId="2" xfId="1" applyNumberFormat="1" applyFont="1" applyFill="1" applyBorder="1" applyAlignment="1">
      <alignment horizontal="center" vertical="center" wrapText="1"/>
    </xf>
    <xf numFmtId="0" fontId="3" fillId="5" borderId="58" xfId="1" applyFont="1" applyFill="1" applyBorder="1" applyAlignment="1">
      <alignment horizontal="center" vertical="center"/>
    </xf>
    <xf numFmtId="0" fontId="3" fillId="5" borderId="59" xfId="1" applyFont="1" applyFill="1" applyBorder="1" applyAlignment="1">
      <alignment horizontal="center" vertical="center"/>
    </xf>
    <xf numFmtId="0" fontId="3" fillId="5" borderId="60" xfId="1" applyFont="1" applyFill="1" applyBorder="1" applyAlignment="1">
      <alignment horizontal="center" vertical="center"/>
    </xf>
    <xf numFmtId="164" fontId="35" fillId="2" borderId="18" xfId="1" applyNumberFormat="1" applyFont="1" applyFill="1" applyBorder="1" applyAlignment="1">
      <alignment horizontal="left" vertical="center" wrapText="1"/>
    </xf>
    <xf numFmtId="164" fontId="35" fillId="2" borderId="1" xfId="1" applyNumberFormat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top" wrapText="1"/>
    </xf>
    <xf numFmtId="0" fontId="3" fillId="2" borderId="19" xfId="1" applyFont="1" applyFill="1" applyBorder="1" applyAlignment="1">
      <alignment horizontal="center" vertical="top" wrapText="1"/>
    </xf>
    <xf numFmtId="0" fontId="3" fillId="2" borderId="24" xfId="1" applyFont="1" applyFill="1" applyBorder="1" applyAlignment="1">
      <alignment horizontal="center" vertical="top" wrapText="1"/>
    </xf>
    <xf numFmtId="0" fontId="3" fillId="2" borderId="25" xfId="1" applyFont="1" applyFill="1" applyBorder="1" applyAlignment="1">
      <alignment horizontal="center" vertical="top" wrapText="1"/>
    </xf>
    <xf numFmtId="0" fontId="23" fillId="2" borderId="24" xfId="1" applyFont="1" applyFill="1" applyBorder="1" applyAlignment="1">
      <alignment horizontal="center" vertical="center" wrapText="1"/>
    </xf>
    <xf numFmtId="0" fontId="23" fillId="2" borderId="16" xfId="1" applyFont="1" applyFill="1" applyBorder="1" applyAlignment="1">
      <alignment horizontal="center" vertical="center" wrapText="1"/>
    </xf>
    <xf numFmtId="0" fontId="23" fillId="2" borderId="36" xfId="1" applyFont="1" applyFill="1" applyBorder="1" applyAlignment="1">
      <alignment horizontal="center" vertical="center" wrapText="1"/>
    </xf>
    <xf numFmtId="0" fontId="23" fillId="2" borderId="15" xfId="1" applyFont="1" applyFill="1" applyBorder="1" applyAlignment="1">
      <alignment horizontal="center" vertical="center" wrapText="1"/>
    </xf>
    <xf numFmtId="0" fontId="23" fillId="2" borderId="4" xfId="1" applyFont="1" applyFill="1" applyBorder="1" applyAlignment="1">
      <alignment horizontal="center" vertical="center" wrapText="1"/>
    </xf>
    <xf numFmtId="0" fontId="23" fillId="2" borderId="33" xfId="1" applyFont="1" applyFill="1" applyBorder="1" applyAlignment="1">
      <alignment horizontal="center" vertical="center" wrapText="1"/>
    </xf>
    <xf numFmtId="0" fontId="23" fillId="2" borderId="20" xfId="1" applyFont="1" applyFill="1" applyBorder="1" applyAlignment="1">
      <alignment horizontal="center" vertical="center" wrapText="1"/>
    </xf>
    <xf numFmtId="0" fontId="33" fillId="2" borderId="5" xfId="1" applyFont="1" applyFill="1" applyBorder="1" applyAlignment="1">
      <alignment horizontal="left" vertical="top" wrapText="1"/>
    </xf>
    <xf numFmtId="0" fontId="33" fillId="2" borderId="6" xfId="1" applyFont="1" applyFill="1" applyBorder="1" applyAlignment="1">
      <alignment horizontal="left" vertical="top" wrapText="1"/>
    </xf>
    <xf numFmtId="0" fontId="33" fillId="2" borderId="7" xfId="1" applyFont="1" applyFill="1" applyBorder="1" applyAlignment="1">
      <alignment horizontal="left" vertical="top" wrapText="1"/>
    </xf>
    <xf numFmtId="0" fontId="33" fillId="2" borderId="11" xfId="1" applyFont="1" applyFill="1" applyBorder="1" applyAlignment="1">
      <alignment horizontal="left" vertical="top" wrapText="1"/>
    </xf>
    <xf numFmtId="0" fontId="33" fillId="2" borderId="0" xfId="1" applyFont="1" applyFill="1" applyBorder="1" applyAlignment="1">
      <alignment horizontal="left" vertical="top" wrapText="1"/>
    </xf>
    <xf numFmtId="0" fontId="33" fillId="2" borderId="17" xfId="1" applyFont="1" applyFill="1" applyBorder="1" applyAlignment="1">
      <alignment horizontal="left" vertical="top" wrapText="1"/>
    </xf>
    <xf numFmtId="0" fontId="33" fillId="2" borderId="21" xfId="1" applyFont="1" applyFill="1" applyBorder="1" applyAlignment="1">
      <alignment horizontal="left" vertical="top" wrapText="1"/>
    </xf>
    <xf numFmtId="0" fontId="33" fillId="2" borderId="22" xfId="1" applyFont="1" applyFill="1" applyBorder="1" applyAlignment="1">
      <alignment horizontal="left" vertical="top" wrapText="1"/>
    </xf>
    <xf numFmtId="0" fontId="33" fillId="2" borderId="28" xfId="1" applyFont="1" applyFill="1" applyBorder="1" applyAlignment="1">
      <alignment horizontal="left" vertical="top" wrapText="1"/>
    </xf>
    <xf numFmtId="164" fontId="35" fillId="2" borderId="23" xfId="1" applyNumberFormat="1" applyFont="1" applyFill="1" applyBorder="1" applyAlignment="1">
      <alignment horizontal="left" vertical="center" wrapText="1"/>
    </xf>
    <xf numFmtId="164" fontId="35" fillId="2" borderId="24" xfId="1" applyNumberFormat="1" applyFont="1" applyFill="1" applyBorder="1" applyAlignment="1">
      <alignment horizontal="left" vertical="center" wrapText="1"/>
    </xf>
    <xf numFmtId="0" fontId="17" fillId="4" borderId="65" xfId="0" applyFont="1" applyFill="1" applyBorder="1" applyAlignment="1">
      <alignment horizontal="left" vertical="center" wrapText="1"/>
    </xf>
    <xf numFmtId="0" fontId="17" fillId="4" borderId="5" xfId="1" applyFont="1" applyFill="1" applyBorder="1" applyAlignment="1">
      <alignment horizontal="left" vertical="center" wrapText="1"/>
    </xf>
    <xf numFmtId="0" fontId="17" fillId="4" borderId="6" xfId="1" applyFont="1" applyFill="1" applyBorder="1" applyAlignment="1">
      <alignment horizontal="left" vertical="center" wrapText="1"/>
    </xf>
    <xf numFmtId="0" fontId="17" fillId="4" borderId="30" xfId="1" applyFont="1" applyFill="1" applyBorder="1" applyAlignment="1">
      <alignment horizontal="left" vertical="center" wrapText="1"/>
    </xf>
    <xf numFmtId="0" fontId="17" fillId="4" borderId="11" xfId="1" applyFont="1" applyFill="1" applyBorder="1" applyAlignment="1">
      <alignment horizontal="left" vertical="center" wrapText="1"/>
    </xf>
    <xf numFmtId="0" fontId="17" fillId="4" borderId="0" xfId="1" applyFont="1" applyFill="1" applyBorder="1" applyAlignment="1">
      <alignment horizontal="left" vertical="center" wrapText="1"/>
    </xf>
    <xf numFmtId="0" fontId="17" fillId="4" borderId="46" xfId="1" applyFont="1" applyFill="1" applyBorder="1" applyAlignment="1">
      <alignment horizontal="left" vertical="center" wrapText="1"/>
    </xf>
    <xf numFmtId="0" fontId="40" fillId="4" borderId="47" xfId="1" applyFont="1" applyFill="1" applyBorder="1" applyAlignment="1">
      <alignment horizontal="center" vertical="center" wrapText="1"/>
    </xf>
    <xf numFmtId="0" fontId="40" fillId="4" borderId="0" xfId="1" applyFont="1" applyFill="1" applyBorder="1" applyAlignment="1">
      <alignment horizontal="center" vertical="center" wrapText="1"/>
    </xf>
    <xf numFmtId="0" fontId="40" fillId="4" borderId="17" xfId="1" applyFont="1" applyFill="1" applyBorder="1" applyAlignment="1">
      <alignment horizontal="center" vertical="center" wrapText="1"/>
    </xf>
    <xf numFmtId="0" fontId="40" fillId="4" borderId="66" xfId="1" applyFont="1" applyFill="1" applyBorder="1" applyAlignment="1">
      <alignment horizontal="center" vertical="center" wrapText="1"/>
    </xf>
    <xf numFmtId="0" fontId="40" fillId="4" borderId="6" xfId="1" applyFont="1" applyFill="1" applyBorder="1" applyAlignment="1">
      <alignment horizontal="center" vertical="center" wrapText="1"/>
    </xf>
    <xf numFmtId="0" fontId="40" fillId="4" borderId="7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vertical="top" wrapText="1"/>
    </xf>
    <xf numFmtId="0" fontId="13" fillId="0" borderId="2" xfId="1" applyFont="1" applyBorder="1" applyAlignment="1">
      <alignment horizontal="left" vertical="top" wrapText="1"/>
    </xf>
    <xf numFmtId="0" fontId="3" fillId="5" borderId="57" xfId="1" applyFont="1" applyFill="1" applyBorder="1" applyAlignment="1">
      <alignment horizontal="center" vertical="center" wrapText="1"/>
    </xf>
    <xf numFmtId="0" fontId="15" fillId="7" borderId="49" xfId="1" applyFont="1" applyFill="1" applyBorder="1" applyAlignment="1">
      <alignment horizontal="center" vertical="center" wrapText="1"/>
    </xf>
    <xf numFmtId="0" fontId="15" fillId="7" borderId="15" xfId="1" applyFont="1" applyFill="1" applyBorder="1" applyAlignment="1">
      <alignment horizontal="center" vertical="center" wrapText="1"/>
    </xf>
    <xf numFmtId="0" fontId="15" fillId="8" borderId="51" xfId="1" applyFont="1" applyFill="1" applyBorder="1" applyAlignment="1">
      <alignment horizontal="center" vertical="center" wrapText="1"/>
    </xf>
    <xf numFmtId="0" fontId="15" fillId="8" borderId="20" xfId="1" applyFont="1" applyFill="1" applyBorder="1" applyAlignment="1">
      <alignment horizontal="center" vertical="center" wrapText="1"/>
    </xf>
    <xf numFmtId="0" fontId="52" fillId="9" borderId="23" xfId="1" applyFont="1" applyFill="1" applyBorder="1" applyAlignment="1">
      <alignment horizontal="center" vertical="center" wrapText="1"/>
    </xf>
    <xf numFmtId="0" fontId="52" fillId="9" borderId="24" xfId="1" applyFont="1" applyFill="1" applyBorder="1" applyAlignment="1">
      <alignment horizontal="center" vertical="center" wrapText="1"/>
    </xf>
    <xf numFmtId="0" fontId="24" fillId="18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18" borderId="2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4" fillId="14" borderId="24" xfId="0" applyFont="1" applyFill="1" applyBorder="1" applyAlignment="1">
      <alignment horizontal="center" vertical="center" wrapText="1"/>
    </xf>
    <xf numFmtId="0" fontId="24" fillId="14" borderId="24" xfId="0" applyFont="1" applyFill="1" applyBorder="1" applyAlignment="1">
      <alignment horizontal="left" vertical="center" wrapText="1"/>
    </xf>
    <xf numFmtId="0" fontId="26" fillId="4" borderId="61" xfId="0" applyFont="1" applyFill="1" applyBorder="1" applyAlignment="1">
      <alignment horizontal="center" vertical="center" wrapText="1"/>
    </xf>
    <xf numFmtId="0" fontId="26" fillId="4" borderId="47" xfId="0" applyFont="1" applyFill="1" applyBorder="1" applyAlignment="1">
      <alignment horizontal="center" vertical="center" wrapText="1"/>
    </xf>
    <xf numFmtId="0" fontId="26" fillId="4" borderId="0" xfId="0" applyFont="1" applyFill="1" applyBorder="1" applyAlignment="1">
      <alignment horizontal="center" vertical="center" wrapText="1"/>
    </xf>
    <xf numFmtId="0" fontId="26" fillId="4" borderId="46" xfId="0" applyFont="1" applyFill="1" applyBorder="1" applyAlignment="1">
      <alignment horizontal="center" vertical="center" wrapText="1"/>
    </xf>
    <xf numFmtId="0" fontId="24" fillId="18" borderId="13" xfId="0" applyFont="1" applyFill="1" applyBorder="1" applyAlignment="1">
      <alignment horizontal="center" vertical="center" wrapText="1"/>
    </xf>
    <xf numFmtId="0" fontId="43" fillId="0" borderId="24" xfId="0" applyFont="1" applyFill="1" applyBorder="1" applyAlignment="1">
      <alignment horizontal="left" vertical="center" wrapText="1"/>
    </xf>
    <xf numFmtId="0" fontId="43" fillId="0" borderId="24" xfId="0" applyFont="1" applyFill="1" applyBorder="1" applyAlignment="1">
      <alignment horizontal="center" vertical="center" wrapText="1"/>
    </xf>
    <xf numFmtId="0" fontId="24" fillId="14" borderId="1" xfId="0" applyFont="1" applyFill="1" applyBorder="1" applyAlignment="1">
      <alignment horizontal="left" vertical="center" wrapText="1"/>
    </xf>
    <xf numFmtId="14" fontId="24" fillId="14" borderId="1" xfId="0" applyNumberFormat="1" applyFont="1" applyFill="1" applyBorder="1" applyAlignment="1">
      <alignment horizontal="center" vertical="center" wrapText="1"/>
    </xf>
    <xf numFmtId="0" fontId="24" fillId="14" borderId="1" xfId="0" applyFont="1" applyFill="1" applyBorder="1" applyAlignment="1">
      <alignment horizontal="center" vertical="center" wrapText="1"/>
    </xf>
    <xf numFmtId="0" fontId="24" fillId="14" borderId="13" xfId="0" applyFont="1" applyFill="1" applyBorder="1" applyAlignment="1">
      <alignment horizontal="left" vertical="center" wrapText="1"/>
    </xf>
    <xf numFmtId="0" fontId="12" fillId="0" borderId="5" xfId="1" applyFont="1" applyBorder="1" applyAlignment="1">
      <alignment horizontal="center" wrapText="1"/>
    </xf>
    <xf numFmtId="0" fontId="12" fillId="0" borderId="6" xfId="1" applyFont="1" applyBorder="1" applyAlignment="1">
      <alignment horizontal="center" wrapText="1"/>
    </xf>
    <xf numFmtId="0" fontId="12" fillId="0" borderId="7" xfId="1" applyFont="1" applyBorder="1" applyAlignment="1">
      <alignment horizontal="center" wrapText="1"/>
    </xf>
    <xf numFmtId="0" fontId="12" fillId="0" borderId="11" xfId="1" applyFont="1" applyBorder="1" applyAlignment="1">
      <alignment horizontal="center" wrapText="1"/>
    </xf>
    <xf numFmtId="0" fontId="12" fillId="0" borderId="0" xfId="1" applyFont="1" applyBorder="1" applyAlignment="1">
      <alignment horizontal="center" wrapText="1"/>
    </xf>
    <xf numFmtId="0" fontId="12" fillId="0" borderId="21" xfId="1" applyFont="1" applyBorder="1" applyAlignment="1">
      <alignment horizontal="center" wrapText="1"/>
    </xf>
    <xf numFmtId="0" fontId="12" fillId="0" borderId="22" xfId="1" applyFont="1" applyBorder="1" applyAlignment="1">
      <alignment horizontal="center" wrapText="1"/>
    </xf>
    <xf numFmtId="0" fontId="15" fillId="14" borderId="16" xfId="1" applyFont="1" applyFill="1" applyBorder="1" applyAlignment="1">
      <alignment horizontal="center" vertical="center" wrapText="1"/>
    </xf>
    <xf numFmtId="0" fontId="15" fillId="14" borderId="36" xfId="1" applyFont="1" applyFill="1" applyBorder="1" applyAlignment="1">
      <alignment horizontal="center" vertical="center" wrapText="1"/>
    </xf>
    <xf numFmtId="0" fontId="15" fillId="14" borderId="37" xfId="1" applyFont="1" applyFill="1" applyBorder="1" applyAlignment="1">
      <alignment horizontal="center" vertical="center" wrapText="1"/>
    </xf>
    <xf numFmtId="14" fontId="15" fillId="14" borderId="4" xfId="1" applyNumberFormat="1" applyFont="1" applyFill="1" applyBorder="1" applyAlignment="1">
      <alignment horizontal="center" vertical="center" wrapText="1"/>
    </xf>
    <xf numFmtId="0" fontId="15" fillId="14" borderId="33" xfId="1" applyNumberFormat="1" applyFont="1" applyFill="1" applyBorder="1" applyAlignment="1">
      <alignment horizontal="center" vertical="center" wrapText="1"/>
    </xf>
    <xf numFmtId="0" fontId="15" fillId="14" borderId="38" xfId="1" applyNumberFormat="1" applyFont="1" applyFill="1" applyBorder="1" applyAlignment="1">
      <alignment horizontal="center" vertical="center" wrapText="1"/>
    </xf>
    <xf numFmtId="0" fontId="15" fillId="14" borderId="27" xfId="1" applyFont="1" applyFill="1" applyBorder="1" applyAlignment="1">
      <alignment horizontal="center" vertical="center" wrapText="1"/>
    </xf>
    <xf numFmtId="0" fontId="15" fillId="14" borderId="40" xfId="1" applyFont="1" applyFill="1" applyBorder="1" applyAlignment="1">
      <alignment horizontal="center" vertical="center" wrapText="1"/>
    </xf>
    <xf numFmtId="0" fontId="15" fillId="14" borderId="41" xfId="1" applyFont="1" applyFill="1" applyBorder="1" applyAlignment="1">
      <alignment horizontal="center" vertical="center" wrapText="1"/>
    </xf>
    <xf numFmtId="0" fontId="15" fillId="14" borderId="33" xfId="1" applyFont="1" applyFill="1" applyBorder="1" applyAlignment="1">
      <alignment horizontal="center" vertical="center" wrapText="1"/>
    </xf>
    <xf numFmtId="0" fontId="15" fillId="14" borderId="38" xfId="1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5" fillId="14" borderId="13" xfId="1" applyFont="1" applyFill="1" applyBorder="1" applyAlignment="1">
      <alignment horizontal="center" vertical="center" wrapText="1"/>
    </xf>
    <xf numFmtId="0" fontId="15" fillId="14" borderId="14" xfId="1" applyFont="1" applyFill="1" applyBorder="1" applyAlignment="1">
      <alignment horizontal="center" vertical="center" wrapText="1"/>
    </xf>
    <xf numFmtId="0" fontId="15" fillId="14" borderId="24" xfId="1" applyFont="1" applyFill="1" applyBorder="1" applyAlignment="1">
      <alignment horizontal="center" vertical="center" wrapText="1"/>
    </xf>
    <xf numFmtId="0" fontId="15" fillId="14" borderId="25" xfId="1" applyFont="1" applyFill="1" applyBorder="1" applyAlignment="1">
      <alignment horizontal="center" vertical="center" wrapText="1"/>
    </xf>
    <xf numFmtId="0" fontId="14" fillId="3" borderId="8" xfId="1" applyFont="1" applyFill="1" applyBorder="1" applyAlignment="1">
      <alignment horizontal="center" vertical="center"/>
    </xf>
    <xf numFmtId="0" fontId="14" fillId="3" borderId="9" xfId="1" applyFont="1" applyFill="1" applyBorder="1" applyAlignment="1">
      <alignment horizontal="center" vertical="center"/>
    </xf>
    <xf numFmtId="0" fontId="14" fillId="3" borderId="10" xfId="1" applyFont="1" applyFill="1" applyBorder="1" applyAlignment="1">
      <alignment horizontal="center" vertical="center"/>
    </xf>
    <xf numFmtId="0" fontId="3" fillId="5" borderId="51" xfId="1" applyFont="1" applyFill="1" applyBorder="1" applyAlignment="1">
      <alignment horizontal="right" vertical="center" wrapText="1"/>
    </xf>
    <xf numFmtId="0" fontId="15" fillId="14" borderId="4" xfId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6" fillId="4" borderId="66" xfId="0" applyFont="1" applyFill="1" applyBorder="1" applyAlignment="1">
      <alignment horizontal="center" vertical="center" wrapText="1"/>
    </xf>
    <xf numFmtId="0" fontId="26" fillId="4" borderId="30" xfId="0" applyFont="1" applyFill="1" applyBorder="1" applyAlignment="1">
      <alignment horizontal="center" vertical="center" wrapText="1"/>
    </xf>
    <xf numFmtId="0" fontId="26" fillId="4" borderId="42" xfId="0" applyFont="1" applyFill="1" applyBorder="1" applyAlignment="1">
      <alignment horizontal="center" vertical="center" wrapText="1"/>
    </xf>
    <xf numFmtId="0" fontId="24" fillId="14" borderId="13" xfId="0" applyFont="1" applyFill="1" applyBorder="1" applyAlignment="1">
      <alignment horizontal="center" vertical="center" wrapText="1"/>
    </xf>
    <xf numFmtId="14" fontId="24" fillId="14" borderId="13" xfId="0" applyNumberFormat="1" applyFont="1" applyFill="1" applyBorder="1" applyAlignment="1">
      <alignment horizontal="center" vertical="center" wrapText="1"/>
    </xf>
    <xf numFmtId="14" fontId="24" fillId="14" borderId="24" xfId="0" applyNumberFormat="1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_TCMS System" xfId="3" xr:uid="{00000000-0005-0000-0000-000003000000}"/>
  </cellStyles>
  <dxfs count="247"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C6C9C"/>
      <color rgb="FF0000FF"/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414338</xdr:colOff>
      <xdr:row>5</xdr:row>
      <xdr:rowOff>26195</xdr:rowOff>
    </xdr:from>
    <xdr:to>
      <xdr:col>20</xdr:col>
      <xdr:colOff>152400</xdr:colOff>
      <xdr:row>5</xdr:row>
      <xdr:rowOff>323851</xdr:rowOff>
    </xdr:to>
    <xdr:sp macro="[0]!Synthes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 bwMode="auto">
        <a:xfrm>
          <a:off x="13873163" y="1273970"/>
          <a:ext cx="2366962" cy="297656"/>
        </a:xfrm>
        <a:prstGeom prst="roundRect">
          <a:avLst/>
        </a:prstGeom>
        <a:solidFill>
          <a:srgbClr val="6C6C9C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>
              <a:solidFill>
                <a:srgbClr val="FFC000"/>
              </a:solidFill>
            </a:rPr>
            <a:t>CLIC here to update </a:t>
          </a:r>
          <a:r>
            <a:rPr lang="fr-FR" sz="1800" b="1">
              <a:solidFill>
                <a:srgbClr val="FFC000"/>
              </a:solidFill>
            </a:rPr>
            <a:t>OIL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ptf1nas1\rs_engineering$\DOCUME~1\e_cbourd\LOCALS~1\Temp\D.Notes.Data\REF_TEM_004_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 01"/>
      <sheetName val="Control Sheet Page 02"/>
    </sheetNames>
    <sheetDataSet>
      <sheetData sheetId="0">
        <row r="89">
          <cell r="G89" t="str">
            <v>Type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23"/>
  <sheetViews>
    <sheetView zoomScale="70" zoomScaleNormal="70" zoomScaleSheetLayoutView="70" zoomScalePageLayoutView="50" workbookViewId="0">
      <selection activeCell="D15" sqref="D15"/>
    </sheetView>
  </sheetViews>
  <sheetFormatPr baseColWidth="10" defaultColWidth="11.42578125" defaultRowHeight="14.25" x14ac:dyDescent="0.3"/>
  <cols>
    <col min="1" max="6" width="12.7109375" style="2" customWidth="1"/>
    <col min="7" max="8" width="11.5703125" style="2" customWidth="1"/>
    <col min="9" max="9" width="14" style="2" customWidth="1"/>
    <col min="10" max="10" width="11.5703125" style="2" customWidth="1"/>
    <col min="11" max="16384" width="11.42578125" style="2"/>
  </cols>
  <sheetData>
    <row r="1" spans="1:10" x14ac:dyDescent="0.3">
      <c r="A1" s="107"/>
      <c r="B1" s="107"/>
      <c r="C1" s="107"/>
      <c r="D1" s="107"/>
      <c r="E1" s="107"/>
      <c r="F1" s="107"/>
      <c r="G1" s="107"/>
      <c r="H1" s="107"/>
      <c r="I1" s="107"/>
      <c r="J1" s="107"/>
    </row>
    <row r="2" spans="1:10" x14ac:dyDescent="0.3">
      <c r="A2" s="107"/>
      <c r="B2" s="107"/>
      <c r="C2" s="107"/>
      <c r="D2" s="107"/>
      <c r="E2" s="107"/>
      <c r="F2" s="107"/>
      <c r="G2" s="107"/>
      <c r="H2" s="107"/>
      <c r="I2" s="107"/>
      <c r="J2" s="107"/>
    </row>
    <row r="3" spans="1:10" x14ac:dyDescent="0.3">
      <c r="A3" s="107"/>
      <c r="B3" s="107"/>
      <c r="C3" s="107"/>
      <c r="D3" s="107"/>
      <c r="E3" s="107"/>
      <c r="F3" s="107"/>
      <c r="G3" s="107"/>
      <c r="H3" s="107"/>
      <c r="I3" s="107"/>
      <c r="J3" s="107"/>
    </row>
    <row r="4" spans="1:10" x14ac:dyDescent="0.3">
      <c r="A4" s="107"/>
      <c r="B4" s="107"/>
      <c r="C4" s="107"/>
      <c r="D4" s="107"/>
      <c r="E4" s="107"/>
      <c r="F4" s="107"/>
      <c r="G4" s="107"/>
      <c r="H4" s="107"/>
      <c r="I4" s="107"/>
      <c r="J4" s="107"/>
    </row>
    <row r="5" spans="1:10" ht="17.25" x14ac:dyDescent="0.35">
      <c r="A5" s="4"/>
      <c r="B5" s="4"/>
      <c r="C5" s="4"/>
      <c r="D5" s="4"/>
      <c r="E5" s="4"/>
      <c r="F5" s="4"/>
      <c r="G5" s="4"/>
      <c r="H5" s="1"/>
      <c r="I5" s="1"/>
      <c r="J5" s="1"/>
    </row>
    <row r="6" spans="1:10" ht="18" customHeight="1" x14ac:dyDescent="0.35">
      <c r="A6" s="3"/>
      <c r="B6" s="3" t="s">
        <v>188</v>
      </c>
      <c r="C6" s="3"/>
      <c r="D6" s="3"/>
      <c r="E6" s="3"/>
      <c r="F6" s="3"/>
      <c r="G6" s="3"/>
      <c r="H6" s="1"/>
      <c r="I6" s="1"/>
      <c r="J6" s="1"/>
    </row>
    <row r="7" spans="1:10" ht="18" customHeight="1" x14ac:dyDescent="0.35">
      <c r="A7" s="3"/>
      <c r="B7" s="3"/>
      <c r="C7" s="3"/>
      <c r="D7" s="3"/>
      <c r="E7" s="3"/>
      <c r="F7" s="3"/>
      <c r="G7" s="3"/>
      <c r="H7" s="1"/>
      <c r="I7" s="1"/>
      <c r="J7" s="1"/>
    </row>
    <row r="8" spans="1:10" ht="17.25" x14ac:dyDescent="0.35">
      <c r="A8" s="4"/>
      <c r="B8" s="4"/>
      <c r="C8" s="4"/>
      <c r="D8" s="4"/>
      <c r="E8" s="4"/>
      <c r="F8" s="4"/>
      <c r="G8" s="5"/>
      <c r="H8" s="1"/>
      <c r="I8" s="1"/>
      <c r="J8" s="1"/>
    </row>
    <row r="9" spans="1:10" ht="17.25" x14ac:dyDescent="0.3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t="17.2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</row>
    <row r="14" spans="1:10" ht="18" customHeight="1" x14ac:dyDescent="0.3"/>
    <row r="15" spans="1:10" ht="18" customHeight="1" x14ac:dyDescent="0.3"/>
    <row r="17" ht="18" customHeight="1" x14ac:dyDescent="0.3"/>
    <row r="18" ht="18" customHeight="1" x14ac:dyDescent="0.3"/>
    <row r="20" ht="18" customHeight="1" x14ac:dyDescent="0.3"/>
    <row r="21" ht="18" customHeight="1" x14ac:dyDescent="0.3"/>
    <row r="22" ht="18" customHeight="1" x14ac:dyDescent="0.3"/>
    <row r="23" ht="18" customHeight="1" x14ac:dyDescent="0.3"/>
  </sheetData>
  <phoneticPr fontId="0" type="noConversion"/>
  <printOptions horizontalCentered="1"/>
  <pageMargins left="0.43307086614173229" right="0.47244094488188981" top="0.55000000000000004" bottom="0.34" header="0.51181102362204722" footer="0.31496062992125984"/>
  <pageSetup paperSize="9" scale="60" orientation="portrait" r:id="rId1"/>
  <headerFooter alignWithMargins="0">
    <oddFooter>&amp;L&amp;F&amp;C&amp;A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G94"/>
  <sheetViews>
    <sheetView view="pageBreakPreview" zoomScale="80" zoomScaleNormal="100" zoomScaleSheetLayoutView="80" workbookViewId="0">
      <pane ySplit="7" topLeftCell="A73" activePane="bottomLeft" state="frozen"/>
      <selection pane="bottomLeft" activeCell="A92" sqref="A92:XFD147"/>
    </sheetView>
  </sheetViews>
  <sheetFormatPr baseColWidth="10" defaultColWidth="11.42578125" defaultRowHeight="14.25" x14ac:dyDescent="0.3"/>
  <cols>
    <col min="1" max="1" width="7.42578125" style="2" customWidth="1"/>
    <col min="2" max="2" width="11.28515625" style="2" customWidth="1"/>
    <col min="3" max="3" width="10.42578125" style="2" customWidth="1"/>
    <col min="4" max="4" width="9.42578125" style="2" customWidth="1"/>
    <col min="5" max="5" width="18.7109375" style="2" customWidth="1"/>
    <col min="6" max="6" width="10.28515625" style="2" customWidth="1"/>
    <col min="7" max="7" width="18.7109375" style="2" customWidth="1"/>
    <col min="8" max="8" width="12.5703125" style="2" customWidth="1"/>
    <col min="9" max="11" width="10.7109375" style="2" customWidth="1"/>
    <col min="12" max="12" width="13" style="2" customWidth="1"/>
    <col min="13" max="13" width="8.85546875" style="2" customWidth="1"/>
    <col min="14" max="14" width="7.42578125" style="2" customWidth="1"/>
    <col min="15" max="15" width="11.42578125" style="2"/>
    <col min="16" max="16" width="14.140625" style="2" customWidth="1"/>
    <col min="17" max="18" width="11.42578125" style="2"/>
    <col min="19" max="19" width="13" style="2" customWidth="1"/>
    <col min="20" max="20" width="13.7109375" style="2" customWidth="1"/>
    <col min="21" max="21" width="14.28515625" style="2" customWidth="1"/>
    <col min="22" max="22" width="11.42578125" style="2"/>
    <col min="23" max="23" width="6" style="2" customWidth="1"/>
    <col min="24" max="24" width="4.140625" style="36" customWidth="1"/>
    <col min="25" max="27" width="3.42578125" style="36" customWidth="1"/>
    <col min="28" max="33" width="11.42578125" style="36" customWidth="1"/>
    <col min="34" max="16384" width="11.42578125" style="2"/>
  </cols>
  <sheetData>
    <row r="1" spans="1:33" ht="29.25" thickBot="1" x14ac:dyDescent="0.35">
      <c r="A1" s="277"/>
      <c r="B1" s="278"/>
      <c r="C1" s="283"/>
      <c r="D1" s="284"/>
      <c r="E1" s="284"/>
      <c r="F1" s="64"/>
      <c r="G1" s="287" t="s">
        <v>164</v>
      </c>
      <c r="H1" s="288"/>
      <c r="I1" s="288"/>
      <c r="J1" s="288"/>
      <c r="K1" s="288"/>
      <c r="L1" s="288"/>
      <c r="M1" s="288"/>
      <c r="N1" s="288"/>
      <c r="O1" s="288"/>
      <c r="P1" s="288"/>
      <c r="Q1" s="289"/>
      <c r="R1" s="55"/>
      <c r="S1" s="54"/>
      <c r="T1" s="270"/>
      <c r="U1" s="271"/>
    </row>
    <row r="2" spans="1:33" ht="17.25" x14ac:dyDescent="0.3">
      <c r="A2" s="279"/>
      <c r="B2" s="280"/>
      <c r="C2" s="294" t="s">
        <v>30</v>
      </c>
      <c r="D2" s="295"/>
      <c r="E2" s="296"/>
      <c r="F2" s="297" t="s">
        <v>56</v>
      </c>
      <c r="G2" s="297"/>
      <c r="H2" s="297"/>
      <c r="I2" s="298"/>
      <c r="J2" s="285" t="s">
        <v>59</v>
      </c>
      <c r="K2" s="286"/>
      <c r="L2" s="286"/>
      <c r="M2" s="301" t="s">
        <v>57</v>
      </c>
      <c r="N2" s="302"/>
      <c r="O2" s="302"/>
      <c r="P2" s="302"/>
      <c r="Q2" s="302"/>
      <c r="R2" s="302"/>
      <c r="S2" s="303"/>
      <c r="T2" s="272"/>
      <c r="U2" s="273"/>
    </row>
    <row r="3" spans="1:33" ht="17.25" customHeight="1" x14ac:dyDescent="0.3">
      <c r="A3" s="279"/>
      <c r="B3" s="280"/>
      <c r="C3" s="254" t="s">
        <v>2</v>
      </c>
      <c r="D3" s="255"/>
      <c r="E3" s="256"/>
      <c r="F3" s="257">
        <v>43901</v>
      </c>
      <c r="G3" s="258"/>
      <c r="H3" s="258"/>
      <c r="I3" s="259"/>
      <c r="J3" s="254" t="s">
        <v>165</v>
      </c>
      <c r="K3" s="256"/>
      <c r="L3" s="256"/>
      <c r="M3" s="259" t="s">
        <v>58</v>
      </c>
      <c r="N3" s="304"/>
      <c r="O3" s="304"/>
      <c r="P3" s="304"/>
      <c r="Q3" s="304"/>
      <c r="R3" s="304"/>
      <c r="S3" s="305"/>
      <c r="T3" s="272"/>
      <c r="U3" s="273"/>
    </row>
    <row r="4" spans="1:33" ht="17.25" x14ac:dyDescent="0.3">
      <c r="A4" s="279"/>
      <c r="B4" s="280"/>
      <c r="C4" s="254" t="s">
        <v>60</v>
      </c>
      <c r="D4" s="255"/>
      <c r="E4" s="256"/>
      <c r="F4" s="257" t="s">
        <v>162</v>
      </c>
      <c r="G4" s="258"/>
      <c r="H4" s="258"/>
      <c r="I4" s="259"/>
      <c r="J4" s="254" t="s">
        <v>64</v>
      </c>
      <c r="K4" s="256"/>
      <c r="L4" s="256"/>
      <c r="M4" s="259" t="s">
        <v>22</v>
      </c>
      <c r="N4" s="306"/>
      <c r="O4" s="291" t="s">
        <v>63</v>
      </c>
      <c r="P4" s="291"/>
      <c r="Q4" s="292" t="s">
        <v>161</v>
      </c>
      <c r="R4" s="292"/>
      <c r="S4" s="293"/>
      <c r="T4" s="272"/>
      <c r="U4" s="273"/>
      <c r="AF4" s="183">
        <f>AE6+AF6+AG6</f>
        <v>5</v>
      </c>
      <c r="AG4" s="183"/>
    </row>
    <row r="5" spans="1:33" ht="18" customHeight="1" thickBot="1" x14ac:dyDescent="0.35">
      <c r="A5" s="281"/>
      <c r="B5" s="282"/>
      <c r="C5" s="260" t="s">
        <v>61</v>
      </c>
      <c r="D5" s="261"/>
      <c r="E5" s="262"/>
      <c r="F5" s="299" t="s">
        <v>19</v>
      </c>
      <c r="G5" s="299"/>
      <c r="H5" s="299"/>
      <c r="I5" s="300"/>
      <c r="J5" s="260" t="s">
        <v>62</v>
      </c>
      <c r="K5" s="262"/>
      <c r="L5" s="262"/>
      <c r="M5" s="300" t="s">
        <v>55</v>
      </c>
      <c r="N5" s="307"/>
      <c r="O5" s="307"/>
      <c r="P5" s="307"/>
      <c r="Q5" s="307"/>
      <c r="R5" s="307"/>
      <c r="S5" s="308"/>
      <c r="T5" s="274"/>
      <c r="U5" s="275"/>
      <c r="AB5" s="87"/>
      <c r="AC5" s="87"/>
      <c r="AD5" s="87"/>
      <c r="AF5" s="183">
        <f>AF6+AG6</f>
        <v>4</v>
      </c>
      <c r="AG5" s="183"/>
    </row>
    <row r="6" spans="1:33" x14ac:dyDescent="0.3">
      <c r="A6" s="244" t="s">
        <v>163</v>
      </c>
      <c r="B6" s="246"/>
      <c r="C6" s="246"/>
      <c r="D6" s="246"/>
      <c r="E6" s="246"/>
      <c r="F6" s="246"/>
      <c r="G6" s="246"/>
      <c r="H6" s="246"/>
      <c r="I6" s="248" t="s">
        <v>3</v>
      </c>
      <c r="J6" s="250" t="s">
        <v>4</v>
      </c>
      <c r="K6" s="252" t="s">
        <v>5</v>
      </c>
      <c r="L6" s="290" t="s">
        <v>67</v>
      </c>
      <c r="M6" s="290"/>
      <c r="N6" s="290"/>
      <c r="O6" s="290"/>
      <c r="P6" s="290"/>
      <c r="Q6" s="290"/>
      <c r="R6" s="265" t="s">
        <v>68</v>
      </c>
      <c r="S6" s="263" t="s">
        <v>69</v>
      </c>
      <c r="T6" s="263" t="s">
        <v>70</v>
      </c>
      <c r="U6" s="267" t="s">
        <v>71</v>
      </c>
      <c r="AB6" s="88">
        <f>SUM(AB9:AB59)</f>
        <v>30</v>
      </c>
      <c r="AC6" s="88">
        <f t="shared" ref="AC6:AG6" si="0">SUM(AC9:AC59)</f>
        <v>0</v>
      </c>
      <c r="AD6" s="88">
        <f t="shared" si="0"/>
        <v>6</v>
      </c>
      <c r="AE6" s="88">
        <f t="shared" si="0"/>
        <v>1</v>
      </c>
      <c r="AF6" s="88">
        <f t="shared" si="0"/>
        <v>2</v>
      </c>
      <c r="AG6" s="88">
        <f t="shared" si="0"/>
        <v>2</v>
      </c>
    </row>
    <row r="7" spans="1:33" ht="15" thickBot="1" x14ac:dyDescent="0.35">
      <c r="A7" s="245"/>
      <c r="B7" s="247"/>
      <c r="C7" s="247"/>
      <c r="D7" s="247"/>
      <c r="E7" s="247"/>
      <c r="F7" s="247"/>
      <c r="G7" s="247"/>
      <c r="H7" s="247"/>
      <c r="I7" s="249"/>
      <c r="J7" s="251"/>
      <c r="K7" s="253"/>
      <c r="L7" s="309" t="s">
        <v>65</v>
      </c>
      <c r="M7" s="310"/>
      <c r="N7" s="311"/>
      <c r="O7" s="309" t="s">
        <v>66</v>
      </c>
      <c r="P7" s="310"/>
      <c r="Q7" s="311"/>
      <c r="R7" s="266"/>
      <c r="S7" s="264"/>
      <c r="T7" s="264"/>
      <c r="U7" s="268"/>
      <c r="AB7" s="88" t="s">
        <v>16</v>
      </c>
      <c r="AC7" s="88" t="s">
        <v>16</v>
      </c>
      <c r="AD7" s="88" t="s">
        <v>16</v>
      </c>
      <c r="AE7" s="88" t="s">
        <v>12</v>
      </c>
      <c r="AF7" s="88" t="s">
        <v>13</v>
      </c>
      <c r="AG7" s="88" t="s">
        <v>14</v>
      </c>
    </row>
    <row r="8" spans="1:33" ht="18" thickBot="1" x14ac:dyDescent="0.35">
      <c r="A8" s="198" t="s">
        <v>19</v>
      </c>
      <c r="B8" s="199"/>
      <c r="C8" s="199"/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199"/>
      <c r="Q8" s="199"/>
      <c r="R8" s="200"/>
      <c r="S8" s="241"/>
      <c r="T8" s="242"/>
      <c r="U8" s="243"/>
      <c r="W8" s="106"/>
      <c r="AB8" s="88" t="s">
        <v>3</v>
      </c>
      <c r="AC8" s="88" t="s">
        <v>17</v>
      </c>
      <c r="AD8" s="88" t="s">
        <v>18</v>
      </c>
      <c r="AE8" s="88"/>
      <c r="AF8" s="88"/>
      <c r="AG8" s="88"/>
    </row>
    <row r="9" spans="1:33" ht="18" thickBot="1" x14ac:dyDescent="0.35">
      <c r="A9" s="80">
        <v>1</v>
      </c>
      <c r="B9" s="269" t="s">
        <v>74</v>
      </c>
      <c r="C9" s="269"/>
      <c r="D9" s="269"/>
      <c r="E9" s="269"/>
      <c r="F9" s="269"/>
      <c r="G9" s="269"/>
      <c r="H9" s="269"/>
      <c r="I9" s="117" t="s">
        <v>16</v>
      </c>
      <c r="J9" s="118"/>
      <c r="K9" s="118"/>
      <c r="L9" s="312"/>
      <c r="M9" s="312"/>
      <c r="N9" s="312"/>
      <c r="O9" s="312"/>
      <c r="P9" s="312"/>
      <c r="Q9" s="312"/>
      <c r="R9" s="81"/>
      <c r="S9" s="82" t="str" cm="1">
        <f t="array" ref="S9">_xlfn.SWITCH(X9,1,$M$5,"")</f>
        <v>Moi</v>
      </c>
      <c r="T9" s="83">
        <f>_xlfn.SWITCH(X9,1,$F$3,"")</f>
        <v>43901</v>
      </c>
      <c r="U9" s="76">
        <f>_xlfn.SWITCH(X9,1,$F$3,"")</f>
        <v>43901</v>
      </c>
      <c r="W9" s="61" t="str">
        <f>IF(U9="","1","0")</f>
        <v>0</v>
      </c>
      <c r="X9" s="61">
        <f>SUM(Y9+Z9+AA9)</f>
        <v>1</v>
      </c>
      <c r="Y9" s="61" t="str" cm="1">
        <f t="array" ref="Y9">_xlfn.SWITCH(I9,"X","1","0")</f>
        <v>1</v>
      </c>
      <c r="Z9" s="61">
        <v>0</v>
      </c>
      <c r="AA9" s="61" t="str" cm="1">
        <f t="array" ref="AA9">_xlfn.SWITCH(K9,"X","1","0")</f>
        <v>0</v>
      </c>
      <c r="AB9" s="87">
        <f>IF($I9=$AB$7,1,0)</f>
        <v>1</v>
      </c>
      <c r="AC9" s="87">
        <f>IF($J9=$AC$7,1,0)</f>
        <v>0</v>
      </c>
      <c r="AD9" s="87">
        <f>IF($K9=$AD$7,1,0)</f>
        <v>0</v>
      </c>
      <c r="AE9" s="87">
        <f>IF($R9=$AE$7,1,0)</f>
        <v>0</v>
      </c>
      <c r="AF9" s="87">
        <f>IF($R9=$AF$7,1,0)</f>
        <v>0</v>
      </c>
      <c r="AG9" s="87">
        <f>IF($R9=$AG$7,1,0)</f>
        <v>0</v>
      </c>
    </row>
    <row r="10" spans="1:33" ht="18" thickBot="1" x14ac:dyDescent="0.35">
      <c r="A10" s="198" t="s">
        <v>72</v>
      </c>
      <c r="B10" s="199"/>
      <c r="C10" s="199"/>
      <c r="D10" s="199"/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199"/>
      <c r="P10" s="199"/>
      <c r="Q10" s="199"/>
      <c r="R10" s="200"/>
      <c r="S10" s="241"/>
      <c r="T10" s="242"/>
      <c r="U10" s="243"/>
      <c r="W10" s="61"/>
      <c r="X10" s="61"/>
      <c r="Y10" s="61"/>
      <c r="Z10" s="61"/>
      <c r="AA10" s="61"/>
      <c r="AB10" s="87"/>
      <c r="AC10" s="87"/>
      <c r="AD10" s="87"/>
      <c r="AE10" s="87"/>
      <c r="AF10" s="87"/>
      <c r="AG10" s="87"/>
    </row>
    <row r="11" spans="1:33" ht="17.25" x14ac:dyDescent="0.3">
      <c r="A11" s="28">
        <v>2</v>
      </c>
      <c r="B11" s="184" t="s">
        <v>75</v>
      </c>
      <c r="C11" s="184"/>
      <c r="D11" s="184"/>
      <c r="E11" s="184"/>
      <c r="F11" s="184"/>
      <c r="G11" s="184"/>
      <c r="H11" s="184"/>
      <c r="I11" s="111" t="s">
        <v>16</v>
      </c>
      <c r="J11" s="112"/>
      <c r="K11" s="112"/>
      <c r="L11" s="180"/>
      <c r="M11" s="180"/>
      <c r="N11" s="180"/>
      <c r="O11" s="180"/>
      <c r="P11" s="180"/>
      <c r="Q11" s="180"/>
      <c r="R11" s="34"/>
      <c r="S11" s="48" t="str" cm="1">
        <f t="array" ref="S11">_xlfn.SWITCH(X11,1,$M$5,"")</f>
        <v>Moi</v>
      </c>
      <c r="T11" s="77">
        <f>_xlfn.SWITCH(X11,1,$F$3,"")</f>
        <v>43901</v>
      </c>
      <c r="U11" s="67">
        <f>_xlfn.SWITCH(X11,1,$F$3,"")</f>
        <v>43901</v>
      </c>
      <c r="W11" s="61" t="str">
        <f t="shared" ref="W11:W59" si="1">IF(U11="","1","0")</f>
        <v>0</v>
      </c>
      <c r="X11" s="61">
        <f>SUM(Y11+Z11+AA11)</f>
        <v>1</v>
      </c>
      <c r="Y11" s="61" t="str" cm="1">
        <f t="array" ref="Y11">_xlfn.SWITCH(I11,"X","1","0")</f>
        <v>1</v>
      </c>
      <c r="Z11" s="61">
        <v>0</v>
      </c>
      <c r="AA11" s="61" t="str" cm="1">
        <f t="array" ref="AA11">_xlfn.SWITCH(K11,"X","1","0")</f>
        <v>0</v>
      </c>
      <c r="AB11" s="87">
        <f>IF($I11=$AB$7,1,0)</f>
        <v>1</v>
      </c>
      <c r="AC11" s="87">
        <f>IF($J11=$AC$7,1,0)</f>
        <v>0</v>
      </c>
      <c r="AD11" s="87">
        <f>IF($K11=$AD$7,1,0)</f>
        <v>0</v>
      </c>
      <c r="AE11" s="87">
        <f>IF($R11=$AE$7,1,0)</f>
        <v>0</v>
      </c>
      <c r="AF11" s="87">
        <f>IF($R11=$AF$7,1,0)</f>
        <v>0</v>
      </c>
      <c r="AG11" s="87">
        <f>IF($R11=$AG$7,1,0)</f>
        <v>0</v>
      </c>
    </row>
    <row r="12" spans="1:33" ht="18" thickBot="1" x14ac:dyDescent="0.35">
      <c r="A12" s="29">
        <v>3</v>
      </c>
      <c r="B12" s="276" t="s">
        <v>76</v>
      </c>
      <c r="C12" s="276"/>
      <c r="D12" s="276"/>
      <c r="E12" s="276"/>
      <c r="F12" s="276"/>
      <c r="G12" s="276"/>
      <c r="H12" s="276"/>
      <c r="I12" s="115"/>
      <c r="J12" s="116"/>
      <c r="K12" s="116" t="s">
        <v>16</v>
      </c>
      <c r="L12" s="179"/>
      <c r="M12" s="179"/>
      <c r="N12" s="179"/>
      <c r="O12" s="179"/>
      <c r="P12" s="179"/>
      <c r="Q12" s="179"/>
      <c r="R12" s="35"/>
      <c r="S12" s="49" t="str" cm="1">
        <f t="array" ref="S12">_xlfn.SWITCH(X12,1,$M$5,"")</f>
        <v>Moi</v>
      </c>
      <c r="T12" s="79">
        <f>_xlfn.SWITCH(X12,1,$F$3,"")</f>
        <v>43901</v>
      </c>
      <c r="U12" s="68">
        <f>_xlfn.SWITCH(X12,1,$F$3,"")</f>
        <v>43901</v>
      </c>
      <c r="W12" s="61" t="str">
        <f t="shared" si="1"/>
        <v>0</v>
      </c>
      <c r="X12" s="61">
        <f t="shared" ref="X12:X37" si="2">SUM(Y12+Z12+AA12)</f>
        <v>1</v>
      </c>
      <c r="Y12" s="61" t="str" cm="1">
        <f t="array" ref="Y12">_xlfn.SWITCH(I12,"X","1","0")</f>
        <v>0</v>
      </c>
      <c r="Z12" s="61">
        <v>0</v>
      </c>
      <c r="AA12" s="61" t="str" cm="1">
        <f t="array" ref="AA12">_xlfn.SWITCH(K12,"X","1","0")</f>
        <v>1</v>
      </c>
      <c r="AB12" s="87">
        <f>IF($I12=$AB$7,1,0)</f>
        <v>0</v>
      </c>
      <c r="AC12" s="87">
        <f>IF($J12=$AC$7,1,0)</f>
        <v>0</v>
      </c>
      <c r="AD12" s="87">
        <f>IF($K12=$AD$7,1,0)</f>
        <v>1</v>
      </c>
      <c r="AE12" s="87">
        <f>IF($R12=$AE$7,1,0)</f>
        <v>0</v>
      </c>
      <c r="AF12" s="87">
        <f>IF($R12=$AF$7,1,0)</f>
        <v>0</v>
      </c>
      <c r="AG12" s="87">
        <f>IF($R12=$AG$7,1,0)</f>
        <v>0</v>
      </c>
    </row>
    <row r="13" spans="1:33" ht="18" thickBot="1" x14ac:dyDescent="0.35">
      <c r="A13" s="198" t="s">
        <v>73</v>
      </c>
      <c r="B13" s="199"/>
      <c r="C13" s="199"/>
      <c r="D13" s="199"/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Q13" s="199"/>
      <c r="R13" s="200"/>
      <c r="S13" s="241"/>
      <c r="T13" s="242"/>
      <c r="U13" s="243"/>
      <c r="W13" s="61"/>
      <c r="X13" s="61"/>
      <c r="Y13" s="61"/>
      <c r="Z13" s="61"/>
      <c r="AA13" s="61"/>
      <c r="AB13" s="87"/>
      <c r="AC13" s="87"/>
      <c r="AD13" s="87"/>
      <c r="AE13" s="87"/>
      <c r="AF13" s="87"/>
      <c r="AG13" s="87"/>
    </row>
    <row r="14" spans="1:33" ht="17.25" x14ac:dyDescent="0.3">
      <c r="A14" s="28">
        <v>4</v>
      </c>
      <c r="B14" s="184" t="s">
        <v>77</v>
      </c>
      <c r="C14" s="184"/>
      <c r="D14" s="184"/>
      <c r="E14" s="184"/>
      <c r="F14" s="184"/>
      <c r="G14" s="184"/>
      <c r="H14" s="184"/>
      <c r="I14" s="111" t="s">
        <v>16</v>
      </c>
      <c r="J14" s="112"/>
      <c r="K14" s="112"/>
      <c r="L14" s="180"/>
      <c r="M14" s="180"/>
      <c r="N14" s="180"/>
      <c r="O14" s="180"/>
      <c r="P14" s="180"/>
      <c r="Q14" s="180"/>
      <c r="R14" s="34"/>
      <c r="S14" s="48" t="str" cm="1">
        <f t="array" ref="S14">_xlfn.SWITCH(X14,1,$M$5,"")</f>
        <v>Moi</v>
      </c>
      <c r="T14" s="77">
        <f>_xlfn.SWITCH(X14,1,$F$3,"")</f>
        <v>43901</v>
      </c>
      <c r="U14" s="67">
        <f t="shared" ref="U14:U21" si="3">_xlfn.SWITCH(X14,1,$F$3,"")</f>
        <v>43901</v>
      </c>
      <c r="W14" s="61" t="str">
        <f t="shared" si="1"/>
        <v>0</v>
      </c>
      <c r="X14" s="61">
        <f t="shared" si="2"/>
        <v>1</v>
      </c>
      <c r="Y14" s="61" t="str" cm="1">
        <f t="array" ref="Y14">_xlfn.SWITCH(I14,"X","1","0")</f>
        <v>1</v>
      </c>
      <c r="Z14" s="61">
        <v>0</v>
      </c>
      <c r="AA14" s="61" t="str" cm="1">
        <f t="array" ref="AA14">_xlfn.SWITCH(K14,"X","1","0")</f>
        <v>0</v>
      </c>
      <c r="AB14" s="87">
        <f t="shared" ref="AB14:AB21" si="4">IF($I14=$AB$7,1,0)</f>
        <v>1</v>
      </c>
      <c r="AC14" s="87">
        <f t="shared" ref="AC14:AC21" si="5">IF($J14=$AC$7,1,0)</f>
        <v>0</v>
      </c>
      <c r="AD14" s="87">
        <f t="shared" ref="AD14:AD21" si="6">IF($K14=$AD$7,1,0)</f>
        <v>0</v>
      </c>
      <c r="AE14" s="87">
        <f t="shared" ref="AE14:AE21" si="7">IF($R14=$AE$7,1,0)</f>
        <v>0</v>
      </c>
      <c r="AF14" s="87">
        <f t="shared" ref="AF14:AF21" si="8">IF($R14=$AF$7,1,0)</f>
        <v>0</v>
      </c>
      <c r="AG14" s="87">
        <f t="shared" ref="AG14:AG21" si="9">IF($R14=$AG$7,1,0)</f>
        <v>0</v>
      </c>
    </row>
    <row r="15" spans="1:33" ht="17.25" x14ac:dyDescent="0.3">
      <c r="A15" s="6">
        <v>5</v>
      </c>
      <c r="B15" s="182" t="s">
        <v>78</v>
      </c>
      <c r="C15" s="182"/>
      <c r="D15" s="182"/>
      <c r="E15" s="182"/>
      <c r="F15" s="182"/>
      <c r="G15" s="182"/>
      <c r="H15" s="182"/>
      <c r="I15" s="113"/>
      <c r="J15" s="114" t="s">
        <v>48</v>
      </c>
      <c r="K15" s="114"/>
      <c r="L15" s="240" t="s">
        <v>85</v>
      </c>
      <c r="M15" s="240"/>
      <c r="N15" s="240"/>
      <c r="O15" s="240" t="s">
        <v>87</v>
      </c>
      <c r="P15" s="240"/>
      <c r="Q15" s="240"/>
      <c r="R15" s="33" t="s">
        <v>14</v>
      </c>
      <c r="S15" s="46" t="s">
        <v>91</v>
      </c>
      <c r="T15" s="78">
        <v>43921</v>
      </c>
      <c r="U15" s="47" t="str">
        <f t="shared" si="3"/>
        <v/>
      </c>
      <c r="W15" s="61" t="str">
        <f t="shared" si="1"/>
        <v>1</v>
      </c>
      <c r="X15" s="61">
        <f t="shared" si="2"/>
        <v>0</v>
      </c>
      <c r="Y15" s="61" t="str" cm="1">
        <f t="array" ref="Y15">_xlfn.SWITCH(I15,"X","1","0")</f>
        <v>0</v>
      </c>
      <c r="Z15" s="61">
        <v>0</v>
      </c>
      <c r="AA15" s="61" t="str" cm="1">
        <f t="array" ref="AA15">_xlfn.SWITCH(K15,"X","1","0")</f>
        <v>0</v>
      </c>
      <c r="AB15" s="87">
        <f t="shared" si="4"/>
        <v>0</v>
      </c>
      <c r="AC15" s="87">
        <f t="shared" si="5"/>
        <v>0</v>
      </c>
      <c r="AD15" s="87">
        <f t="shared" si="6"/>
        <v>0</v>
      </c>
      <c r="AE15" s="87">
        <f t="shared" si="7"/>
        <v>0</v>
      </c>
      <c r="AF15" s="87">
        <f t="shared" si="8"/>
        <v>0</v>
      </c>
      <c r="AG15" s="87">
        <f t="shared" si="9"/>
        <v>1</v>
      </c>
    </row>
    <row r="16" spans="1:33" ht="17.25" x14ac:dyDescent="0.3">
      <c r="A16" s="6">
        <v>6</v>
      </c>
      <c r="B16" s="182" t="s">
        <v>79</v>
      </c>
      <c r="C16" s="182"/>
      <c r="D16" s="182"/>
      <c r="E16" s="182"/>
      <c r="F16" s="182"/>
      <c r="G16" s="182"/>
      <c r="H16" s="182"/>
      <c r="I16" s="113" t="s">
        <v>16</v>
      </c>
      <c r="J16" s="114"/>
      <c r="K16" s="114"/>
      <c r="L16" s="240"/>
      <c r="M16" s="240"/>
      <c r="N16" s="240"/>
      <c r="O16" s="240"/>
      <c r="P16" s="240"/>
      <c r="Q16" s="240"/>
      <c r="R16" s="33"/>
      <c r="S16" s="46" t="str" cm="1">
        <f t="array" ref="S16">_xlfn.SWITCH(X16,1,$M$5,"")</f>
        <v>Moi</v>
      </c>
      <c r="T16" s="78">
        <f>_xlfn.SWITCH(X16,1,$F$3,"")</f>
        <v>43901</v>
      </c>
      <c r="U16" s="47">
        <f t="shared" si="3"/>
        <v>43901</v>
      </c>
      <c r="W16" s="61" t="str">
        <f t="shared" si="1"/>
        <v>0</v>
      </c>
      <c r="X16" s="61">
        <f t="shared" si="2"/>
        <v>1</v>
      </c>
      <c r="Y16" s="61" t="str" cm="1">
        <f t="array" ref="Y16">_xlfn.SWITCH(I16,"X","1","0")</f>
        <v>1</v>
      </c>
      <c r="Z16" s="61">
        <v>0</v>
      </c>
      <c r="AA16" s="61" t="str" cm="1">
        <f t="array" ref="AA16">_xlfn.SWITCH(K16,"X","1","0")</f>
        <v>0</v>
      </c>
      <c r="AB16" s="87">
        <f t="shared" si="4"/>
        <v>1</v>
      </c>
      <c r="AC16" s="87">
        <f t="shared" si="5"/>
        <v>0</v>
      </c>
      <c r="AD16" s="87">
        <f t="shared" si="6"/>
        <v>0</v>
      </c>
      <c r="AE16" s="87">
        <f t="shared" si="7"/>
        <v>0</v>
      </c>
      <c r="AF16" s="87">
        <f t="shared" si="8"/>
        <v>0</v>
      </c>
      <c r="AG16" s="87">
        <f t="shared" si="9"/>
        <v>0</v>
      </c>
    </row>
    <row r="17" spans="1:33" ht="17.25" x14ac:dyDescent="0.3">
      <c r="A17" s="6">
        <v>7</v>
      </c>
      <c r="B17" s="182" t="s">
        <v>80</v>
      </c>
      <c r="C17" s="182"/>
      <c r="D17" s="182"/>
      <c r="E17" s="182"/>
      <c r="F17" s="182"/>
      <c r="G17" s="182"/>
      <c r="H17" s="182"/>
      <c r="I17" s="113"/>
      <c r="J17" s="114" t="s">
        <v>48</v>
      </c>
      <c r="K17" s="114"/>
      <c r="L17" s="240" t="s">
        <v>85</v>
      </c>
      <c r="M17" s="240"/>
      <c r="N17" s="240"/>
      <c r="O17" s="240" t="s">
        <v>88</v>
      </c>
      <c r="P17" s="240"/>
      <c r="Q17" s="240"/>
      <c r="R17" s="33" t="s">
        <v>13</v>
      </c>
      <c r="S17" s="46" t="s">
        <v>92</v>
      </c>
      <c r="T17" s="78">
        <v>43921</v>
      </c>
      <c r="U17" s="47" t="str">
        <f t="shared" si="3"/>
        <v/>
      </c>
      <c r="W17" s="61" t="str">
        <f t="shared" si="1"/>
        <v>1</v>
      </c>
      <c r="X17" s="61">
        <f t="shared" si="2"/>
        <v>0</v>
      </c>
      <c r="Y17" s="61" t="str" cm="1">
        <f t="array" ref="Y17">_xlfn.SWITCH(I17,"X","1","0")</f>
        <v>0</v>
      </c>
      <c r="Z17" s="61">
        <v>0</v>
      </c>
      <c r="AA17" s="61" t="str" cm="1">
        <f t="array" ref="AA17">_xlfn.SWITCH(K17,"X","1","0")</f>
        <v>0</v>
      </c>
      <c r="AB17" s="87">
        <f t="shared" si="4"/>
        <v>0</v>
      </c>
      <c r="AC17" s="87">
        <f t="shared" si="5"/>
        <v>0</v>
      </c>
      <c r="AD17" s="87">
        <f t="shared" si="6"/>
        <v>0</v>
      </c>
      <c r="AE17" s="87">
        <f t="shared" si="7"/>
        <v>0</v>
      </c>
      <c r="AF17" s="87">
        <f t="shared" si="8"/>
        <v>1</v>
      </c>
      <c r="AG17" s="87">
        <f t="shared" si="9"/>
        <v>0</v>
      </c>
    </row>
    <row r="18" spans="1:33" ht="17.25" x14ac:dyDescent="0.3">
      <c r="A18" s="6">
        <v>8</v>
      </c>
      <c r="B18" s="182" t="s">
        <v>81</v>
      </c>
      <c r="C18" s="182"/>
      <c r="D18" s="182"/>
      <c r="E18" s="182"/>
      <c r="F18" s="182"/>
      <c r="G18" s="182"/>
      <c r="H18" s="182"/>
      <c r="I18" s="113"/>
      <c r="J18" s="114" t="s">
        <v>48</v>
      </c>
      <c r="K18" s="114"/>
      <c r="L18" s="240" t="s">
        <v>85</v>
      </c>
      <c r="M18" s="240"/>
      <c r="N18" s="240"/>
      <c r="O18" s="240" t="s">
        <v>89</v>
      </c>
      <c r="P18" s="240"/>
      <c r="Q18" s="240"/>
      <c r="R18" s="33" t="s">
        <v>13</v>
      </c>
      <c r="S18" s="46" t="s">
        <v>92</v>
      </c>
      <c r="T18" s="78">
        <v>43921</v>
      </c>
      <c r="U18" s="47" t="str">
        <f t="shared" si="3"/>
        <v/>
      </c>
      <c r="W18" s="61" t="str">
        <f t="shared" si="1"/>
        <v>1</v>
      </c>
      <c r="X18" s="61">
        <f t="shared" si="2"/>
        <v>0</v>
      </c>
      <c r="Y18" s="61" t="str" cm="1">
        <f t="array" ref="Y18">_xlfn.SWITCH(I18,"X","1","0")</f>
        <v>0</v>
      </c>
      <c r="Z18" s="61">
        <v>0</v>
      </c>
      <c r="AA18" s="61" t="str" cm="1">
        <f t="array" ref="AA18">_xlfn.SWITCH(K18,"X","1","0")</f>
        <v>0</v>
      </c>
      <c r="AB18" s="87">
        <f t="shared" si="4"/>
        <v>0</v>
      </c>
      <c r="AC18" s="87">
        <f t="shared" si="5"/>
        <v>0</v>
      </c>
      <c r="AD18" s="87">
        <f t="shared" si="6"/>
        <v>0</v>
      </c>
      <c r="AE18" s="87">
        <f t="shared" si="7"/>
        <v>0</v>
      </c>
      <c r="AF18" s="87">
        <f t="shared" si="8"/>
        <v>1</v>
      </c>
      <c r="AG18" s="87">
        <f t="shared" si="9"/>
        <v>0</v>
      </c>
    </row>
    <row r="19" spans="1:33" ht="17.25" x14ac:dyDescent="0.3">
      <c r="A19" s="6">
        <v>9</v>
      </c>
      <c r="B19" s="182" t="s">
        <v>82</v>
      </c>
      <c r="C19" s="182"/>
      <c r="D19" s="182"/>
      <c r="E19" s="182"/>
      <c r="F19" s="182"/>
      <c r="G19" s="182"/>
      <c r="H19" s="182"/>
      <c r="I19" s="113" t="s">
        <v>16</v>
      </c>
      <c r="J19" s="114"/>
      <c r="K19" s="114"/>
      <c r="L19" s="178"/>
      <c r="M19" s="178"/>
      <c r="N19" s="178"/>
      <c r="O19" s="178"/>
      <c r="P19" s="178"/>
      <c r="Q19" s="178"/>
      <c r="R19" s="33"/>
      <c r="S19" s="46" t="str">
        <f>_xlfn.SWITCH(X19,1,$M$5,"")</f>
        <v>Moi</v>
      </c>
      <c r="T19" s="78">
        <f>_xlfn.SWITCH(X19,1,$F$3,"")</f>
        <v>43901</v>
      </c>
      <c r="U19" s="47">
        <f t="shared" si="3"/>
        <v>43901</v>
      </c>
      <c r="W19" s="61" t="str">
        <f t="shared" si="1"/>
        <v>0</v>
      </c>
      <c r="X19" s="61">
        <f t="shared" si="2"/>
        <v>1</v>
      </c>
      <c r="Y19" s="61" t="str" cm="1">
        <f t="array" ref="Y19">_xlfn.SWITCH(I19,"X","1","0")</f>
        <v>1</v>
      </c>
      <c r="Z19" s="61">
        <v>0</v>
      </c>
      <c r="AA19" s="61" t="str" cm="1">
        <f t="array" ref="AA19">_xlfn.SWITCH(K19,"X","1","0")</f>
        <v>0</v>
      </c>
      <c r="AB19" s="87">
        <f t="shared" si="4"/>
        <v>1</v>
      </c>
      <c r="AC19" s="87">
        <f t="shared" si="5"/>
        <v>0</v>
      </c>
      <c r="AD19" s="87">
        <f t="shared" si="6"/>
        <v>0</v>
      </c>
      <c r="AE19" s="87">
        <f t="shared" si="7"/>
        <v>0</v>
      </c>
      <c r="AF19" s="87">
        <f t="shared" si="8"/>
        <v>0</v>
      </c>
      <c r="AG19" s="87">
        <f t="shared" si="9"/>
        <v>0</v>
      </c>
    </row>
    <row r="20" spans="1:33" ht="17.25" x14ac:dyDescent="0.3">
      <c r="A20" s="6">
        <v>10</v>
      </c>
      <c r="B20" s="182" t="s">
        <v>83</v>
      </c>
      <c r="C20" s="182"/>
      <c r="D20" s="182"/>
      <c r="E20" s="182"/>
      <c r="F20" s="182"/>
      <c r="G20" s="182"/>
      <c r="H20" s="182"/>
      <c r="I20" s="113"/>
      <c r="J20" s="114" t="s">
        <v>48</v>
      </c>
      <c r="K20" s="114"/>
      <c r="L20" s="240" t="s">
        <v>86</v>
      </c>
      <c r="M20" s="240"/>
      <c r="N20" s="240"/>
      <c r="O20" s="240" t="s">
        <v>90</v>
      </c>
      <c r="P20" s="240"/>
      <c r="Q20" s="240"/>
      <c r="R20" s="33" t="s">
        <v>12</v>
      </c>
      <c r="S20" s="46" t="s">
        <v>92</v>
      </c>
      <c r="T20" s="78">
        <v>43921</v>
      </c>
      <c r="U20" s="47" t="str">
        <f t="shared" si="3"/>
        <v/>
      </c>
      <c r="W20" s="61" t="str">
        <f t="shared" si="1"/>
        <v>1</v>
      </c>
      <c r="X20" s="61">
        <f t="shared" si="2"/>
        <v>0</v>
      </c>
      <c r="Y20" s="61" t="str" cm="1">
        <f t="array" ref="Y20">_xlfn.SWITCH(I20,"X","1","0")</f>
        <v>0</v>
      </c>
      <c r="Z20" s="61">
        <v>0</v>
      </c>
      <c r="AA20" s="61" t="str" cm="1">
        <f t="array" ref="AA20">_xlfn.SWITCH(K20,"X","1","0")</f>
        <v>0</v>
      </c>
      <c r="AB20" s="87">
        <f t="shared" si="4"/>
        <v>0</v>
      </c>
      <c r="AC20" s="87">
        <f t="shared" si="5"/>
        <v>0</v>
      </c>
      <c r="AD20" s="87">
        <f t="shared" si="6"/>
        <v>0</v>
      </c>
      <c r="AE20" s="87">
        <f t="shared" si="7"/>
        <v>1</v>
      </c>
      <c r="AF20" s="87">
        <f t="shared" si="8"/>
        <v>0</v>
      </c>
      <c r="AG20" s="87">
        <f t="shared" si="9"/>
        <v>0</v>
      </c>
    </row>
    <row r="21" spans="1:33" ht="18" thickBot="1" x14ac:dyDescent="0.35">
      <c r="A21" s="29">
        <v>11</v>
      </c>
      <c r="B21" s="182" t="s">
        <v>84</v>
      </c>
      <c r="C21" s="182"/>
      <c r="D21" s="182"/>
      <c r="E21" s="182"/>
      <c r="F21" s="182"/>
      <c r="G21" s="182"/>
      <c r="H21" s="182"/>
      <c r="I21" s="115" t="s">
        <v>16</v>
      </c>
      <c r="J21" s="116"/>
      <c r="K21" s="116"/>
      <c r="L21" s="179"/>
      <c r="M21" s="179"/>
      <c r="N21" s="179"/>
      <c r="O21" s="179"/>
      <c r="P21" s="179"/>
      <c r="Q21" s="179"/>
      <c r="R21" s="35"/>
      <c r="S21" s="49" t="str">
        <f>_xlfn.SWITCH(X21,1,$M$5,"")</f>
        <v>Moi</v>
      </c>
      <c r="T21" s="79">
        <f>_xlfn.SWITCH(X21,1,$F$3,"")</f>
        <v>43901</v>
      </c>
      <c r="U21" s="68">
        <f t="shared" si="3"/>
        <v>43901</v>
      </c>
      <c r="W21" s="61" t="str">
        <f t="shared" si="1"/>
        <v>0</v>
      </c>
      <c r="X21" s="61">
        <f t="shared" si="2"/>
        <v>1</v>
      </c>
      <c r="Y21" s="61" t="str" cm="1">
        <f t="array" ref="Y21">_xlfn.SWITCH(I21,"X","1","0")</f>
        <v>1</v>
      </c>
      <c r="Z21" s="61">
        <v>0</v>
      </c>
      <c r="AA21" s="61" t="str" cm="1">
        <f t="array" ref="AA21">_xlfn.SWITCH(K21,"X","1","0")</f>
        <v>0</v>
      </c>
      <c r="AB21" s="87">
        <f t="shared" si="4"/>
        <v>1</v>
      </c>
      <c r="AC21" s="87">
        <f t="shared" si="5"/>
        <v>0</v>
      </c>
      <c r="AD21" s="87">
        <f t="shared" si="6"/>
        <v>0</v>
      </c>
      <c r="AE21" s="87">
        <f t="shared" si="7"/>
        <v>0</v>
      </c>
      <c r="AF21" s="87">
        <f t="shared" si="8"/>
        <v>0</v>
      </c>
      <c r="AG21" s="87">
        <f t="shared" si="9"/>
        <v>0</v>
      </c>
    </row>
    <row r="22" spans="1:33" ht="18" thickBot="1" x14ac:dyDescent="0.35">
      <c r="A22" s="198" t="s">
        <v>93</v>
      </c>
      <c r="B22" s="199"/>
      <c r="C22" s="199"/>
      <c r="D22" s="199"/>
      <c r="E22" s="199"/>
      <c r="F22" s="199"/>
      <c r="G22" s="199"/>
      <c r="H22" s="199"/>
      <c r="I22" s="199"/>
      <c r="J22" s="199"/>
      <c r="K22" s="199"/>
      <c r="L22" s="199"/>
      <c r="M22" s="199"/>
      <c r="N22" s="199"/>
      <c r="O22" s="199"/>
      <c r="P22" s="199"/>
      <c r="Q22" s="199"/>
      <c r="R22" s="200"/>
      <c r="S22" s="241"/>
      <c r="T22" s="242"/>
      <c r="U22" s="243"/>
      <c r="W22" s="61"/>
      <c r="X22" s="61"/>
      <c r="Y22" s="61"/>
      <c r="Z22" s="61"/>
      <c r="AA22" s="61"/>
      <c r="AB22" s="87"/>
      <c r="AC22" s="87"/>
      <c r="AD22" s="87"/>
      <c r="AE22" s="87"/>
      <c r="AF22" s="87"/>
      <c r="AG22" s="87"/>
    </row>
    <row r="23" spans="1:33" ht="17.25" x14ac:dyDescent="0.3">
      <c r="A23" s="28">
        <v>12</v>
      </c>
      <c r="B23" s="184" t="s">
        <v>94</v>
      </c>
      <c r="C23" s="184"/>
      <c r="D23" s="184"/>
      <c r="E23" s="184"/>
      <c r="F23" s="184"/>
      <c r="G23" s="184"/>
      <c r="H23" s="184"/>
      <c r="I23" s="111" t="s">
        <v>16</v>
      </c>
      <c r="J23" s="112"/>
      <c r="K23" s="112"/>
      <c r="L23" s="180"/>
      <c r="M23" s="180"/>
      <c r="N23" s="180"/>
      <c r="O23" s="180"/>
      <c r="P23" s="180"/>
      <c r="Q23" s="180"/>
      <c r="R23" s="34"/>
      <c r="S23" s="48" t="str" cm="1">
        <f t="array" ref="S23">_xlfn.SWITCH(X23,1,$M$5,"")</f>
        <v>Moi</v>
      </c>
      <c r="T23" s="77">
        <f t="shared" ref="T23:T28" si="10">_xlfn.SWITCH(X23,1,$F$3,"")</f>
        <v>43901</v>
      </c>
      <c r="U23" s="67">
        <f t="shared" ref="U23:U28" si="11">_xlfn.SWITCH(X23,1,$F$3,"")</f>
        <v>43901</v>
      </c>
      <c r="W23" s="61" t="str">
        <f t="shared" si="1"/>
        <v>0</v>
      </c>
      <c r="X23" s="61">
        <f t="shared" si="2"/>
        <v>1</v>
      </c>
      <c r="Y23" s="61" t="str" cm="1">
        <f t="array" ref="Y23">_xlfn.SWITCH(I23,"X","1","0")</f>
        <v>1</v>
      </c>
      <c r="Z23" s="61">
        <v>0</v>
      </c>
      <c r="AA23" s="61" t="str" cm="1">
        <f t="array" ref="AA23">_xlfn.SWITCH(K23,"X","1","0")</f>
        <v>0</v>
      </c>
      <c r="AB23" s="87">
        <f t="shared" ref="AB23:AB28" si="12">IF($I23=$AB$7,1,0)</f>
        <v>1</v>
      </c>
      <c r="AC23" s="87">
        <f t="shared" ref="AC23:AC28" si="13">IF($J23=$AC$7,1,0)</f>
        <v>0</v>
      </c>
      <c r="AD23" s="87">
        <f t="shared" ref="AD23:AD28" si="14">IF($K23=$AD$7,1,0)</f>
        <v>0</v>
      </c>
      <c r="AE23" s="87">
        <f t="shared" ref="AE23:AE28" si="15">IF($R23=$AE$7,1,0)</f>
        <v>0</v>
      </c>
      <c r="AF23" s="87">
        <f t="shared" ref="AF23:AF28" si="16">IF($R23=$AF$7,1,0)</f>
        <v>0</v>
      </c>
      <c r="AG23" s="87">
        <f t="shared" ref="AG23:AG28" si="17">IF($R23=$AG$7,1,0)</f>
        <v>0</v>
      </c>
    </row>
    <row r="24" spans="1:33" ht="17.25" x14ac:dyDescent="0.3">
      <c r="A24" s="6">
        <v>13</v>
      </c>
      <c r="B24" s="182" t="s">
        <v>95</v>
      </c>
      <c r="C24" s="182"/>
      <c r="D24" s="182"/>
      <c r="E24" s="182"/>
      <c r="F24" s="182"/>
      <c r="G24" s="182"/>
      <c r="H24" s="182"/>
      <c r="I24" s="113"/>
      <c r="J24" s="114"/>
      <c r="K24" s="114" t="s">
        <v>16</v>
      </c>
      <c r="L24" s="178"/>
      <c r="M24" s="178"/>
      <c r="N24" s="178"/>
      <c r="O24" s="178"/>
      <c r="P24" s="178"/>
      <c r="Q24" s="178"/>
      <c r="R24" s="33"/>
      <c r="S24" s="46" t="str" cm="1">
        <f t="array" ref="S24">_xlfn.SWITCH(X24,1,$M$5,"")</f>
        <v>Moi</v>
      </c>
      <c r="T24" s="78">
        <f t="shared" si="10"/>
        <v>43901</v>
      </c>
      <c r="U24" s="47">
        <f t="shared" si="11"/>
        <v>43901</v>
      </c>
      <c r="W24" s="61" t="str">
        <f t="shared" si="1"/>
        <v>0</v>
      </c>
      <c r="X24" s="61">
        <f t="shared" si="2"/>
        <v>1</v>
      </c>
      <c r="Y24" s="61" t="str" cm="1">
        <f t="array" ref="Y24">_xlfn.SWITCH(I24,"X","1","0")</f>
        <v>0</v>
      </c>
      <c r="Z24" s="61">
        <v>0</v>
      </c>
      <c r="AA24" s="61" t="str" cm="1">
        <f t="array" ref="AA24">_xlfn.SWITCH(K24,"X","1","0")</f>
        <v>1</v>
      </c>
      <c r="AB24" s="87">
        <f t="shared" si="12"/>
        <v>0</v>
      </c>
      <c r="AC24" s="87">
        <f t="shared" si="13"/>
        <v>0</v>
      </c>
      <c r="AD24" s="87">
        <f t="shared" si="14"/>
        <v>1</v>
      </c>
      <c r="AE24" s="87">
        <f t="shared" si="15"/>
        <v>0</v>
      </c>
      <c r="AF24" s="87">
        <f t="shared" si="16"/>
        <v>0</v>
      </c>
      <c r="AG24" s="87">
        <f t="shared" si="17"/>
        <v>0</v>
      </c>
    </row>
    <row r="25" spans="1:33" ht="17.25" x14ac:dyDescent="0.3">
      <c r="A25" s="6">
        <v>14</v>
      </c>
      <c r="B25" s="182" t="s">
        <v>96</v>
      </c>
      <c r="C25" s="182"/>
      <c r="D25" s="182"/>
      <c r="E25" s="182"/>
      <c r="F25" s="182"/>
      <c r="G25" s="182"/>
      <c r="H25" s="182"/>
      <c r="I25" s="113" t="s">
        <v>16</v>
      </c>
      <c r="J25" s="114"/>
      <c r="K25" s="114"/>
      <c r="L25" s="178"/>
      <c r="M25" s="178"/>
      <c r="N25" s="178"/>
      <c r="O25" s="178"/>
      <c r="P25" s="178"/>
      <c r="Q25" s="178"/>
      <c r="R25" s="33"/>
      <c r="S25" s="46" t="str" cm="1">
        <f t="array" ref="S25">_xlfn.SWITCH(X25,1,$M$5,"")</f>
        <v>Moi</v>
      </c>
      <c r="T25" s="78">
        <f t="shared" si="10"/>
        <v>43901</v>
      </c>
      <c r="U25" s="47">
        <f t="shared" si="11"/>
        <v>43901</v>
      </c>
      <c r="W25" s="61" t="str">
        <f t="shared" si="1"/>
        <v>0</v>
      </c>
      <c r="X25" s="61">
        <f t="shared" si="2"/>
        <v>1</v>
      </c>
      <c r="Y25" s="61" t="str" cm="1">
        <f t="array" ref="Y25">_xlfn.SWITCH(I25,"X","1","0")</f>
        <v>1</v>
      </c>
      <c r="Z25" s="61">
        <v>0</v>
      </c>
      <c r="AA25" s="61" t="str" cm="1">
        <f t="array" ref="AA25">_xlfn.SWITCH(K25,"X","1","0")</f>
        <v>0</v>
      </c>
      <c r="AB25" s="87">
        <f t="shared" si="12"/>
        <v>1</v>
      </c>
      <c r="AC25" s="87">
        <f t="shared" si="13"/>
        <v>0</v>
      </c>
      <c r="AD25" s="87">
        <f t="shared" si="14"/>
        <v>0</v>
      </c>
      <c r="AE25" s="87">
        <f t="shared" si="15"/>
        <v>0</v>
      </c>
      <c r="AF25" s="87">
        <f t="shared" si="16"/>
        <v>0</v>
      </c>
      <c r="AG25" s="87">
        <f t="shared" si="17"/>
        <v>0</v>
      </c>
    </row>
    <row r="26" spans="1:33" ht="17.25" x14ac:dyDescent="0.3">
      <c r="A26" s="6">
        <v>15</v>
      </c>
      <c r="B26" s="182" t="s">
        <v>97</v>
      </c>
      <c r="C26" s="182"/>
      <c r="D26" s="182"/>
      <c r="E26" s="182"/>
      <c r="F26" s="182"/>
      <c r="G26" s="182"/>
      <c r="H26" s="182"/>
      <c r="I26" s="113" t="s">
        <v>16</v>
      </c>
      <c r="J26" s="114"/>
      <c r="K26" s="114"/>
      <c r="L26" s="178"/>
      <c r="M26" s="178"/>
      <c r="N26" s="178"/>
      <c r="O26" s="178"/>
      <c r="P26" s="178"/>
      <c r="Q26" s="178"/>
      <c r="R26" s="33"/>
      <c r="S26" s="46" t="str" cm="1">
        <f t="array" ref="S26">_xlfn.SWITCH(X26,1,$M$5,"")</f>
        <v>Moi</v>
      </c>
      <c r="T26" s="78">
        <f t="shared" si="10"/>
        <v>43901</v>
      </c>
      <c r="U26" s="47">
        <f t="shared" si="11"/>
        <v>43901</v>
      </c>
      <c r="W26" s="61" t="str">
        <f t="shared" si="1"/>
        <v>0</v>
      </c>
      <c r="X26" s="61">
        <f t="shared" si="2"/>
        <v>1</v>
      </c>
      <c r="Y26" s="61" t="str" cm="1">
        <f t="array" ref="Y26">_xlfn.SWITCH(I26,"X","1","0")</f>
        <v>1</v>
      </c>
      <c r="Z26" s="61">
        <v>0</v>
      </c>
      <c r="AA26" s="61" t="str" cm="1">
        <f t="array" ref="AA26">_xlfn.SWITCH(K26,"X","1","0")</f>
        <v>0</v>
      </c>
      <c r="AB26" s="87">
        <f t="shared" si="12"/>
        <v>1</v>
      </c>
      <c r="AC26" s="87">
        <f t="shared" si="13"/>
        <v>0</v>
      </c>
      <c r="AD26" s="87">
        <f t="shared" si="14"/>
        <v>0</v>
      </c>
      <c r="AE26" s="87">
        <f t="shared" si="15"/>
        <v>0</v>
      </c>
      <c r="AF26" s="87">
        <f t="shared" si="16"/>
        <v>0</v>
      </c>
      <c r="AG26" s="87">
        <f t="shared" si="17"/>
        <v>0</v>
      </c>
    </row>
    <row r="27" spans="1:33" ht="17.25" x14ac:dyDescent="0.3">
      <c r="A27" s="6">
        <v>16</v>
      </c>
      <c r="B27" s="182" t="s">
        <v>98</v>
      </c>
      <c r="C27" s="182"/>
      <c r="D27" s="182"/>
      <c r="E27" s="182"/>
      <c r="F27" s="182"/>
      <c r="G27" s="182"/>
      <c r="H27" s="182"/>
      <c r="I27" s="113" t="s">
        <v>16</v>
      </c>
      <c r="J27" s="114"/>
      <c r="K27" s="114"/>
      <c r="L27" s="178"/>
      <c r="M27" s="178"/>
      <c r="N27" s="178"/>
      <c r="O27" s="178"/>
      <c r="P27" s="178"/>
      <c r="Q27" s="178"/>
      <c r="R27" s="33"/>
      <c r="S27" s="46" t="str" cm="1">
        <f t="array" ref="S27">_xlfn.SWITCH(X27,1,$M$5,"")</f>
        <v>Moi</v>
      </c>
      <c r="T27" s="78">
        <f t="shared" si="10"/>
        <v>43901</v>
      </c>
      <c r="U27" s="47">
        <f t="shared" si="11"/>
        <v>43901</v>
      </c>
      <c r="W27" s="61" t="str">
        <f t="shared" si="1"/>
        <v>0</v>
      </c>
      <c r="X27" s="61">
        <f t="shared" si="2"/>
        <v>1</v>
      </c>
      <c r="Y27" s="61" t="str" cm="1">
        <f t="array" ref="Y27">_xlfn.SWITCH(I27,"X","1","0")</f>
        <v>1</v>
      </c>
      <c r="Z27" s="61">
        <v>0</v>
      </c>
      <c r="AA27" s="61" t="str" cm="1">
        <f t="array" ref="AA27">_xlfn.SWITCH(K27,"X","1","0")</f>
        <v>0</v>
      </c>
      <c r="AB27" s="87">
        <f t="shared" si="12"/>
        <v>1</v>
      </c>
      <c r="AC27" s="87">
        <f t="shared" si="13"/>
        <v>0</v>
      </c>
      <c r="AD27" s="87">
        <f t="shared" si="14"/>
        <v>0</v>
      </c>
      <c r="AE27" s="87">
        <f t="shared" si="15"/>
        <v>0</v>
      </c>
      <c r="AF27" s="87">
        <f t="shared" si="16"/>
        <v>0</v>
      </c>
      <c r="AG27" s="87">
        <f t="shared" si="17"/>
        <v>0</v>
      </c>
    </row>
    <row r="28" spans="1:33" ht="18" thickBot="1" x14ac:dyDescent="0.35">
      <c r="A28" s="29">
        <v>17</v>
      </c>
      <c r="B28" s="182" t="s">
        <v>99</v>
      </c>
      <c r="C28" s="182"/>
      <c r="D28" s="182"/>
      <c r="E28" s="182"/>
      <c r="F28" s="182"/>
      <c r="G28" s="182"/>
      <c r="H28" s="182"/>
      <c r="I28" s="115" t="s">
        <v>16</v>
      </c>
      <c r="J28" s="116"/>
      <c r="K28" s="116"/>
      <c r="L28" s="179"/>
      <c r="M28" s="179"/>
      <c r="N28" s="179"/>
      <c r="O28" s="179"/>
      <c r="P28" s="179"/>
      <c r="Q28" s="179"/>
      <c r="R28" s="35"/>
      <c r="S28" s="49" t="str" cm="1">
        <f t="array" ref="S28">_xlfn.SWITCH(X28,1,$M$5,"")</f>
        <v>Moi</v>
      </c>
      <c r="T28" s="79">
        <f t="shared" si="10"/>
        <v>43901</v>
      </c>
      <c r="U28" s="68">
        <f t="shared" si="11"/>
        <v>43901</v>
      </c>
      <c r="W28" s="61" t="str">
        <f t="shared" si="1"/>
        <v>0</v>
      </c>
      <c r="X28" s="61">
        <f t="shared" si="2"/>
        <v>1</v>
      </c>
      <c r="Y28" s="61" t="str" cm="1">
        <f t="array" ref="Y28">_xlfn.SWITCH(I28,"X","1","0")</f>
        <v>1</v>
      </c>
      <c r="Z28" s="61">
        <v>0</v>
      </c>
      <c r="AA28" s="61" t="str" cm="1">
        <f t="array" ref="AA28">_xlfn.SWITCH(K28,"X","1","0")</f>
        <v>0</v>
      </c>
      <c r="AB28" s="87">
        <f t="shared" si="12"/>
        <v>1</v>
      </c>
      <c r="AC28" s="87">
        <f t="shared" si="13"/>
        <v>0</v>
      </c>
      <c r="AD28" s="87">
        <f t="shared" si="14"/>
        <v>0</v>
      </c>
      <c r="AE28" s="87">
        <f t="shared" si="15"/>
        <v>0</v>
      </c>
      <c r="AF28" s="87">
        <f t="shared" si="16"/>
        <v>0</v>
      </c>
      <c r="AG28" s="87">
        <f t="shared" si="17"/>
        <v>0</v>
      </c>
    </row>
    <row r="29" spans="1:33" ht="18" thickBot="1" x14ac:dyDescent="0.35">
      <c r="A29" s="198" t="s">
        <v>21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200"/>
      <c r="S29" s="241"/>
      <c r="T29" s="242"/>
      <c r="U29" s="243"/>
      <c r="W29" s="61"/>
      <c r="X29" s="61"/>
      <c r="Y29" s="61"/>
      <c r="Z29" s="61"/>
      <c r="AA29" s="61"/>
      <c r="AB29" s="87"/>
      <c r="AC29" s="87"/>
      <c r="AD29" s="87"/>
      <c r="AE29" s="87"/>
      <c r="AF29" s="87"/>
      <c r="AG29" s="87"/>
    </row>
    <row r="30" spans="1:33" ht="17.25" x14ac:dyDescent="0.3">
      <c r="A30" s="84">
        <v>18</v>
      </c>
      <c r="B30" s="184" t="s">
        <v>100</v>
      </c>
      <c r="C30" s="184"/>
      <c r="D30" s="184"/>
      <c r="E30" s="184"/>
      <c r="F30" s="184"/>
      <c r="G30" s="184"/>
      <c r="H30" s="184"/>
      <c r="I30" s="111"/>
      <c r="J30" s="112"/>
      <c r="K30" s="112" t="s">
        <v>16</v>
      </c>
      <c r="L30" s="180"/>
      <c r="M30" s="180"/>
      <c r="N30" s="180"/>
      <c r="O30" s="180"/>
      <c r="P30" s="180"/>
      <c r="Q30" s="180"/>
      <c r="R30" s="34"/>
      <c r="S30" s="48" t="str">
        <f t="shared" ref="S30:S35" si="18">_xlfn.SWITCH(X30,1,$M$5,"")</f>
        <v>Moi</v>
      </c>
      <c r="T30" s="77">
        <f t="shared" ref="T30:T35" si="19">_xlfn.SWITCH(X30,1,$F$3,"")</f>
        <v>43901</v>
      </c>
      <c r="U30" s="67">
        <f t="shared" ref="U30:U35" si="20">_xlfn.SWITCH(X30,1,$F$3,"")</f>
        <v>43901</v>
      </c>
      <c r="W30" s="61" t="str">
        <f t="shared" si="1"/>
        <v>0</v>
      </c>
      <c r="X30" s="61">
        <f t="shared" si="2"/>
        <v>1</v>
      </c>
      <c r="Y30" s="61" t="str" cm="1">
        <f t="array" ref="Y30">_xlfn.SWITCH(I30,"X","1","0")</f>
        <v>0</v>
      </c>
      <c r="Z30" s="61">
        <v>0</v>
      </c>
      <c r="AA30" s="61" t="str" cm="1">
        <f t="array" ref="AA30">_xlfn.SWITCH(K30,"X","1","0")</f>
        <v>1</v>
      </c>
      <c r="AB30" s="87">
        <f t="shared" ref="AB30:AB35" si="21">IF($I30=$AB$7,1,0)</f>
        <v>0</v>
      </c>
      <c r="AC30" s="87">
        <f t="shared" ref="AC30:AC35" si="22">IF($J30=$AC$7,1,0)</f>
        <v>0</v>
      </c>
      <c r="AD30" s="87">
        <f t="shared" ref="AD30:AD35" si="23">IF($K30=$AD$7,1,0)</f>
        <v>1</v>
      </c>
      <c r="AE30" s="87">
        <f t="shared" ref="AE30:AE35" si="24">IF($R30=$AE$7,1,0)</f>
        <v>0</v>
      </c>
      <c r="AF30" s="87">
        <f t="shared" ref="AF30:AF35" si="25">IF($R30=$AF$7,1,0)</f>
        <v>0</v>
      </c>
      <c r="AG30" s="87">
        <f t="shared" ref="AG30:AG35" si="26">IF($R30=$AG$7,1,0)</f>
        <v>0</v>
      </c>
    </row>
    <row r="31" spans="1:33" ht="17.25" x14ac:dyDescent="0.3">
      <c r="A31" s="85">
        <v>19</v>
      </c>
      <c r="B31" s="182" t="s">
        <v>101</v>
      </c>
      <c r="C31" s="182"/>
      <c r="D31" s="182"/>
      <c r="E31" s="182"/>
      <c r="F31" s="182"/>
      <c r="G31" s="182"/>
      <c r="H31" s="182"/>
      <c r="I31" s="113"/>
      <c r="J31" s="114"/>
      <c r="K31" s="114" t="s">
        <v>16</v>
      </c>
      <c r="L31" s="178"/>
      <c r="M31" s="178"/>
      <c r="N31" s="178"/>
      <c r="O31" s="178"/>
      <c r="P31" s="178"/>
      <c r="Q31" s="178"/>
      <c r="R31" s="33"/>
      <c r="S31" s="46" t="str">
        <f t="shared" si="18"/>
        <v>Moi</v>
      </c>
      <c r="T31" s="78">
        <f t="shared" si="19"/>
        <v>43901</v>
      </c>
      <c r="U31" s="47">
        <f t="shared" si="20"/>
        <v>43901</v>
      </c>
      <c r="W31" s="61" t="str">
        <f t="shared" si="1"/>
        <v>0</v>
      </c>
      <c r="X31" s="61">
        <f t="shared" si="2"/>
        <v>1</v>
      </c>
      <c r="Y31" s="61" t="str" cm="1">
        <f t="array" ref="Y31">_xlfn.SWITCH(I31,"X","1","0")</f>
        <v>0</v>
      </c>
      <c r="Z31" s="61">
        <v>0</v>
      </c>
      <c r="AA31" s="61" t="str" cm="1">
        <f t="array" ref="AA31">_xlfn.SWITCH(K31,"X","1","0")</f>
        <v>1</v>
      </c>
      <c r="AB31" s="87">
        <f t="shared" si="21"/>
        <v>0</v>
      </c>
      <c r="AC31" s="87">
        <f t="shared" si="22"/>
        <v>0</v>
      </c>
      <c r="AD31" s="87">
        <f t="shared" si="23"/>
        <v>1</v>
      </c>
      <c r="AE31" s="87">
        <f t="shared" si="24"/>
        <v>0</v>
      </c>
      <c r="AF31" s="87">
        <f t="shared" si="25"/>
        <v>0</v>
      </c>
      <c r="AG31" s="87">
        <f t="shared" si="26"/>
        <v>0</v>
      </c>
    </row>
    <row r="32" spans="1:33" ht="17.25" x14ac:dyDescent="0.3">
      <c r="A32" s="85">
        <v>20</v>
      </c>
      <c r="B32" s="182" t="s">
        <v>102</v>
      </c>
      <c r="C32" s="182"/>
      <c r="D32" s="182"/>
      <c r="E32" s="182"/>
      <c r="F32" s="182"/>
      <c r="G32" s="182"/>
      <c r="H32" s="182"/>
      <c r="I32" s="113" t="s">
        <v>16</v>
      </c>
      <c r="J32" s="114"/>
      <c r="K32" s="114"/>
      <c r="L32" s="178"/>
      <c r="M32" s="178"/>
      <c r="N32" s="178"/>
      <c r="O32" s="178"/>
      <c r="P32" s="178"/>
      <c r="Q32" s="178"/>
      <c r="R32" s="33"/>
      <c r="S32" s="46" t="str">
        <f t="shared" si="18"/>
        <v>Moi</v>
      </c>
      <c r="T32" s="78">
        <f t="shared" si="19"/>
        <v>43901</v>
      </c>
      <c r="U32" s="47">
        <f t="shared" si="20"/>
        <v>43901</v>
      </c>
      <c r="W32" s="61" t="str">
        <f t="shared" si="1"/>
        <v>0</v>
      </c>
      <c r="X32" s="61">
        <f t="shared" si="2"/>
        <v>1</v>
      </c>
      <c r="Y32" s="61" t="str" cm="1">
        <f t="array" ref="Y32">_xlfn.SWITCH(I32,"X","1","0")</f>
        <v>1</v>
      </c>
      <c r="Z32" s="61">
        <v>0</v>
      </c>
      <c r="AA32" s="61" t="str" cm="1">
        <f t="array" ref="AA32">_xlfn.SWITCH(K32,"X","1","0")</f>
        <v>0</v>
      </c>
      <c r="AB32" s="87">
        <f t="shared" si="21"/>
        <v>1</v>
      </c>
      <c r="AC32" s="87">
        <f t="shared" si="22"/>
        <v>0</v>
      </c>
      <c r="AD32" s="87">
        <f t="shared" si="23"/>
        <v>0</v>
      </c>
      <c r="AE32" s="87">
        <f t="shared" si="24"/>
        <v>0</v>
      </c>
      <c r="AF32" s="87">
        <f t="shared" si="25"/>
        <v>0</v>
      </c>
      <c r="AG32" s="87">
        <f t="shared" si="26"/>
        <v>0</v>
      </c>
    </row>
    <row r="33" spans="1:33" ht="17.25" x14ac:dyDescent="0.3">
      <c r="A33" s="85">
        <v>21</v>
      </c>
      <c r="B33" s="182" t="s">
        <v>103</v>
      </c>
      <c r="C33" s="182"/>
      <c r="D33" s="182"/>
      <c r="E33" s="182"/>
      <c r="F33" s="182"/>
      <c r="G33" s="182"/>
      <c r="H33" s="182"/>
      <c r="I33" s="113" t="s">
        <v>16</v>
      </c>
      <c r="J33" s="114"/>
      <c r="K33" s="114"/>
      <c r="L33" s="178"/>
      <c r="M33" s="178"/>
      <c r="N33" s="178"/>
      <c r="O33" s="178"/>
      <c r="P33" s="178"/>
      <c r="Q33" s="178"/>
      <c r="R33" s="33"/>
      <c r="S33" s="46" t="str">
        <f t="shared" si="18"/>
        <v>Moi</v>
      </c>
      <c r="T33" s="78">
        <f t="shared" si="19"/>
        <v>43901</v>
      </c>
      <c r="U33" s="47">
        <f t="shared" si="20"/>
        <v>43901</v>
      </c>
      <c r="W33" s="61" t="str">
        <f t="shared" si="1"/>
        <v>0</v>
      </c>
      <c r="X33" s="61">
        <f t="shared" si="2"/>
        <v>1</v>
      </c>
      <c r="Y33" s="61" t="str" cm="1">
        <f t="array" ref="Y33">_xlfn.SWITCH(I33,"X","1","0")</f>
        <v>1</v>
      </c>
      <c r="Z33" s="61">
        <v>0</v>
      </c>
      <c r="AA33" s="61" t="str" cm="1">
        <f t="array" ref="AA33">_xlfn.SWITCH(K33,"X","1","0")</f>
        <v>0</v>
      </c>
      <c r="AB33" s="87">
        <f t="shared" si="21"/>
        <v>1</v>
      </c>
      <c r="AC33" s="87">
        <f t="shared" si="22"/>
        <v>0</v>
      </c>
      <c r="AD33" s="87">
        <f t="shared" si="23"/>
        <v>0</v>
      </c>
      <c r="AE33" s="87">
        <f t="shared" si="24"/>
        <v>0</v>
      </c>
      <c r="AF33" s="87">
        <f t="shared" si="25"/>
        <v>0</v>
      </c>
      <c r="AG33" s="87">
        <f t="shared" si="26"/>
        <v>0</v>
      </c>
    </row>
    <row r="34" spans="1:33" ht="17.25" x14ac:dyDescent="0.3">
      <c r="A34" s="85">
        <v>22</v>
      </c>
      <c r="B34" s="182" t="s">
        <v>104</v>
      </c>
      <c r="C34" s="182"/>
      <c r="D34" s="182"/>
      <c r="E34" s="182"/>
      <c r="F34" s="182"/>
      <c r="G34" s="182"/>
      <c r="H34" s="182"/>
      <c r="I34" s="113" t="s">
        <v>16</v>
      </c>
      <c r="J34" s="114"/>
      <c r="K34" s="114"/>
      <c r="L34" s="178"/>
      <c r="M34" s="178"/>
      <c r="N34" s="178"/>
      <c r="O34" s="178"/>
      <c r="P34" s="178"/>
      <c r="Q34" s="178"/>
      <c r="R34" s="33"/>
      <c r="S34" s="46" t="str">
        <f t="shared" si="18"/>
        <v>Moi</v>
      </c>
      <c r="T34" s="78">
        <f t="shared" si="19"/>
        <v>43901</v>
      </c>
      <c r="U34" s="47">
        <f t="shared" si="20"/>
        <v>43901</v>
      </c>
      <c r="W34" s="61" t="str">
        <f t="shared" si="1"/>
        <v>0</v>
      </c>
      <c r="X34" s="61">
        <f t="shared" si="2"/>
        <v>1</v>
      </c>
      <c r="Y34" s="61" t="str" cm="1">
        <f t="array" ref="Y34">_xlfn.SWITCH(I34,"X","1","0")</f>
        <v>1</v>
      </c>
      <c r="Z34" s="61">
        <v>0</v>
      </c>
      <c r="AA34" s="61" t="str" cm="1">
        <f t="array" ref="AA34">_xlfn.SWITCH(K34,"X","1","0")</f>
        <v>0</v>
      </c>
      <c r="AB34" s="87">
        <f t="shared" si="21"/>
        <v>1</v>
      </c>
      <c r="AC34" s="87">
        <f t="shared" si="22"/>
        <v>0</v>
      </c>
      <c r="AD34" s="87">
        <f t="shared" si="23"/>
        <v>0</v>
      </c>
      <c r="AE34" s="87">
        <f t="shared" si="24"/>
        <v>0</v>
      </c>
      <c r="AF34" s="87">
        <f t="shared" si="25"/>
        <v>0</v>
      </c>
      <c r="AG34" s="87">
        <f t="shared" si="26"/>
        <v>0</v>
      </c>
    </row>
    <row r="35" spans="1:33" ht="18" thickBot="1" x14ac:dyDescent="0.35">
      <c r="A35" s="86">
        <v>23</v>
      </c>
      <c r="B35" s="182" t="s">
        <v>105</v>
      </c>
      <c r="C35" s="182"/>
      <c r="D35" s="182"/>
      <c r="E35" s="182"/>
      <c r="F35" s="182"/>
      <c r="G35" s="182"/>
      <c r="H35" s="182"/>
      <c r="I35" s="115" t="s">
        <v>16</v>
      </c>
      <c r="J35" s="116"/>
      <c r="K35" s="116"/>
      <c r="L35" s="179"/>
      <c r="M35" s="179"/>
      <c r="N35" s="179"/>
      <c r="O35" s="179"/>
      <c r="P35" s="179"/>
      <c r="Q35" s="179"/>
      <c r="R35" s="35"/>
      <c r="S35" s="49" t="str">
        <f t="shared" si="18"/>
        <v>Moi</v>
      </c>
      <c r="T35" s="79">
        <f t="shared" si="19"/>
        <v>43901</v>
      </c>
      <c r="U35" s="68">
        <f t="shared" si="20"/>
        <v>43901</v>
      </c>
      <c r="W35" s="61" t="str">
        <f t="shared" si="1"/>
        <v>0</v>
      </c>
      <c r="X35" s="61">
        <f t="shared" si="2"/>
        <v>1</v>
      </c>
      <c r="Y35" s="61" t="str" cm="1">
        <f t="array" ref="Y35">_xlfn.SWITCH(I35,"X","1","0")</f>
        <v>1</v>
      </c>
      <c r="Z35" s="61">
        <v>0</v>
      </c>
      <c r="AA35" s="61" t="str" cm="1">
        <f t="array" ref="AA35">_xlfn.SWITCH(K35,"X","1","0")</f>
        <v>0</v>
      </c>
      <c r="AB35" s="87">
        <f t="shared" si="21"/>
        <v>1</v>
      </c>
      <c r="AC35" s="87">
        <f t="shared" si="22"/>
        <v>0</v>
      </c>
      <c r="AD35" s="87">
        <f t="shared" si="23"/>
        <v>0</v>
      </c>
      <c r="AE35" s="87">
        <f t="shared" si="24"/>
        <v>0</v>
      </c>
      <c r="AF35" s="87">
        <f t="shared" si="25"/>
        <v>0</v>
      </c>
      <c r="AG35" s="87">
        <f t="shared" si="26"/>
        <v>0</v>
      </c>
    </row>
    <row r="36" spans="1:33" ht="18" thickBot="1" x14ac:dyDescent="0.35">
      <c r="A36" s="198" t="s">
        <v>106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200"/>
      <c r="S36" s="241"/>
      <c r="T36" s="242"/>
      <c r="U36" s="243"/>
      <c r="W36" s="61"/>
      <c r="X36" s="61"/>
      <c r="Y36" s="61"/>
      <c r="Z36" s="61"/>
      <c r="AA36" s="61"/>
      <c r="AB36" s="87"/>
      <c r="AC36" s="87"/>
      <c r="AD36" s="87"/>
      <c r="AE36" s="87"/>
      <c r="AF36" s="87"/>
      <c r="AG36" s="87"/>
    </row>
    <row r="37" spans="1:33" ht="17.25" x14ac:dyDescent="0.3">
      <c r="A37" s="28">
        <v>24</v>
      </c>
      <c r="B37" s="184" t="s">
        <v>108</v>
      </c>
      <c r="C37" s="184"/>
      <c r="D37" s="184"/>
      <c r="E37" s="184"/>
      <c r="F37" s="184"/>
      <c r="G37" s="184"/>
      <c r="H37" s="184"/>
      <c r="I37" s="111" t="s">
        <v>16</v>
      </c>
      <c r="J37" s="112"/>
      <c r="K37" s="112"/>
      <c r="L37" s="180"/>
      <c r="M37" s="180"/>
      <c r="N37" s="180"/>
      <c r="O37" s="180"/>
      <c r="P37" s="180"/>
      <c r="Q37" s="180"/>
      <c r="R37" s="34"/>
      <c r="S37" s="48" t="str">
        <f>_xlfn.SWITCH(X37,1,$M$5,"")</f>
        <v>Moi</v>
      </c>
      <c r="T37" s="77">
        <f>_xlfn.SWITCH(X37,1,$F$3,"")</f>
        <v>43901</v>
      </c>
      <c r="U37" s="67">
        <f>_xlfn.SWITCH(X37,1,$F$3,"")</f>
        <v>43901</v>
      </c>
      <c r="W37" s="61" t="str">
        <f t="shared" si="1"/>
        <v>0</v>
      </c>
      <c r="X37" s="61">
        <f t="shared" si="2"/>
        <v>1</v>
      </c>
      <c r="Y37" s="61" t="str" cm="1">
        <f t="array" ref="Y37">_xlfn.SWITCH(I37,"X","1","0")</f>
        <v>1</v>
      </c>
      <c r="Z37" s="61">
        <v>0</v>
      </c>
      <c r="AA37" s="61" t="str" cm="1">
        <f t="array" ref="AA37">_xlfn.SWITCH(K37,"X","1","0")</f>
        <v>0</v>
      </c>
      <c r="AB37" s="87">
        <f>IF($I37=$AB$7,1,0)</f>
        <v>1</v>
      </c>
      <c r="AC37" s="87">
        <f>IF($J37=$AC$7,1,0)</f>
        <v>0</v>
      </c>
      <c r="AD37" s="87">
        <f>IF($K37=$AD$7,1,0)</f>
        <v>0</v>
      </c>
      <c r="AE37" s="87">
        <f>IF($R37=$AE$7,1,0)</f>
        <v>0</v>
      </c>
      <c r="AF37" s="87">
        <f>IF($R37=$AF$7,1,0)</f>
        <v>0</v>
      </c>
      <c r="AG37" s="87">
        <f>IF($R37=$AG$7,1,0)</f>
        <v>0</v>
      </c>
    </row>
    <row r="38" spans="1:33" ht="18" thickBot="1" x14ac:dyDescent="0.35">
      <c r="A38" s="29">
        <v>25</v>
      </c>
      <c r="B38" s="182" t="s">
        <v>109</v>
      </c>
      <c r="C38" s="182"/>
      <c r="D38" s="182"/>
      <c r="E38" s="182"/>
      <c r="F38" s="182"/>
      <c r="G38" s="182"/>
      <c r="H38" s="182"/>
      <c r="I38" s="115"/>
      <c r="J38" s="116"/>
      <c r="K38" s="116" t="s">
        <v>16</v>
      </c>
      <c r="L38" s="179"/>
      <c r="M38" s="179"/>
      <c r="N38" s="179"/>
      <c r="O38" s="179"/>
      <c r="P38" s="179"/>
      <c r="Q38" s="179"/>
      <c r="R38" s="35"/>
      <c r="S38" s="49" t="str">
        <f>_xlfn.SWITCH(X38,1,$M$5,"")</f>
        <v>Moi</v>
      </c>
      <c r="T38" s="79">
        <f>_xlfn.SWITCH(X38,1,$F$3,"")</f>
        <v>43901</v>
      </c>
      <c r="U38" s="68">
        <f>_xlfn.SWITCH(X38,1,$F$3,"")</f>
        <v>43901</v>
      </c>
      <c r="W38" s="61" t="str">
        <f t="shared" si="1"/>
        <v>0</v>
      </c>
      <c r="X38" s="61">
        <f t="shared" ref="X38:X40" si="27">SUM(Y38+Z38+AA38)</f>
        <v>1</v>
      </c>
      <c r="Y38" s="61" t="str" cm="1">
        <f t="array" ref="Y38">_xlfn.SWITCH(I38,"X","1","0")</f>
        <v>0</v>
      </c>
      <c r="Z38" s="61">
        <v>0</v>
      </c>
      <c r="AA38" s="61" t="str" cm="1">
        <f t="array" ref="AA38">_xlfn.SWITCH(K38,"X","1","0")</f>
        <v>1</v>
      </c>
      <c r="AB38" s="87">
        <f>IF($I38=$AB$7,1,0)</f>
        <v>0</v>
      </c>
      <c r="AC38" s="87">
        <f>IF($J38=$AC$7,1,0)</f>
        <v>0</v>
      </c>
      <c r="AD38" s="87">
        <f>IF($K38=$AD$7,1,0)</f>
        <v>1</v>
      </c>
      <c r="AE38" s="87">
        <f>IF($R38=$AE$7,1,0)</f>
        <v>0</v>
      </c>
      <c r="AF38" s="87">
        <f>IF($R38=$AF$7,1,0)</f>
        <v>0</v>
      </c>
      <c r="AG38" s="87">
        <f>IF($R38=$AG$7,1,0)</f>
        <v>0</v>
      </c>
    </row>
    <row r="39" spans="1:33" ht="18" thickBot="1" x14ac:dyDescent="0.35">
      <c r="A39" s="198" t="s">
        <v>107</v>
      </c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200"/>
      <c r="S39" s="241"/>
      <c r="T39" s="242"/>
      <c r="U39" s="243"/>
      <c r="W39" s="61"/>
      <c r="X39" s="61">
        <f t="shared" si="27"/>
        <v>0</v>
      </c>
      <c r="Y39" s="61" t="str" cm="1">
        <f t="array" ref="Y39">_xlfn.SWITCH(I39,"X","1","0")</f>
        <v>0</v>
      </c>
      <c r="Z39" s="61">
        <v>0</v>
      </c>
      <c r="AA39" s="61" t="str" cm="1">
        <f t="array" ref="AA39">_xlfn.SWITCH(K39,"X","1","0")</f>
        <v>0</v>
      </c>
      <c r="AB39" s="87"/>
      <c r="AC39" s="87"/>
      <c r="AD39" s="87"/>
      <c r="AE39" s="87"/>
      <c r="AF39" s="87"/>
      <c r="AG39" s="87"/>
    </row>
    <row r="40" spans="1:33" ht="17.25" x14ac:dyDescent="0.3">
      <c r="A40" s="28">
        <v>26</v>
      </c>
      <c r="B40" s="184" t="s">
        <v>110</v>
      </c>
      <c r="C40" s="184"/>
      <c r="D40" s="184"/>
      <c r="E40" s="184"/>
      <c r="F40" s="184"/>
      <c r="G40" s="184"/>
      <c r="H40" s="184"/>
      <c r="I40" s="111"/>
      <c r="J40" s="112"/>
      <c r="K40" s="112" t="s">
        <v>16</v>
      </c>
      <c r="L40" s="180"/>
      <c r="M40" s="180"/>
      <c r="N40" s="180"/>
      <c r="O40" s="180"/>
      <c r="P40" s="180"/>
      <c r="Q40" s="180"/>
      <c r="R40" s="34"/>
      <c r="S40" s="48" t="str">
        <f>_xlfn.SWITCH(X40,1,$M$5,"")</f>
        <v>Moi</v>
      </c>
      <c r="T40" s="77">
        <f>_xlfn.SWITCH(X40,1,$F$3,"")</f>
        <v>43901</v>
      </c>
      <c r="U40" s="67">
        <f>_xlfn.SWITCH(X40,1,$F$3,"")</f>
        <v>43901</v>
      </c>
      <c r="W40" s="61" t="str">
        <f t="shared" si="1"/>
        <v>0</v>
      </c>
      <c r="X40" s="61">
        <f t="shared" si="27"/>
        <v>1</v>
      </c>
      <c r="Y40" s="61" t="str" cm="1">
        <f t="array" ref="Y40">_xlfn.SWITCH(I40,"X","1","0")</f>
        <v>0</v>
      </c>
      <c r="Z40" s="61">
        <v>0</v>
      </c>
      <c r="AA40" s="61" t="str" cm="1">
        <f t="array" ref="AA40">_xlfn.SWITCH(K40,"X","1","0")</f>
        <v>1</v>
      </c>
      <c r="AB40" s="87">
        <f>IF($I40=$AB$7,1,0)</f>
        <v>0</v>
      </c>
      <c r="AC40" s="87">
        <f>IF($J40=$AC$7,1,0)</f>
        <v>0</v>
      </c>
      <c r="AD40" s="87">
        <f>IF($K40=$AD$7,1,0)</f>
        <v>1</v>
      </c>
      <c r="AE40" s="87">
        <f>IF($R40=$AE$7,1,0)</f>
        <v>0</v>
      </c>
      <c r="AF40" s="87">
        <f>IF($R40=$AF$7,1,0)</f>
        <v>0</v>
      </c>
      <c r="AG40" s="87">
        <f>IF($R40=$AG$7,1,0)</f>
        <v>0</v>
      </c>
    </row>
    <row r="41" spans="1:33" ht="18" thickBot="1" x14ac:dyDescent="0.35">
      <c r="A41" s="29">
        <v>27</v>
      </c>
      <c r="B41" s="182" t="s">
        <v>111</v>
      </c>
      <c r="C41" s="182"/>
      <c r="D41" s="182"/>
      <c r="E41" s="182"/>
      <c r="F41" s="182"/>
      <c r="G41" s="182"/>
      <c r="H41" s="182"/>
      <c r="I41" s="115" t="s">
        <v>16</v>
      </c>
      <c r="J41" s="116"/>
      <c r="K41" s="116"/>
      <c r="L41" s="179"/>
      <c r="M41" s="179"/>
      <c r="N41" s="179"/>
      <c r="O41" s="179"/>
      <c r="P41" s="179"/>
      <c r="Q41" s="179"/>
      <c r="R41" s="35"/>
      <c r="S41" s="49" t="str">
        <f>_xlfn.SWITCH(X41,1,$M$5,"")</f>
        <v>Moi</v>
      </c>
      <c r="T41" s="79">
        <f>_xlfn.SWITCH(X41,1,$F$3,"")</f>
        <v>43901</v>
      </c>
      <c r="U41" s="68">
        <f>_xlfn.SWITCH(X41,1,$F$3,"")</f>
        <v>43901</v>
      </c>
      <c r="W41" s="61" t="str">
        <f t="shared" si="1"/>
        <v>0</v>
      </c>
      <c r="X41" s="61">
        <f t="shared" ref="X41:X59" si="28">SUM(Y41+Z41+AA41)</f>
        <v>1</v>
      </c>
      <c r="Y41" s="61" t="str" cm="1">
        <f t="array" ref="Y41">_xlfn.SWITCH(I41,"X","1","0")</f>
        <v>1</v>
      </c>
      <c r="Z41" s="61">
        <v>0</v>
      </c>
      <c r="AA41" s="61" t="str" cm="1">
        <f t="array" ref="AA41">_xlfn.SWITCH(K41,"X","1","0")</f>
        <v>0</v>
      </c>
      <c r="AB41" s="87">
        <f>IF($I41=$AB$7,1,0)</f>
        <v>1</v>
      </c>
      <c r="AC41" s="87">
        <f>IF($J41=$AC$7,1,0)</f>
        <v>0</v>
      </c>
      <c r="AD41" s="87">
        <f>IF($K41=$AD$7,1,0)</f>
        <v>0</v>
      </c>
      <c r="AE41" s="87">
        <f>IF($R41=$AE$7,1,0)</f>
        <v>0</v>
      </c>
      <c r="AF41" s="87">
        <f>IF($R41=$AF$7,1,0)</f>
        <v>0</v>
      </c>
      <c r="AG41" s="87">
        <f>IF($R41=$AG$7,1,0)</f>
        <v>0</v>
      </c>
    </row>
    <row r="42" spans="1:33" ht="18" thickBot="1" x14ac:dyDescent="0.35">
      <c r="A42" s="198" t="s">
        <v>112</v>
      </c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200"/>
      <c r="S42" s="241"/>
      <c r="T42" s="242"/>
      <c r="U42" s="243"/>
      <c r="W42" s="61"/>
      <c r="X42" s="61"/>
      <c r="Y42" s="61"/>
      <c r="Z42" s="61"/>
      <c r="AA42" s="61"/>
      <c r="AB42" s="87"/>
      <c r="AC42" s="87"/>
      <c r="AD42" s="87"/>
      <c r="AE42" s="87"/>
      <c r="AF42" s="87"/>
      <c r="AG42" s="87"/>
    </row>
    <row r="43" spans="1:33" ht="17.25" x14ac:dyDescent="0.3">
      <c r="A43" s="28">
        <v>28</v>
      </c>
      <c r="B43" s="184" t="s">
        <v>113</v>
      </c>
      <c r="C43" s="184"/>
      <c r="D43" s="184"/>
      <c r="E43" s="184"/>
      <c r="F43" s="184"/>
      <c r="G43" s="184"/>
      <c r="H43" s="184"/>
      <c r="I43" s="111" t="s">
        <v>16</v>
      </c>
      <c r="J43" s="111"/>
      <c r="K43" s="111"/>
      <c r="L43" s="180"/>
      <c r="M43" s="180"/>
      <c r="N43" s="180"/>
      <c r="O43" s="180"/>
      <c r="P43" s="180"/>
      <c r="Q43" s="180"/>
      <c r="R43" s="34"/>
      <c r="S43" s="48" t="str">
        <f>_xlfn.SWITCH(X43,1,$M$5,"")</f>
        <v>Moi</v>
      </c>
      <c r="T43" s="77">
        <f>_xlfn.SWITCH(X43,1,$F$3,"")</f>
        <v>43901</v>
      </c>
      <c r="U43" s="67">
        <f>_xlfn.SWITCH(X43,1,$F$3,"")</f>
        <v>43901</v>
      </c>
      <c r="W43" s="61" t="str">
        <f t="shared" si="1"/>
        <v>0</v>
      </c>
      <c r="X43" s="61">
        <f t="shared" si="28"/>
        <v>1</v>
      </c>
      <c r="Y43" s="61" t="str" cm="1">
        <f t="array" ref="Y43">_xlfn.SWITCH(I43,"X","1","0")</f>
        <v>1</v>
      </c>
      <c r="Z43" s="61">
        <v>0</v>
      </c>
      <c r="AA43" s="61" t="str" cm="1">
        <f t="array" ref="AA43">_xlfn.SWITCH(K43,"X","1","0")</f>
        <v>0</v>
      </c>
      <c r="AB43" s="87">
        <f>IF($I43=$AB$7,1,0)</f>
        <v>1</v>
      </c>
      <c r="AC43" s="87">
        <f>IF($J43=$AC$7,1,0)</f>
        <v>0</v>
      </c>
      <c r="AD43" s="87">
        <f>IF($K43=$AD$7,1,0)</f>
        <v>0</v>
      </c>
      <c r="AE43" s="87">
        <f>IF($R43=$AE$7,1,0)</f>
        <v>0</v>
      </c>
      <c r="AF43" s="87">
        <f>IF($R43=$AF$7,1,0)</f>
        <v>0</v>
      </c>
      <c r="AG43" s="87">
        <f>IF($R43=$AG$7,1,0)</f>
        <v>0</v>
      </c>
    </row>
    <row r="44" spans="1:33" ht="17.25" x14ac:dyDescent="0.3">
      <c r="A44" s="6">
        <v>29</v>
      </c>
      <c r="B44" s="182" t="s">
        <v>114</v>
      </c>
      <c r="C44" s="182"/>
      <c r="D44" s="182"/>
      <c r="E44" s="182"/>
      <c r="F44" s="182"/>
      <c r="G44" s="182"/>
      <c r="H44" s="182"/>
      <c r="I44" s="113" t="s">
        <v>16</v>
      </c>
      <c r="J44" s="113"/>
      <c r="K44" s="113"/>
      <c r="L44" s="178"/>
      <c r="M44" s="178"/>
      <c r="N44" s="178"/>
      <c r="O44" s="178"/>
      <c r="P44" s="178"/>
      <c r="Q44" s="178"/>
      <c r="R44" s="33"/>
      <c r="S44" s="46" t="str">
        <f>_xlfn.SWITCH(X44,1,$M$5,"")</f>
        <v>Moi</v>
      </c>
      <c r="T44" s="78">
        <f>_xlfn.SWITCH(X44,1,$F$3,"")</f>
        <v>43901</v>
      </c>
      <c r="U44" s="47">
        <f>_xlfn.SWITCH(X44,1,$F$3,"")</f>
        <v>43901</v>
      </c>
      <c r="W44" s="61" t="str">
        <f t="shared" si="1"/>
        <v>0</v>
      </c>
      <c r="X44" s="61">
        <f t="shared" si="28"/>
        <v>1</v>
      </c>
      <c r="Y44" s="61" t="str" cm="1">
        <f t="array" ref="Y44">_xlfn.SWITCH(I44,"X","1","0")</f>
        <v>1</v>
      </c>
      <c r="Z44" s="61">
        <v>0</v>
      </c>
      <c r="AA44" s="61" t="str" cm="1">
        <f t="array" ref="AA44">_xlfn.SWITCH(K44,"X","1","0")</f>
        <v>0</v>
      </c>
      <c r="AB44" s="87">
        <f>IF($I44=$AB$7,1,0)</f>
        <v>1</v>
      </c>
      <c r="AC44" s="87">
        <f>IF($J44=$AC$7,1,0)</f>
        <v>0</v>
      </c>
      <c r="AD44" s="87">
        <f>IF($K44=$AD$7,1,0)</f>
        <v>0</v>
      </c>
      <c r="AE44" s="87">
        <f>IF($R44=$AE$7,1,0)</f>
        <v>0</v>
      </c>
      <c r="AF44" s="87">
        <f>IF($R44=$AF$7,1,0)</f>
        <v>0</v>
      </c>
      <c r="AG44" s="87">
        <f>IF($R44=$AG$7,1,0)</f>
        <v>0</v>
      </c>
    </row>
    <row r="45" spans="1:33" ht="18" thickBot="1" x14ac:dyDescent="0.35">
      <c r="A45" s="29">
        <v>30</v>
      </c>
      <c r="B45" s="182" t="s">
        <v>115</v>
      </c>
      <c r="C45" s="182"/>
      <c r="D45" s="182"/>
      <c r="E45" s="182"/>
      <c r="F45" s="182"/>
      <c r="G45" s="182"/>
      <c r="H45" s="182"/>
      <c r="I45" s="115" t="s">
        <v>16</v>
      </c>
      <c r="J45" s="115"/>
      <c r="K45" s="115"/>
      <c r="L45" s="179"/>
      <c r="M45" s="179"/>
      <c r="N45" s="179"/>
      <c r="O45" s="179"/>
      <c r="P45" s="179"/>
      <c r="Q45" s="179"/>
      <c r="R45" s="35"/>
      <c r="S45" s="49" t="str">
        <f>_xlfn.SWITCH(X45,1,$M$5,"")</f>
        <v>Moi</v>
      </c>
      <c r="T45" s="79">
        <f>_xlfn.SWITCH(X45,1,$F$3,"")</f>
        <v>43901</v>
      </c>
      <c r="U45" s="68">
        <f>_xlfn.SWITCH(X45,1,$F$3,"")</f>
        <v>43901</v>
      </c>
      <c r="W45" s="61" t="str">
        <f t="shared" si="1"/>
        <v>0</v>
      </c>
      <c r="X45" s="61">
        <f t="shared" si="28"/>
        <v>1</v>
      </c>
      <c r="Y45" s="61" t="str" cm="1">
        <f t="array" ref="Y45">_xlfn.SWITCH(I45,"X","1","0")</f>
        <v>1</v>
      </c>
      <c r="Z45" s="61">
        <v>0</v>
      </c>
      <c r="AA45" s="61" t="str" cm="1">
        <f t="array" ref="AA45">_xlfn.SWITCH(K45,"X","1","0")</f>
        <v>0</v>
      </c>
      <c r="AB45" s="87">
        <f>IF($I45=$AB$7,1,0)</f>
        <v>1</v>
      </c>
      <c r="AC45" s="87">
        <f>IF($J45=$AC$7,1,0)</f>
        <v>0</v>
      </c>
      <c r="AD45" s="87">
        <f>IF($K45=$AD$7,1,0)</f>
        <v>0</v>
      </c>
      <c r="AE45" s="87">
        <f>IF($R45=$AE$7,1,0)</f>
        <v>0</v>
      </c>
      <c r="AF45" s="87">
        <f>IF($R45=$AF$7,1,0)</f>
        <v>0</v>
      </c>
      <c r="AG45" s="87">
        <f>IF($R45=$AG$7,1,0)</f>
        <v>0</v>
      </c>
    </row>
    <row r="46" spans="1:33" ht="18" thickBot="1" x14ac:dyDescent="0.35">
      <c r="A46" s="198" t="s">
        <v>0</v>
      </c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200"/>
      <c r="S46" s="241"/>
      <c r="T46" s="242"/>
      <c r="U46" s="243"/>
      <c r="W46" s="61"/>
      <c r="X46" s="61"/>
      <c r="Y46" s="61"/>
      <c r="Z46" s="61"/>
      <c r="AA46" s="61"/>
      <c r="AB46" s="87"/>
      <c r="AC46" s="87"/>
      <c r="AD46" s="87"/>
      <c r="AE46" s="87"/>
      <c r="AF46" s="87"/>
      <c r="AG46" s="87"/>
    </row>
    <row r="47" spans="1:33" ht="17.25" x14ac:dyDescent="0.3">
      <c r="A47" s="28">
        <v>31</v>
      </c>
      <c r="B47" s="184" t="s">
        <v>116</v>
      </c>
      <c r="C47" s="184"/>
      <c r="D47" s="184"/>
      <c r="E47" s="184"/>
      <c r="F47" s="184"/>
      <c r="G47" s="184"/>
      <c r="H47" s="184"/>
      <c r="I47" s="111" t="s">
        <v>16</v>
      </c>
      <c r="J47" s="112"/>
      <c r="K47" s="112"/>
      <c r="L47" s="180"/>
      <c r="M47" s="180"/>
      <c r="N47" s="180"/>
      <c r="O47" s="180"/>
      <c r="P47" s="180"/>
      <c r="Q47" s="180"/>
      <c r="R47" s="34"/>
      <c r="S47" s="48" t="str">
        <f>_xlfn.SWITCH(X47,1,$M$5,"")</f>
        <v>Moi</v>
      </c>
      <c r="T47" s="77">
        <f>_xlfn.SWITCH(X47,1,$F$3,"")</f>
        <v>43901</v>
      </c>
      <c r="U47" s="67">
        <f>_xlfn.SWITCH(X47,1,$F$3,"")</f>
        <v>43901</v>
      </c>
      <c r="W47" s="61" t="str">
        <f t="shared" si="1"/>
        <v>0</v>
      </c>
      <c r="X47" s="61">
        <f t="shared" si="28"/>
        <v>1</v>
      </c>
      <c r="Y47" s="61" t="str" cm="1">
        <f t="array" ref="Y47">_xlfn.SWITCH(I47,"X","1","0")</f>
        <v>1</v>
      </c>
      <c r="Z47" s="61">
        <v>0</v>
      </c>
      <c r="AA47" s="61" t="str" cm="1">
        <f t="array" ref="AA47">_xlfn.SWITCH(K47,"X","1","0")</f>
        <v>0</v>
      </c>
      <c r="AB47" s="87">
        <f>IF($I47=$AB$7,1,0)</f>
        <v>1</v>
      </c>
      <c r="AC47" s="87">
        <f>IF($J47=$AC$7,1,0)</f>
        <v>0</v>
      </c>
      <c r="AD47" s="87">
        <f>IF($K47=$AD$7,1,0)</f>
        <v>0</v>
      </c>
      <c r="AE47" s="87">
        <f>IF($R47=$AE$7,1,0)</f>
        <v>0</v>
      </c>
      <c r="AF47" s="87">
        <f>IF($R47=$AF$7,1,0)</f>
        <v>0</v>
      </c>
      <c r="AG47" s="87">
        <f>IF($R47=$AG$7,1,0)</f>
        <v>0</v>
      </c>
    </row>
    <row r="48" spans="1:33" ht="17.25" x14ac:dyDescent="0.3">
      <c r="A48" s="6">
        <v>32</v>
      </c>
      <c r="B48" s="182" t="s">
        <v>117</v>
      </c>
      <c r="C48" s="182"/>
      <c r="D48" s="182"/>
      <c r="E48" s="182"/>
      <c r="F48" s="182"/>
      <c r="G48" s="182"/>
      <c r="H48" s="182"/>
      <c r="I48" s="113" t="s">
        <v>16</v>
      </c>
      <c r="J48" s="114"/>
      <c r="K48" s="114"/>
      <c r="L48" s="178"/>
      <c r="M48" s="178"/>
      <c r="N48" s="178"/>
      <c r="O48" s="178"/>
      <c r="P48" s="178"/>
      <c r="Q48" s="178"/>
      <c r="R48" s="33"/>
      <c r="S48" s="46" t="str">
        <f>_xlfn.SWITCH(X48,1,$M$5,"")</f>
        <v>Moi</v>
      </c>
      <c r="T48" s="78">
        <f>_xlfn.SWITCH(X48,1,$F$3,"")</f>
        <v>43901</v>
      </c>
      <c r="U48" s="47">
        <f>_xlfn.SWITCH(X48,1,$F$3,"")</f>
        <v>43901</v>
      </c>
      <c r="W48" s="61" t="str">
        <f t="shared" si="1"/>
        <v>0</v>
      </c>
      <c r="X48" s="61">
        <f t="shared" si="28"/>
        <v>1</v>
      </c>
      <c r="Y48" s="61" t="str" cm="1">
        <f t="array" ref="Y48">_xlfn.SWITCH(I48,"X","1","0")</f>
        <v>1</v>
      </c>
      <c r="Z48" s="61">
        <v>0</v>
      </c>
      <c r="AA48" s="61" t="str" cm="1">
        <f t="array" ref="AA48">_xlfn.SWITCH(K48,"X","1","0")</f>
        <v>0</v>
      </c>
      <c r="AB48" s="87">
        <f>IF($I48=$AB$7,1,0)</f>
        <v>1</v>
      </c>
      <c r="AC48" s="87">
        <f>IF($J48=$AC$7,1,0)</f>
        <v>0</v>
      </c>
      <c r="AD48" s="87">
        <f>IF($K48=$AD$7,1,0)</f>
        <v>0</v>
      </c>
      <c r="AE48" s="87">
        <f>IF($R48=$AE$7,1,0)</f>
        <v>0</v>
      </c>
      <c r="AF48" s="87">
        <f>IF($R48=$AF$7,1,0)</f>
        <v>0</v>
      </c>
      <c r="AG48" s="87">
        <f>IF($R48=$AG$7,1,0)</f>
        <v>0</v>
      </c>
    </row>
    <row r="49" spans="1:33" ht="17.25" x14ac:dyDescent="0.3">
      <c r="A49" s="6">
        <v>33</v>
      </c>
      <c r="B49" s="182" t="s">
        <v>118</v>
      </c>
      <c r="C49" s="182"/>
      <c r="D49" s="182"/>
      <c r="E49" s="182"/>
      <c r="F49" s="182"/>
      <c r="G49" s="182"/>
      <c r="H49" s="182"/>
      <c r="I49" s="113" t="s">
        <v>16</v>
      </c>
      <c r="J49" s="114"/>
      <c r="K49" s="114"/>
      <c r="L49" s="178"/>
      <c r="M49" s="178"/>
      <c r="N49" s="178"/>
      <c r="O49" s="178"/>
      <c r="P49" s="178"/>
      <c r="Q49" s="178"/>
      <c r="R49" s="33"/>
      <c r="S49" s="46" t="str">
        <f>_xlfn.SWITCH(X49,1,$M$5,"")</f>
        <v>Moi</v>
      </c>
      <c r="T49" s="78">
        <f>_xlfn.SWITCH(X49,1,$F$3,"")</f>
        <v>43901</v>
      </c>
      <c r="U49" s="47">
        <f>_xlfn.SWITCH(X49,1,$F$3,"")</f>
        <v>43901</v>
      </c>
      <c r="W49" s="61" t="str">
        <f t="shared" si="1"/>
        <v>0</v>
      </c>
      <c r="X49" s="61">
        <f t="shared" si="28"/>
        <v>1</v>
      </c>
      <c r="Y49" s="61" t="str" cm="1">
        <f t="array" ref="Y49">_xlfn.SWITCH(I49,"X","1","0")</f>
        <v>1</v>
      </c>
      <c r="Z49" s="61">
        <v>0</v>
      </c>
      <c r="AA49" s="61" t="str" cm="1">
        <f t="array" ref="AA49">_xlfn.SWITCH(K49,"X","1","0")</f>
        <v>0</v>
      </c>
      <c r="AB49" s="87">
        <f>IF($I49=$AB$7,1,0)</f>
        <v>1</v>
      </c>
      <c r="AC49" s="87">
        <f>IF($J49=$AC$7,1,0)</f>
        <v>0</v>
      </c>
      <c r="AD49" s="87">
        <f>IF($K49=$AD$7,1,0)</f>
        <v>0</v>
      </c>
      <c r="AE49" s="87">
        <f>IF($R49=$AE$7,1,0)</f>
        <v>0</v>
      </c>
      <c r="AF49" s="87">
        <f>IF($R49=$AF$7,1,0)</f>
        <v>0</v>
      </c>
      <c r="AG49" s="87">
        <f>IF($R49=$AG$7,1,0)</f>
        <v>0</v>
      </c>
    </row>
    <row r="50" spans="1:33" ht="17.25" x14ac:dyDescent="0.3">
      <c r="A50" s="6">
        <v>34</v>
      </c>
      <c r="B50" s="182" t="s">
        <v>119</v>
      </c>
      <c r="C50" s="182"/>
      <c r="D50" s="182"/>
      <c r="E50" s="182"/>
      <c r="F50" s="182"/>
      <c r="G50" s="182"/>
      <c r="H50" s="182"/>
      <c r="I50" s="113" t="s">
        <v>16</v>
      </c>
      <c r="J50" s="114"/>
      <c r="K50" s="114"/>
      <c r="L50" s="178"/>
      <c r="M50" s="178"/>
      <c r="N50" s="178"/>
      <c r="O50" s="178"/>
      <c r="P50" s="178"/>
      <c r="Q50" s="178"/>
      <c r="R50" s="33"/>
      <c r="S50" s="46" t="str">
        <f>_xlfn.SWITCH(X50,1,$M$5,"")</f>
        <v>Moi</v>
      </c>
      <c r="T50" s="78">
        <f>_xlfn.SWITCH(X50,1,$F$3,"")</f>
        <v>43901</v>
      </c>
      <c r="U50" s="47">
        <f>_xlfn.SWITCH(X50,1,$F$3,"")</f>
        <v>43901</v>
      </c>
      <c r="W50" s="61" t="str">
        <f t="shared" si="1"/>
        <v>0</v>
      </c>
      <c r="X50" s="61">
        <f t="shared" si="28"/>
        <v>1</v>
      </c>
      <c r="Y50" s="61" t="str" cm="1">
        <f t="array" ref="Y50">_xlfn.SWITCH(I50,"X","1","0")</f>
        <v>1</v>
      </c>
      <c r="Z50" s="61">
        <v>0</v>
      </c>
      <c r="AA50" s="61" t="str" cm="1">
        <f t="array" ref="AA50">_xlfn.SWITCH(K50,"X","1","0")</f>
        <v>0</v>
      </c>
      <c r="AB50" s="87">
        <f>IF($I50=$AB$7,1,0)</f>
        <v>1</v>
      </c>
      <c r="AC50" s="87">
        <f>IF($J50=$AC$7,1,0)</f>
        <v>0</v>
      </c>
      <c r="AD50" s="87">
        <f>IF($K50=$AD$7,1,0)</f>
        <v>0</v>
      </c>
      <c r="AE50" s="87">
        <f>IF($R50=$AE$7,1,0)</f>
        <v>0</v>
      </c>
      <c r="AF50" s="87">
        <f>IF($R50=$AF$7,1,0)</f>
        <v>0</v>
      </c>
      <c r="AG50" s="87">
        <f>IF($R50=$AG$7,1,0)</f>
        <v>0</v>
      </c>
    </row>
    <row r="51" spans="1:33" ht="18" thickBot="1" x14ac:dyDescent="0.35">
      <c r="A51" s="29">
        <v>35</v>
      </c>
      <c r="B51" s="182" t="s">
        <v>120</v>
      </c>
      <c r="C51" s="182"/>
      <c r="D51" s="182"/>
      <c r="E51" s="182"/>
      <c r="F51" s="182"/>
      <c r="G51" s="182"/>
      <c r="H51" s="182"/>
      <c r="I51" s="115" t="s">
        <v>16</v>
      </c>
      <c r="J51" s="116"/>
      <c r="K51" s="116"/>
      <c r="L51" s="179"/>
      <c r="M51" s="179"/>
      <c r="N51" s="179"/>
      <c r="O51" s="179"/>
      <c r="P51" s="179"/>
      <c r="Q51" s="179"/>
      <c r="R51" s="35"/>
      <c r="S51" s="49" t="str">
        <f>_xlfn.SWITCH(X51,1,$M$5,"")</f>
        <v>Moi</v>
      </c>
      <c r="T51" s="79">
        <f>_xlfn.SWITCH(X51,1,$F$3,"")</f>
        <v>43901</v>
      </c>
      <c r="U51" s="68">
        <f>_xlfn.SWITCH(X51,1,$F$3,"")</f>
        <v>43901</v>
      </c>
      <c r="W51" s="61" t="str">
        <f t="shared" si="1"/>
        <v>0</v>
      </c>
      <c r="X51" s="61">
        <f t="shared" si="28"/>
        <v>1</v>
      </c>
      <c r="Y51" s="61" t="str" cm="1">
        <f t="array" ref="Y51">_xlfn.SWITCH(I51,"X","1","0")</f>
        <v>1</v>
      </c>
      <c r="Z51" s="61">
        <v>0</v>
      </c>
      <c r="AA51" s="61" t="str" cm="1">
        <f t="array" ref="AA51">_xlfn.SWITCH(K51,"X","1","0")</f>
        <v>0</v>
      </c>
      <c r="AB51" s="87">
        <f>IF($I51=$AB$7,1,0)</f>
        <v>1</v>
      </c>
      <c r="AC51" s="87">
        <f>IF($J51=$AC$7,1,0)</f>
        <v>0</v>
      </c>
      <c r="AD51" s="87">
        <f>IF($K51=$AD$7,1,0)</f>
        <v>0</v>
      </c>
      <c r="AE51" s="87">
        <f>IF($R51=$AE$7,1,0)</f>
        <v>0</v>
      </c>
      <c r="AF51" s="87">
        <f>IF($R51=$AF$7,1,0)</f>
        <v>0</v>
      </c>
      <c r="AG51" s="87">
        <f>IF($R51=$AG$7,1,0)</f>
        <v>0</v>
      </c>
    </row>
    <row r="52" spans="1:33" ht="18" thickBot="1" x14ac:dyDescent="0.35">
      <c r="A52" s="198" t="s">
        <v>9</v>
      </c>
      <c r="B52" s="199"/>
      <c r="C52" s="199"/>
      <c r="D52" s="199"/>
      <c r="E52" s="199"/>
      <c r="F52" s="199"/>
      <c r="G52" s="199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200"/>
      <c r="S52" s="241"/>
      <c r="T52" s="242"/>
      <c r="U52" s="243"/>
      <c r="W52" s="61"/>
      <c r="X52" s="61">
        <f t="shared" si="28"/>
        <v>0</v>
      </c>
      <c r="Y52" s="61" t="str" cm="1">
        <f t="array" ref="Y52">_xlfn.SWITCH(I52,"X","1","0")</f>
        <v>0</v>
      </c>
      <c r="Z52" s="61">
        <v>0</v>
      </c>
      <c r="AA52" s="61" t="str" cm="1">
        <f t="array" ref="AA52">_xlfn.SWITCH(K52,"X","1","0")</f>
        <v>0</v>
      </c>
      <c r="AB52" s="87"/>
      <c r="AC52" s="87"/>
      <c r="AD52" s="87"/>
      <c r="AE52" s="87"/>
      <c r="AF52" s="87"/>
      <c r="AG52" s="87"/>
    </row>
    <row r="53" spans="1:33" ht="17.25" x14ac:dyDescent="0.3">
      <c r="A53" s="28">
        <v>36</v>
      </c>
      <c r="B53" s="184" t="s">
        <v>121</v>
      </c>
      <c r="C53" s="184"/>
      <c r="D53" s="184"/>
      <c r="E53" s="184"/>
      <c r="F53" s="184"/>
      <c r="G53" s="184"/>
      <c r="H53" s="184"/>
      <c r="I53" s="111" t="s">
        <v>16</v>
      </c>
      <c r="J53" s="112"/>
      <c r="K53" s="112"/>
      <c r="L53" s="180"/>
      <c r="M53" s="180"/>
      <c r="N53" s="180"/>
      <c r="O53" s="180"/>
      <c r="P53" s="180"/>
      <c r="Q53" s="180"/>
      <c r="R53" s="34"/>
      <c r="S53" s="48" t="str">
        <f>_xlfn.SWITCH(X53,1,$M$5,"")</f>
        <v>Moi</v>
      </c>
      <c r="T53" s="77">
        <f>_xlfn.SWITCH(X53,1,$F$3,"")</f>
        <v>43901</v>
      </c>
      <c r="U53" s="67">
        <f>_xlfn.SWITCH(X53,1,$F$3,"")</f>
        <v>43901</v>
      </c>
      <c r="W53" s="61" t="str">
        <f t="shared" si="1"/>
        <v>0</v>
      </c>
      <c r="X53" s="61">
        <f t="shared" si="28"/>
        <v>1</v>
      </c>
      <c r="Y53" s="61" t="str" cm="1">
        <f t="array" ref="Y53">_xlfn.SWITCH(I53,"X","1","0")</f>
        <v>1</v>
      </c>
      <c r="Z53" s="61">
        <v>0</v>
      </c>
      <c r="AA53" s="61" t="str" cm="1">
        <f t="array" ref="AA53">_xlfn.SWITCH(K53,"X","1","0")</f>
        <v>0</v>
      </c>
      <c r="AB53" s="87">
        <f>IF($I53=$AB$7,1,0)</f>
        <v>1</v>
      </c>
      <c r="AC53" s="87">
        <f>IF($J53=$AC$7,1,0)</f>
        <v>0</v>
      </c>
      <c r="AD53" s="87">
        <f>IF($K53=$AD$7,1,0)</f>
        <v>0</v>
      </c>
      <c r="AE53" s="87">
        <f>IF($R53=$AE$7,1,0)</f>
        <v>0</v>
      </c>
      <c r="AF53" s="87">
        <f>IF($R53=$AF$7,1,0)</f>
        <v>0</v>
      </c>
      <c r="AG53" s="87">
        <f>IF($R53=$AG$7,1,0)</f>
        <v>0</v>
      </c>
    </row>
    <row r="54" spans="1:33" ht="18" thickBot="1" x14ac:dyDescent="0.35">
      <c r="A54" s="29">
        <v>37</v>
      </c>
      <c r="B54" s="182" t="s">
        <v>122</v>
      </c>
      <c r="C54" s="182"/>
      <c r="D54" s="182"/>
      <c r="E54" s="182"/>
      <c r="F54" s="182"/>
      <c r="G54" s="182"/>
      <c r="H54" s="182"/>
      <c r="I54" s="115" t="s">
        <v>16</v>
      </c>
      <c r="J54" s="116"/>
      <c r="K54" s="116"/>
      <c r="L54" s="179"/>
      <c r="M54" s="179"/>
      <c r="N54" s="179"/>
      <c r="O54" s="179"/>
      <c r="P54" s="179"/>
      <c r="Q54" s="179"/>
      <c r="R54" s="35"/>
      <c r="S54" s="49" t="str">
        <f>_xlfn.SWITCH(X54,1,$M$5,"")</f>
        <v>Moi</v>
      </c>
      <c r="T54" s="79">
        <f>_xlfn.SWITCH(X54,1,$F$3,"")</f>
        <v>43901</v>
      </c>
      <c r="U54" s="68">
        <f>_xlfn.SWITCH(X54,1,$F$3,"")</f>
        <v>43901</v>
      </c>
      <c r="W54" s="61" t="str">
        <f t="shared" si="1"/>
        <v>0</v>
      </c>
      <c r="X54" s="61">
        <f t="shared" si="28"/>
        <v>1</v>
      </c>
      <c r="Y54" s="61" t="str" cm="1">
        <f t="array" ref="Y54">_xlfn.SWITCH(I54,"X","1","0")</f>
        <v>1</v>
      </c>
      <c r="Z54" s="61">
        <v>0</v>
      </c>
      <c r="AA54" s="61" t="str" cm="1">
        <f t="array" ref="AA54">_xlfn.SWITCH(K54,"X","1","0")</f>
        <v>0</v>
      </c>
      <c r="AB54" s="87">
        <f>IF($I54=$AB$7,1,0)</f>
        <v>1</v>
      </c>
      <c r="AC54" s="87">
        <f>IF($J54=$AC$7,1,0)</f>
        <v>0</v>
      </c>
      <c r="AD54" s="87">
        <f>IF($K54=$AD$7,1,0)</f>
        <v>0</v>
      </c>
      <c r="AE54" s="87">
        <f>IF($R54=$AE$7,1,0)</f>
        <v>0</v>
      </c>
      <c r="AF54" s="87">
        <f>IF($R54=$AF$7,1,0)</f>
        <v>0</v>
      </c>
      <c r="AG54" s="87">
        <f>IF($R54=$AG$7,1,0)</f>
        <v>0</v>
      </c>
    </row>
    <row r="55" spans="1:33" ht="18" thickBot="1" x14ac:dyDescent="0.35">
      <c r="A55" s="198" t="s">
        <v>10</v>
      </c>
      <c r="B55" s="199"/>
      <c r="C55" s="199"/>
      <c r="D55" s="199"/>
      <c r="E55" s="199"/>
      <c r="F55" s="199"/>
      <c r="G55" s="199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200"/>
      <c r="S55" s="241"/>
      <c r="T55" s="242"/>
      <c r="U55" s="243"/>
      <c r="W55" s="61"/>
      <c r="X55" s="61"/>
      <c r="Y55" s="61"/>
      <c r="Z55" s="61"/>
      <c r="AA55" s="61"/>
      <c r="AB55" s="87"/>
      <c r="AC55" s="87"/>
      <c r="AD55" s="87"/>
      <c r="AE55" s="87"/>
      <c r="AF55" s="87"/>
      <c r="AG55" s="87"/>
    </row>
    <row r="56" spans="1:33" ht="17.25" x14ac:dyDescent="0.3">
      <c r="A56" s="84">
        <v>38</v>
      </c>
      <c r="B56" s="201" t="s">
        <v>123</v>
      </c>
      <c r="C56" s="184"/>
      <c r="D56" s="184"/>
      <c r="E56" s="184"/>
      <c r="F56" s="184"/>
      <c r="G56" s="184"/>
      <c r="H56" s="184"/>
      <c r="I56" s="111" t="s">
        <v>16</v>
      </c>
      <c r="J56" s="112"/>
      <c r="K56" s="112"/>
      <c r="L56" s="180"/>
      <c r="M56" s="180"/>
      <c r="N56" s="180"/>
      <c r="O56" s="180"/>
      <c r="P56" s="180"/>
      <c r="Q56" s="180"/>
      <c r="R56" s="34"/>
      <c r="S56" s="48" t="str" cm="1">
        <f t="array" ref="S56">_xlfn.SWITCH(X56,1,$M$5,"")</f>
        <v>Moi</v>
      </c>
      <c r="T56" s="77">
        <f>_xlfn.SWITCH(X56,1,$F$3,"")</f>
        <v>43901</v>
      </c>
      <c r="U56" s="67">
        <f>_xlfn.SWITCH(X56,1,$F$3,"")</f>
        <v>43901</v>
      </c>
      <c r="W56" s="61" t="str">
        <f t="shared" si="1"/>
        <v>0</v>
      </c>
      <c r="X56" s="61">
        <f t="shared" si="28"/>
        <v>1</v>
      </c>
      <c r="Y56" s="61" t="str" cm="1">
        <f t="array" ref="Y56">_xlfn.SWITCH(I56,"X","1","0")</f>
        <v>1</v>
      </c>
      <c r="Z56" s="61">
        <v>0</v>
      </c>
      <c r="AA56" s="61" t="str" cm="1">
        <f t="array" ref="AA56">_xlfn.SWITCH(K56,"X","1","0")</f>
        <v>0</v>
      </c>
      <c r="AB56" s="87">
        <f>IF($I56=$AB$7,1,0)</f>
        <v>1</v>
      </c>
      <c r="AC56" s="87">
        <f>IF($J56=$AC$7,1,0)</f>
        <v>0</v>
      </c>
      <c r="AD56" s="87">
        <f>IF($K56=$AD$7,1,0)</f>
        <v>0</v>
      </c>
      <c r="AE56" s="87">
        <f>IF($R56=$AE$7,1,0)</f>
        <v>0</v>
      </c>
      <c r="AF56" s="87">
        <f>IF($R56=$AF$7,1,0)</f>
        <v>0</v>
      </c>
      <c r="AG56" s="87">
        <f>IF($R56=$AG$7,1,0)</f>
        <v>0</v>
      </c>
    </row>
    <row r="57" spans="1:33" ht="17.25" x14ac:dyDescent="0.3">
      <c r="A57" s="85">
        <v>39</v>
      </c>
      <c r="B57" s="202" t="s">
        <v>124</v>
      </c>
      <c r="C57" s="182"/>
      <c r="D57" s="182"/>
      <c r="E57" s="182"/>
      <c r="F57" s="182"/>
      <c r="G57" s="182"/>
      <c r="H57" s="182"/>
      <c r="I57" s="113" t="s">
        <v>16</v>
      </c>
      <c r="J57" s="114"/>
      <c r="K57" s="114"/>
      <c r="L57" s="178"/>
      <c r="M57" s="178"/>
      <c r="N57" s="178"/>
      <c r="O57" s="178"/>
      <c r="P57" s="178"/>
      <c r="Q57" s="178"/>
      <c r="R57" s="33"/>
      <c r="S57" s="46" t="str" cm="1">
        <f t="array" ref="S57">_xlfn.SWITCH(X57,1,$M$5,"")</f>
        <v>Moi</v>
      </c>
      <c r="T57" s="78">
        <f>_xlfn.SWITCH(X57,1,$F$3,"")</f>
        <v>43901</v>
      </c>
      <c r="U57" s="47">
        <f>_xlfn.SWITCH(X57,1,$F$3,"")</f>
        <v>43901</v>
      </c>
      <c r="W57" s="61" t="str">
        <f t="shared" si="1"/>
        <v>0</v>
      </c>
      <c r="X57" s="61">
        <f t="shared" si="28"/>
        <v>1</v>
      </c>
      <c r="Y57" s="61" t="str" cm="1">
        <f t="array" ref="Y57">_xlfn.SWITCH(I57,"X","1","0")</f>
        <v>1</v>
      </c>
      <c r="Z57" s="61">
        <v>0</v>
      </c>
      <c r="AA57" s="61" t="str" cm="1">
        <f t="array" ref="AA57">_xlfn.SWITCH(K57,"X","1","0")</f>
        <v>0</v>
      </c>
      <c r="AB57" s="87">
        <f>IF($I57=$AB$7,1,0)</f>
        <v>1</v>
      </c>
      <c r="AC57" s="87">
        <f>IF($J57=$AC$7,1,0)</f>
        <v>0</v>
      </c>
      <c r="AD57" s="87">
        <f>IF($K57=$AD$7,1,0)</f>
        <v>0</v>
      </c>
      <c r="AE57" s="87">
        <f>IF($R57=$AE$7,1,0)</f>
        <v>0</v>
      </c>
      <c r="AF57" s="87">
        <f>IF($R57=$AF$7,1,0)</f>
        <v>0</v>
      </c>
      <c r="AG57" s="87">
        <f>IF($R57=$AG$7,1,0)</f>
        <v>0</v>
      </c>
    </row>
    <row r="58" spans="1:33" ht="17.25" x14ac:dyDescent="0.3">
      <c r="A58" s="85">
        <v>40</v>
      </c>
      <c r="B58" s="202" t="s">
        <v>127</v>
      </c>
      <c r="C58" s="182"/>
      <c r="D58" s="182"/>
      <c r="E58" s="182"/>
      <c r="F58" s="182"/>
      <c r="G58" s="182"/>
      <c r="H58" s="182"/>
      <c r="I58" s="113" t="s">
        <v>16</v>
      </c>
      <c r="J58" s="114"/>
      <c r="K58" s="114"/>
      <c r="L58" s="178"/>
      <c r="M58" s="178"/>
      <c r="N58" s="178"/>
      <c r="O58" s="178"/>
      <c r="P58" s="178"/>
      <c r="Q58" s="178"/>
      <c r="R58" s="33"/>
      <c r="S58" s="46" t="str">
        <f>_xlfn.SWITCH(X58,1,$M$5,"")</f>
        <v>Moi</v>
      </c>
      <c r="T58" s="78">
        <f>_xlfn.SWITCH(X58,1,$F$3,"")</f>
        <v>43901</v>
      </c>
      <c r="U58" s="47">
        <f>_xlfn.SWITCH(X58,1,$F$3,"")</f>
        <v>43901</v>
      </c>
      <c r="W58" s="61" t="str">
        <f t="shared" si="1"/>
        <v>0</v>
      </c>
      <c r="X58" s="61">
        <f t="shared" si="28"/>
        <v>1</v>
      </c>
      <c r="Y58" s="61" t="str" cm="1">
        <f t="array" ref="Y58">_xlfn.SWITCH(I58,"X","1","0")</f>
        <v>1</v>
      </c>
      <c r="Z58" s="61">
        <v>0</v>
      </c>
      <c r="AA58" s="61" t="str" cm="1">
        <f t="array" ref="AA58">_xlfn.SWITCH(K58,"X","1","0")</f>
        <v>0</v>
      </c>
      <c r="AB58" s="87">
        <f>IF($I58=$AB$7,1,0)</f>
        <v>1</v>
      </c>
      <c r="AC58" s="87">
        <f>IF($J58=$AC$7,1,0)</f>
        <v>0</v>
      </c>
      <c r="AD58" s="87">
        <f>IF($K58=$AD$7,1,0)</f>
        <v>0</v>
      </c>
      <c r="AE58" s="87">
        <f>IF($R58=$AE$7,1,0)</f>
        <v>0</v>
      </c>
      <c r="AF58" s="87">
        <f>IF($R58=$AF$7,1,0)</f>
        <v>0</v>
      </c>
      <c r="AG58" s="87">
        <f>IF($R58=$AG$7,1,0)</f>
        <v>0</v>
      </c>
    </row>
    <row r="59" spans="1:33" ht="18" thickBot="1" x14ac:dyDescent="0.35">
      <c r="A59" s="86">
        <v>41</v>
      </c>
      <c r="B59" s="324" t="s">
        <v>128</v>
      </c>
      <c r="C59" s="325"/>
      <c r="D59" s="325"/>
      <c r="E59" s="325"/>
      <c r="F59" s="325"/>
      <c r="G59" s="325"/>
      <c r="H59" s="325"/>
      <c r="I59" s="115"/>
      <c r="J59" s="116" t="s">
        <v>48</v>
      </c>
      <c r="K59" s="116"/>
      <c r="L59" s="181" t="s">
        <v>125</v>
      </c>
      <c r="M59" s="181"/>
      <c r="N59" s="181"/>
      <c r="O59" s="181" t="s">
        <v>126</v>
      </c>
      <c r="P59" s="181"/>
      <c r="Q59" s="181"/>
      <c r="R59" s="35" t="s">
        <v>14</v>
      </c>
      <c r="S59" s="49" t="s">
        <v>91</v>
      </c>
      <c r="T59" s="79">
        <v>43907</v>
      </c>
      <c r="U59" s="68">
        <v>43907</v>
      </c>
      <c r="W59" s="61" t="str">
        <f t="shared" si="1"/>
        <v>0</v>
      </c>
      <c r="X59" s="61">
        <f t="shared" si="28"/>
        <v>0</v>
      </c>
      <c r="Y59" s="61" t="str" cm="1">
        <f t="array" ref="Y59">_xlfn.SWITCH(I59,"X","1","0")</f>
        <v>0</v>
      </c>
      <c r="Z59" s="61">
        <v>0</v>
      </c>
      <c r="AA59" s="61" t="str" cm="1">
        <f t="array" ref="AA59">_xlfn.SWITCH(K59,"X","1","0")</f>
        <v>0</v>
      </c>
      <c r="AB59" s="87">
        <f>IF($I59=$AB$7,1,0)</f>
        <v>0</v>
      </c>
      <c r="AC59" s="87">
        <f>IF($J59=$AC$7,1,0)</f>
        <v>0</v>
      </c>
      <c r="AD59" s="87">
        <f>IF($K59=$AD$7,1,0)</f>
        <v>0</v>
      </c>
      <c r="AE59" s="87">
        <f>IF($R59=$AE$7,1,0)</f>
        <v>0</v>
      </c>
      <c r="AF59" s="87">
        <f>IF($R59=$AF$7,1,0)</f>
        <v>0</v>
      </c>
      <c r="AG59" s="87">
        <f>IF($R59=$AG$7,1,0)</f>
        <v>1</v>
      </c>
    </row>
    <row r="60" spans="1:33" ht="18" customHeight="1" thickBot="1" x14ac:dyDescent="0.35">
      <c r="A60" s="219"/>
      <c r="B60" s="219"/>
      <c r="C60" s="219"/>
      <c r="D60" s="219"/>
      <c r="E60" s="219"/>
      <c r="F60" s="219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</row>
    <row r="61" spans="1:33" x14ac:dyDescent="0.3">
      <c r="A61" s="121"/>
      <c r="B61" s="220" t="s">
        <v>129</v>
      </c>
      <c r="C61" s="319"/>
      <c r="D61" s="319"/>
      <c r="E61" s="319"/>
      <c r="F61" s="319"/>
      <c r="G61" s="319"/>
      <c r="H61" s="319"/>
      <c r="I61" s="320"/>
      <c r="J61" s="122"/>
      <c r="K61" s="220" t="s">
        <v>143</v>
      </c>
      <c r="L61" s="221"/>
      <c r="M61" s="221"/>
      <c r="N61" s="221"/>
      <c r="O61" s="221"/>
      <c r="P61" s="221"/>
      <c r="Q61" s="221"/>
      <c r="R61" s="221"/>
      <c r="S61" s="221"/>
      <c r="T61" s="222"/>
      <c r="U61" s="122"/>
    </row>
    <row r="62" spans="1:33" ht="15" thickBot="1" x14ac:dyDescent="0.35">
      <c r="A62" s="121"/>
      <c r="B62" s="194" t="s">
        <v>6</v>
      </c>
      <c r="C62" s="195"/>
      <c r="D62" s="91" t="s">
        <v>49</v>
      </c>
      <c r="E62" s="321" t="s">
        <v>136</v>
      </c>
      <c r="F62" s="321"/>
      <c r="G62" s="203" t="s">
        <v>7</v>
      </c>
      <c r="H62" s="203"/>
      <c r="I62" s="204"/>
      <c r="J62" s="122"/>
      <c r="K62" s="229" t="s">
        <v>6</v>
      </c>
      <c r="L62" s="230"/>
      <c r="M62" s="231"/>
      <c r="N62" s="91" t="s">
        <v>49</v>
      </c>
      <c r="O62" s="321" t="s">
        <v>136</v>
      </c>
      <c r="P62" s="321"/>
      <c r="Q62" s="321"/>
      <c r="R62" s="203" t="s">
        <v>167</v>
      </c>
      <c r="S62" s="203"/>
      <c r="T62" s="204"/>
      <c r="U62" s="122"/>
    </row>
    <row r="63" spans="1:33" x14ac:dyDescent="0.3">
      <c r="A63" s="121"/>
      <c r="B63" s="194" t="s">
        <v>131</v>
      </c>
      <c r="C63" s="195"/>
      <c r="D63" s="58" t="s">
        <v>0</v>
      </c>
      <c r="E63" s="326" t="s">
        <v>130</v>
      </c>
      <c r="F63" s="327"/>
      <c r="G63" s="313"/>
      <c r="H63" s="313"/>
      <c r="I63" s="314"/>
      <c r="J63" s="122"/>
      <c r="K63" s="229" t="s">
        <v>144</v>
      </c>
      <c r="L63" s="230"/>
      <c r="M63" s="231"/>
      <c r="N63" s="58"/>
      <c r="O63" s="326"/>
      <c r="P63" s="327"/>
      <c r="Q63" s="327"/>
      <c r="R63" s="336"/>
      <c r="S63" s="336"/>
      <c r="T63" s="337"/>
      <c r="U63" s="122"/>
    </row>
    <row r="64" spans="1:33" x14ac:dyDescent="0.3">
      <c r="A64" s="121"/>
      <c r="B64" s="194" t="s">
        <v>132</v>
      </c>
      <c r="C64" s="195"/>
      <c r="D64" s="58" t="s">
        <v>0</v>
      </c>
      <c r="E64" s="232" t="s">
        <v>40</v>
      </c>
      <c r="F64" s="233"/>
      <c r="G64" s="196"/>
      <c r="H64" s="196"/>
      <c r="I64" s="197"/>
      <c r="J64" s="122"/>
      <c r="K64" s="229" t="s">
        <v>145</v>
      </c>
      <c r="L64" s="230"/>
      <c r="M64" s="231"/>
      <c r="N64" s="58" t="s">
        <v>0</v>
      </c>
      <c r="O64" s="232" t="s">
        <v>53</v>
      </c>
      <c r="P64" s="233"/>
      <c r="Q64" s="233"/>
      <c r="R64" s="234"/>
      <c r="S64" s="234"/>
      <c r="T64" s="235"/>
      <c r="U64" s="122"/>
    </row>
    <row r="65" spans="1:21" x14ac:dyDescent="0.3">
      <c r="A65" s="121"/>
      <c r="B65" s="194" t="s">
        <v>133</v>
      </c>
      <c r="C65" s="195"/>
      <c r="D65" s="58" t="s">
        <v>0</v>
      </c>
      <c r="E65" s="232" t="s">
        <v>52</v>
      </c>
      <c r="F65" s="233"/>
      <c r="G65" s="196"/>
      <c r="H65" s="196"/>
      <c r="I65" s="197"/>
      <c r="J65" s="122"/>
      <c r="K65" s="229" t="s">
        <v>146</v>
      </c>
      <c r="L65" s="230"/>
      <c r="M65" s="231"/>
      <c r="N65" s="58"/>
      <c r="O65" s="232"/>
      <c r="P65" s="233"/>
      <c r="Q65" s="233"/>
      <c r="R65" s="234"/>
      <c r="S65" s="234"/>
      <c r="T65" s="235"/>
      <c r="U65" s="122"/>
    </row>
    <row r="66" spans="1:21" x14ac:dyDescent="0.3">
      <c r="A66" s="121"/>
      <c r="B66" s="194" t="s">
        <v>134</v>
      </c>
      <c r="C66" s="195"/>
      <c r="D66" s="58" t="s">
        <v>0</v>
      </c>
      <c r="E66" s="232" t="s">
        <v>41</v>
      </c>
      <c r="F66" s="233"/>
      <c r="G66" s="196"/>
      <c r="H66" s="196"/>
      <c r="I66" s="197"/>
      <c r="J66" s="122"/>
      <c r="K66" s="229" t="s">
        <v>147</v>
      </c>
      <c r="L66" s="230"/>
      <c r="M66" s="231"/>
      <c r="N66" s="58"/>
      <c r="O66" s="232"/>
      <c r="P66" s="233"/>
      <c r="Q66" s="233"/>
      <c r="R66" s="234"/>
      <c r="S66" s="234"/>
      <c r="T66" s="235"/>
      <c r="U66" s="122"/>
    </row>
    <row r="67" spans="1:21" ht="15" thickBot="1" x14ac:dyDescent="0.35">
      <c r="A67" s="121"/>
      <c r="B67" s="236" t="s">
        <v>135</v>
      </c>
      <c r="C67" s="237"/>
      <c r="D67" s="59" t="s">
        <v>0</v>
      </c>
      <c r="E67" s="238" t="s">
        <v>42</v>
      </c>
      <c r="F67" s="239"/>
      <c r="G67" s="205"/>
      <c r="H67" s="205"/>
      <c r="I67" s="206"/>
      <c r="J67" s="122"/>
      <c r="K67" s="229" t="s">
        <v>148</v>
      </c>
      <c r="L67" s="230"/>
      <c r="M67" s="231"/>
      <c r="N67" s="58"/>
      <c r="O67" s="232"/>
      <c r="P67" s="233"/>
      <c r="Q67" s="233"/>
      <c r="R67" s="234"/>
      <c r="S67" s="234"/>
      <c r="T67" s="235"/>
      <c r="U67" s="122"/>
    </row>
    <row r="68" spans="1:21" ht="15" thickBot="1" x14ac:dyDescent="0.35">
      <c r="A68" s="121"/>
      <c r="B68" s="123"/>
      <c r="C68" s="123"/>
      <c r="D68" s="123"/>
      <c r="E68" s="123"/>
      <c r="F68" s="123"/>
      <c r="G68" s="124"/>
      <c r="H68" s="124"/>
      <c r="I68" s="124"/>
      <c r="J68" s="122"/>
      <c r="K68" s="229" t="s">
        <v>149</v>
      </c>
      <c r="L68" s="230"/>
      <c r="M68" s="231"/>
      <c r="N68" s="58"/>
      <c r="O68" s="232"/>
      <c r="P68" s="233"/>
      <c r="Q68" s="233"/>
      <c r="R68" s="234"/>
      <c r="S68" s="234"/>
      <c r="T68" s="235"/>
      <c r="U68" s="122"/>
    </row>
    <row r="69" spans="1:21" x14ac:dyDescent="0.3">
      <c r="A69" s="121"/>
      <c r="B69" s="220" t="s">
        <v>137</v>
      </c>
      <c r="C69" s="221"/>
      <c r="D69" s="221"/>
      <c r="E69" s="221"/>
      <c r="F69" s="221"/>
      <c r="G69" s="221"/>
      <c r="H69" s="221"/>
      <c r="I69" s="222"/>
      <c r="J69" s="122"/>
      <c r="K69" s="229" t="s">
        <v>150</v>
      </c>
      <c r="L69" s="230"/>
      <c r="M69" s="231"/>
      <c r="N69" s="58"/>
      <c r="O69" s="232"/>
      <c r="P69" s="233"/>
      <c r="Q69" s="233"/>
      <c r="R69" s="234"/>
      <c r="S69" s="234"/>
      <c r="T69" s="235"/>
      <c r="U69" s="122"/>
    </row>
    <row r="70" spans="1:21" ht="15" thickBot="1" x14ac:dyDescent="0.35">
      <c r="A70" s="121"/>
      <c r="B70" s="194" t="s">
        <v>6</v>
      </c>
      <c r="C70" s="195"/>
      <c r="D70" s="91" t="s">
        <v>49</v>
      </c>
      <c r="E70" s="321" t="s">
        <v>136</v>
      </c>
      <c r="F70" s="321"/>
      <c r="G70" s="203" t="s">
        <v>7</v>
      </c>
      <c r="H70" s="203"/>
      <c r="I70" s="204"/>
      <c r="J70" s="122"/>
      <c r="K70" s="229" t="s">
        <v>151</v>
      </c>
      <c r="L70" s="230"/>
      <c r="M70" s="231"/>
      <c r="N70" s="58"/>
      <c r="O70" s="232"/>
      <c r="P70" s="233"/>
      <c r="Q70" s="233"/>
      <c r="R70" s="234"/>
      <c r="S70" s="234"/>
      <c r="T70" s="235"/>
      <c r="U70" s="122"/>
    </row>
    <row r="71" spans="1:21" x14ac:dyDescent="0.3">
      <c r="A71" s="121"/>
      <c r="B71" s="194" t="s">
        <v>138</v>
      </c>
      <c r="C71" s="195"/>
      <c r="D71" s="58" t="s">
        <v>0</v>
      </c>
      <c r="E71" s="349" t="s">
        <v>51</v>
      </c>
      <c r="F71" s="350"/>
      <c r="G71" s="351"/>
      <c r="H71" s="351"/>
      <c r="I71" s="352"/>
      <c r="J71" s="122"/>
      <c r="K71" s="229" t="s">
        <v>152</v>
      </c>
      <c r="L71" s="230"/>
      <c r="M71" s="231"/>
      <c r="N71" s="58"/>
      <c r="O71" s="232"/>
      <c r="P71" s="233"/>
      <c r="Q71" s="233"/>
      <c r="R71" s="234"/>
      <c r="S71" s="234"/>
      <c r="T71" s="235"/>
      <c r="U71" s="122"/>
    </row>
    <row r="72" spans="1:21" x14ac:dyDescent="0.3">
      <c r="A72" s="121"/>
      <c r="B72" s="194" t="s">
        <v>139</v>
      </c>
      <c r="C72" s="195"/>
      <c r="D72" s="58"/>
      <c r="E72" s="232"/>
      <c r="F72" s="233"/>
      <c r="G72" s="196"/>
      <c r="H72" s="196"/>
      <c r="I72" s="197"/>
      <c r="J72" s="122"/>
      <c r="K72" s="229"/>
      <c r="L72" s="230"/>
      <c r="M72" s="231"/>
      <c r="N72" s="58"/>
      <c r="O72" s="322"/>
      <c r="P72" s="323"/>
      <c r="Q72" s="323"/>
      <c r="R72" s="338"/>
      <c r="S72" s="338"/>
      <c r="T72" s="339"/>
      <c r="U72" s="122"/>
    </row>
    <row r="73" spans="1:21" x14ac:dyDescent="0.3">
      <c r="A73" s="121"/>
      <c r="B73" s="194" t="s">
        <v>140</v>
      </c>
      <c r="C73" s="195"/>
      <c r="D73" s="58"/>
      <c r="E73" s="232"/>
      <c r="F73" s="233"/>
      <c r="G73" s="196"/>
      <c r="H73" s="196"/>
      <c r="I73" s="197"/>
      <c r="J73" s="122"/>
      <c r="K73" s="229" t="s">
        <v>153</v>
      </c>
      <c r="L73" s="230"/>
      <c r="M73" s="231"/>
      <c r="N73" s="58" t="s">
        <v>0</v>
      </c>
      <c r="O73" s="322" t="s">
        <v>155</v>
      </c>
      <c r="P73" s="323"/>
      <c r="Q73" s="323"/>
      <c r="R73" s="338"/>
      <c r="S73" s="338"/>
      <c r="T73" s="339"/>
      <c r="U73" s="122"/>
    </row>
    <row r="74" spans="1:21" x14ac:dyDescent="0.3">
      <c r="A74" s="121"/>
      <c r="B74" s="194" t="s">
        <v>141</v>
      </c>
      <c r="C74" s="195"/>
      <c r="D74" s="58"/>
      <c r="E74" s="232"/>
      <c r="F74" s="233"/>
      <c r="G74" s="196"/>
      <c r="H74" s="196"/>
      <c r="I74" s="197"/>
      <c r="J74" s="122"/>
      <c r="K74" s="229" t="s">
        <v>154</v>
      </c>
      <c r="L74" s="230"/>
      <c r="M74" s="231"/>
      <c r="N74" s="58" t="s">
        <v>0</v>
      </c>
      <c r="O74" s="322" t="s">
        <v>156</v>
      </c>
      <c r="P74" s="323"/>
      <c r="Q74" s="323"/>
      <c r="R74" s="338"/>
      <c r="S74" s="338"/>
      <c r="T74" s="339"/>
      <c r="U74" s="122"/>
    </row>
    <row r="75" spans="1:21" ht="15" thickBot="1" x14ac:dyDescent="0.35">
      <c r="A75" s="121"/>
      <c r="B75" s="236" t="s">
        <v>142</v>
      </c>
      <c r="C75" s="237"/>
      <c r="D75" s="59"/>
      <c r="E75" s="238"/>
      <c r="F75" s="239"/>
      <c r="G75" s="205"/>
      <c r="H75" s="205"/>
      <c r="I75" s="206"/>
      <c r="J75" s="122"/>
      <c r="K75" s="353"/>
      <c r="L75" s="354"/>
      <c r="M75" s="355"/>
      <c r="N75" s="59"/>
      <c r="O75" s="340"/>
      <c r="P75" s="341"/>
      <c r="Q75" s="341"/>
      <c r="R75" s="342"/>
      <c r="S75" s="342"/>
      <c r="T75" s="343"/>
      <c r="U75" s="122"/>
    </row>
    <row r="76" spans="1:21" ht="12.75" customHeight="1" thickBot="1" x14ac:dyDescent="0.4">
      <c r="A76" s="8"/>
      <c r="B76" s="12"/>
      <c r="C76" s="12"/>
      <c r="D76" s="12"/>
      <c r="E76" s="12"/>
      <c r="F76" s="12"/>
      <c r="G76" s="12"/>
      <c r="H76" s="12"/>
      <c r="I76" s="12"/>
      <c r="J76" s="10"/>
      <c r="K76" s="11"/>
      <c r="L76" s="10"/>
      <c r="M76" s="10"/>
      <c r="N76" s="10"/>
      <c r="O76" s="10"/>
      <c r="P76" s="10"/>
      <c r="Q76" s="10"/>
      <c r="R76" s="10"/>
      <c r="S76" s="10"/>
      <c r="T76" s="7"/>
      <c r="U76" s="7"/>
    </row>
    <row r="77" spans="1:21" ht="16.5" x14ac:dyDescent="0.35">
      <c r="A77" s="121"/>
      <c r="B77" s="185"/>
      <c r="C77" s="186"/>
      <c r="D77" s="186"/>
      <c r="E77" s="187"/>
      <c r="F77" s="134"/>
      <c r="G77" s="39" t="s">
        <v>157</v>
      </c>
      <c r="H77" s="135">
        <f>AF4</f>
        <v>5</v>
      </c>
      <c r="I77" s="136"/>
      <c r="J77" s="346"/>
      <c r="K77" s="347"/>
      <c r="L77" s="347"/>
      <c r="M77" s="347"/>
      <c r="N77" s="347"/>
      <c r="O77" s="347"/>
      <c r="P77" s="347"/>
      <c r="Q77" s="347"/>
      <c r="R77" s="347"/>
      <c r="S77" s="347"/>
      <c r="T77" s="348"/>
      <c r="U77" s="7"/>
    </row>
    <row r="78" spans="1:21" ht="16.5" x14ac:dyDescent="0.35">
      <c r="A78" s="14"/>
      <c r="B78" s="188"/>
      <c r="C78" s="189"/>
      <c r="D78" s="189"/>
      <c r="E78" s="190"/>
      <c r="F78" s="137"/>
      <c r="G78" s="223" t="s">
        <v>158</v>
      </c>
      <c r="H78" s="224">
        <f>AE6</f>
        <v>1</v>
      </c>
      <c r="I78" s="136"/>
      <c r="J78" s="138"/>
      <c r="K78" s="315"/>
      <c r="L78" s="315"/>
      <c r="M78" s="315"/>
      <c r="N78" s="315"/>
      <c r="O78" s="315"/>
      <c r="P78" s="315"/>
      <c r="Q78" s="315"/>
      <c r="R78" s="315"/>
      <c r="S78" s="315"/>
      <c r="T78" s="139"/>
      <c r="U78" s="7"/>
    </row>
    <row r="79" spans="1:21" ht="16.5" x14ac:dyDescent="0.35">
      <c r="A79" s="14"/>
      <c r="B79" s="188"/>
      <c r="C79" s="189"/>
      <c r="D79" s="189"/>
      <c r="E79" s="190"/>
      <c r="F79" s="137"/>
      <c r="G79" s="223"/>
      <c r="H79" s="224"/>
      <c r="I79" s="136"/>
      <c r="J79" s="138"/>
      <c r="K79" s="228" t="str">
        <f>IF(AF5&gt;=1,"NOK","GO")</f>
        <v>NOK</v>
      </c>
      <c r="L79" s="228"/>
      <c r="M79" s="228"/>
      <c r="N79" s="228"/>
      <c r="O79" s="228"/>
      <c r="P79" s="228"/>
      <c r="Q79" s="228"/>
      <c r="R79" s="228"/>
      <c r="S79" s="228"/>
      <c r="T79" s="139"/>
      <c r="U79" s="7"/>
    </row>
    <row r="80" spans="1:21" ht="17.25" thickBot="1" x14ac:dyDescent="0.4">
      <c r="A80" s="121"/>
      <c r="B80" s="188"/>
      <c r="C80" s="189"/>
      <c r="D80" s="189"/>
      <c r="E80" s="190"/>
      <c r="F80" s="137"/>
      <c r="G80" s="110" t="s">
        <v>159</v>
      </c>
      <c r="H80" s="140">
        <f>AF6</f>
        <v>2</v>
      </c>
      <c r="I80" s="136"/>
      <c r="J80" s="316"/>
      <c r="K80" s="317"/>
      <c r="L80" s="317"/>
      <c r="M80" s="317"/>
      <c r="N80" s="317"/>
      <c r="O80" s="317"/>
      <c r="P80" s="317"/>
      <c r="Q80" s="317"/>
      <c r="R80" s="317"/>
      <c r="S80" s="317"/>
      <c r="T80" s="318"/>
      <c r="U80" s="7"/>
    </row>
    <row r="81" spans="1:21" ht="16.5" x14ac:dyDescent="0.35">
      <c r="A81" s="121"/>
      <c r="B81" s="188"/>
      <c r="C81" s="189"/>
      <c r="D81" s="189"/>
      <c r="E81" s="190"/>
      <c r="F81" s="137"/>
      <c r="G81" s="223" t="s">
        <v>160</v>
      </c>
      <c r="H81" s="226">
        <f>AG6</f>
        <v>2</v>
      </c>
      <c r="I81" s="136"/>
      <c r="J81" s="207"/>
      <c r="K81" s="208"/>
      <c r="L81" s="208"/>
      <c r="M81" s="208"/>
      <c r="N81" s="208"/>
      <c r="O81" s="208"/>
      <c r="P81" s="208"/>
      <c r="Q81" s="208"/>
      <c r="R81" s="209"/>
      <c r="S81" s="210"/>
      <c r="T81" s="212"/>
      <c r="U81" s="7"/>
    </row>
    <row r="82" spans="1:21" ht="17.25" thickBot="1" x14ac:dyDescent="0.4">
      <c r="A82" s="121"/>
      <c r="B82" s="188"/>
      <c r="C82" s="189"/>
      <c r="D82" s="189"/>
      <c r="E82" s="190"/>
      <c r="F82" s="137"/>
      <c r="G82" s="225"/>
      <c r="H82" s="227"/>
      <c r="I82" s="136"/>
      <c r="J82" s="329"/>
      <c r="K82" s="330"/>
      <c r="L82" s="330"/>
      <c r="M82" s="330"/>
      <c r="N82" s="330"/>
      <c r="O82" s="330"/>
      <c r="P82" s="330"/>
      <c r="Q82" s="330"/>
      <c r="R82" s="331"/>
      <c r="S82" s="211"/>
      <c r="T82" s="213"/>
      <c r="U82" s="7"/>
    </row>
    <row r="83" spans="1:21" ht="17.25" thickBot="1" x14ac:dyDescent="0.4">
      <c r="A83" s="121"/>
      <c r="B83" s="191"/>
      <c r="C83" s="192"/>
      <c r="D83" s="192"/>
      <c r="E83" s="193"/>
      <c r="F83" s="137"/>
      <c r="G83" s="141"/>
      <c r="H83" s="136"/>
      <c r="I83" s="136"/>
      <c r="J83" s="214" t="s">
        <v>12</v>
      </c>
      <c r="K83" s="215"/>
      <c r="L83" s="216"/>
      <c r="M83" s="217"/>
      <c r="N83" s="217"/>
      <c r="O83" s="217"/>
      <c r="P83" s="217"/>
      <c r="Q83" s="217"/>
      <c r="R83" s="218"/>
      <c r="S83" s="142">
        <f>H78</f>
        <v>1</v>
      </c>
      <c r="T83" s="143"/>
      <c r="U83" s="7"/>
    </row>
    <row r="84" spans="1:21" ht="16.5" x14ac:dyDescent="0.35">
      <c r="A84" s="121"/>
      <c r="B84" s="121"/>
      <c r="C84" s="121"/>
      <c r="D84" s="121"/>
      <c r="E84" s="121"/>
      <c r="F84" s="137"/>
      <c r="G84" s="141"/>
      <c r="H84" s="136"/>
      <c r="I84" s="136"/>
      <c r="J84" s="344" t="s">
        <v>13</v>
      </c>
      <c r="K84" s="345"/>
      <c r="L84" s="332"/>
      <c r="M84" s="333"/>
      <c r="N84" s="333"/>
      <c r="O84" s="333"/>
      <c r="P84" s="333"/>
      <c r="Q84" s="333"/>
      <c r="R84" s="334"/>
      <c r="S84" s="144">
        <f>H80</f>
        <v>2</v>
      </c>
      <c r="T84" s="18"/>
      <c r="U84" s="7"/>
    </row>
    <row r="85" spans="1:21" ht="17.25" thickBot="1" x14ac:dyDescent="0.4">
      <c r="A85" s="121"/>
      <c r="B85" s="121"/>
      <c r="C85" s="121"/>
      <c r="D85" s="121"/>
      <c r="E85" s="121"/>
      <c r="F85" s="137"/>
      <c r="G85" s="136"/>
      <c r="H85" s="136"/>
      <c r="I85" s="136"/>
      <c r="J85" s="328" t="s">
        <v>14</v>
      </c>
      <c r="K85" s="251"/>
      <c r="L85" s="335"/>
      <c r="M85" s="335"/>
      <c r="N85" s="335"/>
      <c r="O85" s="335"/>
      <c r="P85" s="335"/>
      <c r="Q85" s="335"/>
      <c r="R85" s="335"/>
      <c r="S85" s="145">
        <f>H81</f>
        <v>2</v>
      </c>
      <c r="T85" s="21"/>
      <c r="U85" s="7"/>
    </row>
    <row r="86" spans="1:21" ht="10.5" customHeight="1" x14ac:dyDescent="0.35">
      <c r="A86" s="19"/>
      <c r="B86" s="19"/>
      <c r="C86" s="19"/>
      <c r="D86" s="19"/>
      <c r="E86" s="19"/>
      <c r="F86" s="16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7"/>
    </row>
    <row r="87" spans="1:21" s="36" customFormat="1" x14ac:dyDescent="0.3">
      <c r="D87" s="61"/>
      <c r="I87" s="61"/>
      <c r="J87" s="61"/>
      <c r="K87" s="61"/>
      <c r="N87" s="61"/>
      <c r="R87" s="61"/>
    </row>
    <row r="88" spans="1:21" s="36" customFormat="1" x14ac:dyDescent="0.3">
      <c r="D88" s="61" t="s">
        <v>0</v>
      </c>
      <c r="I88" s="61" t="s">
        <v>16</v>
      </c>
      <c r="J88" s="61" t="s">
        <v>48</v>
      </c>
      <c r="K88" s="61" t="s">
        <v>16</v>
      </c>
      <c r="M88" s="36" t="s">
        <v>22</v>
      </c>
      <c r="N88" s="61" t="s">
        <v>0</v>
      </c>
      <c r="R88" s="61" t="s">
        <v>12</v>
      </c>
    </row>
    <row r="89" spans="1:21" s="36" customFormat="1" x14ac:dyDescent="0.3">
      <c r="D89" s="61" t="s">
        <v>11</v>
      </c>
      <c r="M89" s="36" t="s">
        <v>23</v>
      </c>
      <c r="N89" s="61" t="s">
        <v>11</v>
      </c>
      <c r="R89" s="61" t="s">
        <v>13</v>
      </c>
    </row>
    <row r="90" spans="1:21" s="36" customFormat="1" x14ac:dyDescent="0.3">
      <c r="D90" s="61" t="s">
        <v>21</v>
      </c>
      <c r="N90" s="61" t="s">
        <v>21</v>
      </c>
      <c r="R90" s="61" t="s">
        <v>14</v>
      </c>
    </row>
    <row r="91" spans="1:21" x14ac:dyDescent="0.3">
      <c r="D91" s="61" t="s">
        <v>19</v>
      </c>
      <c r="N91" s="61" t="s">
        <v>19</v>
      </c>
    </row>
    <row r="92" spans="1:21" x14ac:dyDescent="0.3">
      <c r="G92" s="153"/>
      <c r="H92" s="153"/>
      <c r="I92" s="153"/>
      <c r="J92" s="153"/>
      <c r="K92" s="153"/>
      <c r="L92" s="153"/>
      <c r="M92" s="153"/>
      <c r="N92" s="153"/>
      <c r="O92" s="153"/>
      <c r="S92" s="153"/>
      <c r="T92" s="153"/>
    </row>
    <row r="93" spans="1:21" x14ac:dyDescent="0.3">
      <c r="G93" s="153"/>
      <c r="H93" s="153"/>
      <c r="I93" s="153"/>
      <c r="J93" s="153"/>
      <c r="K93" s="153"/>
      <c r="L93" s="153"/>
      <c r="M93" s="153"/>
      <c r="N93" s="153"/>
      <c r="O93" s="153"/>
      <c r="S93" s="153"/>
      <c r="T93" s="153"/>
    </row>
    <row r="94" spans="1:21" x14ac:dyDescent="0.3">
      <c r="G94" s="153"/>
      <c r="H94" s="153"/>
      <c r="I94" s="153"/>
      <c r="J94" s="153"/>
      <c r="K94" s="153"/>
      <c r="L94" s="153"/>
      <c r="M94" s="153"/>
      <c r="N94" s="153"/>
      <c r="O94" s="153"/>
      <c r="S94" s="153"/>
      <c r="T94" s="153"/>
    </row>
  </sheetData>
  <mergeCells count="282">
    <mergeCell ref="B43:H43"/>
    <mergeCell ref="B44:H44"/>
    <mergeCell ref="B45:H45"/>
    <mergeCell ref="B40:H40"/>
    <mergeCell ref="B41:H41"/>
    <mergeCell ref="L45:N45"/>
    <mergeCell ref="O45:Q45"/>
    <mergeCell ref="L47:N47"/>
    <mergeCell ref="O47:Q47"/>
    <mergeCell ref="L48:N48"/>
    <mergeCell ref="O48:Q48"/>
    <mergeCell ref="L49:N49"/>
    <mergeCell ref="O49:Q49"/>
    <mergeCell ref="L50:N50"/>
    <mergeCell ref="S55:U55"/>
    <mergeCell ref="S29:U29"/>
    <mergeCell ref="S36:U36"/>
    <mergeCell ref="S39:U39"/>
    <mergeCell ref="S42:U42"/>
    <mergeCell ref="A39:R39"/>
    <mergeCell ref="A42:R42"/>
    <mergeCell ref="S46:U46"/>
    <mergeCell ref="A46:R46"/>
    <mergeCell ref="B47:H47"/>
    <mergeCell ref="B48:H48"/>
    <mergeCell ref="L40:N40"/>
    <mergeCell ref="O40:Q40"/>
    <mergeCell ref="A36:R36"/>
    <mergeCell ref="B49:H49"/>
    <mergeCell ref="O50:Q50"/>
    <mergeCell ref="S52:U52"/>
    <mergeCell ref="B50:H50"/>
    <mergeCell ref="B35:H35"/>
    <mergeCell ref="K68:M68"/>
    <mergeCell ref="K69:M69"/>
    <mergeCell ref="K70:M70"/>
    <mergeCell ref="K71:M71"/>
    <mergeCell ref="K72:M72"/>
    <mergeCell ref="K73:M73"/>
    <mergeCell ref="K74:M74"/>
    <mergeCell ref="K75:M75"/>
    <mergeCell ref="K62:M62"/>
    <mergeCell ref="K63:M63"/>
    <mergeCell ref="K64:M64"/>
    <mergeCell ref="K65:M65"/>
    <mergeCell ref="K66:M66"/>
    <mergeCell ref="J77:T77"/>
    <mergeCell ref="O62:Q62"/>
    <mergeCell ref="O63:Q63"/>
    <mergeCell ref="O64:Q64"/>
    <mergeCell ref="S8:U8"/>
    <mergeCell ref="A8:R8"/>
    <mergeCell ref="S10:U10"/>
    <mergeCell ref="B75:C75"/>
    <mergeCell ref="E75:F75"/>
    <mergeCell ref="G75:I75"/>
    <mergeCell ref="R72:T72"/>
    <mergeCell ref="B70:C70"/>
    <mergeCell ref="B71:C71"/>
    <mergeCell ref="E70:F70"/>
    <mergeCell ref="G70:I70"/>
    <mergeCell ref="E71:F71"/>
    <mergeCell ref="G71:I71"/>
    <mergeCell ref="E72:F72"/>
    <mergeCell ref="G72:I72"/>
    <mergeCell ref="E64:F64"/>
    <mergeCell ref="E65:F65"/>
    <mergeCell ref="G65:I65"/>
    <mergeCell ref="E66:F66"/>
    <mergeCell ref="G66:I66"/>
    <mergeCell ref="G73:I73"/>
    <mergeCell ref="E63:F63"/>
    <mergeCell ref="B74:C74"/>
    <mergeCell ref="E74:F74"/>
    <mergeCell ref="G74:I74"/>
    <mergeCell ref="J85:K85"/>
    <mergeCell ref="J82:R82"/>
    <mergeCell ref="L84:R84"/>
    <mergeCell ref="L85:R85"/>
    <mergeCell ref="R63:T63"/>
    <mergeCell ref="R64:T64"/>
    <mergeCell ref="R65:T65"/>
    <mergeCell ref="R66:T66"/>
    <mergeCell ref="R68:T68"/>
    <mergeCell ref="R69:T69"/>
    <mergeCell ref="R70:T70"/>
    <mergeCell ref="R71:T71"/>
    <mergeCell ref="O73:Q73"/>
    <mergeCell ref="R73:T73"/>
    <mergeCell ref="O74:Q74"/>
    <mergeCell ref="R74:T74"/>
    <mergeCell ref="O75:Q75"/>
    <mergeCell ref="R75:T75"/>
    <mergeCell ref="J84:K84"/>
    <mergeCell ref="O7:Q7"/>
    <mergeCell ref="L7:N7"/>
    <mergeCell ref="L9:N9"/>
    <mergeCell ref="O9:Q9"/>
    <mergeCell ref="G63:I63"/>
    <mergeCell ref="K78:S78"/>
    <mergeCell ref="J80:T80"/>
    <mergeCell ref="B61:I61"/>
    <mergeCell ref="B72:C72"/>
    <mergeCell ref="B58:H58"/>
    <mergeCell ref="G62:I62"/>
    <mergeCell ref="E62:F62"/>
    <mergeCell ref="B62:C62"/>
    <mergeCell ref="O71:Q71"/>
    <mergeCell ref="O72:Q72"/>
    <mergeCell ref="B59:H59"/>
    <mergeCell ref="O65:Q65"/>
    <mergeCell ref="O66:Q66"/>
    <mergeCell ref="O68:Q68"/>
    <mergeCell ref="O69:Q69"/>
    <mergeCell ref="O70:Q70"/>
    <mergeCell ref="B69:I69"/>
    <mergeCell ref="B73:C73"/>
    <mergeCell ref="E73:F73"/>
    <mergeCell ref="G1:Q1"/>
    <mergeCell ref="L6:Q6"/>
    <mergeCell ref="J3:L3"/>
    <mergeCell ref="J4:L4"/>
    <mergeCell ref="O4:P4"/>
    <mergeCell ref="Q4:S4"/>
    <mergeCell ref="C2:E2"/>
    <mergeCell ref="F2:I2"/>
    <mergeCell ref="F5:I5"/>
    <mergeCell ref="J5:L5"/>
    <mergeCell ref="M2:S2"/>
    <mergeCell ref="M3:S3"/>
    <mergeCell ref="M4:N4"/>
    <mergeCell ref="M5:S5"/>
    <mergeCell ref="O15:Q15"/>
    <mergeCell ref="S13:U13"/>
    <mergeCell ref="A10:R10"/>
    <mergeCell ref="A13:R13"/>
    <mergeCell ref="C4:E4"/>
    <mergeCell ref="F4:I4"/>
    <mergeCell ref="C5:E5"/>
    <mergeCell ref="S6:S7"/>
    <mergeCell ref="R6:R7"/>
    <mergeCell ref="T6:T7"/>
    <mergeCell ref="U6:U7"/>
    <mergeCell ref="B9:H9"/>
    <mergeCell ref="T1:U5"/>
    <mergeCell ref="B11:H11"/>
    <mergeCell ref="B12:H12"/>
    <mergeCell ref="L11:N11"/>
    <mergeCell ref="O11:Q11"/>
    <mergeCell ref="L12:N12"/>
    <mergeCell ref="O12:Q12"/>
    <mergeCell ref="A1:B5"/>
    <mergeCell ref="C1:E1"/>
    <mergeCell ref="C3:E3"/>
    <mergeCell ref="F3:I3"/>
    <mergeCell ref="J2:L2"/>
    <mergeCell ref="L19:N19"/>
    <mergeCell ref="O19:Q19"/>
    <mergeCell ref="L20:N20"/>
    <mergeCell ref="O20:Q20"/>
    <mergeCell ref="L21:N21"/>
    <mergeCell ref="O21:Q21"/>
    <mergeCell ref="L23:N23"/>
    <mergeCell ref="O14:Q14"/>
    <mergeCell ref="A6:A7"/>
    <mergeCell ref="B6:H7"/>
    <mergeCell ref="I6:I7"/>
    <mergeCell ref="J6:J7"/>
    <mergeCell ref="K6:K7"/>
    <mergeCell ref="B19:H19"/>
    <mergeCell ref="B20:H20"/>
    <mergeCell ref="B14:H14"/>
    <mergeCell ref="B15:H15"/>
    <mergeCell ref="B16:H16"/>
    <mergeCell ref="B17:H17"/>
    <mergeCell ref="B18:H18"/>
    <mergeCell ref="O17:Q17"/>
    <mergeCell ref="L17:N17"/>
    <mergeCell ref="O18:Q18"/>
    <mergeCell ref="L18:N18"/>
    <mergeCell ref="S22:U22"/>
    <mergeCell ref="A22:R22"/>
    <mergeCell ref="B25:H25"/>
    <mergeCell ref="B38:H38"/>
    <mergeCell ref="B26:H26"/>
    <mergeCell ref="L25:N25"/>
    <mergeCell ref="O25:Q25"/>
    <mergeCell ref="L26:N26"/>
    <mergeCell ref="O26:Q26"/>
    <mergeCell ref="L27:N27"/>
    <mergeCell ref="O27:Q27"/>
    <mergeCell ref="L28:N28"/>
    <mergeCell ref="O28:Q28"/>
    <mergeCell ref="L30:N30"/>
    <mergeCell ref="O30:Q30"/>
    <mergeCell ref="L31:N31"/>
    <mergeCell ref="O31:Q31"/>
    <mergeCell ref="L32:N32"/>
    <mergeCell ref="B34:H34"/>
    <mergeCell ref="A29:R29"/>
    <mergeCell ref="B37:H37"/>
    <mergeCell ref="L38:N38"/>
    <mergeCell ref="O38:Q38"/>
    <mergeCell ref="B30:H30"/>
    <mergeCell ref="G67:I67"/>
    <mergeCell ref="O34:Q34"/>
    <mergeCell ref="AF5:AG5"/>
    <mergeCell ref="J81:R81"/>
    <mergeCell ref="S81:S82"/>
    <mergeCell ref="T81:T82"/>
    <mergeCell ref="J83:K83"/>
    <mergeCell ref="L83:R83"/>
    <mergeCell ref="A60:U60"/>
    <mergeCell ref="K61:T61"/>
    <mergeCell ref="G78:G79"/>
    <mergeCell ref="H78:H79"/>
    <mergeCell ref="G81:G82"/>
    <mergeCell ref="H81:H82"/>
    <mergeCell ref="K79:S79"/>
    <mergeCell ref="K67:M67"/>
    <mergeCell ref="O67:Q67"/>
    <mergeCell ref="R67:T67"/>
    <mergeCell ref="B67:C67"/>
    <mergeCell ref="E67:F67"/>
    <mergeCell ref="L15:N15"/>
    <mergeCell ref="L16:N16"/>
    <mergeCell ref="O16:Q16"/>
    <mergeCell ref="L14:N14"/>
    <mergeCell ref="G64:I64"/>
    <mergeCell ref="A52:R52"/>
    <mergeCell ref="A55:R55"/>
    <mergeCell ref="B51:H51"/>
    <mergeCell ref="B53:H53"/>
    <mergeCell ref="L51:N51"/>
    <mergeCell ref="O51:Q51"/>
    <mergeCell ref="L53:N53"/>
    <mergeCell ref="B56:H56"/>
    <mergeCell ref="B57:H57"/>
    <mergeCell ref="O57:Q57"/>
    <mergeCell ref="L58:N58"/>
    <mergeCell ref="O58:Q58"/>
    <mergeCell ref="R62:T62"/>
    <mergeCell ref="AF4:AG4"/>
    <mergeCell ref="O23:Q23"/>
    <mergeCell ref="L24:N24"/>
    <mergeCell ref="O24:Q24"/>
    <mergeCell ref="B23:H23"/>
    <mergeCell ref="B24:H24"/>
    <mergeCell ref="B21:H21"/>
    <mergeCell ref="O32:Q32"/>
    <mergeCell ref="L33:N33"/>
    <mergeCell ref="O33:Q33"/>
    <mergeCell ref="B28:H28"/>
    <mergeCell ref="B27:H27"/>
    <mergeCell ref="B31:H31"/>
    <mergeCell ref="B32:H32"/>
    <mergeCell ref="B33:H33"/>
    <mergeCell ref="B77:E83"/>
    <mergeCell ref="B63:C63"/>
    <mergeCell ref="B64:C64"/>
    <mergeCell ref="B65:C65"/>
    <mergeCell ref="B66:C66"/>
    <mergeCell ref="L34:N34"/>
    <mergeCell ref="L41:N41"/>
    <mergeCell ref="O41:Q41"/>
    <mergeCell ref="L43:N43"/>
    <mergeCell ref="O43:Q43"/>
    <mergeCell ref="L44:N44"/>
    <mergeCell ref="O44:Q44"/>
    <mergeCell ref="L59:N59"/>
    <mergeCell ref="O59:Q59"/>
    <mergeCell ref="O53:Q53"/>
    <mergeCell ref="L54:N54"/>
    <mergeCell ref="O54:Q54"/>
    <mergeCell ref="L56:N56"/>
    <mergeCell ref="O56:Q56"/>
    <mergeCell ref="L57:N57"/>
    <mergeCell ref="L35:N35"/>
    <mergeCell ref="O35:Q35"/>
    <mergeCell ref="L37:N37"/>
    <mergeCell ref="O37:Q37"/>
    <mergeCell ref="B54:H54"/>
  </mergeCells>
  <phoneticPr fontId="0" type="noConversion"/>
  <conditionalFormatting sqref="R9 R53:R54 R47:R51 R43:R45 R40:R41 R37:R38 R30:R35 R23:R28 R14:R21 R11:R12">
    <cfRule type="cellIs" dxfId="246" priority="48" operator="equal">
      <formula>$R$90</formula>
    </cfRule>
    <cfRule type="cellIs" dxfId="245" priority="49" operator="equal">
      <formula>$R$89</formula>
    </cfRule>
    <cfRule type="cellIs" dxfId="244" priority="50" operator="equal">
      <formula>$R$88</formula>
    </cfRule>
    <cfRule type="cellIs" dxfId="243" priority="51" operator="equal">
      <formula>$R$87</formula>
    </cfRule>
  </conditionalFormatting>
  <conditionalFormatting sqref="R56:R59">
    <cfRule type="cellIs" dxfId="242" priority="44" operator="equal">
      <formula>$R$90</formula>
    </cfRule>
    <cfRule type="cellIs" dxfId="241" priority="45" operator="equal">
      <formula>$R$89</formula>
    </cfRule>
    <cfRule type="cellIs" dxfId="240" priority="46" operator="equal">
      <formula>$R$88</formula>
    </cfRule>
    <cfRule type="cellIs" dxfId="239" priority="47" operator="equal">
      <formula>$R$87</formula>
    </cfRule>
  </conditionalFormatting>
  <conditionalFormatting sqref="I9 I11:I12 I37:I38 I40:I41 I14:I21 I23:I28 I30:I35 I43:I45">
    <cfRule type="cellIs" dxfId="238" priority="41" operator="equal">
      <formula>$I$87</formula>
    </cfRule>
    <cfRule type="cellIs" dxfId="237" priority="42" operator="equal">
      <formula>$I$88</formula>
    </cfRule>
  </conditionalFormatting>
  <conditionalFormatting sqref="J9 J53:J54 J47:J51 J43:J45 J40:J41 J37:J38 J11:J12 J23:J28 J14:J21 J30:J35">
    <cfRule type="cellIs" dxfId="236" priority="37" operator="equal">
      <formula>$J$87</formula>
    </cfRule>
    <cfRule type="cellIs" dxfId="235" priority="38" operator="equal">
      <formula>$J$88</formula>
    </cfRule>
  </conditionalFormatting>
  <conditionalFormatting sqref="K9 K53:K54 K47:K51 K43:K45 K40:K41 K37:K38 K30:K35 K14:K21 K11:K12 K23:K28">
    <cfRule type="cellIs" dxfId="234" priority="35" operator="equal">
      <formula>$K$88</formula>
    </cfRule>
    <cfRule type="cellIs" dxfId="233" priority="36" operator="equal">
      <formula>$K$87</formula>
    </cfRule>
  </conditionalFormatting>
  <conditionalFormatting sqref="J56:J59">
    <cfRule type="cellIs" dxfId="232" priority="31" operator="equal">
      <formula>$J$87</formula>
    </cfRule>
    <cfRule type="cellIs" dxfId="231" priority="32" operator="equal">
      <formula>$J$88</formula>
    </cfRule>
  </conditionalFormatting>
  <conditionalFormatting sqref="K56:K59">
    <cfRule type="cellIs" dxfId="230" priority="29" operator="equal">
      <formula>$K$88</formula>
    </cfRule>
    <cfRule type="cellIs" dxfId="229" priority="30" operator="equal">
      <formula>$K$87</formula>
    </cfRule>
  </conditionalFormatting>
  <conditionalFormatting sqref="K79:S79">
    <cfRule type="cellIs" dxfId="228" priority="9" operator="equal">
      <formula>"GO"</formula>
    </cfRule>
    <cfRule type="cellIs" dxfId="227" priority="10" operator="equal">
      <formula>"NOK"</formula>
    </cfRule>
  </conditionalFormatting>
  <conditionalFormatting sqref="S1">
    <cfRule type="cellIs" dxfId="226" priority="7" operator="equal">
      <formula>"NOK"</formula>
    </cfRule>
    <cfRule type="cellIs" dxfId="225" priority="8" operator="equal">
      <formula>"GO"</formula>
    </cfRule>
  </conditionalFormatting>
  <conditionalFormatting sqref="I47:I51">
    <cfRule type="cellIs" dxfId="224" priority="5" operator="equal">
      <formula>$I$87</formula>
    </cfRule>
    <cfRule type="cellIs" dxfId="223" priority="6" operator="equal">
      <formula>$I$88</formula>
    </cfRule>
  </conditionalFormatting>
  <conditionalFormatting sqref="I53:I54">
    <cfRule type="cellIs" dxfId="222" priority="3" operator="equal">
      <formula>$I$87</formula>
    </cfRule>
    <cfRule type="cellIs" dxfId="221" priority="4" operator="equal">
      <formula>$I$88</formula>
    </cfRule>
  </conditionalFormatting>
  <conditionalFormatting sqref="I56:I59">
    <cfRule type="cellIs" dxfId="220" priority="1" operator="equal">
      <formula>$I$87</formula>
    </cfRule>
    <cfRule type="cellIs" dxfId="219" priority="2" operator="equal">
      <formula>$I$88</formula>
    </cfRule>
  </conditionalFormatting>
  <dataValidations count="7">
    <dataValidation type="list" allowBlank="1" showInputMessage="1" showErrorMessage="1" sqref="R9 R14:R21 R23:R28 R56:R59 R30:R35 R37:R38 R40:R41 R43:R45 R47:R51 R53:R54 R11:R12" xr:uid="{00000000-0002-0000-0100-000000000000}">
      <formula1>$R$87:$R$90</formula1>
    </dataValidation>
    <dataValidation type="list" allowBlank="1" showInputMessage="1" showErrorMessage="1" sqref="I47:I51 I30:I35 I40:I41 I37:I38 I23:I28 I9 I43:I45 I14:I21 I53:I54 I11:I12 I56:I59" xr:uid="{00000000-0002-0000-0100-000001000000}">
      <formula1>$I$87:$I$88</formula1>
    </dataValidation>
    <dataValidation type="list" allowBlank="1" showInputMessage="1" showErrorMessage="1" sqref="J9 J23:J28 J53:J54 J47:J51 J43:J45 J40:J41 J37:J38 J14:J21 J56:J59 J11:J12 J30:J35" xr:uid="{00000000-0002-0000-0100-000002000000}">
      <formula1>$J$87:$J$88</formula1>
    </dataValidation>
    <dataValidation type="list" allowBlank="1" showInputMessage="1" showErrorMessage="1" sqref="K9 K23:K28 K53:K54 K47:K51 K43:K45 K40:K41 K37:K38 K30:K35 K56:K59 K14:K21 K11:K12" xr:uid="{00000000-0002-0000-0100-000003000000}">
      <formula1>$K$87:$K$88</formula1>
    </dataValidation>
    <dataValidation type="list" allowBlank="1" showInputMessage="1" showErrorMessage="1" sqref="M4:N4" xr:uid="{00000000-0002-0000-0100-000004000000}">
      <formula1>$M$87:$M$89</formula1>
    </dataValidation>
    <dataValidation type="list" allowBlank="1" showInputMessage="1" showErrorMessage="1" sqref="D63:D67 D71:D75" xr:uid="{00000000-0002-0000-0100-000005000000}">
      <formula1>$D$87:$D$91</formula1>
    </dataValidation>
    <dataValidation type="list" allowBlank="1" showInputMessage="1" showErrorMessage="1" sqref="N63:N75" xr:uid="{00000000-0002-0000-0100-000006000000}">
      <formula1>$N$87:$N$91</formula1>
    </dataValidation>
  </dataValidations>
  <pageMargins left="0.43307086614173229" right="0.47244094488188981" top="0.55000000000000004" bottom="0.34" header="0.51181102362204722" footer="0.31496062992125984"/>
  <pageSetup paperSize="9" scale="38" fitToHeight="0" orientation="portrait" r:id="rId1"/>
  <headerFooter alignWithMargins="0">
    <oddFooter>&amp;L&amp;F&amp;C&amp;A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AF75"/>
  <sheetViews>
    <sheetView view="pageBreakPreview" zoomScale="80" zoomScaleNormal="100" zoomScaleSheetLayoutView="80" workbookViewId="0">
      <pane ySplit="7" topLeftCell="A59" activePane="bottomLeft" state="frozen"/>
      <selection pane="bottomLeft" activeCell="A76" sqref="A76:XFD113"/>
    </sheetView>
  </sheetViews>
  <sheetFormatPr baseColWidth="10" defaultColWidth="11.42578125" defaultRowHeight="14.25" x14ac:dyDescent="0.3"/>
  <cols>
    <col min="1" max="1" width="11.5703125" style="2" customWidth="1"/>
    <col min="2" max="2" width="10.42578125" style="2" customWidth="1"/>
    <col min="3" max="3" width="10.85546875" style="2" customWidth="1"/>
    <col min="4" max="4" width="9" style="2" customWidth="1"/>
    <col min="5" max="5" width="18.42578125" style="2" customWidth="1"/>
    <col min="6" max="6" width="13.85546875" style="2" customWidth="1"/>
    <col min="7" max="7" width="18.7109375" style="2" customWidth="1"/>
    <col min="8" max="8" width="14.42578125" style="2" customWidth="1"/>
    <col min="9" max="9" width="10.140625" style="2" customWidth="1"/>
    <col min="10" max="11" width="9.42578125" style="2" customWidth="1"/>
    <col min="12" max="12" width="15.5703125" style="2" customWidth="1"/>
    <col min="13" max="13" width="10.140625" style="2" customWidth="1"/>
    <col min="14" max="14" width="9.5703125" style="2" customWidth="1"/>
    <col min="15" max="15" width="13.42578125" style="2" customWidth="1"/>
    <col min="16" max="16" width="15.5703125" style="2" customWidth="1"/>
    <col min="17" max="17" width="15.140625" style="2" customWidth="1"/>
    <col min="18" max="18" width="10.42578125" style="2" customWidth="1"/>
    <col min="19" max="19" width="15.85546875" style="2" customWidth="1"/>
    <col min="20" max="20" width="13.7109375" style="2" customWidth="1"/>
    <col min="21" max="21" width="13.5703125" style="2" customWidth="1"/>
    <col min="22" max="22" width="11.42578125" style="2"/>
    <col min="23" max="23" width="4.140625" style="36" customWidth="1"/>
    <col min="24" max="26" width="3.42578125" style="36" customWidth="1"/>
    <col min="27" max="32" width="11.42578125" style="36" customWidth="1"/>
    <col min="33" max="16384" width="11.42578125" style="2"/>
  </cols>
  <sheetData>
    <row r="1" spans="1:32" ht="29.25" customHeight="1" thickBot="1" x14ac:dyDescent="0.35">
      <c r="A1" s="404"/>
      <c r="B1" s="405"/>
      <c r="C1" s="283"/>
      <c r="D1" s="284"/>
      <c r="E1" s="284"/>
      <c r="F1" s="108"/>
      <c r="G1" s="419" t="s">
        <v>166</v>
      </c>
      <c r="H1" s="420"/>
      <c r="I1" s="420"/>
      <c r="J1" s="420"/>
      <c r="K1" s="420"/>
      <c r="L1" s="420"/>
      <c r="M1" s="420"/>
      <c r="N1" s="420"/>
      <c r="O1" s="420"/>
      <c r="P1" s="420"/>
      <c r="Q1" s="421"/>
      <c r="R1" s="42"/>
      <c r="S1" s="109"/>
      <c r="T1" s="373"/>
      <c r="U1" s="374"/>
    </row>
    <row r="2" spans="1:32" ht="17.25" customHeight="1" x14ac:dyDescent="0.3">
      <c r="A2" s="406"/>
      <c r="B2" s="407"/>
      <c r="C2" s="294" t="s">
        <v>30</v>
      </c>
      <c r="D2" s="295"/>
      <c r="E2" s="296"/>
      <c r="F2" s="413" t="str">
        <f>'CL DR (DR P)'!F2</f>
        <v>PLOP</v>
      </c>
      <c r="G2" s="414"/>
      <c r="H2" s="414"/>
      <c r="I2" s="415"/>
      <c r="J2" s="285" t="s">
        <v>59</v>
      </c>
      <c r="K2" s="286"/>
      <c r="L2" s="286"/>
      <c r="M2" s="413" t="str">
        <f>'CL DR (DR P)'!M2</f>
        <v>TEST</v>
      </c>
      <c r="N2" s="414"/>
      <c r="O2" s="414"/>
      <c r="P2" s="414"/>
      <c r="Q2" s="414"/>
      <c r="R2" s="414"/>
      <c r="S2" s="415"/>
      <c r="T2" s="375"/>
      <c r="U2" s="376"/>
    </row>
    <row r="3" spans="1:32" ht="17.25" customHeight="1" x14ac:dyDescent="0.3">
      <c r="A3" s="406"/>
      <c r="B3" s="407"/>
      <c r="C3" s="254" t="s">
        <v>2</v>
      </c>
      <c r="D3" s="255"/>
      <c r="E3" s="256"/>
      <c r="F3" s="416">
        <f ca="1">TODAY()</f>
        <v>43909</v>
      </c>
      <c r="G3" s="417"/>
      <c r="H3" s="417"/>
      <c r="I3" s="418"/>
      <c r="J3" s="254" t="s">
        <v>165</v>
      </c>
      <c r="K3" s="256"/>
      <c r="L3" s="256"/>
      <c r="M3" s="259" t="str">
        <f>'CL DR (DR P)'!M3</f>
        <v>XXXXXXXXXXXXXXX</v>
      </c>
      <c r="N3" s="304"/>
      <c r="O3" s="304"/>
      <c r="P3" s="304"/>
      <c r="Q3" s="304"/>
      <c r="R3" s="304"/>
      <c r="S3" s="305"/>
      <c r="T3" s="375"/>
      <c r="U3" s="376"/>
    </row>
    <row r="4" spans="1:32" ht="17.25" customHeight="1" x14ac:dyDescent="0.3">
      <c r="A4" s="406"/>
      <c r="B4" s="407"/>
      <c r="C4" s="254" t="s">
        <v>60</v>
      </c>
      <c r="D4" s="255"/>
      <c r="E4" s="256"/>
      <c r="F4" s="416" t="str">
        <f>'CL DR (DR P)'!F4</f>
        <v>Equipe 1</v>
      </c>
      <c r="G4" s="417"/>
      <c r="H4" s="417"/>
      <c r="I4" s="418"/>
      <c r="J4" s="254" t="s">
        <v>64</v>
      </c>
      <c r="K4" s="256"/>
      <c r="L4" s="256"/>
      <c r="M4" s="259" t="s">
        <v>24</v>
      </c>
      <c r="N4" s="306"/>
      <c r="O4" s="291" t="s">
        <v>63</v>
      </c>
      <c r="P4" s="291"/>
      <c r="Q4" s="422" t="str">
        <f>'CL DR (DR P)'!Q4</f>
        <v>Deco intérieure</v>
      </c>
      <c r="R4" s="292"/>
      <c r="S4" s="293"/>
      <c r="T4" s="375"/>
      <c r="U4" s="376"/>
      <c r="AE4" s="183">
        <f>AD6+AE6+AF6</f>
        <v>2</v>
      </c>
      <c r="AF4" s="183"/>
    </row>
    <row r="5" spans="1:32" ht="18" customHeight="1" thickBot="1" x14ac:dyDescent="0.35">
      <c r="A5" s="408"/>
      <c r="B5" s="409"/>
      <c r="C5" s="260" t="s">
        <v>61</v>
      </c>
      <c r="D5" s="261"/>
      <c r="E5" s="262"/>
      <c r="F5" s="410" t="str">
        <f>'CL DR (DR P)'!F5</f>
        <v>A</v>
      </c>
      <c r="G5" s="411"/>
      <c r="H5" s="411"/>
      <c r="I5" s="412"/>
      <c r="J5" s="260" t="s">
        <v>62</v>
      </c>
      <c r="K5" s="262"/>
      <c r="L5" s="262"/>
      <c r="M5" s="410" t="str">
        <f>'CL DR (DR P)'!M5</f>
        <v>Moi</v>
      </c>
      <c r="N5" s="411"/>
      <c r="O5" s="411"/>
      <c r="P5" s="411"/>
      <c r="Q5" s="411"/>
      <c r="R5" s="411"/>
      <c r="S5" s="412"/>
      <c r="T5" s="377"/>
      <c r="U5" s="378"/>
      <c r="AA5" s="87"/>
      <c r="AB5" s="87"/>
      <c r="AC5" s="87"/>
      <c r="AE5" s="183">
        <f>AE6+AF6</f>
        <v>1</v>
      </c>
      <c r="AF5" s="183"/>
    </row>
    <row r="6" spans="1:32" ht="14.25" customHeight="1" x14ac:dyDescent="0.3">
      <c r="A6" s="244" t="s">
        <v>163</v>
      </c>
      <c r="B6" s="246"/>
      <c r="C6" s="246"/>
      <c r="D6" s="246"/>
      <c r="E6" s="246"/>
      <c r="F6" s="246"/>
      <c r="G6" s="246"/>
      <c r="H6" s="246"/>
      <c r="I6" s="248" t="s">
        <v>3</v>
      </c>
      <c r="J6" s="250" t="s">
        <v>4</v>
      </c>
      <c r="K6" s="252" t="s">
        <v>5</v>
      </c>
      <c r="L6" s="290" t="s">
        <v>67</v>
      </c>
      <c r="M6" s="290"/>
      <c r="N6" s="290"/>
      <c r="O6" s="290"/>
      <c r="P6" s="290"/>
      <c r="Q6" s="290"/>
      <c r="R6" s="265" t="s">
        <v>68</v>
      </c>
      <c r="S6" s="263" t="s">
        <v>69</v>
      </c>
      <c r="T6" s="263" t="s">
        <v>70</v>
      </c>
      <c r="U6" s="267" t="s">
        <v>71</v>
      </c>
      <c r="AA6" s="88">
        <f t="shared" ref="AA6:AE6" si="0">SUM(AA12:AA42)</f>
        <v>0</v>
      </c>
      <c r="AB6" s="88">
        <f t="shared" si="0"/>
        <v>0</v>
      </c>
      <c r="AC6" s="88">
        <f t="shared" si="0"/>
        <v>0</v>
      </c>
      <c r="AD6" s="88">
        <f t="shared" si="0"/>
        <v>1</v>
      </c>
      <c r="AE6" s="88">
        <f t="shared" si="0"/>
        <v>1</v>
      </c>
      <c r="AF6" s="88">
        <f>SUM(AF12:AF42)</f>
        <v>0</v>
      </c>
    </row>
    <row r="7" spans="1:32" ht="15" thickBot="1" x14ac:dyDescent="0.35">
      <c r="A7" s="245"/>
      <c r="B7" s="247"/>
      <c r="C7" s="247"/>
      <c r="D7" s="247"/>
      <c r="E7" s="247"/>
      <c r="F7" s="247"/>
      <c r="G7" s="247"/>
      <c r="H7" s="247"/>
      <c r="I7" s="249"/>
      <c r="J7" s="251"/>
      <c r="K7" s="253"/>
      <c r="L7" s="309" t="s">
        <v>65</v>
      </c>
      <c r="M7" s="310"/>
      <c r="N7" s="311"/>
      <c r="O7" s="309" t="s">
        <v>66</v>
      </c>
      <c r="P7" s="310"/>
      <c r="Q7" s="311"/>
      <c r="R7" s="266"/>
      <c r="S7" s="264"/>
      <c r="T7" s="264"/>
      <c r="U7" s="268"/>
      <c r="AA7" s="88" t="s">
        <v>16</v>
      </c>
      <c r="AB7" s="88" t="s">
        <v>16</v>
      </c>
      <c r="AC7" s="88" t="s">
        <v>16</v>
      </c>
      <c r="AD7" s="88" t="s">
        <v>12</v>
      </c>
      <c r="AE7" s="88" t="s">
        <v>13</v>
      </c>
      <c r="AF7" s="88" t="s">
        <v>14</v>
      </c>
    </row>
    <row r="8" spans="1:32" ht="18" thickBot="1" x14ac:dyDescent="0.35">
      <c r="A8" s="198" t="s">
        <v>19</v>
      </c>
      <c r="B8" s="199"/>
      <c r="C8" s="199"/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199"/>
      <c r="Q8" s="199"/>
      <c r="R8" s="200"/>
      <c r="S8" s="241"/>
      <c r="T8" s="242"/>
      <c r="U8" s="243"/>
      <c r="AA8" s="87"/>
      <c r="AB8" s="87"/>
      <c r="AC8" s="87"/>
      <c r="AD8" s="87"/>
      <c r="AE8" s="87"/>
      <c r="AF8" s="87"/>
    </row>
    <row r="9" spans="1:32" ht="17.25" x14ac:dyDescent="0.3">
      <c r="A9" s="28">
        <v>1</v>
      </c>
      <c r="B9" s="184" t="s">
        <v>74</v>
      </c>
      <c r="C9" s="184"/>
      <c r="D9" s="184"/>
      <c r="E9" s="184"/>
      <c r="F9" s="184"/>
      <c r="G9" s="184"/>
      <c r="H9" s="184"/>
      <c r="I9" s="111"/>
      <c r="J9" s="112"/>
      <c r="K9" s="112"/>
      <c r="L9" s="180"/>
      <c r="M9" s="180"/>
      <c r="N9" s="180"/>
      <c r="O9" s="180"/>
      <c r="P9" s="180"/>
      <c r="Q9" s="180"/>
      <c r="R9" s="34"/>
      <c r="S9" s="48" t="str">
        <f>_xlfn.SWITCH(W9,1,$M$5,"")</f>
        <v/>
      </c>
      <c r="T9" s="77" t="str">
        <f>_xlfn.SWITCH(W9,1,$F$3,"")</f>
        <v/>
      </c>
      <c r="U9" s="67" t="str">
        <f>_xlfn.SWITCH(W9,1,$F$3,"")</f>
        <v/>
      </c>
      <c r="W9" s="61">
        <f>SUM(X9+Y9+Z9)</f>
        <v>0</v>
      </c>
      <c r="X9" s="61" t="str" cm="1">
        <f t="array" ref="X9">_xlfn.SWITCH(I9,"X","1","0")</f>
        <v>0</v>
      </c>
      <c r="Y9" s="61">
        <v>0</v>
      </c>
      <c r="Z9" s="61" t="str" cm="1">
        <f t="array" ref="Z9">_xlfn.SWITCH(K9,"X","1","0")</f>
        <v>0</v>
      </c>
      <c r="AA9" s="87">
        <f>IF($I9=$AA$7,1,0)</f>
        <v>0</v>
      </c>
      <c r="AB9" s="87">
        <f>IF($J9=$AB$7,1,0)</f>
        <v>0</v>
      </c>
      <c r="AC9" s="87">
        <f>IF($K9=$AC$7,1,0)</f>
        <v>0</v>
      </c>
      <c r="AD9" s="87">
        <f>IF($R9=$AD$7,1,0)</f>
        <v>0</v>
      </c>
      <c r="AE9" s="87">
        <f>IF($R9=$AE$7,1,0)</f>
        <v>0</v>
      </c>
      <c r="AF9" s="87">
        <f>IF($R9=$AF$7,1,0)</f>
        <v>0</v>
      </c>
    </row>
    <row r="10" spans="1:32" ht="18" thickBot="1" x14ac:dyDescent="0.35">
      <c r="A10" s="29">
        <v>2</v>
      </c>
      <c r="B10" s="276" t="s">
        <v>75</v>
      </c>
      <c r="C10" s="276"/>
      <c r="D10" s="276"/>
      <c r="E10" s="276"/>
      <c r="F10" s="276"/>
      <c r="G10" s="276"/>
      <c r="H10" s="276"/>
      <c r="I10" s="115"/>
      <c r="J10" s="116"/>
      <c r="K10" s="116"/>
      <c r="L10" s="179"/>
      <c r="M10" s="179"/>
      <c r="N10" s="179"/>
      <c r="O10" s="179"/>
      <c r="P10" s="179"/>
      <c r="Q10" s="179"/>
      <c r="R10" s="35"/>
      <c r="S10" s="49" t="str">
        <f>_xlfn.SWITCH(W10,1,$M$5,"")</f>
        <v/>
      </c>
      <c r="T10" s="79" t="str">
        <f>_xlfn.SWITCH(W10,1,$F$3,"")</f>
        <v/>
      </c>
      <c r="U10" s="68" t="str">
        <f>_xlfn.SWITCH(W10,1,$F$3,"")</f>
        <v/>
      </c>
      <c r="W10" s="61">
        <f>SUM(X10+Y10+Z10)</f>
        <v>0</v>
      </c>
      <c r="X10" s="61" t="str" cm="1">
        <f t="array" ref="X10">_xlfn.SWITCH(I10,"X","1","0")</f>
        <v>0</v>
      </c>
      <c r="Y10" s="61">
        <v>0</v>
      </c>
      <c r="Z10" s="61" t="str" cm="1">
        <f t="array" ref="Z10">_xlfn.SWITCH(K10,"X","1","0")</f>
        <v>0</v>
      </c>
      <c r="AA10" s="87">
        <f>IF($I10=$AA$7,1,0)</f>
        <v>0</v>
      </c>
      <c r="AB10" s="87">
        <f>IF($J10=$AB$7,1,0)</f>
        <v>0</v>
      </c>
      <c r="AC10" s="87">
        <f>IF($K10=$AC$7,1,0)</f>
        <v>0</v>
      </c>
      <c r="AD10" s="87">
        <f>IF($R10=$AD$7,1,0)</f>
        <v>0</v>
      </c>
      <c r="AE10" s="87">
        <f>IF($R10=$AE$7,1,0)</f>
        <v>0</v>
      </c>
      <c r="AF10" s="87">
        <f>IF($R10=$AF$7,1,0)</f>
        <v>0</v>
      </c>
    </row>
    <row r="11" spans="1:32" ht="18" thickBot="1" x14ac:dyDescent="0.35">
      <c r="A11" s="379" t="s">
        <v>72</v>
      </c>
      <c r="B11" s="380"/>
      <c r="C11" s="380"/>
      <c r="D11" s="380"/>
      <c r="E11" s="380"/>
      <c r="F11" s="380"/>
      <c r="G11" s="380"/>
      <c r="H11" s="380"/>
      <c r="I11" s="380"/>
      <c r="J11" s="380"/>
      <c r="K11" s="380"/>
      <c r="L11" s="380"/>
      <c r="M11" s="380"/>
      <c r="N11" s="380"/>
      <c r="O11" s="380"/>
      <c r="P11" s="380"/>
      <c r="Q11" s="380"/>
      <c r="R11" s="381"/>
      <c r="S11" s="241"/>
      <c r="T11" s="242"/>
      <c r="U11" s="243"/>
      <c r="W11" s="61"/>
      <c r="X11" s="61"/>
      <c r="Y11" s="61"/>
      <c r="Z11" s="61"/>
      <c r="AA11" s="88" t="s">
        <v>3</v>
      </c>
      <c r="AB11" s="88" t="s">
        <v>17</v>
      </c>
      <c r="AC11" s="88" t="s">
        <v>18</v>
      </c>
      <c r="AD11" s="88"/>
      <c r="AE11" s="88"/>
      <c r="AF11" s="88"/>
    </row>
    <row r="12" spans="1:32" ht="17.25" customHeight="1" x14ac:dyDescent="0.3">
      <c r="A12" s="69">
        <v>3</v>
      </c>
      <c r="B12" s="184" t="s">
        <v>76</v>
      </c>
      <c r="C12" s="184"/>
      <c r="D12" s="184"/>
      <c r="E12" s="184"/>
      <c r="F12" s="184"/>
      <c r="G12" s="184"/>
      <c r="H12" s="184"/>
      <c r="I12" s="111"/>
      <c r="J12" s="112"/>
      <c r="K12" s="112"/>
      <c r="L12" s="366"/>
      <c r="M12" s="366"/>
      <c r="N12" s="366"/>
      <c r="O12" s="180"/>
      <c r="P12" s="180"/>
      <c r="Q12" s="180"/>
      <c r="R12" s="34"/>
      <c r="S12" s="48" t="str">
        <f>_xlfn.SWITCH(W12,1,$M$5,"")</f>
        <v/>
      </c>
      <c r="T12" s="77" t="str">
        <f>_xlfn.SWITCH(W12,1,$F$3,"")</f>
        <v/>
      </c>
      <c r="U12" s="67" t="str">
        <f t="shared" ref="U12:U17" si="1">_xlfn.SWITCH(W12,1,$F$3,"")</f>
        <v/>
      </c>
      <c r="W12" s="61">
        <f t="shared" ref="W12:W36" si="2">SUM(X12+Y12+Z12)</f>
        <v>0</v>
      </c>
      <c r="X12" s="61" t="str" cm="1">
        <f t="array" ref="X12">_xlfn.SWITCH(I12,"X","1","0")</f>
        <v>0</v>
      </c>
      <c r="Y12" s="61">
        <v>0</v>
      </c>
      <c r="Z12" s="61" t="str" cm="1">
        <f t="array" ref="Z12">_xlfn.SWITCH(K12,"X","1","0")</f>
        <v>0</v>
      </c>
      <c r="AA12" s="87">
        <f t="shared" ref="AA12:AA17" si="3">IF($I12=$AA$7,1,0)</f>
        <v>0</v>
      </c>
      <c r="AB12" s="87">
        <f t="shared" ref="AB12:AB17" si="4">IF($J12=$AB$7,1,0)</f>
        <v>0</v>
      </c>
      <c r="AC12" s="87">
        <f t="shared" ref="AC12:AC17" si="5">IF($K12=$AC$7,1,0)</f>
        <v>0</v>
      </c>
      <c r="AD12" s="87">
        <f t="shared" ref="AD12:AD17" si="6">IF($R12=$AD$7,1,0)</f>
        <v>0</v>
      </c>
      <c r="AE12" s="87">
        <f t="shared" ref="AE12:AE17" si="7">IF($R12=$AE$7,1,0)</f>
        <v>0</v>
      </c>
      <c r="AF12" s="87">
        <f t="shared" ref="AF12:AF17" si="8">IF($R12=$AF$7,1,0)</f>
        <v>0</v>
      </c>
    </row>
    <row r="13" spans="1:32" ht="17.25" customHeight="1" x14ac:dyDescent="0.3">
      <c r="A13" s="22">
        <v>4</v>
      </c>
      <c r="B13" s="182" t="s">
        <v>77</v>
      </c>
      <c r="C13" s="182"/>
      <c r="D13" s="182"/>
      <c r="E13" s="182"/>
      <c r="F13" s="182"/>
      <c r="G13" s="182"/>
      <c r="H13" s="182"/>
      <c r="I13" s="113"/>
      <c r="J13" s="114"/>
      <c r="K13" s="114"/>
      <c r="L13" s="356"/>
      <c r="M13" s="356"/>
      <c r="N13" s="356"/>
      <c r="O13" s="178"/>
      <c r="P13" s="178"/>
      <c r="Q13" s="178"/>
      <c r="R13" s="33"/>
      <c r="S13" s="46" t="str">
        <f>_xlfn.SWITCH(W13,1,$M$5,"")</f>
        <v/>
      </c>
      <c r="T13" s="78" t="str">
        <f>_xlfn.SWITCH(W13,1,$F$3,"")</f>
        <v/>
      </c>
      <c r="U13" s="47" t="str">
        <f t="shared" si="1"/>
        <v/>
      </c>
      <c r="W13" s="61">
        <f t="shared" si="2"/>
        <v>0</v>
      </c>
      <c r="X13" s="61" t="str" cm="1">
        <f t="array" ref="X13">_xlfn.SWITCH(I13,"X","1","0")</f>
        <v>0</v>
      </c>
      <c r="Y13" s="61">
        <v>0</v>
      </c>
      <c r="Z13" s="61" t="str" cm="1">
        <f t="array" ref="Z13">_xlfn.SWITCH(K13,"X","1","0")</f>
        <v>0</v>
      </c>
      <c r="AA13" s="87">
        <f t="shared" si="3"/>
        <v>0</v>
      </c>
      <c r="AB13" s="87">
        <f t="shared" si="4"/>
        <v>0</v>
      </c>
      <c r="AC13" s="87">
        <f t="shared" si="5"/>
        <v>0</v>
      </c>
      <c r="AD13" s="87">
        <f t="shared" si="6"/>
        <v>0</v>
      </c>
      <c r="AE13" s="87">
        <f t="shared" si="7"/>
        <v>0</v>
      </c>
      <c r="AF13" s="87">
        <f t="shared" si="8"/>
        <v>0</v>
      </c>
    </row>
    <row r="14" spans="1:32" ht="17.25" customHeight="1" x14ac:dyDescent="0.3">
      <c r="A14" s="22">
        <v>5</v>
      </c>
      <c r="B14" s="182" t="s">
        <v>78</v>
      </c>
      <c r="C14" s="182"/>
      <c r="D14" s="182"/>
      <c r="E14" s="182"/>
      <c r="F14" s="182"/>
      <c r="G14" s="182"/>
      <c r="H14" s="182"/>
      <c r="I14" s="113"/>
      <c r="J14" s="114" t="s">
        <v>48</v>
      </c>
      <c r="K14" s="114"/>
      <c r="L14" s="356" t="s">
        <v>170</v>
      </c>
      <c r="M14" s="356"/>
      <c r="N14" s="356"/>
      <c r="O14" s="178" t="s">
        <v>169</v>
      </c>
      <c r="P14" s="178"/>
      <c r="Q14" s="178"/>
      <c r="R14" s="33" t="s">
        <v>12</v>
      </c>
      <c r="S14" s="46" t="s">
        <v>172</v>
      </c>
      <c r="T14" s="78">
        <v>43920</v>
      </c>
      <c r="U14" s="47" t="str">
        <f t="shared" si="1"/>
        <v/>
      </c>
      <c r="W14" s="61">
        <f t="shared" si="2"/>
        <v>0</v>
      </c>
      <c r="X14" s="61" t="str" cm="1">
        <f t="array" ref="X14">_xlfn.SWITCH(I14,"X","1","0")</f>
        <v>0</v>
      </c>
      <c r="Y14" s="61">
        <v>0</v>
      </c>
      <c r="Z14" s="61" t="str" cm="1">
        <f t="array" ref="Z14">_xlfn.SWITCH(K14,"X","1","0")</f>
        <v>0</v>
      </c>
      <c r="AA14" s="87">
        <f t="shared" si="3"/>
        <v>0</v>
      </c>
      <c r="AB14" s="87">
        <f t="shared" si="4"/>
        <v>0</v>
      </c>
      <c r="AC14" s="87">
        <f t="shared" si="5"/>
        <v>0</v>
      </c>
      <c r="AD14" s="87">
        <f t="shared" si="6"/>
        <v>1</v>
      </c>
      <c r="AE14" s="87">
        <f t="shared" si="7"/>
        <v>0</v>
      </c>
      <c r="AF14" s="87">
        <f t="shared" si="8"/>
        <v>0</v>
      </c>
    </row>
    <row r="15" spans="1:32" ht="17.25" customHeight="1" x14ac:dyDescent="0.3">
      <c r="A15" s="22">
        <v>6</v>
      </c>
      <c r="B15" s="182" t="s">
        <v>79</v>
      </c>
      <c r="C15" s="182"/>
      <c r="D15" s="182"/>
      <c r="E15" s="182"/>
      <c r="F15" s="182"/>
      <c r="G15" s="182"/>
      <c r="H15" s="182"/>
      <c r="I15" s="113"/>
      <c r="J15" s="114"/>
      <c r="K15" s="114"/>
      <c r="L15" s="356"/>
      <c r="M15" s="356"/>
      <c r="N15" s="356"/>
      <c r="O15" s="178"/>
      <c r="P15" s="178"/>
      <c r="Q15" s="178"/>
      <c r="R15" s="33"/>
      <c r="S15" s="46" t="str">
        <f>_xlfn.SWITCH(W15,1,$M$5,"")</f>
        <v/>
      </c>
      <c r="T15" s="78" t="str">
        <f>_xlfn.SWITCH(W15,1,$F$3,"")</f>
        <v/>
      </c>
      <c r="U15" s="47" t="str">
        <f t="shared" si="1"/>
        <v/>
      </c>
      <c r="W15" s="61">
        <f t="shared" si="2"/>
        <v>0</v>
      </c>
      <c r="X15" s="61" t="str" cm="1">
        <f t="array" ref="X15">_xlfn.SWITCH(I15,"X","1","0")</f>
        <v>0</v>
      </c>
      <c r="Y15" s="61">
        <v>0</v>
      </c>
      <c r="Z15" s="61" t="str" cm="1">
        <f t="array" ref="Z15">_xlfn.SWITCH(K15,"X","1","0")</f>
        <v>0</v>
      </c>
      <c r="AA15" s="87">
        <f t="shared" si="3"/>
        <v>0</v>
      </c>
      <c r="AB15" s="87">
        <f t="shared" si="4"/>
        <v>0</v>
      </c>
      <c r="AC15" s="87">
        <f t="shared" si="5"/>
        <v>0</v>
      </c>
      <c r="AD15" s="87">
        <f t="shared" si="6"/>
        <v>0</v>
      </c>
      <c r="AE15" s="87">
        <f t="shared" si="7"/>
        <v>0</v>
      </c>
      <c r="AF15" s="87">
        <f t="shared" si="8"/>
        <v>0</v>
      </c>
    </row>
    <row r="16" spans="1:32" ht="17.25" customHeight="1" x14ac:dyDescent="0.3">
      <c r="A16" s="22">
        <v>7</v>
      </c>
      <c r="B16" s="182" t="s">
        <v>80</v>
      </c>
      <c r="C16" s="182"/>
      <c r="D16" s="182"/>
      <c r="E16" s="182"/>
      <c r="F16" s="182"/>
      <c r="G16" s="182"/>
      <c r="H16" s="182"/>
      <c r="I16" s="113"/>
      <c r="J16" s="114"/>
      <c r="K16" s="114"/>
      <c r="L16" s="356"/>
      <c r="M16" s="356"/>
      <c r="N16" s="356"/>
      <c r="O16" s="178"/>
      <c r="P16" s="178"/>
      <c r="Q16" s="178"/>
      <c r="R16" s="33"/>
      <c r="S16" s="46" t="str">
        <f>_xlfn.SWITCH(W16,1,$M$5,"")</f>
        <v/>
      </c>
      <c r="T16" s="78" t="str">
        <f>_xlfn.SWITCH(W16,1,$F$3,"")</f>
        <v/>
      </c>
      <c r="U16" s="47" t="str">
        <f t="shared" si="1"/>
        <v/>
      </c>
      <c r="W16" s="61">
        <f t="shared" si="2"/>
        <v>0</v>
      </c>
      <c r="X16" s="61" t="str" cm="1">
        <f t="array" ref="X16">_xlfn.SWITCH(I16,"X","1","0")</f>
        <v>0</v>
      </c>
      <c r="Y16" s="61">
        <v>0</v>
      </c>
      <c r="Z16" s="61" t="str" cm="1">
        <f t="array" ref="Z16">_xlfn.SWITCH(K16,"X","1","0")</f>
        <v>0</v>
      </c>
      <c r="AA16" s="87">
        <f t="shared" si="3"/>
        <v>0</v>
      </c>
      <c r="AB16" s="87">
        <f t="shared" si="4"/>
        <v>0</v>
      </c>
      <c r="AC16" s="87">
        <f t="shared" si="5"/>
        <v>0</v>
      </c>
      <c r="AD16" s="87">
        <f t="shared" si="6"/>
        <v>0</v>
      </c>
      <c r="AE16" s="87">
        <f t="shared" si="7"/>
        <v>0</v>
      </c>
      <c r="AF16" s="87">
        <f t="shared" si="8"/>
        <v>0</v>
      </c>
    </row>
    <row r="17" spans="1:32" ht="18" customHeight="1" thickBot="1" x14ac:dyDescent="0.35">
      <c r="A17" s="60">
        <v>8</v>
      </c>
      <c r="B17" s="182" t="s">
        <v>81</v>
      </c>
      <c r="C17" s="182"/>
      <c r="D17" s="182"/>
      <c r="E17" s="182"/>
      <c r="F17" s="182"/>
      <c r="G17" s="182"/>
      <c r="H17" s="182"/>
      <c r="I17" s="115"/>
      <c r="J17" s="116"/>
      <c r="K17" s="116"/>
      <c r="L17" s="466"/>
      <c r="M17" s="466"/>
      <c r="N17" s="466"/>
      <c r="O17" s="179"/>
      <c r="P17" s="179"/>
      <c r="Q17" s="179"/>
      <c r="R17" s="35"/>
      <c r="S17" s="49" t="str">
        <f>_xlfn.SWITCH(W17,1,$M$5,"")</f>
        <v/>
      </c>
      <c r="T17" s="79" t="str">
        <f>_xlfn.SWITCH(W17,1,$F$3,"")</f>
        <v/>
      </c>
      <c r="U17" s="68" t="str">
        <f t="shared" si="1"/>
        <v/>
      </c>
      <c r="W17" s="61">
        <f t="shared" si="2"/>
        <v>0</v>
      </c>
      <c r="X17" s="61" t="str" cm="1">
        <f t="array" ref="X17">_xlfn.SWITCH(I17,"X","1","0")</f>
        <v>0</v>
      </c>
      <c r="Y17" s="61">
        <v>0</v>
      </c>
      <c r="Z17" s="61" t="str" cm="1">
        <f t="array" ref="Z17">_xlfn.SWITCH(K17,"X","1","0")</f>
        <v>0</v>
      </c>
      <c r="AA17" s="87">
        <f t="shared" si="3"/>
        <v>0</v>
      </c>
      <c r="AB17" s="87">
        <f t="shared" si="4"/>
        <v>0</v>
      </c>
      <c r="AC17" s="87">
        <f t="shared" si="5"/>
        <v>0</v>
      </c>
      <c r="AD17" s="87">
        <f t="shared" si="6"/>
        <v>0</v>
      </c>
      <c r="AE17" s="87">
        <f t="shared" si="7"/>
        <v>0</v>
      </c>
      <c r="AF17" s="87">
        <f t="shared" si="8"/>
        <v>0</v>
      </c>
    </row>
    <row r="18" spans="1:32" ht="18" thickBot="1" x14ac:dyDescent="0.35">
      <c r="A18" s="379" t="s">
        <v>73</v>
      </c>
      <c r="B18" s="380"/>
      <c r="C18" s="380"/>
      <c r="D18" s="380"/>
      <c r="E18" s="380"/>
      <c r="F18" s="380"/>
      <c r="G18" s="380"/>
      <c r="H18" s="380"/>
      <c r="I18" s="380"/>
      <c r="J18" s="380"/>
      <c r="K18" s="380"/>
      <c r="L18" s="380"/>
      <c r="M18" s="380"/>
      <c r="N18" s="380"/>
      <c r="O18" s="380"/>
      <c r="P18" s="380"/>
      <c r="Q18" s="380"/>
      <c r="R18" s="381"/>
      <c r="S18" s="241"/>
      <c r="T18" s="242"/>
      <c r="U18" s="243"/>
      <c r="W18" s="61"/>
      <c r="X18" s="61"/>
      <c r="Y18" s="61"/>
      <c r="Z18" s="61"/>
      <c r="AA18" s="87"/>
      <c r="AB18" s="87"/>
      <c r="AC18" s="87"/>
      <c r="AD18" s="87"/>
      <c r="AE18" s="87"/>
      <c r="AF18" s="87"/>
    </row>
    <row r="19" spans="1:32" ht="17.25" x14ac:dyDescent="0.3">
      <c r="A19" s="69">
        <v>9</v>
      </c>
      <c r="B19" s="184" t="s">
        <v>82</v>
      </c>
      <c r="C19" s="184"/>
      <c r="D19" s="184"/>
      <c r="E19" s="184"/>
      <c r="F19" s="184"/>
      <c r="G19" s="184"/>
      <c r="H19" s="184"/>
      <c r="I19" s="111"/>
      <c r="J19" s="112"/>
      <c r="K19" s="112"/>
      <c r="L19" s="366"/>
      <c r="M19" s="366"/>
      <c r="N19" s="366"/>
      <c r="O19" s="180"/>
      <c r="P19" s="180"/>
      <c r="Q19" s="180"/>
      <c r="R19" s="34"/>
      <c r="S19" s="48" t="str">
        <f t="shared" ref="S19:S26" si="9">_xlfn.SWITCH(W19,1,$M$5,"")</f>
        <v/>
      </c>
      <c r="T19" s="77" t="str">
        <f t="shared" ref="T19:T26" si="10">_xlfn.SWITCH(W19,1,$F$3,"")</f>
        <v/>
      </c>
      <c r="U19" s="67" t="str">
        <f t="shared" ref="U19:U26" si="11">_xlfn.SWITCH(W19,1,$F$3,"")</f>
        <v/>
      </c>
      <c r="W19" s="61">
        <f t="shared" si="2"/>
        <v>0</v>
      </c>
      <c r="X19" s="61" t="str" cm="1">
        <f t="array" ref="X19">_xlfn.SWITCH(I19,"X","1","0")</f>
        <v>0</v>
      </c>
      <c r="Y19" s="61">
        <v>0</v>
      </c>
      <c r="Z19" s="61" t="str" cm="1">
        <f t="array" ref="Z19">_xlfn.SWITCH(K19,"X","1","0")</f>
        <v>0</v>
      </c>
      <c r="AA19" s="87">
        <f t="shared" ref="AA19:AA26" si="12">IF($I19=$AA$7,1,0)</f>
        <v>0</v>
      </c>
      <c r="AB19" s="87">
        <f t="shared" ref="AB19:AB26" si="13">IF($J19=$AB$7,1,0)</f>
        <v>0</v>
      </c>
      <c r="AC19" s="87">
        <f t="shared" ref="AC19:AC26" si="14">IF($K19=$AC$7,1,0)</f>
        <v>0</v>
      </c>
      <c r="AD19" s="87">
        <f t="shared" ref="AD19:AD26" si="15">IF($R19=$AD$7,1,0)</f>
        <v>0</v>
      </c>
      <c r="AE19" s="87">
        <f t="shared" ref="AE19:AE26" si="16">IF($R19=$AE$7,1,0)</f>
        <v>0</v>
      </c>
      <c r="AF19" s="87">
        <f t="shared" ref="AF19:AF26" si="17">IF($R19=$AF$7,1,0)</f>
        <v>0</v>
      </c>
    </row>
    <row r="20" spans="1:32" ht="17.25" x14ac:dyDescent="0.3">
      <c r="A20" s="22">
        <v>10</v>
      </c>
      <c r="B20" s="182" t="s">
        <v>83</v>
      </c>
      <c r="C20" s="182"/>
      <c r="D20" s="182"/>
      <c r="E20" s="182"/>
      <c r="F20" s="182"/>
      <c r="G20" s="182"/>
      <c r="H20" s="182"/>
      <c r="I20" s="113"/>
      <c r="J20" s="114"/>
      <c r="K20" s="114"/>
      <c r="L20" s="356"/>
      <c r="M20" s="356"/>
      <c r="N20" s="356"/>
      <c r="O20" s="178"/>
      <c r="P20" s="178"/>
      <c r="Q20" s="178"/>
      <c r="R20" s="33"/>
      <c r="S20" s="46" t="str">
        <f t="shared" si="9"/>
        <v/>
      </c>
      <c r="T20" s="78" t="str">
        <f t="shared" si="10"/>
        <v/>
      </c>
      <c r="U20" s="47" t="str">
        <f t="shared" si="11"/>
        <v/>
      </c>
      <c r="W20" s="61">
        <f t="shared" si="2"/>
        <v>0</v>
      </c>
      <c r="X20" s="61" t="str" cm="1">
        <f t="array" ref="X20">_xlfn.SWITCH(I20,"X","1","0")</f>
        <v>0</v>
      </c>
      <c r="Y20" s="61">
        <v>0</v>
      </c>
      <c r="Z20" s="61" t="str" cm="1">
        <f t="array" ref="Z20">_xlfn.SWITCH(K20,"X","1","0")</f>
        <v>0</v>
      </c>
      <c r="AA20" s="87">
        <f t="shared" si="12"/>
        <v>0</v>
      </c>
      <c r="AB20" s="87">
        <f t="shared" si="13"/>
        <v>0</v>
      </c>
      <c r="AC20" s="87">
        <f t="shared" si="14"/>
        <v>0</v>
      </c>
      <c r="AD20" s="87">
        <f t="shared" si="15"/>
        <v>0</v>
      </c>
      <c r="AE20" s="87">
        <f t="shared" si="16"/>
        <v>0</v>
      </c>
      <c r="AF20" s="87">
        <f t="shared" si="17"/>
        <v>0</v>
      </c>
    </row>
    <row r="21" spans="1:32" ht="17.25" x14ac:dyDescent="0.3">
      <c r="A21" s="22">
        <v>11</v>
      </c>
      <c r="B21" s="182" t="s">
        <v>84</v>
      </c>
      <c r="C21" s="182"/>
      <c r="D21" s="182"/>
      <c r="E21" s="182"/>
      <c r="F21" s="182"/>
      <c r="G21" s="182"/>
      <c r="H21" s="182"/>
      <c r="I21" s="113"/>
      <c r="J21" s="114"/>
      <c r="K21" s="114"/>
      <c r="L21" s="356"/>
      <c r="M21" s="356"/>
      <c r="N21" s="356"/>
      <c r="O21" s="178"/>
      <c r="P21" s="178"/>
      <c r="Q21" s="178"/>
      <c r="R21" s="33"/>
      <c r="S21" s="46" t="str">
        <f t="shared" si="9"/>
        <v/>
      </c>
      <c r="T21" s="78" t="str">
        <f t="shared" si="10"/>
        <v/>
      </c>
      <c r="U21" s="47" t="str">
        <f t="shared" si="11"/>
        <v/>
      </c>
      <c r="W21" s="61">
        <f t="shared" si="2"/>
        <v>0</v>
      </c>
      <c r="X21" s="61" t="str" cm="1">
        <f t="array" ref="X21">_xlfn.SWITCH(I21,"X","1","0")</f>
        <v>0</v>
      </c>
      <c r="Y21" s="61">
        <v>0</v>
      </c>
      <c r="Z21" s="61" t="str" cm="1">
        <f t="array" ref="Z21">_xlfn.SWITCH(K21,"X","1","0")</f>
        <v>0</v>
      </c>
      <c r="AA21" s="87">
        <f t="shared" si="12"/>
        <v>0</v>
      </c>
      <c r="AB21" s="87">
        <f t="shared" si="13"/>
        <v>0</v>
      </c>
      <c r="AC21" s="87">
        <f t="shared" si="14"/>
        <v>0</v>
      </c>
      <c r="AD21" s="87">
        <f t="shared" si="15"/>
        <v>0</v>
      </c>
      <c r="AE21" s="87">
        <f t="shared" si="16"/>
        <v>0</v>
      </c>
      <c r="AF21" s="87">
        <f t="shared" si="17"/>
        <v>0</v>
      </c>
    </row>
    <row r="22" spans="1:32" ht="17.25" x14ac:dyDescent="0.3">
      <c r="A22" s="22">
        <v>12</v>
      </c>
      <c r="B22" s="182" t="s">
        <v>94</v>
      </c>
      <c r="C22" s="182"/>
      <c r="D22" s="182"/>
      <c r="E22" s="182"/>
      <c r="F22" s="182"/>
      <c r="G22" s="182"/>
      <c r="H22" s="182"/>
      <c r="I22" s="113"/>
      <c r="J22" s="114"/>
      <c r="K22" s="114"/>
      <c r="L22" s="356"/>
      <c r="M22" s="356"/>
      <c r="N22" s="356"/>
      <c r="O22" s="178"/>
      <c r="P22" s="178"/>
      <c r="Q22" s="178"/>
      <c r="R22" s="33"/>
      <c r="S22" s="46" t="str">
        <f t="shared" si="9"/>
        <v/>
      </c>
      <c r="T22" s="78" t="str">
        <f t="shared" si="10"/>
        <v/>
      </c>
      <c r="U22" s="47" t="str">
        <f t="shared" si="11"/>
        <v/>
      </c>
      <c r="W22" s="61">
        <f t="shared" si="2"/>
        <v>0</v>
      </c>
      <c r="X22" s="61" t="str" cm="1">
        <f t="array" ref="X22">_xlfn.SWITCH(I22,"X","1","0")</f>
        <v>0</v>
      </c>
      <c r="Y22" s="61">
        <v>0</v>
      </c>
      <c r="Z22" s="61" t="str" cm="1">
        <f t="array" ref="Z22">_xlfn.SWITCH(K22,"X","1","0")</f>
        <v>0</v>
      </c>
      <c r="AA22" s="87">
        <f t="shared" si="12"/>
        <v>0</v>
      </c>
      <c r="AB22" s="87">
        <f t="shared" si="13"/>
        <v>0</v>
      </c>
      <c r="AC22" s="87">
        <f t="shared" si="14"/>
        <v>0</v>
      </c>
      <c r="AD22" s="87">
        <f t="shared" si="15"/>
        <v>0</v>
      </c>
      <c r="AE22" s="87">
        <f t="shared" si="16"/>
        <v>0</v>
      </c>
      <c r="AF22" s="87">
        <f t="shared" si="17"/>
        <v>0</v>
      </c>
    </row>
    <row r="23" spans="1:32" ht="17.25" x14ac:dyDescent="0.3">
      <c r="A23" s="22">
        <v>13</v>
      </c>
      <c r="B23" s="182" t="s">
        <v>95</v>
      </c>
      <c r="C23" s="182"/>
      <c r="D23" s="182"/>
      <c r="E23" s="182"/>
      <c r="F23" s="182"/>
      <c r="G23" s="182"/>
      <c r="H23" s="182"/>
      <c r="I23" s="113"/>
      <c r="J23" s="114"/>
      <c r="K23" s="114"/>
      <c r="L23" s="356"/>
      <c r="M23" s="356"/>
      <c r="N23" s="356"/>
      <c r="O23" s="178"/>
      <c r="P23" s="178"/>
      <c r="Q23" s="178"/>
      <c r="R23" s="33"/>
      <c r="S23" s="46" t="str">
        <f t="shared" si="9"/>
        <v/>
      </c>
      <c r="T23" s="78" t="str">
        <f t="shared" si="10"/>
        <v/>
      </c>
      <c r="U23" s="47" t="str">
        <f t="shared" si="11"/>
        <v/>
      </c>
      <c r="W23" s="61">
        <f t="shared" si="2"/>
        <v>0</v>
      </c>
      <c r="X23" s="61" t="str" cm="1">
        <f t="array" ref="X23">_xlfn.SWITCH(I23,"X","1","0")</f>
        <v>0</v>
      </c>
      <c r="Y23" s="61">
        <v>0</v>
      </c>
      <c r="Z23" s="61" t="str" cm="1">
        <f t="array" ref="Z23">_xlfn.SWITCH(K23,"X","1","0")</f>
        <v>0</v>
      </c>
      <c r="AA23" s="87">
        <f t="shared" si="12"/>
        <v>0</v>
      </c>
      <c r="AB23" s="87">
        <f t="shared" si="13"/>
        <v>0</v>
      </c>
      <c r="AC23" s="87">
        <f t="shared" si="14"/>
        <v>0</v>
      </c>
      <c r="AD23" s="87">
        <f t="shared" si="15"/>
        <v>0</v>
      </c>
      <c r="AE23" s="87">
        <f t="shared" si="16"/>
        <v>0</v>
      </c>
      <c r="AF23" s="87">
        <f t="shared" si="17"/>
        <v>0</v>
      </c>
    </row>
    <row r="24" spans="1:32" ht="17.25" x14ac:dyDescent="0.3">
      <c r="A24" s="22">
        <v>14</v>
      </c>
      <c r="B24" s="182" t="s">
        <v>96</v>
      </c>
      <c r="C24" s="182"/>
      <c r="D24" s="182"/>
      <c r="E24" s="182"/>
      <c r="F24" s="182"/>
      <c r="G24" s="182"/>
      <c r="H24" s="182"/>
      <c r="I24" s="113"/>
      <c r="J24" s="114"/>
      <c r="K24" s="114"/>
      <c r="L24" s="356"/>
      <c r="M24" s="356"/>
      <c r="N24" s="356"/>
      <c r="O24" s="178"/>
      <c r="P24" s="178"/>
      <c r="Q24" s="178"/>
      <c r="R24" s="33"/>
      <c r="S24" s="46" t="str">
        <f t="shared" si="9"/>
        <v/>
      </c>
      <c r="T24" s="78" t="str">
        <f t="shared" si="10"/>
        <v/>
      </c>
      <c r="U24" s="47" t="str">
        <f t="shared" si="11"/>
        <v/>
      </c>
      <c r="W24" s="61">
        <f t="shared" si="2"/>
        <v>0</v>
      </c>
      <c r="X24" s="61" t="str" cm="1">
        <f t="array" ref="X24">_xlfn.SWITCH(I24,"X","1","0")</f>
        <v>0</v>
      </c>
      <c r="Y24" s="61">
        <v>0</v>
      </c>
      <c r="Z24" s="61" t="str" cm="1">
        <f t="array" ref="Z24">_xlfn.SWITCH(K24,"X","1","0")</f>
        <v>0</v>
      </c>
      <c r="AA24" s="87">
        <f t="shared" si="12"/>
        <v>0</v>
      </c>
      <c r="AB24" s="87">
        <f t="shared" si="13"/>
        <v>0</v>
      </c>
      <c r="AC24" s="87">
        <f t="shared" si="14"/>
        <v>0</v>
      </c>
      <c r="AD24" s="87">
        <f t="shared" si="15"/>
        <v>0</v>
      </c>
      <c r="AE24" s="87">
        <f t="shared" si="16"/>
        <v>0</v>
      </c>
      <c r="AF24" s="87">
        <f t="shared" si="17"/>
        <v>0</v>
      </c>
    </row>
    <row r="25" spans="1:32" ht="17.25" x14ac:dyDescent="0.3">
      <c r="A25" s="22">
        <v>15</v>
      </c>
      <c r="B25" s="182" t="s">
        <v>97</v>
      </c>
      <c r="C25" s="182"/>
      <c r="D25" s="182"/>
      <c r="E25" s="182"/>
      <c r="F25" s="182"/>
      <c r="G25" s="182"/>
      <c r="H25" s="182"/>
      <c r="I25" s="113"/>
      <c r="J25" s="114"/>
      <c r="K25" s="114"/>
      <c r="L25" s="356"/>
      <c r="M25" s="356"/>
      <c r="N25" s="356"/>
      <c r="O25" s="178"/>
      <c r="P25" s="178"/>
      <c r="Q25" s="178"/>
      <c r="R25" s="33"/>
      <c r="S25" s="46" t="str">
        <f t="shared" si="9"/>
        <v/>
      </c>
      <c r="T25" s="78" t="str">
        <f t="shared" si="10"/>
        <v/>
      </c>
      <c r="U25" s="47" t="str">
        <f t="shared" si="11"/>
        <v/>
      </c>
      <c r="W25" s="61">
        <f t="shared" si="2"/>
        <v>0</v>
      </c>
      <c r="X25" s="61" t="str" cm="1">
        <f t="array" ref="X25">_xlfn.SWITCH(I25,"X","1","0")</f>
        <v>0</v>
      </c>
      <c r="Y25" s="61">
        <v>0</v>
      </c>
      <c r="Z25" s="61" t="str" cm="1">
        <f t="array" ref="Z25">_xlfn.SWITCH(K25,"X","1","0")</f>
        <v>0</v>
      </c>
      <c r="AA25" s="87">
        <f t="shared" si="12"/>
        <v>0</v>
      </c>
      <c r="AB25" s="87">
        <f t="shared" si="13"/>
        <v>0</v>
      </c>
      <c r="AC25" s="87">
        <f t="shared" si="14"/>
        <v>0</v>
      </c>
      <c r="AD25" s="87">
        <f t="shared" si="15"/>
        <v>0</v>
      </c>
      <c r="AE25" s="87">
        <f t="shared" si="16"/>
        <v>0</v>
      </c>
      <c r="AF25" s="87">
        <f t="shared" si="17"/>
        <v>0</v>
      </c>
    </row>
    <row r="26" spans="1:32" ht="18" thickBot="1" x14ac:dyDescent="0.35">
      <c r="A26" s="60">
        <v>16</v>
      </c>
      <c r="B26" s="182" t="s">
        <v>98</v>
      </c>
      <c r="C26" s="182"/>
      <c r="D26" s="182"/>
      <c r="E26" s="182"/>
      <c r="F26" s="182"/>
      <c r="G26" s="182"/>
      <c r="H26" s="182"/>
      <c r="I26" s="115"/>
      <c r="J26" s="116"/>
      <c r="K26" s="116"/>
      <c r="L26" s="356"/>
      <c r="M26" s="356"/>
      <c r="N26" s="356"/>
      <c r="O26" s="179"/>
      <c r="P26" s="179"/>
      <c r="Q26" s="179"/>
      <c r="R26" s="35"/>
      <c r="S26" s="49" t="str">
        <f t="shared" si="9"/>
        <v/>
      </c>
      <c r="T26" s="79" t="str">
        <f t="shared" si="10"/>
        <v/>
      </c>
      <c r="U26" s="68" t="str">
        <f t="shared" si="11"/>
        <v/>
      </c>
      <c r="W26" s="61">
        <f t="shared" si="2"/>
        <v>0</v>
      </c>
      <c r="X26" s="61" t="str" cm="1">
        <f t="array" ref="X26">_xlfn.SWITCH(I26,"X","1","0")</f>
        <v>0</v>
      </c>
      <c r="Y26" s="61">
        <v>0</v>
      </c>
      <c r="Z26" s="61" t="str" cm="1">
        <f t="array" ref="Z26">_xlfn.SWITCH(K26,"X","1","0")</f>
        <v>0</v>
      </c>
      <c r="AA26" s="87">
        <f t="shared" si="12"/>
        <v>0</v>
      </c>
      <c r="AB26" s="87">
        <f t="shared" si="13"/>
        <v>0</v>
      </c>
      <c r="AC26" s="87">
        <f t="shared" si="14"/>
        <v>0</v>
      </c>
      <c r="AD26" s="87">
        <f t="shared" si="15"/>
        <v>0</v>
      </c>
      <c r="AE26" s="87">
        <f t="shared" si="16"/>
        <v>0</v>
      </c>
      <c r="AF26" s="87">
        <f t="shared" si="17"/>
        <v>0</v>
      </c>
    </row>
    <row r="27" spans="1:32" ht="18" thickBot="1" x14ac:dyDescent="0.35">
      <c r="A27" s="379" t="s">
        <v>93</v>
      </c>
      <c r="B27" s="380"/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1"/>
      <c r="S27" s="241"/>
      <c r="T27" s="242"/>
      <c r="U27" s="243"/>
      <c r="W27" s="61"/>
      <c r="X27" s="61"/>
      <c r="Y27" s="61"/>
      <c r="Z27" s="61"/>
      <c r="AA27" s="87"/>
      <c r="AB27" s="87"/>
      <c r="AC27" s="87"/>
      <c r="AD27" s="87"/>
      <c r="AE27" s="87"/>
      <c r="AF27" s="87"/>
    </row>
    <row r="28" spans="1:32" ht="17.25" x14ac:dyDescent="0.3">
      <c r="A28" s="69">
        <v>17</v>
      </c>
      <c r="B28" s="184" t="s">
        <v>99</v>
      </c>
      <c r="C28" s="184"/>
      <c r="D28" s="184"/>
      <c r="E28" s="184"/>
      <c r="F28" s="184"/>
      <c r="G28" s="184"/>
      <c r="H28" s="184"/>
      <c r="I28" s="111"/>
      <c r="J28" s="112"/>
      <c r="K28" s="112"/>
      <c r="L28" s="366"/>
      <c r="M28" s="366"/>
      <c r="N28" s="366"/>
      <c r="O28" s="180"/>
      <c r="P28" s="180"/>
      <c r="Q28" s="180"/>
      <c r="R28" s="34"/>
      <c r="S28" s="48" t="str">
        <f t="shared" ref="S28:S33" si="18">_xlfn.SWITCH(W28,1,$M$5,"")</f>
        <v/>
      </c>
      <c r="T28" s="77" t="str">
        <f t="shared" ref="T28:T33" si="19">_xlfn.SWITCH(W28,1,$F$3,"")</f>
        <v/>
      </c>
      <c r="U28" s="67" t="str">
        <f t="shared" ref="U28:U33" si="20">_xlfn.SWITCH(W28,1,$F$3,"")</f>
        <v/>
      </c>
      <c r="W28" s="61">
        <f t="shared" si="2"/>
        <v>0</v>
      </c>
      <c r="X28" s="61" t="str" cm="1">
        <f t="array" ref="X28">_xlfn.SWITCH(I28,"X","1","0")</f>
        <v>0</v>
      </c>
      <c r="Y28" s="61">
        <v>0</v>
      </c>
      <c r="Z28" s="61" t="str" cm="1">
        <f t="array" ref="Z28">_xlfn.SWITCH(K28,"X","1","0")</f>
        <v>0</v>
      </c>
      <c r="AA28" s="87">
        <f t="shared" ref="AA28:AA33" si="21">IF($I28=$AA$7,1,0)</f>
        <v>0</v>
      </c>
      <c r="AB28" s="87">
        <f t="shared" ref="AB28:AB33" si="22">IF($J28=$AB$7,1,0)</f>
        <v>0</v>
      </c>
      <c r="AC28" s="87">
        <f t="shared" ref="AC28:AC33" si="23">IF($K28=$AC$7,1,0)</f>
        <v>0</v>
      </c>
      <c r="AD28" s="87">
        <f t="shared" ref="AD28:AD33" si="24">IF($R28=$AD$7,1,0)</f>
        <v>0</v>
      </c>
      <c r="AE28" s="87">
        <f t="shared" ref="AE28:AE33" si="25">IF($R28=$AE$7,1,0)</f>
        <v>0</v>
      </c>
      <c r="AF28" s="87">
        <f t="shared" ref="AF28:AF33" si="26">IF($R28=$AF$7,1,0)</f>
        <v>0</v>
      </c>
    </row>
    <row r="29" spans="1:32" ht="17.25" x14ac:dyDescent="0.3">
      <c r="A29" s="22">
        <v>18</v>
      </c>
      <c r="B29" s="182" t="s">
        <v>100</v>
      </c>
      <c r="C29" s="182"/>
      <c r="D29" s="182"/>
      <c r="E29" s="182"/>
      <c r="F29" s="182"/>
      <c r="G29" s="182"/>
      <c r="H29" s="182"/>
      <c r="I29" s="113"/>
      <c r="J29" s="114"/>
      <c r="K29" s="114"/>
      <c r="L29" s="356"/>
      <c r="M29" s="356"/>
      <c r="N29" s="356"/>
      <c r="O29" s="178"/>
      <c r="P29" s="178"/>
      <c r="Q29" s="178"/>
      <c r="R29" s="33"/>
      <c r="S29" s="46" t="str">
        <f t="shared" si="18"/>
        <v/>
      </c>
      <c r="T29" s="78" t="str">
        <f t="shared" si="19"/>
        <v/>
      </c>
      <c r="U29" s="47" t="str">
        <f t="shared" si="20"/>
        <v/>
      </c>
      <c r="W29" s="61">
        <f t="shared" si="2"/>
        <v>0</v>
      </c>
      <c r="X29" s="61" t="str" cm="1">
        <f t="array" ref="X29">_xlfn.SWITCH(I29,"X","1","0")</f>
        <v>0</v>
      </c>
      <c r="Y29" s="61">
        <v>0</v>
      </c>
      <c r="Z29" s="61" t="str" cm="1">
        <f t="array" ref="Z29">_xlfn.SWITCH(K29,"X","1","0")</f>
        <v>0</v>
      </c>
      <c r="AA29" s="87">
        <f t="shared" si="21"/>
        <v>0</v>
      </c>
      <c r="AB29" s="87">
        <f t="shared" si="22"/>
        <v>0</v>
      </c>
      <c r="AC29" s="87">
        <f t="shared" si="23"/>
        <v>0</v>
      </c>
      <c r="AD29" s="87">
        <f t="shared" si="24"/>
        <v>0</v>
      </c>
      <c r="AE29" s="87">
        <f t="shared" si="25"/>
        <v>0</v>
      </c>
      <c r="AF29" s="87">
        <f t="shared" si="26"/>
        <v>0</v>
      </c>
    </row>
    <row r="30" spans="1:32" ht="17.25" x14ac:dyDescent="0.3">
      <c r="A30" s="22">
        <v>19</v>
      </c>
      <c r="B30" s="182" t="s">
        <v>101</v>
      </c>
      <c r="C30" s="182"/>
      <c r="D30" s="182"/>
      <c r="E30" s="182"/>
      <c r="F30" s="182"/>
      <c r="G30" s="182"/>
      <c r="H30" s="182"/>
      <c r="I30" s="113"/>
      <c r="J30" s="114"/>
      <c r="K30" s="114"/>
      <c r="L30" s="356"/>
      <c r="M30" s="356"/>
      <c r="N30" s="356"/>
      <c r="O30" s="178"/>
      <c r="P30" s="178"/>
      <c r="Q30" s="178"/>
      <c r="R30" s="33"/>
      <c r="S30" s="46" t="str">
        <f t="shared" si="18"/>
        <v/>
      </c>
      <c r="T30" s="78" t="str">
        <f t="shared" si="19"/>
        <v/>
      </c>
      <c r="U30" s="47" t="str">
        <f t="shared" si="20"/>
        <v/>
      </c>
      <c r="W30" s="61">
        <f t="shared" si="2"/>
        <v>0</v>
      </c>
      <c r="X30" s="61" t="str" cm="1">
        <f t="array" ref="X30">_xlfn.SWITCH(I30,"X","1","0")</f>
        <v>0</v>
      </c>
      <c r="Y30" s="61">
        <v>0</v>
      </c>
      <c r="Z30" s="61" t="str" cm="1">
        <f t="array" ref="Z30">_xlfn.SWITCH(K30,"X","1","0")</f>
        <v>0</v>
      </c>
      <c r="AA30" s="87">
        <f t="shared" si="21"/>
        <v>0</v>
      </c>
      <c r="AB30" s="87">
        <f t="shared" si="22"/>
        <v>0</v>
      </c>
      <c r="AC30" s="87">
        <f t="shared" si="23"/>
        <v>0</v>
      </c>
      <c r="AD30" s="87">
        <f t="shared" si="24"/>
        <v>0</v>
      </c>
      <c r="AE30" s="87">
        <f t="shared" si="25"/>
        <v>0</v>
      </c>
      <c r="AF30" s="87">
        <f t="shared" si="26"/>
        <v>0</v>
      </c>
    </row>
    <row r="31" spans="1:32" ht="17.25" x14ac:dyDescent="0.3">
      <c r="A31" s="22">
        <v>20</v>
      </c>
      <c r="B31" s="182" t="s">
        <v>102</v>
      </c>
      <c r="C31" s="182"/>
      <c r="D31" s="182"/>
      <c r="E31" s="182"/>
      <c r="F31" s="182"/>
      <c r="G31" s="182"/>
      <c r="H31" s="182"/>
      <c r="I31" s="113"/>
      <c r="J31" s="114"/>
      <c r="K31" s="114"/>
      <c r="L31" s="356"/>
      <c r="M31" s="356"/>
      <c r="N31" s="356"/>
      <c r="O31" s="178"/>
      <c r="P31" s="178"/>
      <c r="Q31" s="178"/>
      <c r="R31" s="33"/>
      <c r="S31" s="46" t="str">
        <f t="shared" si="18"/>
        <v/>
      </c>
      <c r="T31" s="78" t="str">
        <f t="shared" si="19"/>
        <v/>
      </c>
      <c r="U31" s="47" t="str">
        <f t="shared" si="20"/>
        <v/>
      </c>
      <c r="W31" s="61">
        <f t="shared" si="2"/>
        <v>0</v>
      </c>
      <c r="X31" s="61" t="str" cm="1">
        <f t="array" ref="X31">_xlfn.SWITCH(I31,"X","1","0")</f>
        <v>0</v>
      </c>
      <c r="Y31" s="61">
        <v>0</v>
      </c>
      <c r="Z31" s="61" t="str" cm="1">
        <f t="array" ref="Z31">_xlfn.SWITCH(K31,"X","1","0")</f>
        <v>0</v>
      </c>
      <c r="AA31" s="87">
        <f t="shared" si="21"/>
        <v>0</v>
      </c>
      <c r="AB31" s="87">
        <f t="shared" si="22"/>
        <v>0</v>
      </c>
      <c r="AC31" s="87">
        <f t="shared" si="23"/>
        <v>0</v>
      </c>
      <c r="AD31" s="87">
        <f t="shared" si="24"/>
        <v>0</v>
      </c>
      <c r="AE31" s="87">
        <f t="shared" si="25"/>
        <v>0</v>
      </c>
      <c r="AF31" s="87">
        <f t="shared" si="26"/>
        <v>0</v>
      </c>
    </row>
    <row r="32" spans="1:32" ht="17.25" x14ac:dyDescent="0.3">
      <c r="A32" s="22">
        <v>21</v>
      </c>
      <c r="B32" s="182" t="s">
        <v>103</v>
      </c>
      <c r="C32" s="182"/>
      <c r="D32" s="182"/>
      <c r="E32" s="182"/>
      <c r="F32" s="182"/>
      <c r="G32" s="182"/>
      <c r="H32" s="182"/>
      <c r="I32" s="113"/>
      <c r="J32" s="114"/>
      <c r="K32" s="114"/>
      <c r="L32" s="356"/>
      <c r="M32" s="356"/>
      <c r="N32" s="356"/>
      <c r="O32" s="178"/>
      <c r="P32" s="178"/>
      <c r="Q32" s="178"/>
      <c r="R32" s="33"/>
      <c r="S32" s="46" t="str">
        <f t="shared" si="18"/>
        <v/>
      </c>
      <c r="T32" s="78" t="str">
        <f t="shared" si="19"/>
        <v/>
      </c>
      <c r="U32" s="47" t="str">
        <f t="shared" si="20"/>
        <v/>
      </c>
      <c r="W32" s="61">
        <f t="shared" si="2"/>
        <v>0</v>
      </c>
      <c r="X32" s="61" t="str" cm="1">
        <f t="array" ref="X32">_xlfn.SWITCH(I32,"X","1","0")</f>
        <v>0</v>
      </c>
      <c r="Y32" s="61">
        <v>0</v>
      </c>
      <c r="Z32" s="61" t="str" cm="1">
        <f t="array" ref="Z32">_xlfn.SWITCH(K32,"X","1","0")</f>
        <v>0</v>
      </c>
      <c r="AA32" s="87">
        <f t="shared" si="21"/>
        <v>0</v>
      </c>
      <c r="AB32" s="87">
        <f t="shared" si="22"/>
        <v>0</v>
      </c>
      <c r="AC32" s="87">
        <f t="shared" si="23"/>
        <v>0</v>
      </c>
      <c r="AD32" s="87">
        <f t="shared" si="24"/>
        <v>0</v>
      </c>
      <c r="AE32" s="87">
        <f t="shared" si="25"/>
        <v>0</v>
      </c>
      <c r="AF32" s="87">
        <f t="shared" si="26"/>
        <v>0</v>
      </c>
    </row>
    <row r="33" spans="1:32" ht="18" thickBot="1" x14ac:dyDescent="0.35">
      <c r="A33" s="60">
        <v>22</v>
      </c>
      <c r="B33" s="182" t="s">
        <v>104</v>
      </c>
      <c r="C33" s="182"/>
      <c r="D33" s="182"/>
      <c r="E33" s="182"/>
      <c r="F33" s="182"/>
      <c r="G33" s="182"/>
      <c r="H33" s="182"/>
      <c r="I33" s="115"/>
      <c r="J33" s="116"/>
      <c r="K33" s="116"/>
      <c r="L33" s="368"/>
      <c r="M33" s="368"/>
      <c r="N33" s="368"/>
      <c r="O33" s="179"/>
      <c r="P33" s="179"/>
      <c r="Q33" s="179"/>
      <c r="R33" s="35"/>
      <c r="S33" s="49" t="str">
        <f t="shared" si="18"/>
        <v/>
      </c>
      <c r="T33" s="79" t="str">
        <f t="shared" si="19"/>
        <v/>
      </c>
      <c r="U33" s="68" t="str">
        <f t="shared" si="20"/>
        <v/>
      </c>
      <c r="W33" s="61">
        <f t="shared" si="2"/>
        <v>0</v>
      </c>
      <c r="X33" s="61" t="str" cm="1">
        <f t="array" ref="X33">_xlfn.SWITCH(I33,"X","1","0")</f>
        <v>0</v>
      </c>
      <c r="Y33" s="61">
        <v>0</v>
      </c>
      <c r="Z33" s="61" t="str" cm="1">
        <f t="array" ref="Z33">_xlfn.SWITCH(K33,"X","1","0")</f>
        <v>0</v>
      </c>
      <c r="AA33" s="87">
        <f t="shared" si="21"/>
        <v>0</v>
      </c>
      <c r="AB33" s="87">
        <f t="shared" si="22"/>
        <v>0</v>
      </c>
      <c r="AC33" s="87">
        <f t="shared" si="23"/>
        <v>0</v>
      </c>
      <c r="AD33" s="87">
        <f t="shared" si="24"/>
        <v>0</v>
      </c>
      <c r="AE33" s="87">
        <f t="shared" si="25"/>
        <v>0</v>
      </c>
      <c r="AF33" s="87">
        <f t="shared" si="26"/>
        <v>0</v>
      </c>
    </row>
    <row r="34" spans="1:32" ht="18" thickBot="1" x14ac:dyDescent="0.35">
      <c r="A34" s="379" t="s">
        <v>21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1"/>
      <c r="S34" s="241"/>
      <c r="T34" s="242"/>
      <c r="U34" s="243"/>
      <c r="W34" s="61"/>
      <c r="X34" s="61"/>
      <c r="Y34" s="61"/>
      <c r="Z34" s="61"/>
      <c r="AA34" s="87"/>
      <c r="AB34" s="87"/>
      <c r="AC34" s="87"/>
      <c r="AD34" s="87"/>
      <c r="AE34" s="87"/>
      <c r="AF34" s="87"/>
    </row>
    <row r="35" spans="1:32" ht="17.25" x14ac:dyDescent="0.3">
      <c r="A35" s="69">
        <v>23</v>
      </c>
      <c r="B35" s="184" t="s">
        <v>105</v>
      </c>
      <c r="C35" s="184"/>
      <c r="D35" s="184"/>
      <c r="E35" s="184"/>
      <c r="F35" s="184"/>
      <c r="G35" s="184"/>
      <c r="H35" s="184"/>
      <c r="I35" s="111"/>
      <c r="J35" s="112"/>
      <c r="K35" s="112"/>
      <c r="L35" s="366"/>
      <c r="M35" s="366"/>
      <c r="N35" s="366"/>
      <c r="O35" s="180"/>
      <c r="P35" s="180"/>
      <c r="Q35" s="180"/>
      <c r="R35" s="34"/>
      <c r="S35" s="48" t="str">
        <f>_xlfn.SWITCH(W35,1,$M$5,"")</f>
        <v/>
      </c>
      <c r="T35" s="77" t="str">
        <f>_xlfn.SWITCH(W35,1,$F$3,"")</f>
        <v/>
      </c>
      <c r="U35" s="67" t="str">
        <f>_xlfn.SWITCH(W35,1,$F$3,"")</f>
        <v/>
      </c>
      <c r="W35" s="61">
        <f t="shared" si="2"/>
        <v>0</v>
      </c>
      <c r="X35" s="61" t="str" cm="1">
        <f t="array" ref="X35">_xlfn.SWITCH(I35,"X","1","0")</f>
        <v>0</v>
      </c>
      <c r="Y35" s="61">
        <v>0</v>
      </c>
      <c r="Z35" s="61" t="str" cm="1">
        <f t="array" ref="Z35">_xlfn.SWITCH(K35,"X","1","0")</f>
        <v>0</v>
      </c>
      <c r="AA35" s="87">
        <f>IF($I35=$AA$7,1,0)</f>
        <v>0</v>
      </c>
      <c r="AB35" s="87">
        <f>IF($J35=$AB$7,1,0)</f>
        <v>0</v>
      </c>
      <c r="AC35" s="87">
        <f>IF($K35=$AC$7,1,0)</f>
        <v>0</v>
      </c>
      <c r="AD35" s="87">
        <f>IF($R35=$AD$7,1,0)</f>
        <v>0</v>
      </c>
      <c r="AE35" s="87">
        <f>IF($R35=$AE$7,1,0)</f>
        <v>0</v>
      </c>
      <c r="AF35" s="87">
        <f>IF($R35=$AF$7,1,0)</f>
        <v>0</v>
      </c>
    </row>
    <row r="36" spans="1:32" ht="17.25" x14ac:dyDescent="0.3">
      <c r="A36" s="22">
        <v>24</v>
      </c>
      <c r="B36" s="182" t="s">
        <v>108</v>
      </c>
      <c r="C36" s="182"/>
      <c r="D36" s="182"/>
      <c r="E36" s="182"/>
      <c r="F36" s="182"/>
      <c r="G36" s="182"/>
      <c r="H36" s="182"/>
      <c r="I36" s="113"/>
      <c r="J36" s="114"/>
      <c r="K36" s="114"/>
      <c r="L36" s="356"/>
      <c r="M36" s="356"/>
      <c r="N36" s="356"/>
      <c r="O36" s="178"/>
      <c r="P36" s="178"/>
      <c r="Q36" s="178"/>
      <c r="R36" s="33"/>
      <c r="S36" s="46" t="str">
        <f>_xlfn.SWITCH(W36,1,$M$5,"")</f>
        <v/>
      </c>
      <c r="T36" s="78" t="str">
        <f>_xlfn.SWITCH(W36,1,$F$3,"")</f>
        <v/>
      </c>
      <c r="U36" s="47" t="str">
        <f>_xlfn.SWITCH(W36,1,$F$3,"")</f>
        <v/>
      </c>
      <c r="W36" s="61">
        <f t="shared" si="2"/>
        <v>0</v>
      </c>
      <c r="X36" s="61" t="str" cm="1">
        <f t="array" ref="X36">_xlfn.SWITCH(I36,"X","1","0")</f>
        <v>0</v>
      </c>
      <c r="Y36" s="61">
        <v>0</v>
      </c>
      <c r="Z36" s="61" t="str" cm="1">
        <f t="array" ref="Z36">_xlfn.SWITCH(K36,"X","1","0")</f>
        <v>0</v>
      </c>
      <c r="AA36" s="87">
        <f>IF($I36=$AA$7,1,0)</f>
        <v>0</v>
      </c>
      <c r="AB36" s="87">
        <f>IF($J36=$AB$7,1,0)</f>
        <v>0</v>
      </c>
      <c r="AC36" s="87">
        <f>IF($K36=$AC$7,1,0)</f>
        <v>0</v>
      </c>
      <c r="AD36" s="87">
        <f>IF($R36=$AD$7,1,0)</f>
        <v>0</v>
      </c>
      <c r="AE36" s="87">
        <f>IF($R36=$AE$7,1,0)</f>
        <v>0</v>
      </c>
      <c r="AF36" s="87">
        <f>IF($R36=$AF$7,1,0)</f>
        <v>0</v>
      </c>
    </row>
    <row r="37" spans="1:32" ht="17.25" x14ac:dyDescent="0.3">
      <c r="A37" s="22">
        <v>25</v>
      </c>
      <c r="B37" s="182" t="s">
        <v>109</v>
      </c>
      <c r="C37" s="182"/>
      <c r="D37" s="182"/>
      <c r="E37" s="182"/>
      <c r="F37" s="182"/>
      <c r="G37" s="182"/>
      <c r="H37" s="182"/>
      <c r="I37" s="113"/>
      <c r="J37" s="114"/>
      <c r="K37" s="114"/>
      <c r="L37" s="356"/>
      <c r="M37" s="356"/>
      <c r="N37" s="356"/>
      <c r="O37" s="178"/>
      <c r="P37" s="178"/>
      <c r="Q37" s="178"/>
      <c r="R37" s="33"/>
      <c r="S37" s="46" t="str">
        <f>_xlfn.SWITCH(W37,1,$M$5,"")</f>
        <v/>
      </c>
      <c r="T37" s="78" t="str">
        <f>_xlfn.SWITCH(W37,1,$F$3,"")</f>
        <v/>
      </c>
      <c r="U37" s="47" t="str">
        <f>_xlfn.SWITCH(W37,1,$F$3,"")</f>
        <v/>
      </c>
      <c r="W37" s="61"/>
      <c r="X37" s="61"/>
      <c r="Y37" s="61"/>
      <c r="Z37" s="61"/>
      <c r="AA37" s="87">
        <f>IF($I37=$AA$7,1,0)</f>
        <v>0</v>
      </c>
      <c r="AB37" s="87">
        <f>IF($J37=$AB$7,1,0)</f>
        <v>0</v>
      </c>
      <c r="AC37" s="87">
        <f>IF($K37=$AC$7,1,0)</f>
        <v>0</v>
      </c>
      <c r="AD37" s="87">
        <f>IF($R37=$AD$7,1,0)</f>
        <v>0</v>
      </c>
      <c r="AE37" s="87">
        <f>IF($R37=$AE$7,1,0)</f>
        <v>0</v>
      </c>
      <c r="AF37" s="87">
        <f>IF($R37=$AF$7,1,0)</f>
        <v>0</v>
      </c>
    </row>
    <row r="38" spans="1:32" ht="17.25" x14ac:dyDescent="0.3">
      <c r="A38" s="22">
        <v>26</v>
      </c>
      <c r="B38" s="182" t="s">
        <v>110</v>
      </c>
      <c r="C38" s="182"/>
      <c r="D38" s="182"/>
      <c r="E38" s="182"/>
      <c r="F38" s="182"/>
      <c r="G38" s="182"/>
      <c r="H38" s="182"/>
      <c r="I38" s="113"/>
      <c r="J38" s="114"/>
      <c r="K38" s="114"/>
      <c r="L38" s="356"/>
      <c r="M38" s="356"/>
      <c r="N38" s="356"/>
      <c r="O38" s="178"/>
      <c r="P38" s="178"/>
      <c r="Q38" s="178"/>
      <c r="R38" s="33"/>
      <c r="S38" s="46" t="str">
        <f>_xlfn.SWITCH(W38,1,$M$5,"")</f>
        <v/>
      </c>
      <c r="T38" s="78" t="str">
        <f>_xlfn.SWITCH(W38,1,$F$3,"")</f>
        <v/>
      </c>
      <c r="U38" s="47" t="str">
        <f>_xlfn.SWITCH(W38,1,$F$3,"")</f>
        <v/>
      </c>
      <c r="W38" s="61">
        <f t="shared" ref="W38:W41" si="27">SUM(X38+Y38+Z38)</f>
        <v>0</v>
      </c>
      <c r="X38" s="61" t="str" cm="1">
        <f t="array" ref="X38">_xlfn.SWITCH(I38,"X","1","0")</f>
        <v>0</v>
      </c>
      <c r="Y38" s="61">
        <v>0</v>
      </c>
      <c r="Z38" s="61" t="str" cm="1">
        <f t="array" ref="Z38">_xlfn.SWITCH(K38,"X","1","0")</f>
        <v>0</v>
      </c>
      <c r="AA38" s="87">
        <f>IF($I38=$AA$7,1,0)</f>
        <v>0</v>
      </c>
      <c r="AB38" s="87">
        <f>IF($J38=$AB$7,1,0)</f>
        <v>0</v>
      </c>
      <c r="AC38" s="87">
        <f>IF($K38=$AC$7,1,0)</f>
        <v>0</v>
      </c>
      <c r="AD38" s="87">
        <f>IF($R38=$AD$7,1,0)</f>
        <v>0</v>
      </c>
      <c r="AE38" s="87">
        <f>IF($R38=$AE$7,1,0)</f>
        <v>0</v>
      </c>
      <c r="AF38" s="87">
        <f>IF($R38=$AF$7,1,0)</f>
        <v>0</v>
      </c>
    </row>
    <row r="39" spans="1:32" ht="18" thickBot="1" x14ac:dyDescent="0.35">
      <c r="A39" s="60">
        <v>27</v>
      </c>
      <c r="B39" s="182" t="s">
        <v>111</v>
      </c>
      <c r="C39" s="182"/>
      <c r="D39" s="182"/>
      <c r="E39" s="182"/>
      <c r="F39" s="182"/>
      <c r="G39" s="182"/>
      <c r="H39" s="182"/>
      <c r="I39" s="115"/>
      <c r="J39" s="116"/>
      <c r="K39" s="116"/>
      <c r="L39" s="368"/>
      <c r="M39" s="368"/>
      <c r="N39" s="368"/>
      <c r="O39" s="179"/>
      <c r="P39" s="179"/>
      <c r="Q39" s="179"/>
      <c r="R39" s="35"/>
      <c r="S39" s="49" t="str">
        <f>_xlfn.SWITCH(W39,1,$M$5,"")</f>
        <v/>
      </c>
      <c r="T39" s="79" t="str">
        <f>_xlfn.SWITCH(W39,1,$F$3,"")</f>
        <v/>
      </c>
      <c r="U39" s="68" t="str">
        <f>_xlfn.SWITCH(W39,1,$F$3,"")</f>
        <v/>
      </c>
      <c r="W39" s="61">
        <f t="shared" si="27"/>
        <v>0</v>
      </c>
      <c r="X39" s="61" t="str" cm="1">
        <f t="array" ref="X39">_xlfn.SWITCH(I39,"X","1","0")</f>
        <v>0</v>
      </c>
      <c r="Y39" s="61">
        <v>0</v>
      </c>
      <c r="Z39" s="61" t="str" cm="1">
        <f t="array" ref="Z39">_xlfn.SWITCH(K39,"X","1","0")</f>
        <v>0</v>
      </c>
      <c r="AA39" s="87">
        <f>IF($I39=$AA$7,1,0)</f>
        <v>0</v>
      </c>
      <c r="AB39" s="87">
        <f>IF($J39=$AB$7,1,0)</f>
        <v>0</v>
      </c>
      <c r="AC39" s="87">
        <f>IF($K39=$AC$7,1,0)</f>
        <v>0</v>
      </c>
      <c r="AD39" s="87">
        <f>IF($R39=$AD$7,1,0)</f>
        <v>0</v>
      </c>
      <c r="AE39" s="87">
        <f>IF($R39=$AE$7,1,0)</f>
        <v>0</v>
      </c>
      <c r="AF39" s="87">
        <f>IF($R39=$AF$7,1,0)</f>
        <v>0</v>
      </c>
    </row>
    <row r="40" spans="1:32" ht="22.5" customHeight="1" thickBot="1" x14ac:dyDescent="0.35">
      <c r="A40" s="379" t="s">
        <v>106</v>
      </c>
      <c r="B40" s="380"/>
      <c r="C40" s="380"/>
      <c r="D40" s="380"/>
      <c r="E40" s="380"/>
      <c r="F40" s="380"/>
      <c r="G40" s="380"/>
      <c r="H40" s="380"/>
      <c r="I40" s="380"/>
      <c r="J40" s="380"/>
      <c r="K40" s="380"/>
      <c r="L40" s="380"/>
      <c r="M40" s="380"/>
      <c r="N40" s="380"/>
      <c r="O40" s="380"/>
      <c r="P40" s="380"/>
      <c r="Q40" s="380"/>
      <c r="R40" s="381"/>
      <c r="S40" s="241"/>
      <c r="T40" s="242"/>
      <c r="U40" s="243"/>
      <c r="W40" s="61"/>
      <c r="X40" s="61"/>
      <c r="Y40" s="61"/>
      <c r="Z40" s="61"/>
      <c r="AA40" s="87"/>
      <c r="AB40" s="87"/>
      <c r="AC40" s="87"/>
      <c r="AD40" s="87"/>
      <c r="AE40" s="87"/>
      <c r="AF40" s="87"/>
    </row>
    <row r="41" spans="1:32" ht="17.25" x14ac:dyDescent="0.3">
      <c r="A41" s="69">
        <v>28</v>
      </c>
      <c r="B41" s="184" t="s">
        <v>113</v>
      </c>
      <c r="C41" s="184"/>
      <c r="D41" s="184"/>
      <c r="E41" s="184"/>
      <c r="F41" s="184"/>
      <c r="G41" s="184"/>
      <c r="H41" s="184"/>
      <c r="I41" s="111"/>
      <c r="J41" s="112"/>
      <c r="K41" s="112"/>
      <c r="L41" s="366"/>
      <c r="M41" s="366"/>
      <c r="N41" s="366"/>
      <c r="O41" s="180"/>
      <c r="P41" s="180"/>
      <c r="Q41" s="180"/>
      <c r="R41" s="34"/>
      <c r="S41" s="48" t="str">
        <f>_xlfn.SWITCH(W41,1,$M$5,"")</f>
        <v/>
      </c>
      <c r="T41" s="77" t="str">
        <f>_xlfn.SWITCH(W41,1,$F$3,"")</f>
        <v/>
      </c>
      <c r="U41" s="67" t="str">
        <f>_xlfn.SWITCH(W41,1,$F$3,"")</f>
        <v/>
      </c>
      <c r="W41" s="61">
        <f t="shared" si="27"/>
        <v>0</v>
      </c>
      <c r="X41" s="61" t="str" cm="1">
        <f t="array" ref="X41">_xlfn.SWITCH(I41,"X","1","0")</f>
        <v>0</v>
      </c>
      <c r="Y41" s="61">
        <v>0</v>
      </c>
      <c r="Z41" s="61" t="str" cm="1">
        <f t="array" ref="Z41">_xlfn.SWITCH(K41,"X","1","0")</f>
        <v>0</v>
      </c>
      <c r="AA41" s="87">
        <f>IF($I41=$AA$7,1,0)</f>
        <v>0</v>
      </c>
      <c r="AB41" s="87">
        <f>IF($J41=$AB$7,1,0)</f>
        <v>0</v>
      </c>
      <c r="AC41" s="87">
        <f>IF($K41=$AC$7,1,0)</f>
        <v>0</v>
      </c>
      <c r="AD41" s="87">
        <f>IF($R41=$AD$7,1,0)</f>
        <v>0</v>
      </c>
      <c r="AE41" s="87">
        <f>IF($R41=$AE$7,1,0)</f>
        <v>0</v>
      </c>
      <c r="AF41" s="87">
        <f>IF($R41=$AF$7,1,0)</f>
        <v>0</v>
      </c>
    </row>
    <row r="42" spans="1:32" ht="18" thickBot="1" x14ac:dyDescent="0.35">
      <c r="A42" s="60">
        <v>29</v>
      </c>
      <c r="B42" s="325" t="s">
        <v>114</v>
      </c>
      <c r="C42" s="325"/>
      <c r="D42" s="325"/>
      <c r="E42" s="325"/>
      <c r="F42" s="325"/>
      <c r="G42" s="325"/>
      <c r="H42" s="325"/>
      <c r="I42" s="115"/>
      <c r="J42" s="116" t="s">
        <v>48</v>
      </c>
      <c r="K42" s="116"/>
      <c r="L42" s="368" t="s">
        <v>168</v>
      </c>
      <c r="M42" s="368"/>
      <c r="N42" s="368"/>
      <c r="O42" s="179" t="s">
        <v>171</v>
      </c>
      <c r="P42" s="179"/>
      <c r="Q42" s="179"/>
      <c r="R42" s="35" t="s">
        <v>13</v>
      </c>
      <c r="S42" s="49" t="s">
        <v>55</v>
      </c>
      <c r="T42" s="79">
        <v>43907</v>
      </c>
      <c r="U42" s="68" t="str">
        <f>_xlfn.SWITCH(W42,1,$F$3,"")</f>
        <v/>
      </c>
      <c r="W42" s="61">
        <f t="shared" ref="W42" si="28">SUM(X42+Y42+Z42)</f>
        <v>0</v>
      </c>
      <c r="X42" s="61" t="str" cm="1">
        <f t="array" ref="X42">_xlfn.SWITCH(I42,"X","1","0")</f>
        <v>0</v>
      </c>
      <c r="Y42" s="61">
        <v>0</v>
      </c>
      <c r="Z42" s="61" t="str" cm="1">
        <f t="array" ref="Z42">_xlfn.SWITCH(K42,"X","1","0")</f>
        <v>0</v>
      </c>
      <c r="AA42" s="87">
        <f>IF($I42=$AA$7,1,0)</f>
        <v>0</v>
      </c>
      <c r="AB42" s="87">
        <f>IF($J42=$AB$7,1,0)</f>
        <v>0</v>
      </c>
      <c r="AC42" s="87">
        <f>IF($K42=$AC$7,1,0)</f>
        <v>0</v>
      </c>
      <c r="AD42" s="87">
        <f>IF($R42=$AD$7,1,0)</f>
        <v>0</v>
      </c>
      <c r="AE42" s="87">
        <f>IF($R42=$AE$7,1,0)</f>
        <v>1</v>
      </c>
      <c r="AF42" s="87">
        <f>IF($R42=$AF$7,1,0)</f>
        <v>0</v>
      </c>
    </row>
    <row r="43" spans="1:32" ht="9" customHeight="1" thickBot="1" x14ac:dyDescent="0.4">
      <c r="A43" s="23"/>
      <c r="B43" s="24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AA43" s="87"/>
      <c r="AB43" s="87"/>
      <c r="AC43" s="87"/>
      <c r="AD43" s="87"/>
      <c r="AE43" s="87"/>
      <c r="AF43" s="87"/>
    </row>
    <row r="44" spans="1:32" ht="17.25" x14ac:dyDescent="0.35">
      <c r="A44" s="25"/>
      <c r="B44" s="363" t="s">
        <v>129</v>
      </c>
      <c r="C44" s="364"/>
      <c r="D44" s="364"/>
      <c r="E44" s="364"/>
      <c r="F44" s="364"/>
      <c r="G44" s="364"/>
      <c r="H44" s="364"/>
      <c r="I44" s="365"/>
      <c r="J44" s="7"/>
      <c r="K44" s="26"/>
      <c r="L44" s="400" t="s">
        <v>143</v>
      </c>
      <c r="M44" s="401"/>
      <c r="N44" s="401"/>
      <c r="O44" s="401"/>
      <c r="P44" s="401"/>
      <c r="Q44" s="401"/>
      <c r="R44" s="401"/>
      <c r="S44" s="401"/>
      <c r="T44" s="402"/>
      <c r="U44" s="23"/>
      <c r="AA44" s="87"/>
      <c r="AB44" s="87"/>
      <c r="AC44" s="87"/>
      <c r="AD44" s="87"/>
      <c r="AE44" s="87"/>
      <c r="AF44" s="87"/>
    </row>
    <row r="45" spans="1:32" ht="18" thickBot="1" x14ac:dyDescent="0.4">
      <c r="A45" s="25"/>
      <c r="B45" s="367" t="s">
        <v>6</v>
      </c>
      <c r="C45" s="291"/>
      <c r="D45" s="91" t="s">
        <v>49</v>
      </c>
      <c r="E45" s="386" t="s">
        <v>136</v>
      </c>
      <c r="F45" s="386"/>
      <c r="G45" s="369" t="s">
        <v>7</v>
      </c>
      <c r="H45" s="369"/>
      <c r="I45" s="370"/>
      <c r="J45" s="26"/>
      <c r="K45" s="26"/>
      <c r="L45" s="451" t="s">
        <v>6</v>
      </c>
      <c r="M45" s="452"/>
      <c r="N45" s="91" t="s">
        <v>49</v>
      </c>
      <c r="O45" s="386" t="s">
        <v>136</v>
      </c>
      <c r="P45" s="386"/>
      <c r="Q45" s="386"/>
      <c r="R45" s="369" t="s">
        <v>167</v>
      </c>
      <c r="S45" s="369"/>
      <c r="T45" s="370"/>
      <c r="U45" s="23"/>
      <c r="AA45" s="87"/>
      <c r="AB45" s="87"/>
      <c r="AC45" s="87"/>
      <c r="AD45" s="87"/>
      <c r="AE45" s="87"/>
      <c r="AF45" s="87"/>
    </row>
    <row r="46" spans="1:32" ht="17.25" x14ac:dyDescent="0.35">
      <c r="A46" s="25"/>
      <c r="B46" s="382" t="str">
        <f>'CL DR (DR P)'!B63</f>
        <v>X1</v>
      </c>
      <c r="C46" s="399"/>
      <c r="D46" s="56"/>
      <c r="E46" s="397" t="str">
        <f>'CL DR (DR P)'!E63</f>
        <v>MOI</v>
      </c>
      <c r="F46" s="398"/>
      <c r="G46" s="395"/>
      <c r="H46" s="395"/>
      <c r="I46" s="396"/>
      <c r="J46" s="26"/>
      <c r="K46" s="26"/>
      <c r="L46" s="357" t="str">
        <f>'CL DR (DR P)'!K63</f>
        <v>X11</v>
      </c>
      <c r="M46" s="358"/>
      <c r="N46" s="56"/>
      <c r="O46" s="397">
        <f>'CL DR (DR P)'!O63</f>
        <v>0</v>
      </c>
      <c r="P46" s="398"/>
      <c r="Q46" s="398"/>
      <c r="R46" s="371"/>
      <c r="S46" s="371"/>
      <c r="T46" s="372"/>
      <c r="U46" s="23"/>
      <c r="AA46" s="87"/>
      <c r="AB46" s="87"/>
      <c r="AC46" s="87"/>
      <c r="AD46" s="87"/>
      <c r="AE46" s="87"/>
      <c r="AF46" s="87"/>
    </row>
    <row r="47" spans="1:32" ht="17.25" x14ac:dyDescent="0.35">
      <c r="A47" s="25"/>
      <c r="B47" s="382" t="str">
        <f>'CL DR (DR P)'!B64</f>
        <v>X2</v>
      </c>
      <c r="C47" s="399"/>
      <c r="D47" s="56"/>
      <c r="E47" s="359" t="str">
        <f>'CL DR (DR P)'!E64</f>
        <v>TASSIN</v>
      </c>
      <c r="F47" s="360"/>
      <c r="G47" s="389"/>
      <c r="H47" s="389"/>
      <c r="I47" s="390"/>
      <c r="J47" s="26"/>
      <c r="K47" s="26"/>
      <c r="L47" s="357" t="str">
        <f>'CL DR (DR P)'!K64</f>
        <v>X12</v>
      </c>
      <c r="M47" s="358"/>
      <c r="N47" s="56"/>
      <c r="O47" s="359" t="str">
        <f>'CL DR (DR P)'!O64</f>
        <v>Col BLANCHET</v>
      </c>
      <c r="P47" s="360"/>
      <c r="Q47" s="360"/>
      <c r="R47" s="361"/>
      <c r="S47" s="361"/>
      <c r="T47" s="362"/>
      <c r="U47" s="23"/>
      <c r="AA47" s="87"/>
      <c r="AB47" s="87"/>
      <c r="AC47" s="87"/>
      <c r="AD47" s="87"/>
      <c r="AE47" s="87"/>
      <c r="AF47" s="87"/>
    </row>
    <row r="48" spans="1:32" ht="17.25" x14ac:dyDescent="0.35">
      <c r="A48" s="25"/>
      <c r="B48" s="382" t="str">
        <f>'CL DR (DR P)'!B65</f>
        <v>X3</v>
      </c>
      <c r="C48" s="399"/>
      <c r="D48" s="56"/>
      <c r="E48" s="359" t="str">
        <f>'CL DR (DR P)'!E65</f>
        <v>PITHIVIER</v>
      </c>
      <c r="F48" s="360"/>
      <c r="G48" s="389"/>
      <c r="H48" s="389"/>
      <c r="I48" s="390"/>
      <c r="J48" s="26"/>
      <c r="K48" s="26"/>
      <c r="L48" s="357" t="str">
        <f>'CL DR (DR P)'!K65</f>
        <v>X13</v>
      </c>
      <c r="M48" s="358"/>
      <c r="N48" s="56"/>
      <c r="O48" s="359">
        <f>'CL DR (DR P)'!O65</f>
        <v>0</v>
      </c>
      <c r="P48" s="360"/>
      <c r="Q48" s="360"/>
      <c r="R48" s="361"/>
      <c r="S48" s="361"/>
      <c r="T48" s="362"/>
      <c r="U48" s="23"/>
      <c r="AA48" s="87"/>
      <c r="AB48" s="87"/>
      <c r="AC48" s="87"/>
      <c r="AD48" s="87"/>
      <c r="AE48" s="87"/>
      <c r="AF48" s="87"/>
    </row>
    <row r="49" spans="1:32" ht="17.25" x14ac:dyDescent="0.35">
      <c r="A49" s="25"/>
      <c r="B49" s="382" t="str">
        <f>'CL DR (DR P)'!B66</f>
        <v>X4</v>
      </c>
      <c r="C49" s="399"/>
      <c r="D49" s="56"/>
      <c r="E49" s="359" t="str">
        <f>'CL DR (DR P)'!E66</f>
        <v>Chef CHAUDARD</v>
      </c>
      <c r="F49" s="360"/>
      <c r="G49" s="389"/>
      <c r="H49" s="389"/>
      <c r="I49" s="390"/>
      <c r="J49" s="26"/>
      <c r="K49" s="26"/>
      <c r="L49" s="357" t="str">
        <f>'CL DR (DR P)'!K66</f>
        <v>X14</v>
      </c>
      <c r="M49" s="358"/>
      <c r="N49" s="56"/>
      <c r="O49" s="359">
        <f>'CL DR (DR P)'!O66</f>
        <v>0</v>
      </c>
      <c r="P49" s="360"/>
      <c r="Q49" s="360"/>
      <c r="R49" s="361"/>
      <c r="S49" s="361"/>
      <c r="T49" s="362"/>
      <c r="U49" s="23"/>
      <c r="AA49" s="87"/>
      <c r="AB49" s="87"/>
      <c r="AC49" s="87"/>
      <c r="AD49" s="87"/>
      <c r="AE49" s="87"/>
      <c r="AF49" s="87"/>
    </row>
    <row r="50" spans="1:32" ht="18" thickBot="1" x14ac:dyDescent="0.4">
      <c r="A50" s="25"/>
      <c r="B50" s="384" t="str">
        <f>'CL DR (DR P)'!B67</f>
        <v>X5</v>
      </c>
      <c r="C50" s="403"/>
      <c r="D50" s="57"/>
      <c r="E50" s="387" t="str">
        <f>'CL DR (DR P)'!E67</f>
        <v>Lt DUVAUCHEL</v>
      </c>
      <c r="F50" s="388"/>
      <c r="G50" s="391"/>
      <c r="H50" s="391"/>
      <c r="I50" s="392"/>
      <c r="J50" s="26"/>
      <c r="K50" s="26"/>
      <c r="L50" s="357" t="str">
        <f>'CL DR (DR P)'!K67</f>
        <v>X15</v>
      </c>
      <c r="M50" s="358"/>
      <c r="N50" s="56"/>
      <c r="O50" s="359">
        <f>'CL DR (DR P)'!O67</f>
        <v>0</v>
      </c>
      <c r="P50" s="360"/>
      <c r="Q50" s="360"/>
      <c r="R50" s="361"/>
      <c r="S50" s="361"/>
      <c r="T50" s="362"/>
      <c r="U50" s="23"/>
      <c r="AA50" s="87"/>
      <c r="AB50" s="87"/>
      <c r="AC50" s="87"/>
      <c r="AD50" s="87"/>
      <c r="AE50" s="87"/>
      <c r="AF50" s="87"/>
    </row>
    <row r="51" spans="1:32" ht="18" thickBot="1" x14ac:dyDescent="0.4">
      <c r="A51" s="25"/>
      <c r="B51" s="12"/>
      <c r="C51" s="12"/>
      <c r="D51" s="12"/>
      <c r="E51" s="12"/>
      <c r="F51" s="12"/>
      <c r="G51" s="12"/>
      <c r="H51" s="12"/>
      <c r="I51" s="12"/>
      <c r="J51" s="12"/>
      <c r="K51" s="26"/>
      <c r="L51" s="357" t="str">
        <f>'CL DR (DR P)'!K68</f>
        <v>X16</v>
      </c>
      <c r="M51" s="358"/>
      <c r="N51" s="56"/>
      <c r="O51" s="359">
        <f>'CL DR (DR P)'!O68</f>
        <v>0</v>
      </c>
      <c r="P51" s="360"/>
      <c r="Q51" s="360"/>
      <c r="R51" s="361"/>
      <c r="S51" s="361"/>
      <c r="T51" s="362"/>
      <c r="U51" s="23"/>
      <c r="AA51" s="87"/>
      <c r="AB51" s="87"/>
      <c r="AC51" s="87"/>
      <c r="AD51" s="87"/>
      <c r="AE51" s="87"/>
      <c r="AF51" s="87"/>
    </row>
    <row r="52" spans="1:32" ht="17.25" x14ac:dyDescent="0.35">
      <c r="A52" s="25"/>
      <c r="B52" s="400" t="s">
        <v>143</v>
      </c>
      <c r="C52" s="401"/>
      <c r="D52" s="401"/>
      <c r="E52" s="401"/>
      <c r="F52" s="401"/>
      <c r="G52" s="401"/>
      <c r="H52" s="401"/>
      <c r="I52" s="402"/>
      <c r="J52" s="12"/>
      <c r="K52" s="26"/>
      <c r="L52" s="357" t="str">
        <f>'CL DR (DR P)'!K69</f>
        <v>X17</v>
      </c>
      <c r="M52" s="358"/>
      <c r="N52" s="56"/>
      <c r="O52" s="359">
        <f>'CL DR (DR P)'!O69</f>
        <v>0</v>
      </c>
      <c r="P52" s="360"/>
      <c r="Q52" s="360"/>
      <c r="R52" s="361"/>
      <c r="S52" s="361"/>
      <c r="T52" s="362"/>
      <c r="U52" s="23"/>
      <c r="AA52" s="87"/>
      <c r="AB52" s="87"/>
      <c r="AC52" s="87"/>
      <c r="AD52" s="87"/>
      <c r="AE52" s="87"/>
      <c r="AF52" s="87"/>
    </row>
    <row r="53" spans="1:32" ht="17.25" x14ac:dyDescent="0.35">
      <c r="A53" s="25"/>
      <c r="B53" s="367" t="s">
        <v>6</v>
      </c>
      <c r="C53" s="291"/>
      <c r="D53" s="91" t="s">
        <v>49</v>
      </c>
      <c r="E53" s="386" t="s">
        <v>136</v>
      </c>
      <c r="F53" s="386"/>
      <c r="G53" s="369" t="s">
        <v>7</v>
      </c>
      <c r="H53" s="369"/>
      <c r="I53" s="370"/>
      <c r="J53" s="26"/>
      <c r="K53" s="26"/>
      <c r="L53" s="357" t="str">
        <f>'CL DR (DR P)'!K70</f>
        <v>X18</v>
      </c>
      <c r="M53" s="358"/>
      <c r="N53" s="56"/>
      <c r="O53" s="359">
        <f>'CL DR (DR P)'!O70</f>
        <v>0</v>
      </c>
      <c r="P53" s="360"/>
      <c r="Q53" s="360"/>
      <c r="R53" s="361"/>
      <c r="S53" s="361"/>
      <c r="T53" s="362"/>
      <c r="U53" s="23"/>
      <c r="AA53" s="87"/>
      <c r="AB53" s="87"/>
      <c r="AC53" s="87"/>
      <c r="AD53" s="87"/>
      <c r="AE53" s="87"/>
      <c r="AF53" s="87"/>
    </row>
    <row r="54" spans="1:32" ht="17.25" x14ac:dyDescent="0.35">
      <c r="A54" s="25"/>
      <c r="B54" s="382" t="str">
        <f>'CL DR (DR P)'!B71</f>
        <v>X6</v>
      </c>
      <c r="C54" s="383"/>
      <c r="D54" s="56"/>
      <c r="E54" s="359" t="str">
        <f>'CL DR (DR P)'!E71</f>
        <v>Cpt DUMONT</v>
      </c>
      <c r="F54" s="360"/>
      <c r="G54" s="389"/>
      <c r="H54" s="389"/>
      <c r="I54" s="390"/>
      <c r="J54" s="26"/>
      <c r="K54" s="26"/>
      <c r="L54" s="357" t="str">
        <f>'CL DR (DR P)'!K71</f>
        <v>X19</v>
      </c>
      <c r="M54" s="358"/>
      <c r="N54" s="56"/>
      <c r="O54" s="359">
        <f>'CL DR (DR P)'!O71</f>
        <v>0</v>
      </c>
      <c r="P54" s="360"/>
      <c r="Q54" s="360"/>
      <c r="R54" s="361"/>
      <c r="S54" s="361"/>
      <c r="T54" s="362"/>
      <c r="U54" s="23"/>
      <c r="AA54" s="87"/>
      <c r="AB54" s="87"/>
      <c r="AC54" s="87"/>
      <c r="AD54" s="87"/>
      <c r="AE54" s="87"/>
      <c r="AF54" s="87"/>
    </row>
    <row r="55" spans="1:32" ht="17.25" x14ac:dyDescent="0.35">
      <c r="A55" s="25"/>
      <c r="B55" s="382" t="str">
        <f>'CL DR (DR P)'!B72</f>
        <v>X7</v>
      </c>
      <c r="C55" s="383"/>
      <c r="D55" s="56"/>
      <c r="E55" s="359">
        <f>'CL DR (DR P)'!E72</f>
        <v>0</v>
      </c>
      <c r="F55" s="360"/>
      <c r="G55" s="389"/>
      <c r="H55" s="389"/>
      <c r="I55" s="390"/>
      <c r="J55" s="26"/>
      <c r="K55" s="26"/>
      <c r="L55" s="357">
        <f>'CL DR (DR P)'!K72</f>
        <v>0</v>
      </c>
      <c r="M55" s="358"/>
      <c r="N55" s="56"/>
      <c r="O55" s="359">
        <f>'CL DR (DR P)'!O72</f>
        <v>0</v>
      </c>
      <c r="P55" s="360"/>
      <c r="Q55" s="360"/>
      <c r="R55" s="361"/>
      <c r="S55" s="361"/>
      <c r="T55" s="362"/>
      <c r="U55" s="23"/>
      <c r="AA55" s="87"/>
      <c r="AB55" s="87"/>
      <c r="AC55" s="87"/>
      <c r="AD55" s="87"/>
      <c r="AE55" s="87"/>
      <c r="AF55" s="87"/>
    </row>
    <row r="56" spans="1:32" ht="17.25" x14ac:dyDescent="0.35">
      <c r="A56" s="25"/>
      <c r="B56" s="382" t="str">
        <f>'CL DR (DR P)'!B73</f>
        <v>X8</v>
      </c>
      <c r="C56" s="383"/>
      <c r="D56" s="56"/>
      <c r="E56" s="359">
        <f>'CL DR (DR P)'!E73</f>
        <v>0</v>
      </c>
      <c r="F56" s="360"/>
      <c r="G56" s="389"/>
      <c r="H56" s="389"/>
      <c r="I56" s="390"/>
      <c r="J56" s="26"/>
      <c r="K56" s="26"/>
      <c r="L56" s="357" t="str">
        <f>'CL DR (DR P)'!K73</f>
        <v>X21</v>
      </c>
      <c r="M56" s="358"/>
      <c r="N56" s="56"/>
      <c r="O56" s="359" t="str">
        <f>'CL DR (DR P)'!O73</f>
        <v>Ludo</v>
      </c>
      <c r="P56" s="360"/>
      <c r="Q56" s="360"/>
      <c r="R56" s="361"/>
      <c r="S56" s="361"/>
      <c r="T56" s="362"/>
      <c r="U56" s="23"/>
      <c r="AA56" s="87"/>
      <c r="AB56" s="87"/>
      <c r="AC56" s="87"/>
      <c r="AD56" s="87"/>
      <c r="AE56" s="87"/>
      <c r="AF56" s="87"/>
    </row>
    <row r="57" spans="1:32" ht="17.25" x14ac:dyDescent="0.35">
      <c r="A57" s="25"/>
      <c r="B57" s="382" t="str">
        <f>'CL DR (DR P)'!B74</f>
        <v>X9</v>
      </c>
      <c r="C57" s="383"/>
      <c r="D57" s="56"/>
      <c r="E57" s="359">
        <f>'CL DR (DR P)'!E74</f>
        <v>0</v>
      </c>
      <c r="F57" s="360"/>
      <c r="G57" s="389"/>
      <c r="H57" s="389"/>
      <c r="I57" s="390"/>
      <c r="J57" s="26"/>
      <c r="K57" s="26"/>
      <c r="L57" s="357" t="str">
        <f>'CL DR (DR P)'!K74</f>
        <v>X22</v>
      </c>
      <c r="M57" s="358"/>
      <c r="N57" s="56"/>
      <c r="O57" s="359" t="str">
        <f>'CL DR (DR P)'!O74</f>
        <v>Didier</v>
      </c>
      <c r="P57" s="360"/>
      <c r="Q57" s="360"/>
      <c r="R57" s="361"/>
      <c r="S57" s="361"/>
      <c r="T57" s="362"/>
      <c r="U57" s="23"/>
      <c r="AA57" s="87"/>
      <c r="AB57" s="87"/>
      <c r="AC57" s="87"/>
      <c r="AD57" s="87"/>
      <c r="AE57" s="87"/>
      <c r="AF57" s="87"/>
    </row>
    <row r="58" spans="1:32" ht="18" thickBot="1" x14ac:dyDescent="0.4">
      <c r="A58" s="25"/>
      <c r="B58" s="384" t="str">
        <f>'CL DR (DR P)'!B75</f>
        <v>X10</v>
      </c>
      <c r="C58" s="385"/>
      <c r="D58" s="57"/>
      <c r="E58" s="387">
        <f>'CL DR (DR P)'!E75</f>
        <v>0</v>
      </c>
      <c r="F58" s="388"/>
      <c r="G58" s="391"/>
      <c r="H58" s="391"/>
      <c r="I58" s="392"/>
      <c r="J58" s="26"/>
      <c r="K58" s="26"/>
      <c r="L58" s="393">
        <f>'CL DR (DR P)'!K75</f>
        <v>0</v>
      </c>
      <c r="M58" s="394"/>
      <c r="N58" s="57"/>
      <c r="O58" s="387">
        <f>'CL DR (DR P)'!O75</f>
        <v>0</v>
      </c>
      <c r="P58" s="388"/>
      <c r="Q58" s="388"/>
      <c r="R58" s="461"/>
      <c r="S58" s="461"/>
      <c r="T58" s="462"/>
      <c r="U58" s="23"/>
      <c r="AA58" s="87"/>
      <c r="AB58" s="87"/>
      <c r="AC58" s="87"/>
      <c r="AD58" s="87"/>
      <c r="AE58" s="87"/>
      <c r="AF58" s="87"/>
    </row>
    <row r="59" spans="1:32" ht="11.25" customHeight="1" thickBot="1" x14ac:dyDescent="0.4">
      <c r="A59" s="25"/>
      <c r="B59" s="44"/>
      <c r="C59" s="44"/>
      <c r="D59" s="44"/>
      <c r="E59" s="44"/>
      <c r="F59" s="44"/>
      <c r="G59" s="45"/>
      <c r="H59" s="45"/>
      <c r="I59" s="45"/>
      <c r="J59" s="26"/>
      <c r="K59" s="26"/>
      <c r="L59" s="26"/>
      <c r="M59" s="26"/>
      <c r="N59" s="26"/>
      <c r="O59" s="26"/>
      <c r="P59" s="44"/>
      <c r="Q59" s="44"/>
      <c r="R59" s="44"/>
      <c r="S59" s="45"/>
      <c r="T59" s="45"/>
      <c r="U59" s="23"/>
      <c r="AA59" s="87"/>
      <c r="AB59" s="87"/>
      <c r="AC59" s="87"/>
      <c r="AD59" s="87"/>
      <c r="AE59" s="87"/>
      <c r="AF59" s="87"/>
    </row>
    <row r="60" spans="1:32" ht="17.25" x14ac:dyDescent="0.35">
      <c r="B60" s="437"/>
      <c r="C60" s="438"/>
      <c r="D60" s="438"/>
      <c r="E60" s="439"/>
      <c r="G60" s="119" t="s">
        <v>157</v>
      </c>
      <c r="H60" s="125">
        <f>AE4</f>
        <v>2</v>
      </c>
      <c r="J60" s="433"/>
      <c r="K60" s="434"/>
      <c r="L60" s="434"/>
      <c r="M60" s="434"/>
      <c r="N60" s="434"/>
      <c r="O60" s="434"/>
      <c r="P60" s="434"/>
      <c r="Q60" s="434"/>
      <c r="R60" s="434"/>
      <c r="S60" s="434"/>
      <c r="T60" s="435"/>
      <c r="U60" s="23"/>
      <c r="AA60" s="87"/>
      <c r="AB60" s="87"/>
      <c r="AC60" s="87"/>
      <c r="AD60" s="87"/>
      <c r="AE60" s="87"/>
      <c r="AF60" s="87"/>
    </row>
    <row r="61" spans="1:32" ht="16.5" x14ac:dyDescent="0.35">
      <c r="B61" s="440"/>
      <c r="C61" s="441"/>
      <c r="D61" s="441"/>
      <c r="E61" s="442"/>
      <c r="G61" s="446" t="s">
        <v>158</v>
      </c>
      <c r="H61" s="447">
        <f>AD6</f>
        <v>1</v>
      </c>
      <c r="J61" s="463"/>
      <c r="K61" s="464"/>
      <c r="L61" s="464"/>
      <c r="M61" s="464"/>
      <c r="N61" s="464"/>
      <c r="O61" s="464"/>
      <c r="P61" s="464"/>
      <c r="Q61" s="464"/>
      <c r="R61" s="464"/>
      <c r="S61" s="464"/>
      <c r="T61" s="465"/>
      <c r="U61" s="23"/>
      <c r="AA61" s="87"/>
      <c r="AB61" s="87"/>
      <c r="AC61" s="87"/>
      <c r="AD61" s="87"/>
      <c r="AE61" s="87"/>
      <c r="AF61" s="87"/>
    </row>
    <row r="62" spans="1:32" ht="16.5" x14ac:dyDescent="0.35">
      <c r="B62" s="440"/>
      <c r="C62" s="441"/>
      <c r="D62" s="441"/>
      <c r="E62" s="442"/>
      <c r="G62" s="446"/>
      <c r="H62" s="447"/>
      <c r="J62" s="127"/>
      <c r="K62" s="228" t="str">
        <f>IF(AE5&gt;=1,"NOK","GO")</f>
        <v>NOK</v>
      </c>
      <c r="L62" s="228"/>
      <c r="M62" s="228"/>
      <c r="N62" s="228"/>
      <c r="O62" s="228"/>
      <c r="P62" s="228"/>
      <c r="Q62" s="228"/>
      <c r="R62" s="228"/>
      <c r="S62" s="228"/>
      <c r="T62" s="128"/>
      <c r="U62" s="23"/>
      <c r="AA62" s="87"/>
      <c r="AB62" s="87"/>
      <c r="AC62" s="87"/>
      <c r="AD62" s="87"/>
      <c r="AE62" s="87"/>
      <c r="AF62" s="87"/>
    </row>
    <row r="63" spans="1:32" ht="18" thickBot="1" x14ac:dyDescent="0.4">
      <c r="B63" s="440"/>
      <c r="C63" s="441"/>
      <c r="D63" s="441"/>
      <c r="E63" s="442"/>
      <c r="G63" s="120" t="s">
        <v>159</v>
      </c>
      <c r="H63" s="126">
        <f>AE6</f>
        <v>1</v>
      </c>
      <c r="J63" s="129"/>
      <c r="K63" s="130"/>
      <c r="L63" s="130"/>
      <c r="M63" s="130"/>
      <c r="N63" s="130"/>
      <c r="O63" s="130"/>
      <c r="P63" s="131"/>
      <c r="Q63" s="132"/>
      <c r="R63" s="132"/>
      <c r="S63" s="132"/>
      <c r="T63" s="133"/>
      <c r="U63" s="23"/>
      <c r="AA63" s="87"/>
      <c r="AB63" s="87"/>
      <c r="AC63" s="87"/>
      <c r="AD63" s="87"/>
      <c r="AE63" s="87"/>
      <c r="AF63" s="87"/>
    </row>
    <row r="64" spans="1:32" ht="17.25" thickBot="1" x14ac:dyDescent="0.4">
      <c r="B64" s="440"/>
      <c r="C64" s="441"/>
      <c r="D64" s="441"/>
      <c r="E64" s="442"/>
      <c r="G64" s="446" t="s">
        <v>160</v>
      </c>
      <c r="H64" s="449">
        <f>AF6</f>
        <v>0</v>
      </c>
      <c r="J64" s="27"/>
      <c r="K64" s="27"/>
      <c r="L64" s="27"/>
      <c r="M64" s="27"/>
      <c r="N64" s="27"/>
      <c r="O64" s="27"/>
      <c r="P64" s="27"/>
      <c r="Q64" s="27"/>
      <c r="R64" s="27"/>
      <c r="S64" s="23"/>
      <c r="T64" s="23"/>
      <c r="U64" s="23"/>
    </row>
    <row r="65" spans="2:21" ht="17.25" thickBot="1" x14ac:dyDescent="0.4">
      <c r="B65" s="440"/>
      <c r="C65" s="441"/>
      <c r="D65" s="441"/>
      <c r="E65" s="442"/>
      <c r="G65" s="448"/>
      <c r="H65" s="450"/>
      <c r="J65" s="458"/>
      <c r="K65" s="459"/>
      <c r="L65" s="459"/>
      <c r="M65" s="459"/>
      <c r="N65" s="459"/>
      <c r="O65" s="459"/>
      <c r="P65" s="459"/>
      <c r="Q65" s="459"/>
      <c r="R65" s="460"/>
      <c r="S65" s="425"/>
      <c r="T65" s="427"/>
      <c r="U65" s="23"/>
    </row>
    <row r="66" spans="2:21" ht="17.25" thickBot="1" x14ac:dyDescent="0.4">
      <c r="B66" s="440"/>
      <c r="C66" s="441"/>
      <c r="D66" s="441"/>
      <c r="E66" s="442"/>
      <c r="J66" s="455"/>
      <c r="K66" s="456"/>
      <c r="L66" s="456"/>
      <c r="M66" s="456"/>
      <c r="N66" s="456"/>
      <c r="O66" s="456"/>
      <c r="P66" s="456"/>
      <c r="Q66" s="456"/>
      <c r="R66" s="457"/>
      <c r="S66" s="426"/>
      <c r="T66" s="428"/>
      <c r="U66" s="23"/>
    </row>
    <row r="67" spans="2:21" ht="16.5" x14ac:dyDescent="0.35">
      <c r="B67" s="440"/>
      <c r="C67" s="441"/>
      <c r="D67" s="441"/>
      <c r="E67" s="442"/>
      <c r="J67" s="429" t="s">
        <v>12</v>
      </c>
      <c r="K67" s="430"/>
      <c r="L67" s="453"/>
      <c r="M67" s="453"/>
      <c r="N67" s="453"/>
      <c r="O67" s="453"/>
      <c r="P67" s="453"/>
      <c r="Q67" s="453"/>
      <c r="R67" s="453"/>
      <c r="S67" s="40">
        <f>H61</f>
        <v>1</v>
      </c>
      <c r="T67" s="41"/>
      <c r="U67" s="23"/>
    </row>
    <row r="68" spans="2:21" ht="16.5" x14ac:dyDescent="0.35">
      <c r="B68" s="440"/>
      <c r="C68" s="441"/>
      <c r="D68" s="441"/>
      <c r="E68" s="442"/>
      <c r="J68" s="431" t="s">
        <v>13</v>
      </c>
      <c r="K68" s="432"/>
      <c r="L68" s="454"/>
      <c r="M68" s="454"/>
      <c r="N68" s="454"/>
      <c r="O68" s="454"/>
      <c r="P68" s="454"/>
      <c r="Q68" s="454"/>
      <c r="R68" s="454"/>
      <c r="S68" s="17">
        <f>H63</f>
        <v>1</v>
      </c>
      <c r="T68" s="18"/>
      <c r="U68" s="23"/>
    </row>
    <row r="69" spans="2:21" ht="17.25" thickBot="1" x14ac:dyDescent="0.4">
      <c r="B69" s="443"/>
      <c r="C69" s="444"/>
      <c r="D69" s="444"/>
      <c r="E69" s="445"/>
      <c r="J69" s="423" t="s">
        <v>14</v>
      </c>
      <c r="K69" s="424"/>
      <c r="L69" s="436"/>
      <c r="M69" s="436"/>
      <c r="N69" s="436"/>
      <c r="O69" s="436"/>
      <c r="P69" s="436"/>
      <c r="Q69" s="436"/>
      <c r="R69" s="436"/>
      <c r="S69" s="20">
        <f>H64</f>
        <v>0</v>
      </c>
      <c r="T69" s="21"/>
      <c r="U69" s="23"/>
    </row>
    <row r="71" spans="2:21" x14ac:dyDescent="0.3">
      <c r="D71" s="61"/>
      <c r="I71" s="61"/>
      <c r="J71" s="61"/>
      <c r="K71" s="61"/>
      <c r="L71" s="36"/>
      <c r="M71" s="36"/>
      <c r="N71" s="61"/>
      <c r="O71" s="36"/>
      <c r="P71" s="36"/>
      <c r="Q71" s="36"/>
      <c r="R71" s="36"/>
      <c r="S71" s="61" t="s">
        <v>15</v>
      </c>
    </row>
    <row r="72" spans="2:21" ht="21" customHeight="1" x14ac:dyDescent="0.3">
      <c r="D72" s="61" t="s">
        <v>0</v>
      </c>
      <c r="I72" s="61" t="s">
        <v>16</v>
      </c>
      <c r="J72" s="61" t="s">
        <v>48</v>
      </c>
      <c r="K72" s="61" t="s">
        <v>16</v>
      </c>
      <c r="L72" s="36"/>
      <c r="M72" s="36" t="s">
        <v>24</v>
      </c>
      <c r="N72" s="61" t="s">
        <v>0</v>
      </c>
      <c r="O72" s="36"/>
      <c r="P72" s="36"/>
      <c r="Q72" s="36"/>
      <c r="R72" s="61" t="s">
        <v>12</v>
      </c>
      <c r="S72" s="61"/>
    </row>
    <row r="73" spans="2:21" ht="21" customHeight="1" x14ac:dyDescent="0.3">
      <c r="D73" s="61" t="s">
        <v>11</v>
      </c>
      <c r="I73" s="36"/>
      <c r="J73" s="36"/>
      <c r="K73" s="36"/>
      <c r="L73" s="36"/>
      <c r="M73" s="36" t="s">
        <v>25</v>
      </c>
      <c r="N73" s="61" t="s">
        <v>11</v>
      </c>
      <c r="O73" s="36"/>
      <c r="P73" s="36"/>
      <c r="Q73" s="36"/>
      <c r="R73" s="61" t="s">
        <v>13</v>
      </c>
      <c r="S73" s="61"/>
    </row>
    <row r="74" spans="2:21" ht="21" customHeight="1" x14ac:dyDescent="0.3">
      <c r="D74" s="61" t="s">
        <v>21</v>
      </c>
      <c r="I74" s="36"/>
      <c r="J74" s="36"/>
      <c r="K74" s="36"/>
      <c r="L74" s="36"/>
      <c r="M74" s="36"/>
      <c r="N74" s="61" t="s">
        <v>21</v>
      </c>
      <c r="O74" s="36"/>
      <c r="P74" s="36"/>
      <c r="Q74" s="36"/>
      <c r="R74" s="61" t="s">
        <v>14</v>
      </c>
      <c r="S74" s="61"/>
    </row>
    <row r="75" spans="2:21" ht="14.25" customHeight="1" x14ac:dyDescent="0.3">
      <c r="D75" s="61" t="s">
        <v>19</v>
      </c>
      <c r="N75" s="61" t="s">
        <v>19</v>
      </c>
    </row>
  </sheetData>
  <mergeCells count="234">
    <mergeCell ref="B12:H12"/>
    <mergeCell ref="B22:H22"/>
    <mergeCell ref="B15:H15"/>
    <mergeCell ref="O26:Q26"/>
    <mergeCell ref="L12:N12"/>
    <mergeCell ref="L13:N13"/>
    <mergeCell ref="L14:N14"/>
    <mergeCell ref="L15:N15"/>
    <mergeCell ref="L16:N16"/>
    <mergeCell ref="L17:N17"/>
    <mergeCell ref="O12:Q12"/>
    <mergeCell ref="O13:Q13"/>
    <mergeCell ref="O14:Q14"/>
    <mergeCell ref="O15:Q15"/>
    <mergeCell ref="O16:Q16"/>
    <mergeCell ref="O17:Q17"/>
    <mergeCell ref="O19:Q19"/>
    <mergeCell ref="O20:Q20"/>
    <mergeCell ref="O21:Q21"/>
    <mergeCell ref="O22:Q22"/>
    <mergeCell ref="O23:Q23"/>
    <mergeCell ref="O24:Q24"/>
    <mergeCell ref="O25:Q25"/>
    <mergeCell ref="L67:R67"/>
    <mergeCell ref="L68:R68"/>
    <mergeCell ref="J66:R66"/>
    <mergeCell ref="J65:R65"/>
    <mergeCell ref="O45:Q45"/>
    <mergeCell ref="O47:Q47"/>
    <mergeCell ref="O46:Q46"/>
    <mergeCell ref="O48:Q48"/>
    <mergeCell ref="O49:Q49"/>
    <mergeCell ref="O51:Q51"/>
    <mergeCell ref="O53:Q53"/>
    <mergeCell ref="O54:Q54"/>
    <mergeCell ref="R55:T55"/>
    <mergeCell ref="R56:T56"/>
    <mergeCell ref="R57:T57"/>
    <mergeCell ref="R58:T58"/>
    <mergeCell ref="O57:Q57"/>
    <mergeCell ref="O58:Q58"/>
    <mergeCell ref="J61:T61"/>
    <mergeCell ref="K62:S62"/>
    <mergeCell ref="R54:T54"/>
    <mergeCell ref="O55:Q55"/>
    <mergeCell ref="O56:Q56"/>
    <mergeCell ref="L55:M55"/>
    <mergeCell ref="J69:K69"/>
    <mergeCell ref="B36:H36"/>
    <mergeCell ref="S65:S66"/>
    <mergeCell ref="T65:T66"/>
    <mergeCell ref="J67:K67"/>
    <mergeCell ref="J68:K68"/>
    <mergeCell ref="J60:T60"/>
    <mergeCell ref="B56:C56"/>
    <mergeCell ref="G47:I47"/>
    <mergeCell ref="E48:F48"/>
    <mergeCell ref="G48:I48"/>
    <mergeCell ref="E49:F49"/>
    <mergeCell ref="L69:R69"/>
    <mergeCell ref="B60:E69"/>
    <mergeCell ref="G61:G62"/>
    <mergeCell ref="H61:H62"/>
    <mergeCell ref="G64:G65"/>
    <mergeCell ref="H64:H65"/>
    <mergeCell ref="L44:T44"/>
    <mergeCell ref="B37:H37"/>
    <mergeCell ref="B38:H38"/>
    <mergeCell ref="L45:M45"/>
    <mergeCell ref="O52:Q52"/>
    <mergeCell ref="B53:C53"/>
    <mergeCell ref="F5:I5"/>
    <mergeCell ref="J5:L5"/>
    <mergeCell ref="T6:T7"/>
    <mergeCell ref="U6:U7"/>
    <mergeCell ref="S6:S7"/>
    <mergeCell ref="C3:E3"/>
    <mergeCell ref="F3:I3"/>
    <mergeCell ref="C1:E1"/>
    <mergeCell ref="J2:L2"/>
    <mergeCell ref="M2:S2"/>
    <mergeCell ref="G1:Q1"/>
    <mergeCell ref="J3:L3"/>
    <mergeCell ref="M3:S3"/>
    <mergeCell ref="J4:L4"/>
    <mergeCell ref="O4:P4"/>
    <mergeCell ref="Q4:S4"/>
    <mergeCell ref="M4:N4"/>
    <mergeCell ref="R6:R7"/>
    <mergeCell ref="A1:B5"/>
    <mergeCell ref="M5:S5"/>
    <mergeCell ref="B6:H7"/>
    <mergeCell ref="I6:I7"/>
    <mergeCell ref="L6:Q6"/>
    <mergeCell ref="B23:H23"/>
    <mergeCell ref="B24:H24"/>
    <mergeCell ref="B25:H25"/>
    <mergeCell ref="B35:H35"/>
    <mergeCell ref="B30:H30"/>
    <mergeCell ref="B32:H32"/>
    <mergeCell ref="B33:H33"/>
    <mergeCell ref="B26:H26"/>
    <mergeCell ref="B28:H28"/>
    <mergeCell ref="A6:A7"/>
    <mergeCell ref="J6:J7"/>
    <mergeCell ref="K6:K7"/>
    <mergeCell ref="B21:H21"/>
    <mergeCell ref="B13:H13"/>
    <mergeCell ref="C2:E2"/>
    <mergeCell ref="F2:I2"/>
    <mergeCell ref="C4:E4"/>
    <mergeCell ref="F4:I4"/>
    <mergeCell ref="C5:E5"/>
    <mergeCell ref="B54:C54"/>
    <mergeCell ref="B55:C55"/>
    <mergeCell ref="E46:F46"/>
    <mergeCell ref="E47:F47"/>
    <mergeCell ref="E55:F55"/>
    <mergeCell ref="B46:C46"/>
    <mergeCell ref="B47:C47"/>
    <mergeCell ref="B48:C48"/>
    <mergeCell ref="B49:C49"/>
    <mergeCell ref="B52:I52"/>
    <mergeCell ref="B50:C50"/>
    <mergeCell ref="E50:F50"/>
    <mergeCell ref="G50:I50"/>
    <mergeCell ref="E53:F53"/>
    <mergeCell ref="G53:I53"/>
    <mergeCell ref="G49:I49"/>
    <mergeCell ref="B57:C57"/>
    <mergeCell ref="B58:C58"/>
    <mergeCell ref="G45:I45"/>
    <mergeCell ref="E45:F45"/>
    <mergeCell ref="E57:F57"/>
    <mergeCell ref="E58:F58"/>
    <mergeCell ref="G57:I57"/>
    <mergeCell ref="G58:I58"/>
    <mergeCell ref="L52:M52"/>
    <mergeCell ref="L57:M57"/>
    <mergeCell ref="L58:M58"/>
    <mergeCell ref="G55:I55"/>
    <mergeCell ref="E56:F56"/>
    <mergeCell ref="G56:I56"/>
    <mergeCell ref="L46:M46"/>
    <mergeCell ref="L47:M47"/>
    <mergeCell ref="L48:M48"/>
    <mergeCell ref="L49:M49"/>
    <mergeCell ref="L51:M51"/>
    <mergeCell ref="L53:M53"/>
    <mergeCell ref="L54:M54"/>
    <mergeCell ref="E54:F54"/>
    <mergeCell ref="G54:I54"/>
    <mergeCell ref="G46:I46"/>
    <mergeCell ref="AE5:AF5"/>
    <mergeCell ref="R45:T45"/>
    <mergeCell ref="R46:T46"/>
    <mergeCell ref="R47:T47"/>
    <mergeCell ref="R48:T48"/>
    <mergeCell ref="R49:T49"/>
    <mergeCell ref="R51:T51"/>
    <mergeCell ref="R52:T52"/>
    <mergeCell ref="R53:T53"/>
    <mergeCell ref="T1:U5"/>
    <mergeCell ref="A11:R11"/>
    <mergeCell ref="S11:U11"/>
    <mergeCell ref="A18:R18"/>
    <mergeCell ref="S18:U18"/>
    <mergeCell ref="A27:R27"/>
    <mergeCell ref="S27:U27"/>
    <mergeCell ref="S34:U34"/>
    <mergeCell ref="A34:R34"/>
    <mergeCell ref="A40:R40"/>
    <mergeCell ref="S40:U40"/>
    <mergeCell ref="B31:H31"/>
    <mergeCell ref="B29:H29"/>
    <mergeCell ref="O33:Q33"/>
    <mergeCell ref="B14:H14"/>
    <mergeCell ref="B45:C45"/>
    <mergeCell ref="L30:N30"/>
    <mergeCell ref="L31:N31"/>
    <mergeCell ref="L32:N32"/>
    <mergeCell ref="L33:N33"/>
    <mergeCell ref="O28:Q28"/>
    <mergeCell ref="O29:Q29"/>
    <mergeCell ref="O30:Q30"/>
    <mergeCell ref="O31:Q31"/>
    <mergeCell ref="O32:Q32"/>
    <mergeCell ref="L28:N28"/>
    <mergeCell ref="L29:N29"/>
    <mergeCell ref="O37:Q37"/>
    <mergeCell ref="O38:Q38"/>
    <mergeCell ref="O39:Q39"/>
    <mergeCell ref="L37:N37"/>
    <mergeCell ref="L38:N38"/>
    <mergeCell ref="L39:N39"/>
    <mergeCell ref="O41:Q41"/>
    <mergeCell ref="O42:Q42"/>
    <mergeCell ref="L41:N41"/>
    <mergeCell ref="L42:N42"/>
    <mergeCell ref="B42:H42"/>
    <mergeCell ref="B39:H39"/>
    <mergeCell ref="B41:H41"/>
    <mergeCell ref="B44:I44"/>
    <mergeCell ref="L19:N19"/>
    <mergeCell ref="L20:N20"/>
    <mergeCell ref="L21:N21"/>
    <mergeCell ref="L22:N22"/>
    <mergeCell ref="L23:N23"/>
    <mergeCell ref="L24:N24"/>
    <mergeCell ref="L25:N25"/>
    <mergeCell ref="L26:N26"/>
    <mergeCell ref="L35:N35"/>
    <mergeCell ref="O35:Q35"/>
    <mergeCell ref="O36:Q36"/>
    <mergeCell ref="L36:N36"/>
    <mergeCell ref="AE4:AF4"/>
    <mergeCell ref="B9:H9"/>
    <mergeCell ref="B10:H10"/>
    <mergeCell ref="L7:N7"/>
    <mergeCell ref="O7:Q7"/>
    <mergeCell ref="L9:N9"/>
    <mergeCell ref="L10:N10"/>
    <mergeCell ref="O9:Q9"/>
    <mergeCell ref="O10:Q10"/>
    <mergeCell ref="S8:U8"/>
    <mergeCell ref="A8:R8"/>
    <mergeCell ref="L56:M56"/>
    <mergeCell ref="L50:M50"/>
    <mergeCell ref="O50:Q50"/>
    <mergeCell ref="R50:T50"/>
    <mergeCell ref="B16:H16"/>
    <mergeCell ref="B17:H17"/>
    <mergeCell ref="B19:H19"/>
    <mergeCell ref="B20:H20"/>
  </mergeCells>
  <phoneticPr fontId="36" type="noConversion"/>
  <conditionalFormatting sqref="K62:S62">
    <cfRule type="cellIs" dxfId="218" priority="35" operator="equal">
      <formula>"GO"</formula>
    </cfRule>
    <cfRule type="cellIs" dxfId="217" priority="36" operator="equal">
      <formula>"NOK"</formula>
    </cfRule>
  </conditionalFormatting>
  <conditionalFormatting sqref="S1">
    <cfRule type="cellIs" dxfId="216" priority="25" operator="equal">
      <formula>"NOK"</formula>
    </cfRule>
    <cfRule type="cellIs" dxfId="215" priority="26" operator="equal">
      <formula>"GO"</formula>
    </cfRule>
  </conditionalFormatting>
  <conditionalFormatting sqref="R9:R10">
    <cfRule type="cellIs" dxfId="214" priority="21" operator="equal">
      <formula>$R$74</formula>
    </cfRule>
    <cfRule type="cellIs" dxfId="213" priority="22" operator="equal">
      <formula>$R$73</formula>
    </cfRule>
    <cfRule type="cellIs" dxfId="212" priority="23" operator="equal">
      <formula>$R$72</formula>
    </cfRule>
    <cfRule type="cellIs" dxfId="211" priority="24" operator="equal">
      <formula>$R$71</formula>
    </cfRule>
  </conditionalFormatting>
  <conditionalFormatting sqref="J9">
    <cfRule type="cellIs" dxfId="210" priority="17" operator="equal">
      <formula>$J$71</formula>
    </cfRule>
    <cfRule type="cellIs" dxfId="209" priority="18" operator="equal">
      <formula>$J$72</formula>
    </cfRule>
  </conditionalFormatting>
  <conditionalFormatting sqref="K9">
    <cfRule type="cellIs" dxfId="208" priority="15" operator="equal">
      <formula>$K$72</formula>
    </cfRule>
    <cfRule type="cellIs" dxfId="207" priority="16" operator="equal">
      <formula>$K$71</formula>
    </cfRule>
  </conditionalFormatting>
  <conditionalFormatting sqref="I9">
    <cfRule type="cellIs" dxfId="206" priority="11" operator="equal">
      <formula>$I$71</formula>
    </cfRule>
    <cfRule type="cellIs" dxfId="205" priority="12" operator="equal">
      <formula>$I$72</formula>
    </cfRule>
  </conditionalFormatting>
  <conditionalFormatting sqref="J41:J42 J35:J39 J28:J33 J19:J26 J12:J17 J10">
    <cfRule type="cellIs" dxfId="204" priority="9" operator="equal">
      <formula>$J$71</formula>
    </cfRule>
    <cfRule type="cellIs" dxfId="203" priority="10" operator="equal">
      <formula>$J$72</formula>
    </cfRule>
  </conditionalFormatting>
  <conditionalFormatting sqref="K41:K42 K35:K39 K28:K33 K19:K26 K12:K17 K10">
    <cfRule type="cellIs" dxfId="202" priority="7" operator="equal">
      <formula>$K$72</formula>
    </cfRule>
    <cfRule type="cellIs" dxfId="201" priority="8" operator="equal">
      <formula>$K$71</formula>
    </cfRule>
  </conditionalFormatting>
  <conditionalFormatting sqref="I41:I42 I10 I12:I17 I19:I26 I28:I33 I35:I39">
    <cfRule type="cellIs" dxfId="200" priority="5" operator="equal">
      <formula>$I$71</formula>
    </cfRule>
    <cfRule type="cellIs" dxfId="199" priority="6" operator="equal">
      <formula>$I$72</formula>
    </cfRule>
  </conditionalFormatting>
  <conditionalFormatting sqref="R41:R42 R12:R17 R19:R26 R28:R33 R35:R39">
    <cfRule type="cellIs" dxfId="198" priority="1" operator="equal">
      <formula>$R$74</formula>
    </cfRule>
    <cfRule type="cellIs" dxfId="197" priority="2" operator="equal">
      <formula>$R$73</formula>
    </cfRule>
    <cfRule type="cellIs" dxfId="196" priority="3" operator="equal">
      <formula>$R$72</formula>
    </cfRule>
    <cfRule type="cellIs" dxfId="195" priority="4" operator="equal">
      <formula>$R$71</formula>
    </cfRule>
  </conditionalFormatting>
  <dataValidations count="7">
    <dataValidation type="list" allowBlank="1" showInputMessage="1" showErrorMessage="1" sqref="I19:I26 I28:I33 I12:I17 I41:I42 I9:I10 I35:I39" xr:uid="{00000000-0002-0000-0200-000000000000}">
      <formula1>$I$71:$I$72</formula1>
    </dataValidation>
    <dataValidation type="list" allowBlank="1" showInputMessage="1" showErrorMessage="1" sqref="R19:R26 R28:R33 R41:R42 R12:R17 R9:R10 R35:R39" xr:uid="{00000000-0002-0000-0200-000001000000}">
      <formula1>$R$71:$R$74</formula1>
    </dataValidation>
    <dataValidation type="list" allowBlank="1" showInputMessage="1" showErrorMessage="1" sqref="J9:J10 J35:J39 J28:J33 J19:J26 J12:J17 J41:J42" xr:uid="{00000000-0002-0000-0200-000002000000}">
      <formula1>$J$71:$J$72</formula1>
    </dataValidation>
    <dataValidation type="list" allowBlank="1" showInputMessage="1" showErrorMessage="1" sqref="K9:K10 K35:K39 K28:K33 K19:K26 K12:K17 K41:K42" xr:uid="{00000000-0002-0000-0200-000003000000}">
      <formula1>$K$71:$K$72</formula1>
    </dataValidation>
    <dataValidation type="list" allowBlank="1" showInputMessage="1" showErrorMessage="1" sqref="M4" xr:uid="{00000000-0002-0000-0200-000004000000}">
      <formula1>$M$71:$M$73</formula1>
    </dataValidation>
    <dataValidation type="list" allowBlank="1" showInputMessage="1" showErrorMessage="1" sqref="D46:D50 D54:D58" xr:uid="{00000000-0002-0000-0200-000005000000}">
      <formula1>$D$71:$D$75</formula1>
    </dataValidation>
    <dataValidation type="list" allowBlank="1" showInputMessage="1" showErrorMessage="1" sqref="N46:N58" xr:uid="{00000000-0002-0000-0200-000006000000}">
      <formula1>$N$71:$N$75</formula1>
    </dataValidation>
  </dataValidations>
  <pageMargins left="0.43307086614173229" right="0.47244094488188981" top="0.55000000000000004" bottom="0.34" header="0.51181102362204722" footer="0.31496062992125984"/>
  <pageSetup paperSize="9" scale="35" fitToHeight="0" orientation="portrait" r:id="rId1"/>
  <headerFooter alignWithMargins="0">
    <oddFooter>&amp;L&amp;F&amp;C&amp;A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AF74"/>
  <sheetViews>
    <sheetView view="pageBreakPreview" zoomScale="80" zoomScaleNormal="100" zoomScaleSheetLayoutView="80" workbookViewId="0">
      <pane ySplit="7" topLeftCell="A58" activePane="bottomLeft" state="frozen"/>
      <selection pane="bottomLeft" activeCell="A76" sqref="A76:XFD113"/>
    </sheetView>
  </sheetViews>
  <sheetFormatPr baseColWidth="10" defaultColWidth="11.42578125" defaultRowHeight="14.25" x14ac:dyDescent="0.3"/>
  <cols>
    <col min="1" max="1" width="7.42578125" style="2" customWidth="1"/>
    <col min="2" max="2" width="14.28515625" style="2" customWidth="1"/>
    <col min="3" max="3" width="12.85546875" style="2" customWidth="1"/>
    <col min="4" max="4" width="8.5703125" style="2" customWidth="1"/>
    <col min="5" max="5" width="13.85546875" style="2" customWidth="1"/>
    <col min="6" max="6" width="14.5703125" style="2" customWidth="1"/>
    <col min="7" max="7" width="15.7109375" style="2" customWidth="1"/>
    <col min="8" max="8" width="15" style="2" customWidth="1"/>
    <col min="9" max="11" width="10.7109375" style="2" customWidth="1"/>
    <col min="12" max="12" width="15" style="2" customWidth="1"/>
    <col min="13" max="13" width="11.42578125" style="2" customWidth="1"/>
    <col min="14" max="14" width="9" style="2" customWidth="1"/>
    <col min="15" max="15" width="11.42578125" style="2"/>
    <col min="16" max="16" width="17.5703125" style="2" customWidth="1"/>
    <col min="17" max="17" width="11.42578125" style="2"/>
    <col min="18" max="18" width="12.7109375" style="2" customWidth="1"/>
    <col min="19" max="19" width="14.5703125" style="2" customWidth="1"/>
    <col min="20" max="20" width="13.7109375" style="2" customWidth="1"/>
    <col min="21" max="21" width="15.28515625" style="2" customWidth="1"/>
    <col min="22" max="22" width="11.42578125" style="2"/>
    <col min="23" max="23" width="4.140625" style="36" customWidth="1"/>
    <col min="24" max="26" width="3.42578125" style="36" customWidth="1"/>
    <col min="27" max="32" width="11.42578125" style="36" customWidth="1"/>
    <col min="33" max="16384" width="11.42578125" style="2"/>
  </cols>
  <sheetData>
    <row r="1" spans="1:32" ht="29.25" customHeight="1" thickBot="1" x14ac:dyDescent="0.35">
      <c r="A1" s="277"/>
      <c r="B1" s="278"/>
      <c r="C1" s="283"/>
      <c r="D1" s="284"/>
      <c r="E1" s="284"/>
      <c r="F1" s="64"/>
      <c r="G1" s="287" t="s">
        <v>173</v>
      </c>
      <c r="H1" s="288"/>
      <c r="I1" s="288"/>
      <c r="J1" s="288"/>
      <c r="K1" s="288"/>
      <c r="L1" s="288"/>
      <c r="M1" s="288"/>
      <c r="N1" s="288"/>
      <c r="O1" s="288"/>
      <c r="P1" s="288"/>
      <c r="Q1" s="289"/>
      <c r="R1" s="53"/>
      <c r="S1" s="54"/>
      <c r="T1" s="270"/>
      <c r="U1" s="271"/>
    </row>
    <row r="2" spans="1:32" ht="17.25" customHeight="1" x14ac:dyDescent="0.3">
      <c r="A2" s="279"/>
      <c r="B2" s="280"/>
      <c r="C2" s="294" t="s">
        <v>30</v>
      </c>
      <c r="D2" s="295"/>
      <c r="E2" s="296"/>
      <c r="F2" s="297" t="str">
        <f>'CL DRE (T)'!F2</f>
        <v>PLOP</v>
      </c>
      <c r="G2" s="297"/>
      <c r="H2" s="297"/>
      <c r="I2" s="298"/>
      <c r="J2" s="285" t="s">
        <v>59</v>
      </c>
      <c r="K2" s="286"/>
      <c r="L2" s="286"/>
      <c r="M2" s="297" t="str">
        <f>'CL DRE (T)'!M2</f>
        <v>TEST</v>
      </c>
      <c r="N2" s="297"/>
      <c r="O2" s="297"/>
      <c r="P2" s="297"/>
      <c r="Q2" s="297"/>
      <c r="R2" s="297"/>
      <c r="S2" s="468"/>
      <c r="T2" s="272"/>
      <c r="U2" s="273"/>
    </row>
    <row r="3" spans="1:32" ht="17.25" customHeight="1" x14ac:dyDescent="0.3">
      <c r="A3" s="279"/>
      <c r="B3" s="280"/>
      <c r="C3" s="254" t="s">
        <v>2</v>
      </c>
      <c r="D3" s="255"/>
      <c r="E3" s="256"/>
      <c r="F3" s="257">
        <f ca="1">TODAY()</f>
        <v>43909</v>
      </c>
      <c r="G3" s="258"/>
      <c r="H3" s="258"/>
      <c r="I3" s="259"/>
      <c r="J3" s="254" t="s">
        <v>165</v>
      </c>
      <c r="K3" s="256"/>
      <c r="L3" s="256"/>
      <c r="M3" s="258" t="str">
        <f>'CL DRE (T)'!M3</f>
        <v>XXXXXXXXXXXXXXX</v>
      </c>
      <c r="N3" s="258"/>
      <c r="O3" s="258"/>
      <c r="P3" s="258"/>
      <c r="Q3" s="258"/>
      <c r="R3" s="258"/>
      <c r="S3" s="467"/>
      <c r="T3" s="272"/>
      <c r="U3" s="273"/>
    </row>
    <row r="4" spans="1:32" ht="17.25" customHeight="1" x14ac:dyDescent="0.3">
      <c r="A4" s="279"/>
      <c r="B4" s="280"/>
      <c r="C4" s="254" t="s">
        <v>60</v>
      </c>
      <c r="D4" s="255"/>
      <c r="E4" s="256"/>
      <c r="F4" s="257" t="str">
        <f>'CL DRE (T)'!F4</f>
        <v>Equipe 1</v>
      </c>
      <c r="G4" s="258"/>
      <c r="H4" s="258"/>
      <c r="I4" s="259"/>
      <c r="J4" s="254" t="s">
        <v>64</v>
      </c>
      <c r="K4" s="256"/>
      <c r="L4" s="256"/>
      <c r="M4" s="259" t="s">
        <v>33</v>
      </c>
      <c r="N4" s="306"/>
      <c r="O4" s="291" t="s">
        <v>63</v>
      </c>
      <c r="P4" s="291"/>
      <c r="Q4" s="292" t="str">
        <f>'CL DRE (T)'!Q4</f>
        <v>Deco intérieure</v>
      </c>
      <c r="R4" s="292"/>
      <c r="S4" s="293"/>
      <c r="T4" s="272"/>
      <c r="U4" s="273"/>
      <c r="AE4" s="183">
        <f>AD6+AE6+AF6</f>
        <v>1</v>
      </c>
      <c r="AF4" s="183"/>
    </row>
    <row r="5" spans="1:32" ht="18" customHeight="1" thickBot="1" x14ac:dyDescent="0.35">
      <c r="A5" s="281"/>
      <c r="B5" s="282"/>
      <c r="C5" s="260" t="s">
        <v>61</v>
      </c>
      <c r="D5" s="261"/>
      <c r="E5" s="262"/>
      <c r="F5" s="299" t="str">
        <f>'CL DRE (T)'!F5</f>
        <v>A</v>
      </c>
      <c r="G5" s="299"/>
      <c r="H5" s="299"/>
      <c r="I5" s="300"/>
      <c r="J5" s="260" t="s">
        <v>62</v>
      </c>
      <c r="K5" s="262"/>
      <c r="L5" s="262"/>
      <c r="M5" s="299" t="str">
        <f>'CL DRE (T)'!M5</f>
        <v>Moi</v>
      </c>
      <c r="N5" s="299"/>
      <c r="O5" s="299"/>
      <c r="P5" s="299"/>
      <c r="Q5" s="299"/>
      <c r="R5" s="299"/>
      <c r="S5" s="469"/>
      <c r="T5" s="274"/>
      <c r="U5" s="275"/>
      <c r="AA5" s="87"/>
      <c r="AB5" s="87"/>
      <c r="AC5" s="87"/>
      <c r="AE5" s="183">
        <f>AE6+AF6</f>
        <v>1</v>
      </c>
      <c r="AF5" s="183"/>
    </row>
    <row r="6" spans="1:32" x14ac:dyDescent="0.3">
      <c r="A6" s="244" t="s">
        <v>163</v>
      </c>
      <c r="B6" s="246"/>
      <c r="C6" s="246"/>
      <c r="D6" s="246"/>
      <c r="E6" s="246"/>
      <c r="F6" s="246"/>
      <c r="G6" s="246"/>
      <c r="H6" s="246"/>
      <c r="I6" s="248" t="s">
        <v>3</v>
      </c>
      <c r="J6" s="250" t="s">
        <v>4</v>
      </c>
      <c r="K6" s="252" t="s">
        <v>5</v>
      </c>
      <c r="L6" s="290" t="s">
        <v>67</v>
      </c>
      <c r="M6" s="290"/>
      <c r="N6" s="290"/>
      <c r="O6" s="290"/>
      <c r="P6" s="290"/>
      <c r="Q6" s="290"/>
      <c r="R6" s="265" t="s">
        <v>68</v>
      </c>
      <c r="S6" s="263" t="s">
        <v>69</v>
      </c>
      <c r="T6" s="263" t="s">
        <v>70</v>
      </c>
      <c r="U6" s="267" t="s">
        <v>71</v>
      </c>
      <c r="AA6" s="88">
        <f t="shared" ref="AA6:AF6" si="0">SUM(AA8:AA42)</f>
        <v>0</v>
      </c>
      <c r="AB6" s="88">
        <f t="shared" si="0"/>
        <v>0</v>
      </c>
      <c r="AC6" s="88">
        <f t="shared" si="0"/>
        <v>0</v>
      </c>
      <c r="AD6" s="88">
        <f t="shared" si="0"/>
        <v>0</v>
      </c>
      <c r="AE6" s="88">
        <f t="shared" si="0"/>
        <v>0</v>
      </c>
      <c r="AF6" s="88">
        <f t="shared" si="0"/>
        <v>1</v>
      </c>
    </row>
    <row r="7" spans="1:32" ht="15" thickBot="1" x14ac:dyDescent="0.35">
      <c r="A7" s="245"/>
      <c r="B7" s="247"/>
      <c r="C7" s="247"/>
      <c r="D7" s="247"/>
      <c r="E7" s="247"/>
      <c r="F7" s="247"/>
      <c r="G7" s="247"/>
      <c r="H7" s="247"/>
      <c r="I7" s="249"/>
      <c r="J7" s="251"/>
      <c r="K7" s="253"/>
      <c r="L7" s="309" t="s">
        <v>65</v>
      </c>
      <c r="M7" s="310"/>
      <c r="N7" s="311"/>
      <c r="O7" s="309" t="s">
        <v>66</v>
      </c>
      <c r="P7" s="310"/>
      <c r="Q7" s="311"/>
      <c r="R7" s="266"/>
      <c r="S7" s="264"/>
      <c r="T7" s="264"/>
      <c r="U7" s="268"/>
      <c r="AA7" s="88" t="s">
        <v>16</v>
      </c>
      <c r="AB7" s="88" t="s">
        <v>16</v>
      </c>
      <c r="AC7" s="88" t="s">
        <v>16</v>
      </c>
      <c r="AD7" s="88" t="s">
        <v>12</v>
      </c>
      <c r="AE7" s="88" t="s">
        <v>13</v>
      </c>
      <c r="AF7" s="88" t="s">
        <v>14</v>
      </c>
    </row>
    <row r="8" spans="1:32" ht="18" thickBot="1" x14ac:dyDescent="0.35">
      <c r="A8" s="198" t="s">
        <v>19</v>
      </c>
      <c r="B8" s="199"/>
      <c r="C8" s="199"/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199"/>
      <c r="Q8" s="199"/>
      <c r="R8" s="200"/>
      <c r="S8" s="241"/>
      <c r="T8" s="242"/>
      <c r="U8" s="243"/>
      <c r="AA8" s="87"/>
      <c r="AB8" s="87"/>
      <c r="AC8" s="87"/>
      <c r="AD8" s="87"/>
      <c r="AE8" s="87"/>
      <c r="AF8" s="87"/>
    </row>
    <row r="9" spans="1:32" ht="17.25" x14ac:dyDescent="0.3">
      <c r="A9" s="28">
        <v>1</v>
      </c>
      <c r="B9" s="184" t="s">
        <v>74</v>
      </c>
      <c r="C9" s="184"/>
      <c r="D9" s="184"/>
      <c r="E9" s="184"/>
      <c r="F9" s="184"/>
      <c r="G9" s="184"/>
      <c r="H9" s="184"/>
      <c r="I9" s="111"/>
      <c r="J9" s="112"/>
      <c r="K9" s="112"/>
      <c r="L9" s="180"/>
      <c r="M9" s="180"/>
      <c r="N9" s="180"/>
      <c r="O9" s="180"/>
      <c r="P9" s="180"/>
      <c r="Q9" s="180"/>
      <c r="R9" s="34"/>
      <c r="S9" s="48" t="str">
        <f>_xlfn.SWITCH(W9,1,$M$5,"")</f>
        <v/>
      </c>
      <c r="T9" s="77" t="str">
        <f>_xlfn.SWITCH(W9,1,$F$3,"")</f>
        <v/>
      </c>
      <c r="U9" s="67" t="str">
        <f>_xlfn.SWITCH(W9,1,$F$3,"")</f>
        <v/>
      </c>
      <c r="W9" s="61">
        <f>SUM(X9+Y9+Z9)</f>
        <v>0</v>
      </c>
      <c r="X9" s="61" t="str" cm="1">
        <f t="array" ref="X9">_xlfn.SWITCH(I9,"X","1","0")</f>
        <v>0</v>
      </c>
      <c r="Y9" s="61">
        <v>0</v>
      </c>
      <c r="Z9" s="61" t="str" cm="1">
        <f t="array" ref="Z9">_xlfn.SWITCH(K9,"X","1","0")</f>
        <v>0</v>
      </c>
      <c r="AA9" s="87">
        <f>IF($I9=$AA$7,1,0)</f>
        <v>0</v>
      </c>
      <c r="AB9" s="87">
        <f>IF($J9=$AB$7,1,0)</f>
        <v>0</v>
      </c>
      <c r="AC9" s="87">
        <f>IF($K9=$AC$7,1,0)</f>
        <v>0</v>
      </c>
      <c r="AD9" s="87">
        <f>IF($R9=$AD$7,1,0)</f>
        <v>0</v>
      </c>
      <c r="AE9" s="87">
        <f>IF($R9=$AE$7,1,0)</f>
        <v>0</v>
      </c>
      <c r="AF9" s="87">
        <f>IF($R9=$AF$7,1,0)</f>
        <v>0</v>
      </c>
    </row>
    <row r="10" spans="1:32" ht="18" thickBot="1" x14ac:dyDescent="0.35">
      <c r="A10" s="29">
        <v>2</v>
      </c>
      <c r="B10" s="276" t="s">
        <v>75</v>
      </c>
      <c r="C10" s="276"/>
      <c r="D10" s="276"/>
      <c r="E10" s="276"/>
      <c r="F10" s="276"/>
      <c r="G10" s="276"/>
      <c r="H10" s="276"/>
      <c r="I10" s="115"/>
      <c r="J10" s="116"/>
      <c r="K10" s="116"/>
      <c r="L10" s="179"/>
      <c r="M10" s="179"/>
      <c r="N10" s="179"/>
      <c r="O10" s="179"/>
      <c r="P10" s="179"/>
      <c r="Q10" s="179"/>
      <c r="R10" s="35"/>
      <c r="S10" s="49" t="str">
        <f>_xlfn.SWITCH(W10,1,$M$5,"")</f>
        <v/>
      </c>
      <c r="T10" s="79" t="str">
        <f>_xlfn.SWITCH(W10,1,$F$3,"")</f>
        <v/>
      </c>
      <c r="U10" s="68" t="str">
        <f>_xlfn.SWITCH(W10,1,$F$3,"")</f>
        <v/>
      </c>
      <c r="W10" s="61">
        <f>SUM(X10+Y10+Z10)</f>
        <v>0</v>
      </c>
      <c r="X10" s="61" t="str" cm="1">
        <f t="array" ref="X10">_xlfn.SWITCH(I10,"X","1","0")</f>
        <v>0</v>
      </c>
      <c r="Y10" s="61">
        <v>0</v>
      </c>
      <c r="Z10" s="61" t="str" cm="1">
        <f t="array" ref="Z10">_xlfn.SWITCH(K10,"X","1","0")</f>
        <v>0</v>
      </c>
      <c r="AA10" s="87">
        <f>IF($I10=$AA$7,1,0)</f>
        <v>0</v>
      </c>
      <c r="AB10" s="87">
        <f>IF($J10=$AB$7,1,0)</f>
        <v>0</v>
      </c>
      <c r="AC10" s="87">
        <f>IF($K10=$AC$7,1,0)</f>
        <v>0</v>
      </c>
      <c r="AD10" s="87">
        <f>IF($R10=$AD$7,1,0)</f>
        <v>0</v>
      </c>
      <c r="AE10" s="87">
        <f>IF($R10=$AE$7,1,0)</f>
        <v>0</v>
      </c>
      <c r="AF10" s="87">
        <f>IF($R10=$AF$7,1,0)</f>
        <v>0</v>
      </c>
    </row>
    <row r="11" spans="1:32" ht="18" thickBot="1" x14ac:dyDescent="0.35">
      <c r="A11" s="528" t="s">
        <v>72</v>
      </c>
      <c r="B11" s="474"/>
      <c r="C11" s="474"/>
      <c r="D11" s="474"/>
      <c r="E11" s="474"/>
      <c r="F11" s="474"/>
      <c r="G11" s="474"/>
      <c r="H11" s="474"/>
      <c r="I11" s="474"/>
      <c r="J11" s="474"/>
      <c r="K11" s="474"/>
      <c r="L11" s="474"/>
      <c r="M11" s="474"/>
      <c r="N11" s="474"/>
      <c r="O11" s="474"/>
      <c r="P11" s="474"/>
      <c r="Q11" s="474"/>
      <c r="R11" s="475"/>
      <c r="S11" s="241"/>
      <c r="T11" s="242"/>
      <c r="U11" s="243"/>
      <c r="W11" s="61"/>
      <c r="X11" s="61"/>
      <c r="Y11" s="61"/>
      <c r="Z11" s="61"/>
      <c r="AA11" s="87"/>
      <c r="AB11" s="87"/>
      <c r="AC11" s="87"/>
      <c r="AD11" s="87"/>
      <c r="AE11" s="87"/>
      <c r="AF11" s="87"/>
    </row>
    <row r="12" spans="1:32" ht="17.25" x14ac:dyDescent="0.3">
      <c r="A12" s="28">
        <v>3</v>
      </c>
      <c r="B12" s="184" t="s">
        <v>76</v>
      </c>
      <c r="C12" s="184"/>
      <c r="D12" s="184"/>
      <c r="E12" s="184"/>
      <c r="F12" s="184"/>
      <c r="G12" s="184"/>
      <c r="H12" s="184"/>
      <c r="I12" s="111"/>
      <c r="J12" s="112"/>
      <c r="K12" s="112"/>
      <c r="L12" s="180"/>
      <c r="M12" s="180"/>
      <c r="N12" s="180"/>
      <c r="O12" s="180"/>
      <c r="P12" s="180"/>
      <c r="Q12" s="180"/>
      <c r="R12" s="34"/>
      <c r="S12" s="48" t="str">
        <f t="shared" ref="S12:S30" si="1">_xlfn.SWITCH(W12,1,$M$5,"")</f>
        <v/>
      </c>
      <c r="T12" s="77" t="str">
        <f t="shared" ref="T12:T30" si="2">_xlfn.SWITCH(W12,1,$F$3,"")</f>
        <v/>
      </c>
      <c r="U12" s="67" t="str">
        <f t="shared" ref="U12:U36" si="3">_xlfn.SWITCH(W12,1,$F$3,"")</f>
        <v/>
      </c>
      <c r="W12" s="61">
        <f t="shared" ref="W12:W42" si="4">SUM(X12+Y12+Z12)</f>
        <v>0</v>
      </c>
      <c r="X12" s="61" t="str" cm="1">
        <f t="array" ref="X12">_xlfn.SWITCH(I12,"X","1","0")</f>
        <v>0</v>
      </c>
      <c r="Y12" s="61">
        <v>0</v>
      </c>
      <c r="Z12" s="61" t="str" cm="1">
        <f t="array" ref="Z12">_xlfn.SWITCH(K12,"X","1","0")</f>
        <v>0</v>
      </c>
      <c r="AA12" s="87">
        <f>IF($I12=$AA$7,1,0)</f>
        <v>0</v>
      </c>
      <c r="AB12" s="87">
        <f>IF($J12=$AB$7,1,0)</f>
        <v>0</v>
      </c>
      <c r="AC12" s="87">
        <f>IF($K12=$AC$7,1,0)</f>
        <v>0</v>
      </c>
      <c r="AD12" s="87">
        <f>IF($R12=$AD$7,1,0)</f>
        <v>0</v>
      </c>
      <c r="AE12" s="87">
        <f>IF($R12=$AE$7,1,0)</f>
        <v>0</v>
      </c>
      <c r="AF12" s="87">
        <f>IF($R12=$AF$7,1,0)</f>
        <v>0</v>
      </c>
    </row>
    <row r="13" spans="1:32" ht="17.25" x14ac:dyDescent="0.3">
      <c r="A13" s="6">
        <v>4</v>
      </c>
      <c r="B13" s="182" t="s">
        <v>77</v>
      </c>
      <c r="C13" s="182"/>
      <c r="D13" s="182"/>
      <c r="E13" s="182"/>
      <c r="F13" s="182"/>
      <c r="G13" s="182"/>
      <c r="H13" s="182"/>
      <c r="I13" s="113"/>
      <c r="J13" s="114"/>
      <c r="K13" s="114"/>
      <c r="L13" s="178"/>
      <c r="M13" s="178"/>
      <c r="N13" s="178"/>
      <c r="O13" s="178"/>
      <c r="P13" s="178"/>
      <c r="Q13" s="178"/>
      <c r="R13" s="33"/>
      <c r="S13" s="46" t="str">
        <f t="shared" si="1"/>
        <v/>
      </c>
      <c r="T13" s="78" t="str">
        <f t="shared" si="2"/>
        <v/>
      </c>
      <c r="U13" s="47" t="str">
        <f t="shared" si="3"/>
        <v/>
      </c>
      <c r="W13" s="61">
        <f t="shared" si="4"/>
        <v>0</v>
      </c>
      <c r="X13" s="61" t="str" cm="1">
        <f t="array" ref="X13">_xlfn.SWITCH(I13,"X","1","0")</f>
        <v>0</v>
      </c>
      <c r="Y13" s="61">
        <v>0</v>
      </c>
      <c r="Z13" s="61" t="str" cm="1">
        <f t="array" ref="Z13">_xlfn.SWITCH(K13,"X","1","0")</f>
        <v>0</v>
      </c>
      <c r="AA13" s="87">
        <f>IF($I13=$AA$7,1,0)</f>
        <v>0</v>
      </c>
      <c r="AB13" s="87">
        <f>IF($J13=$AB$7,1,0)</f>
        <v>0</v>
      </c>
      <c r="AC13" s="87">
        <f>IF($K13=$AC$7,1,0)</f>
        <v>0</v>
      </c>
      <c r="AD13" s="87">
        <f>IF($R13=$AD$7,1,0)</f>
        <v>0</v>
      </c>
      <c r="AE13" s="87">
        <f>IF($R13=$AE$7,1,0)</f>
        <v>0</v>
      </c>
      <c r="AF13" s="87">
        <f>IF($R13=$AF$7,1,0)</f>
        <v>0</v>
      </c>
    </row>
    <row r="14" spans="1:32" ht="17.25" x14ac:dyDescent="0.3">
      <c r="A14" s="6">
        <v>5</v>
      </c>
      <c r="B14" s="182" t="s">
        <v>78</v>
      </c>
      <c r="C14" s="182"/>
      <c r="D14" s="182"/>
      <c r="E14" s="182"/>
      <c r="F14" s="182"/>
      <c r="G14" s="182"/>
      <c r="H14" s="182"/>
      <c r="I14" s="113"/>
      <c r="J14" s="114"/>
      <c r="K14" s="114"/>
      <c r="L14" s="178"/>
      <c r="M14" s="178"/>
      <c r="N14" s="178"/>
      <c r="O14" s="178"/>
      <c r="P14" s="178"/>
      <c r="Q14" s="178"/>
      <c r="R14" s="33"/>
      <c r="S14" s="46" t="str">
        <f t="shared" si="1"/>
        <v/>
      </c>
      <c r="T14" s="78" t="str">
        <f t="shared" si="2"/>
        <v/>
      </c>
      <c r="U14" s="47" t="str">
        <f t="shared" si="3"/>
        <v/>
      </c>
      <c r="W14" s="61">
        <f t="shared" si="4"/>
        <v>0</v>
      </c>
      <c r="X14" s="61" t="str" cm="1">
        <f t="array" ref="X14">_xlfn.SWITCH(I14,"X","1","0")</f>
        <v>0</v>
      </c>
      <c r="Y14" s="61">
        <v>0</v>
      </c>
      <c r="Z14" s="61" t="str" cm="1">
        <f t="array" ref="Z14">_xlfn.SWITCH(K14,"X","1","0")</f>
        <v>0</v>
      </c>
      <c r="AA14" s="87">
        <f>IF($I14=$AA$7,1,0)</f>
        <v>0</v>
      </c>
      <c r="AB14" s="87">
        <f>IF($J14=$AB$7,1,0)</f>
        <v>0</v>
      </c>
      <c r="AC14" s="87">
        <f>IF($K14=$AC$7,1,0)</f>
        <v>0</v>
      </c>
      <c r="AD14" s="87">
        <f>IF($R14=$AD$7,1,0)</f>
        <v>0</v>
      </c>
      <c r="AE14" s="87">
        <f>IF($R14=$AE$7,1,0)</f>
        <v>0</v>
      </c>
      <c r="AF14" s="87">
        <f>IF($R14=$AF$7,1,0)</f>
        <v>0</v>
      </c>
    </row>
    <row r="15" spans="1:32" ht="17.25" x14ac:dyDescent="0.3">
      <c r="A15" s="6">
        <v>6</v>
      </c>
      <c r="B15" s="182" t="s">
        <v>79</v>
      </c>
      <c r="C15" s="182"/>
      <c r="D15" s="182"/>
      <c r="E15" s="182"/>
      <c r="F15" s="182"/>
      <c r="G15" s="182"/>
      <c r="H15" s="182"/>
      <c r="I15" s="113"/>
      <c r="J15" s="114"/>
      <c r="K15" s="114"/>
      <c r="L15" s="178"/>
      <c r="M15" s="178"/>
      <c r="N15" s="178"/>
      <c r="O15" s="178"/>
      <c r="P15" s="178"/>
      <c r="Q15" s="178"/>
      <c r="R15" s="33"/>
      <c r="S15" s="46" t="str">
        <f t="shared" si="1"/>
        <v/>
      </c>
      <c r="T15" s="78" t="str">
        <f t="shared" si="2"/>
        <v/>
      </c>
      <c r="U15" s="47" t="str">
        <f t="shared" si="3"/>
        <v/>
      </c>
      <c r="W15" s="61">
        <f t="shared" si="4"/>
        <v>0</v>
      </c>
      <c r="X15" s="61" t="str" cm="1">
        <f t="array" ref="X15">_xlfn.SWITCH(I15,"X","1","0")</f>
        <v>0</v>
      </c>
      <c r="Y15" s="61">
        <v>0</v>
      </c>
      <c r="Z15" s="61" t="str" cm="1">
        <f t="array" ref="Z15">_xlfn.SWITCH(K15,"X","1","0")</f>
        <v>0</v>
      </c>
      <c r="AA15" s="87">
        <f t="shared" ref="AA15:AA42" si="5">IF($I15=$AA$7,1,0)</f>
        <v>0</v>
      </c>
      <c r="AB15" s="87">
        <f t="shared" ref="AB15:AB42" si="6">IF($J15=$AB$7,1,0)</f>
        <v>0</v>
      </c>
      <c r="AC15" s="87">
        <f t="shared" ref="AC15:AC42" si="7">IF($K15=$AC$7,1,0)</f>
        <v>0</v>
      </c>
      <c r="AD15" s="87">
        <f t="shared" ref="AD15:AD42" si="8">IF($R15=$AD$7,1,0)</f>
        <v>0</v>
      </c>
      <c r="AE15" s="87">
        <f t="shared" ref="AE15:AE42" si="9">IF($R15=$AE$7,1,0)</f>
        <v>0</v>
      </c>
      <c r="AF15" s="87">
        <f t="shared" ref="AF15:AF42" si="10">IF($R15=$AF$7,1,0)</f>
        <v>0</v>
      </c>
    </row>
    <row r="16" spans="1:32" ht="17.25" x14ac:dyDescent="0.3">
      <c r="A16" s="6">
        <v>7</v>
      </c>
      <c r="B16" s="182" t="s">
        <v>80</v>
      </c>
      <c r="C16" s="182"/>
      <c r="D16" s="182"/>
      <c r="E16" s="182"/>
      <c r="F16" s="182"/>
      <c r="G16" s="182"/>
      <c r="H16" s="182"/>
      <c r="I16" s="113"/>
      <c r="J16" s="114"/>
      <c r="K16" s="114"/>
      <c r="L16" s="178"/>
      <c r="M16" s="178"/>
      <c r="N16" s="178"/>
      <c r="O16" s="178"/>
      <c r="P16" s="178"/>
      <c r="Q16" s="178"/>
      <c r="R16" s="33"/>
      <c r="S16" s="46" t="str">
        <f t="shared" si="1"/>
        <v/>
      </c>
      <c r="T16" s="78" t="str">
        <f t="shared" si="2"/>
        <v/>
      </c>
      <c r="U16" s="47" t="str">
        <f t="shared" si="3"/>
        <v/>
      </c>
      <c r="W16" s="61">
        <f t="shared" si="4"/>
        <v>0</v>
      </c>
      <c r="X16" s="61" t="str" cm="1">
        <f t="array" ref="X16">_xlfn.SWITCH(I16,"X","1","0")</f>
        <v>0</v>
      </c>
      <c r="Y16" s="61">
        <v>0</v>
      </c>
      <c r="Z16" s="61" t="str" cm="1">
        <f t="array" ref="Z16">_xlfn.SWITCH(K16,"X","1","0")</f>
        <v>0</v>
      </c>
      <c r="AA16" s="87">
        <f t="shared" si="5"/>
        <v>0</v>
      </c>
      <c r="AB16" s="87">
        <f t="shared" si="6"/>
        <v>0</v>
      </c>
      <c r="AC16" s="87">
        <f t="shared" si="7"/>
        <v>0</v>
      </c>
      <c r="AD16" s="87">
        <f t="shared" si="8"/>
        <v>0</v>
      </c>
      <c r="AE16" s="87">
        <f t="shared" si="9"/>
        <v>0</v>
      </c>
      <c r="AF16" s="87">
        <f t="shared" si="10"/>
        <v>0</v>
      </c>
    </row>
    <row r="17" spans="1:32" ht="17.25" x14ac:dyDescent="0.3">
      <c r="A17" s="6">
        <v>8</v>
      </c>
      <c r="B17" s="182" t="s">
        <v>81</v>
      </c>
      <c r="C17" s="182"/>
      <c r="D17" s="182"/>
      <c r="E17" s="182"/>
      <c r="F17" s="182"/>
      <c r="G17" s="182"/>
      <c r="H17" s="182"/>
      <c r="I17" s="113"/>
      <c r="J17" s="114"/>
      <c r="K17" s="114"/>
      <c r="L17" s="178"/>
      <c r="M17" s="178"/>
      <c r="N17" s="178"/>
      <c r="O17" s="178"/>
      <c r="P17" s="178"/>
      <c r="Q17" s="178"/>
      <c r="R17" s="33"/>
      <c r="S17" s="46" t="str">
        <f t="shared" si="1"/>
        <v/>
      </c>
      <c r="T17" s="78" t="str">
        <f t="shared" si="2"/>
        <v/>
      </c>
      <c r="U17" s="47" t="str">
        <f t="shared" si="3"/>
        <v/>
      </c>
      <c r="W17" s="61">
        <f t="shared" si="4"/>
        <v>0</v>
      </c>
      <c r="X17" s="61" t="str" cm="1">
        <f t="array" ref="X17">_xlfn.SWITCH(I17,"X","1","0")</f>
        <v>0</v>
      </c>
      <c r="Y17" s="61">
        <v>0</v>
      </c>
      <c r="Z17" s="61" t="str" cm="1">
        <f t="array" ref="Z17">_xlfn.SWITCH(K17,"X","1","0")</f>
        <v>0</v>
      </c>
      <c r="AA17" s="87">
        <f t="shared" si="5"/>
        <v>0</v>
      </c>
      <c r="AB17" s="87">
        <f t="shared" si="6"/>
        <v>0</v>
      </c>
      <c r="AC17" s="87">
        <f t="shared" si="7"/>
        <v>0</v>
      </c>
      <c r="AD17" s="87">
        <f t="shared" si="8"/>
        <v>0</v>
      </c>
      <c r="AE17" s="87">
        <f t="shared" si="9"/>
        <v>0</v>
      </c>
      <c r="AF17" s="87">
        <f t="shared" si="10"/>
        <v>0</v>
      </c>
    </row>
    <row r="18" spans="1:32" ht="17.25" x14ac:dyDescent="0.3">
      <c r="A18" s="6">
        <v>9</v>
      </c>
      <c r="B18" s="182" t="s">
        <v>82</v>
      </c>
      <c r="C18" s="182"/>
      <c r="D18" s="182"/>
      <c r="E18" s="182"/>
      <c r="F18" s="182"/>
      <c r="G18" s="182"/>
      <c r="H18" s="182"/>
      <c r="I18" s="113"/>
      <c r="J18" s="114"/>
      <c r="K18" s="114"/>
      <c r="L18" s="178"/>
      <c r="M18" s="178"/>
      <c r="N18" s="178"/>
      <c r="O18" s="178"/>
      <c r="P18" s="178"/>
      <c r="Q18" s="178"/>
      <c r="R18" s="33"/>
      <c r="S18" s="46" t="str">
        <f t="shared" si="1"/>
        <v/>
      </c>
      <c r="T18" s="78" t="str">
        <f t="shared" si="2"/>
        <v/>
      </c>
      <c r="U18" s="47" t="str">
        <f t="shared" si="3"/>
        <v/>
      </c>
      <c r="W18" s="61">
        <f t="shared" si="4"/>
        <v>0</v>
      </c>
      <c r="X18" s="61" t="str" cm="1">
        <f t="array" ref="X18">_xlfn.SWITCH(I18,"X","1","0")</f>
        <v>0</v>
      </c>
      <c r="Y18" s="61">
        <v>0</v>
      </c>
      <c r="Z18" s="61" t="str" cm="1">
        <f t="array" ref="Z18">_xlfn.SWITCH(K18,"X","1","0")</f>
        <v>0</v>
      </c>
      <c r="AA18" s="87">
        <f t="shared" si="5"/>
        <v>0</v>
      </c>
      <c r="AB18" s="87">
        <f t="shared" si="6"/>
        <v>0</v>
      </c>
      <c r="AC18" s="87">
        <f t="shared" si="7"/>
        <v>0</v>
      </c>
      <c r="AD18" s="87">
        <f t="shared" si="8"/>
        <v>0</v>
      </c>
      <c r="AE18" s="87">
        <f t="shared" si="9"/>
        <v>0</v>
      </c>
      <c r="AF18" s="87">
        <f t="shared" si="10"/>
        <v>0</v>
      </c>
    </row>
    <row r="19" spans="1:32" ht="17.25" x14ac:dyDescent="0.3">
      <c r="A19" s="6">
        <v>10</v>
      </c>
      <c r="B19" s="182" t="s">
        <v>83</v>
      </c>
      <c r="C19" s="182"/>
      <c r="D19" s="182"/>
      <c r="E19" s="182"/>
      <c r="F19" s="182"/>
      <c r="G19" s="182"/>
      <c r="H19" s="182"/>
      <c r="I19" s="113"/>
      <c r="J19" s="114"/>
      <c r="K19" s="114"/>
      <c r="L19" s="178"/>
      <c r="M19" s="178"/>
      <c r="N19" s="178"/>
      <c r="O19" s="178"/>
      <c r="P19" s="178"/>
      <c r="Q19" s="178"/>
      <c r="R19" s="33"/>
      <c r="S19" s="46" t="str">
        <f t="shared" si="1"/>
        <v/>
      </c>
      <c r="T19" s="78" t="str">
        <f t="shared" si="2"/>
        <v/>
      </c>
      <c r="U19" s="47" t="str">
        <f t="shared" si="3"/>
        <v/>
      </c>
      <c r="W19" s="61">
        <f t="shared" si="4"/>
        <v>0</v>
      </c>
      <c r="X19" s="61" t="str" cm="1">
        <f t="array" ref="X19">_xlfn.SWITCH(I19,"X","1","0")</f>
        <v>0</v>
      </c>
      <c r="Y19" s="61">
        <v>0</v>
      </c>
      <c r="Z19" s="61" t="str" cm="1">
        <f t="array" ref="Z19">_xlfn.SWITCH(K19,"X","1","0")</f>
        <v>0</v>
      </c>
      <c r="AA19" s="87">
        <f t="shared" si="5"/>
        <v>0</v>
      </c>
      <c r="AB19" s="87">
        <f t="shared" si="6"/>
        <v>0</v>
      </c>
      <c r="AC19" s="87">
        <f t="shared" si="7"/>
        <v>0</v>
      </c>
      <c r="AD19" s="87">
        <f t="shared" si="8"/>
        <v>0</v>
      </c>
      <c r="AE19" s="87">
        <f t="shared" si="9"/>
        <v>0</v>
      </c>
      <c r="AF19" s="87">
        <f t="shared" si="10"/>
        <v>0</v>
      </c>
    </row>
    <row r="20" spans="1:32" ht="17.25" x14ac:dyDescent="0.3">
      <c r="A20" s="6">
        <v>11</v>
      </c>
      <c r="B20" s="182" t="s">
        <v>84</v>
      </c>
      <c r="C20" s="182"/>
      <c r="D20" s="182"/>
      <c r="E20" s="182"/>
      <c r="F20" s="182"/>
      <c r="G20" s="182"/>
      <c r="H20" s="182"/>
      <c r="I20" s="113"/>
      <c r="J20" s="114"/>
      <c r="K20" s="114"/>
      <c r="L20" s="178"/>
      <c r="M20" s="178"/>
      <c r="N20" s="178"/>
      <c r="O20" s="178"/>
      <c r="P20" s="178"/>
      <c r="Q20" s="178"/>
      <c r="R20" s="33"/>
      <c r="S20" s="46" t="str">
        <f t="shared" si="1"/>
        <v/>
      </c>
      <c r="T20" s="78" t="str">
        <f t="shared" si="2"/>
        <v/>
      </c>
      <c r="U20" s="47" t="str">
        <f t="shared" si="3"/>
        <v/>
      </c>
      <c r="W20" s="61">
        <f t="shared" si="4"/>
        <v>0</v>
      </c>
      <c r="X20" s="61" t="str" cm="1">
        <f t="array" ref="X20">_xlfn.SWITCH(I20,"X","1","0")</f>
        <v>0</v>
      </c>
      <c r="Y20" s="61">
        <v>0</v>
      </c>
      <c r="Z20" s="61" t="str" cm="1">
        <f t="array" ref="Z20">_xlfn.SWITCH(K20,"X","1","0")</f>
        <v>0</v>
      </c>
      <c r="AA20" s="87">
        <f t="shared" si="5"/>
        <v>0</v>
      </c>
      <c r="AB20" s="87">
        <f t="shared" si="6"/>
        <v>0</v>
      </c>
      <c r="AC20" s="87">
        <f t="shared" si="7"/>
        <v>0</v>
      </c>
      <c r="AD20" s="87">
        <f t="shared" si="8"/>
        <v>0</v>
      </c>
      <c r="AE20" s="87">
        <f t="shared" si="9"/>
        <v>0</v>
      </c>
      <c r="AF20" s="87">
        <f t="shared" si="10"/>
        <v>0</v>
      </c>
    </row>
    <row r="21" spans="1:32" ht="17.25" x14ac:dyDescent="0.3">
      <c r="A21" s="6">
        <v>12</v>
      </c>
      <c r="B21" s="182" t="s">
        <v>94</v>
      </c>
      <c r="C21" s="182"/>
      <c r="D21" s="182"/>
      <c r="E21" s="182"/>
      <c r="F21" s="182"/>
      <c r="G21" s="182"/>
      <c r="H21" s="182"/>
      <c r="I21" s="113"/>
      <c r="J21" s="114"/>
      <c r="K21" s="114"/>
      <c r="L21" s="178"/>
      <c r="M21" s="178"/>
      <c r="N21" s="178"/>
      <c r="O21" s="178"/>
      <c r="P21" s="178"/>
      <c r="Q21" s="178"/>
      <c r="R21" s="33"/>
      <c r="S21" s="46" t="str">
        <f t="shared" si="1"/>
        <v/>
      </c>
      <c r="T21" s="78" t="str">
        <f t="shared" si="2"/>
        <v/>
      </c>
      <c r="U21" s="47" t="str">
        <f t="shared" si="3"/>
        <v/>
      </c>
      <c r="W21" s="61">
        <f t="shared" si="4"/>
        <v>0</v>
      </c>
      <c r="X21" s="61" t="str" cm="1">
        <f t="array" ref="X21">_xlfn.SWITCH(I21,"X","1","0")</f>
        <v>0</v>
      </c>
      <c r="Y21" s="61">
        <v>0</v>
      </c>
      <c r="Z21" s="61" t="str" cm="1">
        <f t="array" ref="Z21">_xlfn.SWITCH(K21,"X","1","0")</f>
        <v>0</v>
      </c>
      <c r="AA21" s="87">
        <f t="shared" si="5"/>
        <v>0</v>
      </c>
      <c r="AB21" s="87">
        <f t="shared" si="6"/>
        <v>0</v>
      </c>
      <c r="AC21" s="87">
        <f t="shared" si="7"/>
        <v>0</v>
      </c>
      <c r="AD21" s="87">
        <f t="shared" si="8"/>
        <v>0</v>
      </c>
      <c r="AE21" s="87">
        <f t="shared" si="9"/>
        <v>0</v>
      </c>
      <c r="AF21" s="87">
        <f t="shared" si="10"/>
        <v>0</v>
      </c>
    </row>
    <row r="22" spans="1:32" ht="17.25" x14ac:dyDescent="0.3">
      <c r="A22" s="6">
        <v>13</v>
      </c>
      <c r="B22" s="182" t="s">
        <v>95</v>
      </c>
      <c r="C22" s="182"/>
      <c r="D22" s="182"/>
      <c r="E22" s="182"/>
      <c r="F22" s="182"/>
      <c r="G22" s="182"/>
      <c r="H22" s="182"/>
      <c r="I22" s="113"/>
      <c r="J22" s="114"/>
      <c r="K22" s="114"/>
      <c r="L22" s="178"/>
      <c r="M22" s="178"/>
      <c r="N22" s="178"/>
      <c r="O22" s="178"/>
      <c r="P22" s="178"/>
      <c r="Q22" s="178"/>
      <c r="R22" s="33"/>
      <c r="S22" s="46" t="str">
        <f t="shared" si="1"/>
        <v/>
      </c>
      <c r="T22" s="78" t="str">
        <f t="shared" si="2"/>
        <v/>
      </c>
      <c r="U22" s="47" t="str">
        <f t="shared" si="3"/>
        <v/>
      </c>
      <c r="W22" s="61">
        <f t="shared" si="4"/>
        <v>0</v>
      </c>
      <c r="X22" s="61" t="str" cm="1">
        <f t="array" ref="X22">_xlfn.SWITCH(I22,"X","1","0")</f>
        <v>0</v>
      </c>
      <c r="Y22" s="61">
        <v>0</v>
      </c>
      <c r="Z22" s="61" t="str" cm="1">
        <f t="array" ref="Z22">_xlfn.SWITCH(K22,"X","1","0")</f>
        <v>0</v>
      </c>
      <c r="AA22" s="87">
        <f t="shared" si="5"/>
        <v>0</v>
      </c>
      <c r="AB22" s="87">
        <f t="shared" si="6"/>
        <v>0</v>
      </c>
      <c r="AC22" s="87">
        <f t="shared" si="7"/>
        <v>0</v>
      </c>
      <c r="AD22" s="87">
        <f t="shared" si="8"/>
        <v>0</v>
      </c>
      <c r="AE22" s="87">
        <f t="shared" si="9"/>
        <v>0</v>
      </c>
      <c r="AF22" s="87">
        <f t="shared" si="10"/>
        <v>0</v>
      </c>
    </row>
    <row r="23" spans="1:32" ht="17.25" x14ac:dyDescent="0.3">
      <c r="A23" s="6">
        <v>14</v>
      </c>
      <c r="B23" s="182" t="s">
        <v>96</v>
      </c>
      <c r="C23" s="182"/>
      <c r="D23" s="182"/>
      <c r="E23" s="182"/>
      <c r="F23" s="182"/>
      <c r="G23" s="182"/>
      <c r="H23" s="182"/>
      <c r="I23" s="113"/>
      <c r="J23" s="114"/>
      <c r="K23" s="114"/>
      <c r="L23" s="178"/>
      <c r="M23" s="178"/>
      <c r="N23" s="178"/>
      <c r="O23" s="178"/>
      <c r="P23" s="178"/>
      <c r="Q23" s="178"/>
      <c r="R23" s="33"/>
      <c r="S23" s="46" t="str">
        <f t="shared" si="1"/>
        <v/>
      </c>
      <c r="T23" s="78" t="str">
        <f t="shared" si="2"/>
        <v/>
      </c>
      <c r="U23" s="47" t="str">
        <f t="shared" si="3"/>
        <v/>
      </c>
      <c r="W23" s="61">
        <f t="shared" si="4"/>
        <v>0</v>
      </c>
      <c r="X23" s="61" t="str" cm="1">
        <f t="array" ref="X23">_xlfn.SWITCH(I23,"X","1","0")</f>
        <v>0</v>
      </c>
      <c r="Y23" s="61">
        <v>0</v>
      </c>
      <c r="Z23" s="61" t="str" cm="1">
        <f t="array" ref="Z23">_xlfn.SWITCH(K23,"X","1","0")</f>
        <v>0</v>
      </c>
      <c r="AA23" s="87">
        <f t="shared" si="5"/>
        <v>0</v>
      </c>
      <c r="AB23" s="87">
        <f t="shared" si="6"/>
        <v>0</v>
      </c>
      <c r="AC23" s="87">
        <f t="shared" si="7"/>
        <v>0</v>
      </c>
      <c r="AD23" s="87">
        <f t="shared" si="8"/>
        <v>0</v>
      </c>
      <c r="AE23" s="87">
        <f t="shared" si="9"/>
        <v>0</v>
      </c>
      <c r="AF23" s="87">
        <f t="shared" si="10"/>
        <v>0</v>
      </c>
    </row>
    <row r="24" spans="1:32" ht="17.25" x14ac:dyDescent="0.3">
      <c r="A24" s="6">
        <v>15</v>
      </c>
      <c r="B24" s="182" t="s">
        <v>97</v>
      </c>
      <c r="C24" s="182"/>
      <c r="D24" s="182"/>
      <c r="E24" s="182"/>
      <c r="F24" s="182"/>
      <c r="G24" s="182"/>
      <c r="H24" s="182"/>
      <c r="I24" s="113"/>
      <c r="J24" s="114"/>
      <c r="K24" s="114"/>
      <c r="L24" s="178"/>
      <c r="M24" s="178"/>
      <c r="N24" s="178"/>
      <c r="O24" s="178"/>
      <c r="P24" s="178"/>
      <c r="Q24" s="178"/>
      <c r="R24" s="33"/>
      <c r="S24" s="46" t="str">
        <f t="shared" si="1"/>
        <v/>
      </c>
      <c r="T24" s="78" t="str">
        <f t="shared" si="2"/>
        <v/>
      </c>
      <c r="U24" s="47" t="str">
        <f t="shared" si="3"/>
        <v/>
      </c>
      <c r="W24" s="61">
        <f t="shared" si="4"/>
        <v>0</v>
      </c>
      <c r="X24" s="61" t="str" cm="1">
        <f t="array" ref="X24">_xlfn.SWITCH(I24,"X","1","0")</f>
        <v>0</v>
      </c>
      <c r="Y24" s="61">
        <v>0</v>
      </c>
      <c r="Z24" s="61" t="str" cm="1">
        <f t="array" ref="Z24">_xlfn.SWITCH(K24,"X","1","0")</f>
        <v>0</v>
      </c>
      <c r="AA24" s="87">
        <f t="shared" si="5"/>
        <v>0</v>
      </c>
      <c r="AB24" s="87">
        <f t="shared" si="6"/>
        <v>0</v>
      </c>
      <c r="AC24" s="87">
        <f t="shared" si="7"/>
        <v>0</v>
      </c>
      <c r="AD24" s="87">
        <f t="shared" si="8"/>
        <v>0</v>
      </c>
      <c r="AE24" s="87">
        <f t="shared" si="9"/>
        <v>0</v>
      </c>
      <c r="AF24" s="87">
        <f t="shared" si="10"/>
        <v>0</v>
      </c>
    </row>
    <row r="25" spans="1:32" ht="17.25" x14ac:dyDescent="0.3">
      <c r="A25" s="6">
        <v>16</v>
      </c>
      <c r="B25" s="182" t="s">
        <v>98</v>
      </c>
      <c r="C25" s="182"/>
      <c r="D25" s="182"/>
      <c r="E25" s="182"/>
      <c r="F25" s="182"/>
      <c r="G25" s="182"/>
      <c r="H25" s="182"/>
      <c r="I25" s="113"/>
      <c r="J25" s="114"/>
      <c r="K25" s="114"/>
      <c r="L25" s="178"/>
      <c r="M25" s="178"/>
      <c r="N25" s="178"/>
      <c r="O25" s="178"/>
      <c r="P25" s="178"/>
      <c r="Q25" s="178"/>
      <c r="R25" s="33"/>
      <c r="S25" s="46" t="str">
        <f t="shared" si="1"/>
        <v/>
      </c>
      <c r="T25" s="78" t="str">
        <f t="shared" si="2"/>
        <v/>
      </c>
      <c r="U25" s="47" t="str">
        <f t="shared" si="3"/>
        <v/>
      </c>
      <c r="W25" s="61">
        <f t="shared" si="4"/>
        <v>0</v>
      </c>
      <c r="X25" s="61" t="str" cm="1">
        <f t="array" ref="X25">_xlfn.SWITCH(I25,"X","1","0")</f>
        <v>0</v>
      </c>
      <c r="Y25" s="61">
        <v>0</v>
      </c>
      <c r="Z25" s="61" t="str" cm="1">
        <f t="array" ref="Z25">_xlfn.SWITCH(K25,"X","1","0")</f>
        <v>0</v>
      </c>
      <c r="AA25" s="87">
        <f t="shared" si="5"/>
        <v>0</v>
      </c>
      <c r="AB25" s="87">
        <f t="shared" si="6"/>
        <v>0</v>
      </c>
      <c r="AC25" s="87">
        <f t="shared" si="7"/>
        <v>0</v>
      </c>
      <c r="AD25" s="87">
        <f t="shared" si="8"/>
        <v>0</v>
      </c>
      <c r="AE25" s="87">
        <f t="shared" si="9"/>
        <v>0</v>
      </c>
      <c r="AF25" s="87">
        <f t="shared" si="10"/>
        <v>0</v>
      </c>
    </row>
    <row r="26" spans="1:32" ht="17.25" x14ac:dyDescent="0.3">
      <c r="A26" s="6">
        <v>17</v>
      </c>
      <c r="B26" s="182" t="s">
        <v>99</v>
      </c>
      <c r="C26" s="182"/>
      <c r="D26" s="182"/>
      <c r="E26" s="182"/>
      <c r="F26" s="182"/>
      <c r="G26" s="182"/>
      <c r="H26" s="182"/>
      <c r="I26" s="113"/>
      <c r="J26" s="114"/>
      <c r="K26" s="114"/>
      <c r="L26" s="178"/>
      <c r="M26" s="178"/>
      <c r="N26" s="178"/>
      <c r="O26" s="178"/>
      <c r="P26" s="178"/>
      <c r="Q26" s="178"/>
      <c r="R26" s="33"/>
      <c r="S26" s="46" t="str">
        <f t="shared" si="1"/>
        <v/>
      </c>
      <c r="T26" s="78" t="str">
        <f t="shared" si="2"/>
        <v/>
      </c>
      <c r="U26" s="47" t="str">
        <f t="shared" si="3"/>
        <v/>
      </c>
      <c r="W26" s="61">
        <f t="shared" si="4"/>
        <v>0</v>
      </c>
      <c r="X26" s="61" t="str" cm="1">
        <f t="array" ref="X26">_xlfn.SWITCH(I26,"X","1","0")</f>
        <v>0</v>
      </c>
      <c r="Y26" s="61">
        <v>0</v>
      </c>
      <c r="Z26" s="61" t="str" cm="1">
        <f t="array" ref="Z26">_xlfn.SWITCH(K26,"X","1","0")</f>
        <v>0</v>
      </c>
      <c r="AA26" s="87">
        <f t="shared" si="5"/>
        <v>0</v>
      </c>
      <c r="AB26" s="87">
        <f t="shared" si="6"/>
        <v>0</v>
      </c>
      <c r="AC26" s="87">
        <f t="shared" si="7"/>
        <v>0</v>
      </c>
      <c r="AD26" s="87">
        <f t="shared" si="8"/>
        <v>0</v>
      </c>
      <c r="AE26" s="87">
        <f t="shared" si="9"/>
        <v>0</v>
      </c>
      <c r="AF26" s="87">
        <f t="shared" si="10"/>
        <v>0</v>
      </c>
    </row>
    <row r="27" spans="1:32" ht="17.25" x14ac:dyDescent="0.3">
      <c r="A27" s="6">
        <v>18</v>
      </c>
      <c r="B27" s="182" t="s">
        <v>100</v>
      </c>
      <c r="C27" s="182"/>
      <c r="D27" s="182"/>
      <c r="E27" s="182"/>
      <c r="F27" s="182"/>
      <c r="G27" s="182"/>
      <c r="H27" s="182"/>
      <c r="I27" s="113"/>
      <c r="J27" s="114"/>
      <c r="K27" s="114"/>
      <c r="L27" s="178"/>
      <c r="M27" s="178"/>
      <c r="N27" s="178"/>
      <c r="O27" s="178"/>
      <c r="P27" s="178"/>
      <c r="Q27" s="178"/>
      <c r="R27" s="33"/>
      <c r="S27" s="46" t="str">
        <f t="shared" si="1"/>
        <v/>
      </c>
      <c r="T27" s="78" t="str">
        <f t="shared" si="2"/>
        <v/>
      </c>
      <c r="U27" s="47" t="str">
        <f t="shared" si="3"/>
        <v/>
      </c>
      <c r="W27" s="61">
        <f t="shared" si="4"/>
        <v>0</v>
      </c>
      <c r="X27" s="61" t="str" cm="1">
        <f t="array" ref="X27">_xlfn.SWITCH(I27,"X","1","0")</f>
        <v>0</v>
      </c>
      <c r="Y27" s="61">
        <v>0</v>
      </c>
      <c r="Z27" s="61" t="str" cm="1">
        <f t="array" ref="Z27">_xlfn.SWITCH(K27,"X","1","0")</f>
        <v>0</v>
      </c>
      <c r="AA27" s="87">
        <f t="shared" si="5"/>
        <v>0</v>
      </c>
      <c r="AB27" s="87">
        <f t="shared" si="6"/>
        <v>0</v>
      </c>
      <c r="AC27" s="87">
        <f t="shared" si="7"/>
        <v>0</v>
      </c>
      <c r="AD27" s="87">
        <f t="shared" si="8"/>
        <v>0</v>
      </c>
      <c r="AE27" s="87">
        <f t="shared" si="9"/>
        <v>0</v>
      </c>
      <c r="AF27" s="87">
        <f t="shared" si="10"/>
        <v>0</v>
      </c>
    </row>
    <row r="28" spans="1:32" ht="17.25" x14ac:dyDescent="0.3">
      <c r="A28" s="6">
        <v>19</v>
      </c>
      <c r="B28" s="182" t="s">
        <v>101</v>
      </c>
      <c r="C28" s="182"/>
      <c r="D28" s="182"/>
      <c r="E28" s="182"/>
      <c r="F28" s="182"/>
      <c r="G28" s="182"/>
      <c r="H28" s="182"/>
      <c r="I28" s="113"/>
      <c r="J28" s="114"/>
      <c r="K28" s="114"/>
      <c r="L28" s="178"/>
      <c r="M28" s="178"/>
      <c r="N28" s="178"/>
      <c r="O28" s="178"/>
      <c r="P28" s="178"/>
      <c r="Q28" s="178"/>
      <c r="R28" s="33"/>
      <c r="S28" s="46" t="str">
        <f t="shared" si="1"/>
        <v/>
      </c>
      <c r="T28" s="78" t="str">
        <f t="shared" si="2"/>
        <v/>
      </c>
      <c r="U28" s="47" t="str">
        <f t="shared" si="3"/>
        <v/>
      </c>
      <c r="W28" s="61">
        <f t="shared" si="4"/>
        <v>0</v>
      </c>
      <c r="X28" s="61" t="str" cm="1">
        <f t="array" ref="X28">_xlfn.SWITCH(I28,"X","1","0")</f>
        <v>0</v>
      </c>
      <c r="Y28" s="61">
        <v>0</v>
      </c>
      <c r="Z28" s="61" t="str" cm="1">
        <f t="array" ref="Z28">_xlfn.SWITCH(K28,"X","1","0")</f>
        <v>0</v>
      </c>
      <c r="AA28" s="87">
        <f t="shared" si="5"/>
        <v>0</v>
      </c>
      <c r="AB28" s="87">
        <f t="shared" si="6"/>
        <v>0</v>
      </c>
      <c r="AC28" s="87">
        <f t="shared" si="7"/>
        <v>0</v>
      </c>
      <c r="AD28" s="87">
        <f t="shared" si="8"/>
        <v>0</v>
      </c>
      <c r="AE28" s="87">
        <f t="shared" si="9"/>
        <v>0</v>
      </c>
      <c r="AF28" s="87">
        <f t="shared" si="10"/>
        <v>0</v>
      </c>
    </row>
    <row r="29" spans="1:32" ht="17.25" x14ac:dyDescent="0.3">
      <c r="A29" s="6">
        <v>20</v>
      </c>
      <c r="B29" s="182" t="s">
        <v>102</v>
      </c>
      <c r="C29" s="182"/>
      <c r="D29" s="182"/>
      <c r="E29" s="182"/>
      <c r="F29" s="182"/>
      <c r="G29" s="182"/>
      <c r="H29" s="182"/>
      <c r="I29" s="113"/>
      <c r="J29" s="114"/>
      <c r="K29" s="114"/>
      <c r="L29" s="178"/>
      <c r="M29" s="178"/>
      <c r="N29" s="178"/>
      <c r="O29" s="178"/>
      <c r="P29" s="178"/>
      <c r="Q29" s="178"/>
      <c r="R29" s="33"/>
      <c r="S29" s="46" t="str">
        <f t="shared" si="1"/>
        <v/>
      </c>
      <c r="T29" s="78" t="str">
        <f t="shared" si="2"/>
        <v/>
      </c>
      <c r="U29" s="47" t="str">
        <f t="shared" si="3"/>
        <v/>
      </c>
      <c r="W29" s="61">
        <f t="shared" si="4"/>
        <v>0</v>
      </c>
      <c r="X29" s="61" t="str" cm="1">
        <f t="array" ref="X29">_xlfn.SWITCH(I29,"X","1","0")</f>
        <v>0</v>
      </c>
      <c r="Y29" s="61">
        <v>0</v>
      </c>
      <c r="Z29" s="61" t="str" cm="1">
        <f t="array" ref="Z29">_xlfn.SWITCH(K29,"X","1","0")</f>
        <v>0</v>
      </c>
      <c r="AA29" s="87">
        <f t="shared" si="5"/>
        <v>0</v>
      </c>
      <c r="AB29" s="87">
        <f t="shared" si="6"/>
        <v>0</v>
      </c>
      <c r="AC29" s="87">
        <f t="shared" si="7"/>
        <v>0</v>
      </c>
      <c r="AD29" s="87">
        <f t="shared" si="8"/>
        <v>0</v>
      </c>
      <c r="AE29" s="87">
        <f t="shared" si="9"/>
        <v>0</v>
      </c>
      <c r="AF29" s="87">
        <f t="shared" si="10"/>
        <v>0</v>
      </c>
    </row>
    <row r="30" spans="1:32" ht="17.25" x14ac:dyDescent="0.3">
      <c r="A30" s="6">
        <v>21</v>
      </c>
      <c r="B30" s="182" t="s">
        <v>103</v>
      </c>
      <c r="C30" s="182"/>
      <c r="D30" s="182"/>
      <c r="E30" s="182"/>
      <c r="F30" s="182"/>
      <c r="G30" s="182"/>
      <c r="H30" s="182"/>
      <c r="I30" s="113"/>
      <c r="J30" s="114"/>
      <c r="K30" s="114"/>
      <c r="L30" s="178"/>
      <c r="M30" s="178"/>
      <c r="N30" s="178"/>
      <c r="O30" s="178"/>
      <c r="P30" s="178"/>
      <c r="Q30" s="178"/>
      <c r="R30" s="33"/>
      <c r="S30" s="46" t="str">
        <f t="shared" si="1"/>
        <v/>
      </c>
      <c r="T30" s="78" t="str">
        <f t="shared" si="2"/>
        <v/>
      </c>
      <c r="U30" s="47" t="str">
        <f t="shared" si="3"/>
        <v/>
      </c>
      <c r="W30" s="61">
        <f t="shared" si="4"/>
        <v>0</v>
      </c>
      <c r="X30" s="61" t="str" cm="1">
        <f t="array" ref="X30">_xlfn.SWITCH(I30,"X","1","0")</f>
        <v>0</v>
      </c>
      <c r="Y30" s="61">
        <v>0</v>
      </c>
      <c r="Z30" s="61" t="str" cm="1">
        <f t="array" ref="Z30">_xlfn.SWITCH(K30,"X","1","0")</f>
        <v>0</v>
      </c>
      <c r="AA30" s="87">
        <f t="shared" si="5"/>
        <v>0</v>
      </c>
      <c r="AB30" s="87">
        <f t="shared" si="6"/>
        <v>0</v>
      </c>
      <c r="AC30" s="87">
        <f t="shared" si="7"/>
        <v>0</v>
      </c>
      <c r="AD30" s="87">
        <f t="shared" si="8"/>
        <v>0</v>
      </c>
      <c r="AE30" s="87">
        <f t="shared" si="9"/>
        <v>0</v>
      </c>
      <c r="AF30" s="87">
        <f t="shared" si="10"/>
        <v>0</v>
      </c>
    </row>
    <row r="31" spans="1:32" ht="17.25" x14ac:dyDescent="0.3">
      <c r="A31" s="6">
        <v>22</v>
      </c>
      <c r="B31" s="182" t="s">
        <v>104</v>
      </c>
      <c r="C31" s="182"/>
      <c r="D31" s="182"/>
      <c r="E31" s="182"/>
      <c r="F31" s="182"/>
      <c r="G31" s="182"/>
      <c r="H31" s="182"/>
      <c r="I31" s="113"/>
      <c r="J31" s="114" t="s">
        <v>48</v>
      </c>
      <c r="K31" s="114"/>
      <c r="L31" s="178" t="s">
        <v>174</v>
      </c>
      <c r="M31" s="178"/>
      <c r="N31" s="178"/>
      <c r="O31" s="178" t="s">
        <v>175</v>
      </c>
      <c r="P31" s="178"/>
      <c r="Q31" s="178"/>
      <c r="R31" s="33" t="s">
        <v>14</v>
      </c>
      <c r="S31" s="46" t="s">
        <v>176</v>
      </c>
      <c r="T31" s="78">
        <v>43997</v>
      </c>
      <c r="U31" s="47" t="str">
        <f t="shared" si="3"/>
        <v/>
      </c>
      <c r="W31" s="61">
        <f t="shared" si="4"/>
        <v>0</v>
      </c>
      <c r="X31" s="61" t="str" cm="1">
        <f t="array" ref="X31">_xlfn.SWITCH(I31,"X","1","0")</f>
        <v>0</v>
      </c>
      <c r="Y31" s="61">
        <v>0</v>
      </c>
      <c r="Z31" s="61" t="str" cm="1">
        <f t="array" ref="Z31">_xlfn.SWITCH(K31,"X","1","0")</f>
        <v>0</v>
      </c>
      <c r="AA31" s="87">
        <f t="shared" si="5"/>
        <v>0</v>
      </c>
      <c r="AB31" s="87">
        <f t="shared" si="6"/>
        <v>0</v>
      </c>
      <c r="AC31" s="87">
        <f t="shared" si="7"/>
        <v>0</v>
      </c>
      <c r="AD31" s="87">
        <f t="shared" si="8"/>
        <v>0</v>
      </c>
      <c r="AE31" s="87">
        <f t="shared" si="9"/>
        <v>0</v>
      </c>
      <c r="AF31" s="87">
        <f t="shared" si="10"/>
        <v>1</v>
      </c>
    </row>
    <row r="32" spans="1:32" ht="17.25" x14ac:dyDescent="0.3">
      <c r="A32" s="6">
        <v>23</v>
      </c>
      <c r="B32" s="182" t="s">
        <v>105</v>
      </c>
      <c r="C32" s="182"/>
      <c r="D32" s="182"/>
      <c r="E32" s="182"/>
      <c r="F32" s="182"/>
      <c r="G32" s="182"/>
      <c r="H32" s="182"/>
      <c r="I32" s="113"/>
      <c r="J32" s="114"/>
      <c r="K32" s="114"/>
      <c r="L32" s="178"/>
      <c r="M32" s="178"/>
      <c r="N32" s="178"/>
      <c r="O32" s="178"/>
      <c r="P32" s="178"/>
      <c r="Q32" s="178"/>
      <c r="R32" s="33"/>
      <c r="S32" s="46" t="str">
        <f>_xlfn.SWITCH(W32,1,$M$5,"")</f>
        <v/>
      </c>
      <c r="T32" s="78" t="str">
        <f>_xlfn.SWITCH(W32,1,$F$3,"")</f>
        <v/>
      </c>
      <c r="U32" s="47" t="str">
        <f t="shared" si="3"/>
        <v/>
      </c>
      <c r="W32" s="61">
        <f t="shared" si="4"/>
        <v>0</v>
      </c>
      <c r="X32" s="61" t="str" cm="1">
        <f t="array" ref="X32">_xlfn.SWITCH(I32,"X","1","0")</f>
        <v>0</v>
      </c>
      <c r="Y32" s="61">
        <v>0</v>
      </c>
      <c r="Z32" s="61" t="str" cm="1">
        <f t="array" ref="Z32">_xlfn.SWITCH(K32,"X","1","0")</f>
        <v>0</v>
      </c>
      <c r="AA32" s="87">
        <f t="shared" si="5"/>
        <v>0</v>
      </c>
      <c r="AB32" s="87">
        <f t="shared" si="6"/>
        <v>0</v>
      </c>
      <c r="AC32" s="87">
        <f t="shared" si="7"/>
        <v>0</v>
      </c>
      <c r="AD32" s="87">
        <f t="shared" si="8"/>
        <v>0</v>
      </c>
      <c r="AE32" s="87">
        <f t="shared" si="9"/>
        <v>0</v>
      </c>
      <c r="AF32" s="87">
        <f t="shared" si="10"/>
        <v>0</v>
      </c>
    </row>
    <row r="33" spans="1:32" ht="17.25" x14ac:dyDescent="0.3">
      <c r="A33" s="6">
        <v>24</v>
      </c>
      <c r="B33" s="182" t="s">
        <v>108</v>
      </c>
      <c r="C33" s="182"/>
      <c r="D33" s="182"/>
      <c r="E33" s="182"/>
      <c r="F33" s="182"/>
      <c r="G33" s="182"/>
      <c r="H33" s="182"/>
      <c r="I33" s="113"/>
      <c r="J33" s="114"/>
      <c r="K33" s="114"/>
      <c r="L33" s="178"/>
      <c r="M33" s="178"/>
      <c r="N33" s="178"/>
      <c r="O33" s="178"/>
      <c r="P33" s="178"/>
      <c r="Q33" s="178"/>
      <c r="R33" s="33"/>
      <c r="S33" s="46" t="str">
        <f>_xlfn.SWITCH(W33,1,$M$5,"")</f>
        <v/>
      </c>
      <c r="T33" s="78" t="str">
        <f>_xlfn.SWITCH(W33,1,$F$3,"")</f>
        <v/>
      </c>
      <c r="U33" s="47" t="str">
        <f t="shared" si="3"/>
        <v/>
      </c>
      <c r="W33" s="61">
        <f t="shared" si="4"/>
        <v>0</v>
      </c>
      <c r="X33" s="61" t="str" cm="1">
        <f t="array" ref="X33">_xlfn.SWITCH(I33,"X","1","0")</f>
        <v>0</v>
      </c>
      <c r="Y33" s="61">
        <v>0</v>
      </c>
      <c r="Z33" s="61" t="str" cm="1">
        <f t="array" ref="Z33">_xlfn.SWITCH(K33,"X","1","0")</f>
        <v>0</v>
      </c>
      <c r="AA33" s="87">
        <f t="shared" si="5"/>
        <v>0</v>
      </c>
      <c r="AB33" s="87">
        <f t="shared" si="6"/>
        <v>0</v>
      </c>
      <c r="AC33" s="87">
        <f t="shared" si="7"/>
        <v>0</v>
      </c>
      <c r="AD33" s="87">
        <f t="shared" si="8"/>
        <v>0</v>
      </c>
      <c r="AE33" s="87">
        <f t="shared" si="9"/>
        <v>0</v>
      </c>
      <c r="AF33" s="87">
        <f t="shared" si="10"/>
        <v>0</v>
      </c>
    </row>
    <row r="34" spans="1:32" ht="17.25" x14ac:dyDescent="0.3">
      <c r="A34" s="6">
        <v>25</v>
      </c>
      <c r="B34" s="182" t="s">
        <v>109</v>
      </c>
      <c r="C34" s="182"/>
      <c r="D34" s="182"/>
      <c r="E34" s="182"/>
      <c r="F34" s="182"/>
      <c r="G34" s="182"/>
      <c r="H34" s="182"/>
      <c r="I34" s="113"/>
      <c r="J34" s="114"/>
      <c r="K34" s="114"/>
      <c r="L34" s="178"/>
      <c r="M34" s="178"/>
      <c r="N34" s="178"/>
      <c r="O34" s="178"/>
      <c r="P34" s="178"/>
      <c r="Q34" s="178"/>
      <c r="R34" s="33"/>
      <c r="S34" s="46" t="str">
        <f>_xlfn.SWITCH(W34,1,$M$5,"")</f>
        <v/>
      </c>
      <c r="T34" s="78" t="str">
        <f>_xlfn.SWITCH(W34,1,$F$3,"")</f>
        <v/>
      </c>
      <c r="U34" s="47" t="str">
        <f t="shared" si="3"/>
        <v/>
      </c>
      <c r="W34" s="61">
        <f t="shared" si="4"/>
        <v>0</v>
      </c>
      <c r="X34" s="61" t="str" cm="1">
        <f t="array" ref="X34">_xlfn.SWITCH(I34,"X","1","0")</f>
        <v>0</v>
      </c>
      <c r="Y34" s="61">
        <v>0</v>
      </c>
      <c r="Z34" s="61" t="str" cm="1">
        <f t="array" ref="Z34">_xlfn.SWITCH(K34,"X","1","0")</f>
        <v>0</v>
      </c>
      <c r="AA34" s="87">
        <f t="shared" si="5"/>
        <v>0</v>
      </c>
      <c r="AB34" s="87">
        <f t="shared" si="6"/>
        <v>0</v>
      </c>
      <c r="AC34" s="87">
        <f t="shared" si="7"/>
        <v>0</v>
      </c>
      <c r="AD34" s="87">
        <f t="shared" si="8"/>
        <v>0</v>
      </c>
      <c r="AE34" s="87">
        <f t="shared" si="9"/>
        <v>0</v>
      </c>
      <c r="AF34" s="87">
        <f t="shared" si="10"/>
        <v>0</v>
      </c>
    </row>
    <row r="35" spans="1:32" ht="17.25" x14ac:dyDescent="0.3">
      <c r="A35" s="6">
        <v>26</v>
      </c>
      <c r="B35" s="182" t="s">
        <v>110</v>
      </c>
      <c r="C35" s="182"/>
      <c r="D35" s="182"/>
      <c r="E35" s="182"/>
      <c r="F35" s="182"/>
      <c r="G35" s="182"/>
      <c r="H35" s="182"/>
      <c r="I35" s="113"/>
      <c r="J35" s="114"/>
      <c r="K35" s="114"/>
      <c r="L35" s="178"/>
      <c r="M35" s="178"/>
      <c r="N35" s="178"/>
      <c r="O35" s="178"/>
      <c r="P35" s="178"/>
      <c r="Q35" s="178"/>
      <c r="R35" s="33"/>
      <c r="S35" s="46" t="str">
        <f>_xlfn.SWITCH(W35,1,$M$5,"")</f>
        <v/>
      </c>
      <c r="T35" s="78" t="str">
        <f>_xlfn.SWITCH(W35,1,$F$3,"")</f>
        <v/>
      </c>
      <c r="U35" s="47" t="str">
        <f t="shared" si="3"/>
        <v/>
      </c>
      <c r="W35" s="61">
        <f t="shared" si="4"/>
        <v>0</v>
      </c>
      <c r="X35" s="61" t="str" cm="1">
        <f t="array" ref="X35">_xlfn.SWITCH(I35,"X","1","0")</f>
        <v>0</v>
      </c>
      <c r="Y35" s="61">
        <v>0</v>
      </c>
      <c r="Z35" s="61" t="str" cm="1">
        <f t="array" ref="Z35">_xlfn.SWITCH(K35,"X","1","0")</f>
        <v>0</v>
      </c>
      <c r="AA35" s="87">
        <f t="shared" si="5"/>
        <v>0</v>
      </c>
      <c r="AB35" s="87">
        <f t="shared" si="6"/>
        <v>0</v>
      </c>
      <c r="AC35" s="87">
        <f t="shared" si="7"/>
        <v>0</v>
      </c>
      <c r="AD35" s="87">
        <f t="shared" si="8"/>
        <v>0</v>
      </c>
      <c r="AE35" s="87">
        <f t="shared" si="9"/>
        <v>0</v>
      </c>
      <c r="AF35" s="87">
        <f t="shared" si="10"/>
        <v>0</v>
      </c>
    </row>
    <row r="36" spans="1:32" ht="18" thickBot="1" x14ac:dyDescent="0.35">
      <c r="A36" s="29">
        <v>27</v>
      </c>
      <c r="B36" s="182" t="s">
        <v>111</v>
      </c>
      <c r="C36" s="182"/>
      <c r="D36" s="182"/>
      <c r="E36" s="182"/>
      <c r="F36" s="182"/>
      <c r="G36" s="182"/>
      <c r="H36" s="182"/>
      <c r="I36" s="115"/>
      <c r="J36" s="116"/>
      <c r="K36" s="116"/>
      <c r="L36" s="179"/>
      <c r="M36" s="179"/>
      <c r="N36" s="179"/>
      <c r="O36" s="179"/>
      <c r="P36" s="179"/>
      <c r="Q36" s="179"/>
      <c r="R36" s="35"/>
      <c r="S36" s="49" t="str">
        <f>_xlfn.SWITCH(W36,1,$M$5,"")</f>
        <v/>
      </c>
      <c r="T36" s="79" t="str">
        <f>_xlfn.SWITCH(W36,1,$F$3,"")</f>
        <v/>
      </c>
      <c r="U36" s="68" t="str">
        <f t="shared" si="3"/>
        <v/>
      </c>
      <c r="W36" s="61">
        <f t="shared" si="4"/>
        <v>0</v>
      </c>
      <c r="X36" s="61" t="str" cm="1">
        <f t="array" ref="X36">_xlfn.SWITCH(I36,"X","1","0")</f>
        <v>0</v>
      </c>
      <c r="Y36" s="61">
        <v>0</v>
      </c>
      <c r="Z36" s="61" t="str" cm="1">
        <f t="array" ref="Z36">_xlfn.SWITCH(K36,"X","1","0")</f>
        <v>0</v>
      </c>
      <c r="AA36" s="87">
        <f t="shared" si="5"/>
        <v>0</v>
      </c>
      <c r="AB36" s="87">
        <f t="shared" si="6"/>
        <v>0</v>
      </c>
      <c r="AC36" s="87">
        <f t="shared" si="7"/>
        <v>0</v>
      </c>
      <c r="AD36" s="87">
        <f t="shared" si="8"/>
        <v>0</v>
      </c>
      <c r="AE36" s="87">
        <f t="shared" si="9"/>
        <v>0</v>
      </c>
      <c r="AF36" s="87">
        <f t="shared" si="10"/>
        <v>0</v>
      </c>
    </row>
    <row r="37" spans="1:32" ht="18" thickBot="1" x14ac:dyDescent="0.35">
      <c r="A37" s="473" t="s">
        <v>73</v>
      </c>
      <c r="B37" s="474"/>
      <c r="C37" s="474"/>
      <c r="D37" s="474"/>
      <c r="E37" s="474"/>
      <c r="F37" s="474"/>
      <c r="G37" s="474"/>
      <c r="H37" s="474"/>
      <c r="I37" s="474"/>
      <c r="J37" s="474"/>
      <c r="K37" s="474"/>
      <c r="L37" s="474"/>
      <c r="M37" s="474"/>
      <c r="N37" s="474"/>
      <c r="O37" s="474"/>
      <c r="P37" s="474"/>
      <c r="Q37" s="474"/>
      <c r="R37" s="475"/>
      <c r="S37" s="241"/>
      <c r="T37" s="242"/>
      <c r="U37" s="243"/>
      <c r="W37" s="61"/>
      <c r="X37" s="61"/>
      <c r="Y37" s="61"/>
      <c r="Z37" s="61"/>
      <c r="AA37" s="87"/>
      <c r="AB37" s="87"/>
      <c r="AC37" s="87"/>
      <c r="AD37" s="87"/>
      <c r="AE37" s="87"/>
      <c r="AF37" s="87"/>
    </row>
    <row r="38" spans="1:32" ht="17.25" x14ac:dyDescent="0.3">
      <c r="A38" s="28">
        <v>28</v>
      </c>
      <c r="B38" s="184" t="s">
        <v>113</v>
      </c>
      <c r="C38" s="184"/>
      <c r="D38" s="184"/>
      <c r="E38" s="184"/>
      <c r="F38" s="184"/>
      <c r="G38" s="184"/>
      <c r="H38" s="184"/>
      <c r="I38" s="111"/>
      <c r="J38" s="112"/>
      <c r="K38" s="112"/>
      <c r="L38" s="180"/>
      <c r="M38" s="180"/>
      <c r="N38" s="180"/>
      <c r="O38" s="180"/>
      <c r="P38" s="180"/>
      <c r="Q38" s="180"/>
      <c r="R38" s="34"/>
      <c r="S38" s="48" t="str">
        <f>_xlfn.SWITCH(W38,1,$M$5,"")</f>
        <v/>
      </c>
      <c r="T38" s="77" t="str">
        <f>_xlfn.SWITCH(W38,1,$F$3,"")</f>
        <v/>
      </c>
      <c r="U38" s="67" t="str">
        <f>_xlfn.SWITCH(W38,1,$F$3,"")</f>
        <v/>
      </c>
      <c r="W38" s="61">
        <f t="shared" si="4"/>
        <v>0</v>
      </c>
      <c r="X38" s="61" t="str" cm="1">
        <f t="array" ref="X38">_xlfn.SWITCH(I38,"X","1","0")</f>
        <v>0</v>
      </c>
      <c r="Y38" s="61">
        <v>0</v>
      </c>
      <c r="Z38" s="61" t="str" cm="1">
        <f t="array" ref="Z38">_xlfn.SWITCH(K38,"X","1","0")</f>
        <v>0</v>
      </c>
      <c r="AA38" s="87">
        <f t="shared" si="5"/>
        <v>0</v>
      </c>
      <c r="AB38" s="87">
        <f t="shared" si="6"/>
        <v>0</v>
      </c>
      <c r="AC38" s="87">
        <f t="shared" si="7"/>
        <v>0</v>
      </c>
      <c r="AD38" s="87">
        <f t="shared" si="8"/>
        <v>0</v>
      </c>
      <c r="AE38" s="87">
        <f t="shared" si="9"/>
        <v>0</v>
      </c>
      <c r="AF38" s="87">
        <f t="shared" si="10"/>
        <v>0</v>
      </c>
    </row>
    <row r="39" spans="1:32" ht="17.25" x14ac:dyDescent="0.3">
      <c r="A39" s="6">
        <v>29</v>
      </c>
      <c r="B39" s="182" t="s">
        <v>114</v>
      </c>
      <c r="C39" s="182"/>
      <c r="D39" s="182"/>
      <c r="E39" s="182"/>
      <c r="F39" s="182"/>
      <c r="G39" s="182"/>
      <c r="H39" s="182"/>
      <c r="I39" s="113"/>
      <c r="J39" s="114"/>
      <c r="K39" s="114"/>
      <c r="L39" s="178"/>
      <c r="M39" s="178"/>
      <c r="N39" s="178"/>
      <c r="O39" s="178"/>
      <c r="P39" s="178"/>
      <c r="Q39" s="178"/>
      <c r="R39" s="33"/>
      <c r="S39" s="46" t="str">
        <f>_xlfn.SWITCH(W39,1,$M$5,"")</f>
        <v/>
      </c>
      <c r="T39" s="78" t="str">
        <f>_xlfn.SWITCH(W39,1,$F$3,"")</f>
        <v/>
      </c>
      <c r="U39" s="47" t="str">
        <f>_xlfn.SWITCH(W39,1,$F$3,"")</f>
        <v/>
      </c>
      <c r="W39" s="61">
        <f t="shared" si="4"/>
        <v>0</v>
      </c>
      <c r="X39" s="61" t="str" cm="1">
        <f t="array" ref="X39">_xlfn.SWITCH(I39,"X","1","0")</f>
        <v>0</v>
      </c>
      <c r="Y39" s="61">
        <v>0</v>
      </c>
      <c r="Z39" s="61" t="str" cm="1">
        <f t="array" ref="Z39">_xlfn.SWITCH(K39,"X","1","0")</f>
        <v>0</v>
      </c>
      <c r="AA39" s="87">
        <f t="shared" si="5"/>
        <v>0</v>
      </c>
      <c r="AB39" s="87">
        <f t="shared" si="6"/>
        <v>0</v>
      </c>
      <c r="AC39" s="87">
        <f t="shared" si="7"/>
        <v>0</v>
      </c>
      <c r="AD39" s="87">
        <f t="shared" si="8"/>
        <v>0</v>
      </c>
      <c r="AE39" s="87">
        <f t="shared" si="9"/>
        <v>0</v>
      </c>
      <c r="AF39" s="87">
        <f t="shared" si="10"/>
        <v>0</v>
      </c>
    </row>
    <row r="40" spans="1:32" ht="18" thickBot="1" x14ac:dyDescent="0.35">
      <c r="A40" s="29">
        <v>30</v>
      </c>
      <c r="B40" s="182" t="s">
        <v>115</v>
      </c>
      <c r="C40" s="182"/>
      <c r="D40" s="182"/>
      <c r="E40" s="182"/>
      <c r="F40" s="182"/>
      <c r="G40" s="182"/>
      <c r="H40" s="182"/>
      <c r="I40" s="115"/>
      <c r="J40" s="116"/>
      <c r="K40" s="116"/>
      <c r="L40" s="179"/>
      <c r="M40" s="179"/>
      <c r="N40" s="179"/>
      <c r="O40" s="179"/>
      <c r="P40" s="179"/>
      <c r="Q40" s="179"/>
      <c r="R40" s="35"/>
      <c r="S40" s="49" t="str">
        <f>_xlfn.SWITCH(W40,1,$M$5,"")</f>
        <v/>
      </c>
      <c r="T40" s="79" t="str">
        <f>_xlfn.SWITCH(W40,1,$F$3,"")</f>
        <v/>
      </c>
      <c r="U40" s="68" t="str">
        <f>_xlfn.SWITCH(W40,1,$F$3,"")</f>
        <v/>
      </c>
      <c r="W40" s="61">
        <f t="shared" si="4"/>
        <v>0</v>
      </c>
      <c r="X40" s="61" t="str" cm="1">
        <f t="array" ref="X40">_xlfn.SWITCH(I40,"X","1","0")</f>
        <v>0</v>
      </c>
      <c r="Y40" s="61">
        <v>0</v>
      </c>
      <c r="Z40" s="61" t="str" cm="1">
        <f t="array" ref="Z40">_xlfn.SWITCH(K40,"X","1","0")</f>
        <v>0</v>
      </c>
      <c r="AA40" s="87">
        <f t="shared" si="5"/>
        <v>0</v>
      </c>
      <c r="AB40" s="87">
        <f t="shared" si="6"/>
        <v>0</v>
      </c>
      <c r="AC40" s="87">
        <f t="shared" si="7"/>
        <v>0</v>
      </c>
      <c r="AD40" s="87">
        <f t="shared" si="8"/>
        <v>0</v>
      </c>
      <c r="AE40" s="87">
        <f t="shared" si="9"/>
        <v>0</v>
      </c>
      <c r="AF40" s="87">
        <f t="shared" si="10"/>
        <v>0</v>
      </c>
    </row>
    <row r="41" spans="1:32" ht="18" thickBot="1" x14ac:dyDescent="0.35">
      <c r="A41" s="473" t="s">
        <v>93</v>
      </c>
      <c r="B41" s="474"/>
      <c r="C41" s="474"/>
      <c r="D41" s="474"/>
      <c r="E41" s="474"/>
      <c r="F41" s="474"/>
      <c r="G41" s="474"/>
      <c r="H41" s="474"/>
      <c r="I41" s="474"/>
      <c r="J41" s="474"/>
      <c r="K41" s="474"/>
      <c r="L41" s="474"/>
      <c r="M41" s="474"/>
      <c r="N41" s="474"/>
      <c r="O41" s="474"/>
      <c r="P41" s="474"/>
      <c r="Q41" s="474"/>
      <c r="R41" s="475"/>
      <c r="S41" s="241"/>
      <c r="T41" s="242"/>
      <c r="U41" s="243"/>
      <c r="W41" s="61"/>
      <c r="X41" s="61"/>
      <c r="Y41" s="61"/>
      <c r="Z41" s="61"/>
      <c r="AA41" s="87"/>
      <c r="AB41" s="87"/>
      <c r="AC41" s="87"/>
      <c r="AD41" s="87"/>
      <c r="AE41" s="87"/>
      <c r="AF41" s="87"/>
    </row>
    <row r="42" spans="1:32" ht="18" thickBot="1" x14ac:dyDescent="0.35">
      <c r="A42" s="80">
        <v>31</v>
      </c>
      <c r="B42" s="470" t="s">
        <v>116</v>
      </c>
      <c r="C42" s="470"/>
      <c r="D42" s="470"/>
      <c r="E42" s="470"/>
      <c r="F42" s="470"/>
      <c r="G42" s="470"/>
      <c r="H42" s="470"/>
      <c r="I42" s="117"/>
      <c r="J42" s="118"/>
      <c r="K42" s="118"/>
      <c r="L42" s="312"/>
      <c r="M42" s="312"/>
      <c r="N42" s="312"/>
      <c r="O42" s="312"/>
      <c r="P42" s="312"/>
      <c r="Q42" s="312"/>
      <c r="R42" s="81"/>
      <c r="S42" s="82" t="str">
        <f>_xlfn.SWITCH(W42,1,$M$5,"")</f>
        <v/>
      </c>
      <c r="T42" s="83" t="str">
        <f>_xlfn.SWITCH(W42,1,$F$3,"")</f>
        <v/>
      </c>
      <c r="U42" s="76" t="str">
        <f>_xlfn.SWITCH(W42,1,$F$3,"")</f>
        <v/>
      </c>
      <c r="W42" s="61">
        <f t="shared" si="4"/>
        <v>0</v>
      </c>
      <c r="X42" s="61" t="str" cm="1">
        <f t="array" ref="X42">_xlfn.SWITCH(I42,"X","1","0")</f>
        <v>0</v>
      </c>
      <c r="Y42" s="61">
        <v>0</v>
      </c>
      <c r="Z42" s="61" t="str" cm="1">
        <f t="array" ref="Z42">_xlfn.SWITCH(K42,"X","1","0")</f>
        <v>0</v>
      </c>
      <c r="AA42" s="87">
        <f t="shared" si="5"/>
        <v>0</v>
      </c>
      <c r="AB42" s="87">
        <f t="shared" si="6"/>
        <v>0</v>
      </c>
      <c r="AC42" s="87">
        <f t="shared" si="7"/>
        <v>0</v>
      </c>
      <c r="AD42" s="87">
        <f t="shared" si="8"/>
        <v>0</v>
      </c>
      <c r="AE42" s="87">
        <f t="shared" si="9"/>
        <v>0</v>
      </c>
      <c r="AF42" s="87">
        <f t="shared" si="10"/>
        <v>0</v>
      </c>
    </row>
    <row r="43" spans="1:32" ht="18" customHeight="1" thickBot="1" x14ac:dyDescent="0.4">
      <c r="A43" s="482"/>
      <c r="B43" s="482"/>
      <c r="C43" s="482"/>
      <c r="D43" s="482"/>
      <c r="E43" s="482"/>
      <c r="F43" s="482"/>
      <c r="G43" s="482"/>
      <c r="H43" s="482"/>
      <c r="I43" s="482"/>
      <c r="J43" s="482"/>
      <c r="K43" s="482"/>
      <c r="L43" s="482"/>
      <c r="M43" s="482"/>
      <c r="N43" s="482"/>
      <c r="O43" s="482"/>
      <c r="P43" s="482"/>
      <c r="Q43" s="482"/>
      <c r="R43" s="482"/>
      <c r="S43" s="482"/>
      <c r="T43" s="482"/>
      <c r="U43" s="482"/>
    </row>
    <row r="44" spans="1:32" ht="17.25" x14ac:dyDescent="0.35">
      <c r="A44" s="8"/>
      <c r="B44" s="363" t="s">
        <v>129</v>
      </c>
      <c r="C44" s="364"/>
      <c r="D44" s="364"/>
      <c r="E44" s="364"/>
      <c r="F44" s="364"/>
      <c r="G44" s="364"/>
      <c r="H44" s="364"/>
      <c r="I44" s="365"/>
      <c r="J44" s="7"/>
      <c r="K44" s="363" t="s">
        <v>143</v>
      </c>
      <c r="L44" s="483"/>
      <c r="M44" s="483"/>
      <c r="N44" s="483"/>
      <c r="O44" s="483"/>
      <c r="P44" s="483"/>
      <c r="Q44" s="483"/>
      <c r="R44" s="483"/>
      <c r="S44" s="483"/>
      <c r="T44" s="484"/>
      <c r="U44" s="7"/>
    </row>
    <row r="45" spans="1:32" ht="18" thickBot="1" x14ac:dyDescent="0.4">
      <c r="A45" s="8"/>
      <c r="B45" s="367" t="s">
        <v>6</v>
      </c>
      <c r="C45" s="291"/>
      <c r="D45" s="91" t="s">
        <v>49</v>
      </c>
      <c r="E45" s="386" t="s">
        <v>136</v>
      </c>
      <c r="F45" s="386"/>
      <c r="G45" s="369" t="s">
        <v>7</v>
      </c>
      <c r="H45" s="369"/>
      <c r="I45" s="370"/>
      <c r="J45" s="9"/>
      <c r="K45" s="367" t="s">
        <v>6</v>
      </c>
      <c r="L45" s="291"/>
      <c r="M45" s="291"/>
      <c r="N45" s="91" t="s">
        <v>49</v>
      </c>
      <c r="O45" s="386" t="s">
        <v>136</v>
      </c>
      <c r="P45" s="386"/>
      <c r="Q45" s="386"/>
      <c r="R45" s="471" t="s">
        <v>167</v>
      </c>
      <c r="S45" s="471"/>
      <c r="T45" s="472"/>
      <c r="U45" s="7"/>
    </row>
    <row r="46" spans="1:32" ht="17.25" x14ac:dyDescent="0.35">
      <c r="A46" s="8"/>
      <c r="B46" s="382" t="str">
        <f>'CL DRE (T)'!B46</f>
        <v>X1</v>
      </c>
      <c r="C46" s="399"/>
      <c r="D46" s="62"/>
      <c r="E46" s="476" t="str">
        <f>'CL DRE (T)'!E46</f>
        <v>MOI</v>
      </c>
      <c r="F46" s="477"/>
      <c r="G46" s="478"/>
      <c r="H46" s="478"/>
      <c r="I46" s="479"/>
      <c r="J46" s="9"/>
      <c r="K46" s="382" t="str">
        <f>'CL DRE (T)'!L46</f>
        <v>X11</v>
      </c>
      <c r="L46" s="399"/>
      <c r="M46" s="383"/>
      <c r="N46" s="62"/>
      <c r="O46" s="476">
        <f>'CL DRE (T)'!O46</f>
        <v>0</v>
      </c>
      <c r="P46" s="477"/>
      <c r="Q46" s="477"/>
      <c r="R46" s="480"/>
      <c r="S46" s="480"/>
      <c r="T46" s="481"/>
      <c r="U46" s="7"/>
    </row>
    <row r="47" spans="1:32" ht="17.25" x14ac:dyDescent="0.35">
      <c r="A47" s="8"/>
      <c r="B47" s="382" t="str">
        <f>'CL DRE (T)'!B47</f>
        <v>X2</v>
      </c>
      <c r="C47" s="399"/>
      <c r="D47" s="62"/>
      <c r="E47" s="485" t="str">
        <f>'CL DRE (T)'!E47</f>
        <v>TASSIN</v>
      </c>
      <c r="F47" s="486"/>
      <c r="G47" s="487"/>
      <c r="H47" s="487"/>
      <c r="I47" s="488"/>
      <c r="J47" s="9"/>
      <c r="K47" s="382" t="str">
        <f>'CL DRE (T)'!L47</f>
        <v>X12</v>
      </c>
      <c r="L47" s="399"/>
      <c r="M47" s="383"/>
      <c r="N47" s="62"/>
      <c r="O47" s="485" t="str">
        <f>'CL DRE (T)'!O47</f>
        <v>Col BLANCHET</v>
      </c>
      <c r="P47" s="486"/>
      <c r="Q47" s="486"/>
      <c r="R47" s="489"/>
      <c r="S47" s="489"/>
      <c r="T47" s="490"/>
      <c r="U47" s="7"/>
    </row>
    <row r="48" spans="1:32" ht="17.25" x14ac:dyDescent="0.35">
      <c r="A48" s="8"/>
      <c r="B48" s="382" t="str">
        <f>'CL DRE (T)'!B48</f>
        <v>X3</v>
      </c>
      <c r="C48" s="399"/>
      <c r="D48" s="62"/>
      <c r="E48" s="485" t="str">
        <f>'CL DRE (T)'!E48</f>
        <v>PITHIVIER</v>
      </c>
      <c r="F48" s="486"/>
      <c r="G48" s="487"/>
      <c r="H48" s="487"/>
      <c r="I48" s="488"/>
      <c r="J48" s="9"/>
      <c r="K48" s="382" t="str">
        <f>'CL DRE (T)'!L48</f>
        <v>X13</v>
      </c>
      <c r="L48" s="399"/>
      <c r="M48" s="383"/>
      <c r="N48" s="62"/>
      <c r="O48" s="485">
        <f>'CL DRE (T)'!O48</f>
        <v>0</v>
      </c>
      <c r="P48" s="486"/>
      <c r="Q48" s="486"/>
      <c r="R48" s="489"/>
      <c r="S48" s="489"/>
      <c r="T48" s="490"/>
      <c r="U48" s="7"/>
    </row>
    <row r="49" spans="1:21" ht="17.25" x14ac:dyDescent="0.35">
      <c r="A49" s="8"/>
      <c r="B49" s="382" t="str">
        <f>'CL DRE (T)'!B49</f>
        <v>X4</v>
      </c>
      <c r="C49" s="399"/>
      <c r="D49" s="62"/>
      <c r="E49" s="485" t="str">
        <f>'CL DRE (T)'!E49</f>
        <v>Chef CHAUDARD</v>
      </c>
      <c r="F49" s="486"/>
      <c r="G49" s="487"/>
      <c r="H49" s="487"/>
      <c r="I49" s="488"/>
      <c r="J49" s="9"/>
      <c r="K49" s="382" t="str">
        <f>'CL DRE (T)'!L49</f>
        <v>X14</v>
      </c>
      <c r="L49" s="399"/>
      <c r="M49" s="383"/>
      <c r="N49" s="62"/>
      <c r="O49" s="485">
        <f>'CL DRE (T)'!O49</f>
        <v>0</v>
      </c>
      <c r="P49" s="486"/>
      <c r="Q49" s="486"/>
      <c r="R49" s="489"/>
      <c r="S49" s="489"/>
      <c r="T49" s="490"/>
      <c r="U49" s="7"/>
    </row>
    <row r="50" spans="1:21" ht="18" thickBot="1" x14ac:dyDescent="0.4">
      <c r="A50" s="8"/>
      <c r="B50" s="384" t="str">
        <f>'CL DRE (T)'!B50</f>
        <v>X5</v>
      </c>
      <c r="C50" s="403"/>
      <c r="D50" s="63"/>
      <c r="E50" s="491" t="str">
        <f>'CL DRE (T)'!E50</f>
        <v>Lt DUVAUCHEL</v>
      </c>
      <c r="F50" s="492"/>
      <c r="G50" s="493"/>
      <c r="H50" s="493"/>
      <c r="I50" s="494"/>
      <c r="J50" s="9"/>
      <c r="K50" s="382" t="str">
        <f>'CL DRE (T)'!L50</f>
        <v>X15</v>
      </c>
      <c r="L50" s="399"/>
      <c r="M50" s="383"/>
      <c r="N50" s="62"/>
      <c r="O50" s="485">
        <f>'CL DRE (T)'!O50</f>
        <v>0</v>
      </c>
      <c r="P50" s="486"/>
      <c r="Q50" s="486"/>
      <c r="R50" s="489"/>
      <c r="S50" s="489"/>
      <c r="T50" s="490"/>
      <c r="U50" s="7"/>
    </row>
    <row r="51" spans="1:21" ht="18" thickBot="1" x14ac:dyDescent="0.4">
      <c r="A51" s="8"/>
      <c r="B51" s="12"/>
      <c r="C51" s="12"/>
      <c r="D51" s="12"/>
      <c r="E51" s="12"/>
      <c r="F51" s="12"/>
      <c r="G51" s="43"/>
      <c r="H51" s="43"/>
      <c r="I51" s="43"/>
      <c r="J51" s="9"/>
      <c r="K51" s="382" t="str">
        <f>'CL DRE (T)'!L51</f>
        <v>X16</v>
      </c>
      <c r="L51" s="399"/>
      <c r="M51" s="383"/>
      <c r="N51" s="62"/>
      <c r="O51" s="485">
        <f>'CL DRE (T)'!O51</f>
        <v>0</v>
      </c>
      <c r="P51" s="486"/>
      <c r="Q51" s="486"/>
      <c r="R51" s="489"/>
      <c r="S51" s="489"/>
      <c r="T51" s="490"/>
      <c r="U51" s="7"/>
    </row>
    <row r="52" spans="1:21" ht="17.25" x14ac:dyDescent="0.35">
      <c r="A52" s="8"/>
      <c r="B52" s="400" t="s">
        <v>143</v>
      </c>
      <c r="C52" s="401"/>
      <c r="D52" s="401"/>
      <c r="E52" s="401"/>
      <c r="F52" s="401"/>
      <c r="G52" s="401"/>
      <c r="H52" s="401"/>
      <c r="I52" s="402"/>
      <c r="J52" s="9"/>
      <c r="K52" s="382" t="str">
        <f>'CL DRE (T)'!L52</f>
        <v>X17</v>
      </c>
      <c r="L52" s="399"/>
      <c r="M52" s="383"/>
      <c r="N52" s="62"/>
      <c r="O52" s="485">
        <f>'CL DRE (T)'!O52</f>
        <v>0</v>
      </c>
      <c r="P52" s="486"/>
      <c r="Q52" s="486"/>
      <c r="R52" s="489"/>
      <c r="S52" s="489"/>
      <c r="T52" s="490"/>
      <c r="U52" s="7"/>
    </row>
    <row r="53" spans="1:21" ht="18" thickBot="1" x14ac:dyDescent="0.4">
      <c r="A53" s="8"/>
      <c r="B53" s="382" t="s">
        <v>6</v>
      </c>
      <c r="C53" s="399"/>
      <c r="D53" s="91" t="s">
        <v>49</v>
      </c>
      <c r="E53" s="499" t="s">
        <v>136</v>
      </c>
      <c r="F53" s="500"/>
      <c r="G53" s="501" t="s">
        <v>167</v>
      </c>
      <c r="H53" s="502"/>
      <c r="I53" s="503"/>
      <c r="J53" s="9"/>
      <c r="K53" s="382" t="str">
        <f>'CL DRE (T)'!L53</f>
        <v>X18</v>
      </c>
      <c r="L53" s="399"/>
      <c r="M53" s="383"/>
      <c r="N53" s="62"/>
      <c r="O53" s="485">
        <f>'CL DRE (T)'!O53</f>
        <v>0</v>
      </c>
      <c r="P53" s="486"/>
      <c r="Q53" s="486"/>
      <c r="R53" s="489"/>
      <c r="S53" s="489"/>
      <c r="T53" s="490"/>
      <c r="U53" s="7"/>
    </row>
    <row r="54" spans="1:21" ht="17.25" x14ac:dyDescent="0.35">
      <c r="A54" s="8"/>
      <c r="B54" s="382" t="str">
        <f>'CL DRE (T)'!B54</f>
        <v>X6</v>
      </c>
      <c r="C54" s="383"/>
      <c r="D54" s="62"/>
      <c r="E54" s="495" t="str">
        <f>'CL DRE (T)'!E54</f>
        <v>Cpt DUMONT</v>
      </c>
      <c r="F54" s="496"/>
      <c r="G54" s="497"/>
      <c r="H54" s="497"/>
      <c r="I54" s="498"/>
      <c r="J54" s="9"/>
      <c r="K54" s="382" t="str">
        <f>'CL DRE (T)'!L54</f>
        <v>X19</v>
      </c>
      <c r="L54" s="399"/>
      <c r="M54" s="383"/>
      <c r="N54" s="62"/>
      <c r="O54" s="485">
        <f>'CL DRE (T)'!O54</f>
        <v>0</v>
      </c>
      <c r="P54" s="486"/>
      <c r="Q54" s="486"/>
      <c r="R54" s="489"/>
      <c r="S54" s="489"/>
      <c r="T54" s="490"/>
      <c r="U54" s="7"/>
    </row>
    <row r="55" spans="1:21" ht="17.25" x14ac:dyDescent="0.35">
      <c r="A55" s="8"/>
      <c r="B55" s="382" t="str">
        <f>'CL DRE (T)'!B55</f>
        <v>X7</v>
      </c>
      <c r="C55" s="383"/>
      <c r="D55" s="62"/>
      <c r="E55" s="504">
        <f>'CL DRE (T)'!E55</f>
        <v>0</v>
      </c>
      <c r="F55" s="505"/>
      <c r="G55" s="487"/>
      <c r="H55" s="487"/>
      <c r="I55" s="488"/>
      <c r="J55" s="9"/>
      <c r="K55" s="382">
        <f>'CL DRE (T)'!L55</f>
        <v>0</v>
      </c>
      <c r="L55" s="399"/>
      <c r="M55" s="383"/>
      <c r="N55" s="62"/>
      <c r="O55" s="485">
        <f>'CL DRE (T)'!O55</f>
        <v>0</v>
      </c>
      <c r="P55" s="486"/>
      <c r="Q55" s="486"/>
      <c r="R55" s="506"/>
      <c r="S55" s="506"/>
      <c r="T55" s="507"/>
      <c r="U55" s="7"/>
    </row>
    <row r="56" spans="1:21" ht="17.25" x14ac:dyDescent="0.35">
      <c r="A56" s="8"/>
      <c r="B56" s="382" t="str">
        <f>'CL DRE (T)'!B56</f>
        <v>X8</v>
      </c>
      <c r="C56" s="383"/>
      <c r="D56" s="62"/>
      <c r="E56" s="504">
        <f>'CL DRE (T)'!E56</f>
        <v>0</v>
      </c>
      <c r="F56" s="505"/>
      <c r="G56" s="487"/>
      <c r="H56" s="487"/>
      <c r="I56" s="488"/>
      <c r="J56" s="9"/>
      <c r="K56" s="382" t="str">
        <f>'CL DRE (T)'!L56</f>
        <v>X21</v>
      </c>
      <c r="L56" s="399"/>
      <c r="M56" s="383"/>
      <c r="N56" s="62"/>
      <c r="O56" s="485" t="str">
        <f>'CL DRE (T)'!O56</f>
        <v>Ludo</v>
      </c>
      <c r="P56" s="486"/>
      <c r="Q56" s="486"/>
      <c r="R56" s="506"/>
      <c r="S56" s="506"/>
      <c r="T56" s="507"/>
      <c r="U56" s="7"/>
    </row>
    <row r="57" spans="1:21" ht="17.25" x14ac:dyDescent="0.35">
      <c r="A57" s="8"/>
      <c r="B57" s="382" t="str">
        <f>'CL DRE (T)'!B57</f>
        <v>X9</v>
      </c>
      <c r="C57" s="383"/>
      <c r="D57" s="62"/>
      <c r="E57" s="504">
        <f>'CL DRE (T)'!E57</f>
        <v>0</v>
      </c>
      <c r="F57" s="505"/>
      <c r="G57" s="487"/>
      <c r="H57" s="487"/>
      <c r="I57" s="488"/>
      <c r="J57" s="9"/>
      <c r="K57" s="382" t="str">
        <f>'CL DRE (T)'!L57</f>
        <v>X22</v>
      </c>
      <c r="L57" s="399"/>
      <c r="M57" s="383"/>
      <c r="N57" s="62"/>
      <c r="O57" s="485" t="str">
        <f>'CL DRE (T)'!O57</f>
        <v>Didier</v>
      </c>
      <c r="P57" s="486"/>
      <c r="Q57" s="486"/>
      <c r="R57" s="506"/>
      <c r="S57" s="506"/>
      <c r="T57" s="507"/>
      <c r="U57" s="7"/>
    </row>
    <row r="58" spans="1:21" ht="18" thickBot="1" x14ac:dyDescent="0.4">
      <c r="A58" s="8"/>
      <c r="B58" s="384" t="str">
        <f>'CL DRE (T)'!B58</f>
        <v>X10</v>
      </c>
      <c r="C58" s="385"/>
      <c r="D58" s="63"/>
      <c r="E58" s="526">
        <f>'CL DRE (T)'!E58</f>
        <v>0</v>
      </c>
      <c r="F58" s="527"/>
      <c r="G58" s="493"/>
      <c r="H58" s="493"/>
      <c r="I58" s="494"/>
      <c r="J58" s="9"/>
      <c r="K58" s="384">
        <f>'CL DRE (T)'!L58</f>
        <v>0</v>
      </c>
      <c r="L58" s="403"/>
      <c r="M58" s="385"/>
      <c r="N58" s="63"/>
      <c r="O58" s="491">
        <f>'CL DRE (T)'!O58</f>
        <v>0</v>
      </c>
      <c r="P58" s="492"/>
      <c r="Q58" s="492"/>
      <c r="R58" s="508"/>
      <c r="S58" s="508"/>
      <c r="T58" s="509"/>
      <c r="U58" s="7"/>
    </row>
    <row r="59" spans="1:21" ht="12.75" customHeight="1" thickBot="1" x14ac:dyDescent="0.4">
      <c r="A59" s="8"/>
      <c r="B59" s="12"/>
      <c r="C59" s="12"/>
      <c r="D59" s="12"/>
      <c r="E59" s="12"/>
      <c r="F59" s="12"/>
      <c r="G59" s="12"/>
      <c r="H59" s="12"/>
      <c r="I59" s="12"/>
      <c r="J59" s="10"/>
      <c r="K59" s="11"/>
      <c r="L59" s="10"/>
      <c r="M59" s="10"/>
      <c r="N59" s="10"/>
      <c r="O59" s="10"/>
      <c r="P59" s="10"/>
      <c r="Q59" s="10"/>
      <c r="R59" s="10"/>
      <c r="S59" s="10"/>
      <c r="T59" s="7"/>
      <c r="U59" s="7"/>
    </row>
    <row r="60" spans="1:21" ht="17.25" x14ac:dyDescent="0.35">
      <c r="A60" s="8"/>
      <c r="B60" s="517"/>
      <c r="C60" s="518"/>
      <c r="D60" s="518"/>
      <c r="E60" s="519"/>
      <c r="F60" s="38"/>
      <c r="G60" s="119" t="s">
        <v>157</v>
      </c>
      <c r="H60" s="135">
        <f>AE4</f>
        <v>1</v>
      </c>
      <c r="I60" s="13"/>
      <c r="J60" s="346"/>
      <c r="K60" s="347"/>
      <c r="L60" s="347"/>
      <c r="M60" s="347"/>
      <c r="N60" s="347"/>
      <c r="O60" s="347"/>
      <c r="P60" s="347"/>
      <c r="Q60" s="347"/>
      <c r="R60" s="347"/>
      <c r="S60" s="347"/>
      <c r="T60" s="348"/>
      <c r="U60" s="7"/>
    </row>
    <row r="61" spans="1:21" ht="17.25" x14ac:dyDescent="0.35">
      <c r="A61" s="14"/>
      <c r="B61" s="520"/>
      <c r="C61" s="521"/>
      <c r="D61" s="521"/>
      <c r="E61" s="522"/>
      <c r="F61" s="37"/>
      <c r="G61" s="446" t="s">
        <v>158</v>
      </c>
      <c r="H61" s="224">
        <f>AD6</f>
        <v>0</v>
      </c>
      <c r="I61" s="13"/>
      <c r="J61" s="138"/>
      <c r="K61" s="315"/>
      <c r="L61" s="315"/>
      <c r="M61" s="315"/>
      <c r="N61" s="315"/>
      <c r="O61" s="315"/>
      <c r="P61" s="315"/>
      <c r="Q61" s="315"/>
      <c r="R61" s="315"/>
      <c r="S61" s="315"/>
      <c r="T61" s="139"/>
      <c r="U61" s="7"/>
    </row>
    <row r="62" spans="1:21" ht="17.25" x14ac:dyDescent="0.35">
      <c r="A62" s="14"/>
      <c r="B62" s="520"/>
      <c r="C62" s="521"/>
      <c r="D62" s="521"/>
      <c r="E62" s="522"/>
      <c r="F62" s="37"/>
      <c r="G62" s="446"/>
      <c r="H62" s="224"/>
      <c r="I62" s="13"/>
      <c r="J62" s="138"/>
      <c r="K62" s="228" t="str">
        <f>IF(AE5&gt;=1,"NOK","GO")</f>
        <v>NOK</v>
      </c>
      <c r="L62" s="228"/>
      <c r="M62" s="228"/>
      <c r="N62" s="228"/>
      <c r="O62" s="228"/>
      <c r="P62" s="228"/>
      <c r="Q62" s="228"/>
      <c r="R62" s="228"/>
      <c r="S62" s="228"/>
      <c r="T62" s="139"/>
      <c r="U62" s="7"/>
    </row>
    <row r="63" spans="1:21" ht="18" thickBot="1" x14ac:dyDescent="0.4">
      <c r="A63" s="8"/>
      <c r="B63" s="520"/>
      <c r="C63" s="521"/>
      <c r="D63" s="521"/>
      <c r="E63" s="522"/>
      <c r="F63" s="37"/>
      <c r="G63" s="120" t="s">
        <v>159</v>
      </c>
      <c r="H63" s="140">
        <f>AE6</f>
        <v>0</v>
      </c>
      <c r="I63" s="13"/>
      <c r="J63" s="316"/>
      <c r="K63" s="317"/>
      <c r="L63" s="317"/>
      <c r="M63" s="317"/>
      <c r="N63" s="317"/>
      <c r="O63" s="317"/>
      <c r="P63" s="317"/>
      <c r="Q63" s="317"/>
      <c r="R63" s="317"/>
      <c r="S63" s="317"/>
      <c r="T63" s="318"/>
      <c r="U63" s="7"/>
    </row>
    <row r="64" spans="1:21" ht="17.25" x14ac:dyDescent="0.35">
      <c r="A64" s="8"/>
      <c r="B64" s="520"/>
      <c r="C64" s="521"/>
      <c r="D64" s="521"/>
      <c r="E64" s="522"/>
      <c r="F64" s="37"/>
      <c r="G64" s="446" t="s">
        <v>160</v>
      </c>
      <c r="H64" s="226">
        <f>AF6</f>
        <v>1</v>
      </c>
      <c r="I64" s="13"/>
      <c r="J64" s="207"/>
      <c r="K64" s="208"/>
      <c r="L64" s="208"/>
      <c r="M64" s="208"/>
      <c r="N64" s="208"/>
      <c r="O64" s="208"/>
      <c r="P64" s="208"/>
      <c r="Q64" s="208"/>
      <c r="R64" s="209"/>
      <c r="S64" s="210"/>
      <c r="T64" s="212"/>
      <c r="U64" s="7"/>
    </row>
    <row r="65" spans="1:21" ht="18" thickBot="1" x14ac:dyDescent="0.4">
      <c r="A65" s="8"/>
      <c r="B65" s="520"/>
      <c r="C65" s="521"/>
      <c r="D65" s="521"/>
      <c r="E65" s="522"/>
      <c r="F65" s="37"/>
      <c r="G65" s="448"/>
      <c r="H65" s="227"/>
      <c r="I65" s="13"/>
      <c r="J65" s="329"/>
      <c r="K65" s="330"/>
      <c r="L65" s="330"/>
      <c r="M65" s="330"/>
      <c r="N65" s="330"/>
      <c r="O65" s="330"/>
      <c r="P65" s="330"/>
      <c r="Q65" s="330"/>
      <c r="R65" s="331"/>
      <c r="S65" s="211"/>
      <c r="T65" s="213"/>
      <c r="U65" s="7"/>
    </row>
    <row r="66" spans="1:21" ht="18" thickBot="1" x14ac:dyDescent="0.4">
      <c r="A66" s="8"/>
      <c r="B66" s="523"/>
      <c r="C66" s="524"/>
      <c r="D66" s="524"/>
      <c r="E66" s="525"/>
      <c r="F66" s="37"/>
      <c r="G66" s="15"/>
      <c r="H66" s="13"/>
      <c r="I66" s="13"/>
      <c r="J66" s="214" t="s">
        <v>12</v>
      </c>
      <c r="K66" s="215"/>
      <c r="L66" s="511"/>
      <c r="M66" s="512"/>
      <c r="N66" s="512"/>
      <c r="O66" s="512"/>
      <c r="P66" s="512"/>
      <c r="Q66" s="512"/>
      <c r="R66" s="513"/>
      <c r="S66" s="50">
        <f>H61</f>
        <v>0</v>
      </c>
      <c r="T66" s="41"/>
      <c r="U66" s="7"/>
    </row>
    <row r="67" spans="1:21" ht="17.25" x14ac:dyDescent="0.35">
      <c r="A67" s="8"/>
      <c r="B67" s="8"/>
      <c r="C67" s="8"/>
      <c r="D67" s="8"/>
      <c r="E67" s="8"/>
      <c r="F67" s="37"/>
      <c r="G67" s="15"/>
      <c r="H67" s="13"/>
      <c r="I67" s="13"/>
      <c r="J67" s="344" t="s">
        <v>13</v>
      </c>
      <c r="K67" s="345"/>
      <c r="L67" s="514"/>
      <c r="M67" s="515"/>
      <c r="N67" s="515"/>
      <c r="O67" s="515"/>
      <c r="P67" s="515"/>
      <c r="Q67" s="515"/>
      <c r="R67" s="516"/>
      <c r="S67" s="51">
        <f>H63</f>
        <v>0</v>
      </c>
      <c r="T67" s="18"/>
      <c r="U67" s="7"/>
    </row>
    <row r="68" spans="1:21" ht="18" thickBot="1" x14ac:dyDescent="0.4">
      <c r="A68" s="8"/>
      <c r="B68" s="8"/>
      <c r="C68" s="8"/>
      <c r="D68" s="8"/>
      <c r="E68" s="8"/>
      <c r="F68" s="37"/>
      <c r="G68" s="13"/>
      <c r="H68" s="13"/>
      <c r="I68" s="13"/>
      <c r="J68" s="328" t="s">
        <v>14</v>
      </c>
      <c r="K68" s="251"/>
      <c r="L68" s="510"/>
      <c r="M68" s="510"/>
      <c r="N68" s="510"/>
      <c r="O68" s="510"/>
      <c r="P68" s="510"/>
      <c r="Q68" s="510"/>
      <c r="R68" s="510"/>
      <c r="S68" s="52">
        <f>H64</f>
        <v>1</v>
      </c>
      <c r="T68" s="21"/>
      <c r="U68" s="7"/>
    </row>
    <row r="69" spans="1:21" ht="10.5" customHeight="1" x14ac:dyDescent="0.35">
      <c r="A69" s="19"/>
      <c r="B69" s="19"/>
      <c r="C69" s="19"/>
      <c r="D69" s="19"/>
      <c r="E69" s="19"/>
      <c r="F69" s="16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7"/>
    </row>
    <row r="70" spans="1:21" s="36" customFormat="1" x14ac:dyDescent="0.3">
      <c r="D70" s="61"/>
      <c r="I70" s="61"/>
      <c r="J70" s="61"/>
      <c r="K70" s="61"/>
      <c r="N70" s="61"/>
      <c r="R70" s="61"/>
    </row>
    <row r="71" spans="1:21" s="36" customFormat="1" x14ac:dyDescent="0.3">
      <c r="D71" s="61" t="s">
        <v>0</v>
      </c>
      <c r="I71" s="61" t="s">
        <v>16</v>
      </c>
      <c r="J71" s="61" t="s">
        <v>48</v>
      </c>
      <c r="K71" s="61" t="s">
        <v>16</v>
      </c>
      <c r="M71" s="36" t="s">
        <v>26</v>
      </c>
      <c r="N71" s="61" t="s">
        <v>0</v>
      </c>
      <c r="R71" s="61" t="s">
        <v>12</v>
      </c>
    </row>
    <row r="72" spans="1:21" s="36" customFormat="1" x14ac:dyDescent="0.3">
      <c r="D72" s="61" t="s">
        <v>11</v>
      </c>
      <c r="M72" s="36" t="s">
        <v>33</v>
      </c>
      <c r="N72" s="61" t="s">
        <v>11</v>
      </c>
      <c r="R72" s="61" t="s">
        <v>13</v>
      </c>
    </row>
    <row r="73" spans="1:21" s="36" customFormat="1" x14ac:dyDescent="0.3">
      <c r="D73" s="61" t="s">
        <v>21</v>
      </c>
      <c r="N73" s="61" t="s">
        <v>21</v>
      </c>
      <c r="R73" s="61" t="s">
        <v>14</v>
      </c>
    </row>
    <row r="74" spans="1:21" x14ac:dyDescent="0.3">
      <c r="D74" s="61" t="s">
        <v>19</v>
      </c>
      <c r="N74" s="61" t="s">
        <v>19</v>
      </c>
    </row>
  </sheetData>
  <mergeCells count="238">
    <mergeCell ref="B18:H18"/>
    <mergeCell ref="B10:H10"/>
    <mergeCell ref="L36:N36"/>
    <mergeCell ref="O36:Q36"/>
    <mergeCell ref="G1:Q1"/>
    <mergeCell ref="M4:N4"/>
    <mergeCell ref="B23:H23"/>
    <mergeCell ref="B24:H24"/>
    <mergeCell ref="B25:H25"/>
    <mergeCell ref="B32:H32"/>
    <mergeCell ref="B19:H19"/>
    <mergeCell ref="B20:H20"/>
    <mergeCell ref="B21:H21"/>
    <mergeCell ref="B22:H22"/>
    <mergeCell ref="B29:H29"/>
    <mergeCell ref="B30:H30"/>
    <mergeCell ref="B31:H31"/>
    <mergeCell ref="A8:R8"/>
    <mergeCell ref="A11:R11"/>
    <mergeCell ref="L30:N30"/>
    <mergeCell ref="O30:Q30"/>
    <mergeCell ref="L31:N31"/>
    <mergeCell ref="O31:Q31"/>
    <mergeCell ref="L32:N32"/>
    <mergeCell ref="O32:Q32"/>
    <mergeCell ref="B17:H17"/>
    <mergeCell ref="J68:K68"/>
    <mergeCell ref="L68:R68"/>
    <mergeCell ref="S64:S65"/>
    <mergeCell ref="T64:T65"/>
    <mergeCell ref="J65:R65"/>
    <mergeCell ref="J66:K66"/>
    <mergeCell ref="L66:R66"/>
    <mergeCell ref="J67:K67"/>
    <mergeCell ref="L67:R67"/>
    <mergeCell ref="B60:E66"/>
    <mergeCell ref="J60:T60"/>
    <mergeCell ref="G61:G62"/>
    <mergeCell ref="H61:H62"/>
    <mergeCell ref="K61:S61"/>
    <mergeCell ref="K62:S62"/>
    <mergeCell ref="J63:T63"/>
    <mergeCell ref="G64:G65"/>
    <mergeCell ref="H64:H65"/>
    <mergeCell ref="J64:R64"/>
    <mergeCell ref="B58:C58"/>
    <mergeCell ref="E58:F58"/>
    <mergeCell ref="G58:I58"/>
    <mergeCell ref="K58:M58"/>
    <mergeCell ref="O58:Q58"/>
    <mergeCell ref="R58:T58"/>
    <mergeCell ref="B57:C57"/>
    <mergeCell ref="E57:F57"/>
    <mergeCell ref="G57:I57"/>
    <mergeCell ref="K57:M57"/>
    <mergeCell ref="O57:Q57"/>
    <mergeCell ref="R57:T57"/>
    <mergeCell ref="B56:C56"/>
    <mergeCell ref="E56:F56"/>
    <mergeCell ref="G56:I56"/>
    <mergeCell ref="K56:M56"/>
    <mergeCell ref="O56:Q56"/>
    <mergeCell ref="R56:T56"/>
    <mergeCell ref="B55:C55"/>
    <mergeCell ref="E55:F55"/>
    <mergeCell ref="G55:I55"/>
    <mergeCell ref="K55:M55"/>
    <mergeCell ref="O55:Q55"/>
    <mergeCell ref="R55:T55"/>
    <mergeCell ref="B54:C54"/>
    <mergeCell ref="E54:F54"/>
    <mergeCell ref="G54:I54"/>
    <mergeCell ref="K54:M54"/>
    <mergeCell ref="O54:Q54"/>
    <mergeCell ref="R54:T54"/>
    <mergeCell ref="B53:C53"/>
    <mergeCell ref="E53:F53"/>
    <mergeCell ref="G53:I53"/>
    <mergeCell ref="K53:M53"/>
    <mergeCell ref="O53:Q53"/>
    <mergeCell ref="R53:T53"/>
    <mergeCell ref="B52:I52"/>
    <mergeCell ref="K52:M52"/>
    <mergeCell ref="O52:Q52"/>
    <mergeCell ref="R52:T52"/>
    <mergeCell ref="B49:C49"/>
    <mergeCell ref="E49:F49"/>
    <mergeCell ref="G49:I49"/>
    <mergeCell ref="K49:M49"/>
    <mergeCell ref="O49:Q49"/>
    <mergeCell ref="R49:T49"/>
    <mergeCell ref="B50:C50"/>
    <mergeCell ref="E50:F50"/>
    <mergeCell ref="G50:I50"/>
    <mergeCell ref="K50:M50"/>
    <mergeCell ref="O50:Q50"/>
    <mergeCell ref="R50:T50"/>
    <mergeCell ref="K51:M51"/>
    <mergeCell ref="O51:Q51"/>
    <mergeCell ref="R51:T51"/>
    <mergeCell ref="B48:C48"/>
    <mergeCell ref="E48:F48"/>
    <mergeCell ref="G48:I48"/>
    <mergeCell ref="K48:M48"/>
    <mergeCell ref="O48:Q48"/>
    <mergeCell ref="R48:T48"/>
    <mergeCell ref="B47:C47"/>
    <mergeCell ref="E47:F47"/>
    <mergeCell ref="G47:I47"/>
    <mergeCell ref="K47:M47"/>
    <mergeCell ref="O47:Q47"/>
    <mergeCell ref="R47:T47"/>
    <mergeCell ref="B46:C46"/>
    <mergeCell ref="E46:F46"/>
    <mergeCell ref="G46:I46"/>
    <mergeCell ref="K46:M46"/>
    <mergeCell ref="O46:Q46"/>
    <mergeCell ref="R46:T46"/>
    <mergeCell ref="A43:U43"/>
    <mergeCell ref="B44:I44"/>
    <mergeCell ref="K44:T44"/>
    <mergeCell ref="B45:C45"/>
    <mergeCell ref="E45:F45"/>
    <mergeCell ref="G45:I45"/>
    <mergeCell ref="K45:M45"/>
    <mergeCell ref="O45:Q45"/>
    <mergeCell ref="B42:H42"/>
    <mergeCell ref="B38:H38"/>
    <mergeCell ref="B39:H39"/>
    <mergeCell ref="B40:H40"/>
    <mergeCell ref="L42:N42"/>
    <mergeCell ref="O42:Q42"/>
    <mergeCell ref="R45:T45"/>
    <mergeCell ref="S37:U37"/>
    <mergeCell ref="S41:U41"/>
    <mergeCell ref="A37:R37"/>
    <mergeCell ref="A41:R41"/>
    <mergeCell ref="L38:N38"/>
    <mergeCell ref="O38:Q38"/>
    <mergeCell ref="L39:N39"/>
    <mergeCell ref="O39:Q39"/>
    <mergeCell ref="L40:N40"/>
    <mergeCell ref="O40:Q40"/>
    <mergeCell ref="B35:H35"/>
    <mergeCell ref="B36:H36"/>
    <mergeCell ref="B14:H14"/>
    <mergeCell ref="B15:H15"/>
    <mergeCell ref="B16:H16"/>
    <mergeCell ref="L14:N14"/>
    <mergeCell ref="O14:Q14"/>
    <mergeCell ref="L15:N15"/>
    <mergeCell ref="O15:Q15"/>
    <mergeCell ref="L16:N16"/>
    <mergeCell ref="O16:Q16"/>
    <mergeCell ref="L17:N17"/>
    <mergeCell ref="O17:Q17"/>
    <mergeCell ref="L18:N18"/>
    <mergeCell ref="O18:Q18"/>
    <mergeCell ref="B33:H33"/>
    <mergeCell ref="B34:H34"/>
    <mergeCell ref="B26:H26"/>
    <mergeCell ref="B27:H27"/>
    <mergeCell ref="B28:H28"/>
    <mergeCell ref="L29:N29"/>
    <mergeCell ref="O29:Q29"/>
    <mergeCell ref="L19:N19"/>
    <mergeCell ref="O19:Q19"/>
    <mergeCell ref="B12:H12"/>
    <mergeCell ref="B13:H13"/>
    <mergeCell ref="B9:H9"/>
    <mergeCell ref="L9:N9"/>
    <mergeCell ref="L10:N10"/>
    <mergeCell ref="O9:Q9"/>
    <mergeCell ref="O10:Q10"/>
    <mergeCell ref="L12:N12"/>
    <mergeCell ref="O12:Q12"/>
    <mergeCell ref="L13:N13"/>
    <mergeCell ref="O13:Q13"/>
    <mergeCell ref="S8:U8"/>
    <mergeCell ref="S11:U11"/>
    <mergeCell ref="L6:Q6"/>
    <mergeCell ref="R6:R7"/>
    <mergeCell ref="S6:S7"/>
    <mergeCell ref="T6:T7"/>
    <mergeCell ref="U6:U7"/>
    <mergeCell ref="C5:E5"/>
    <mergeCell ref="F5:I5"/>
    <mergeCell ref="J5:L5"/>
    <mergeCell ref="M5:S5"/>
    <mergeCell ref="AE5:AF5"/>
    <mergeCell ref="A6:A7"/>
    <mergeCell ref="B6:H7"/>
    <mergeCell ref="I6:I7"/>
    <mergeCell ref="J6:J7"/>
    <mergeCell ref="K6:K7"/>
    <mergeCell ref="J3:L3"/>
    <mergeCell ref="M3:S3"/>
    <mergeCell ref="C4:E4"/>
    <mergeCell ref="F4:I4"/>
    <mergeCell ref="J4:L4"/>
    <mergeCell ref="O4:P4"/>
    <mergeCell ref="Q4:S4"/>
    <mergeCell ref="A1:B5"/>
    <mergeCell ref="C1:E1"/>
    <mergeCell ref="T1:U5"/>
    <mergeCell ref="C2:E2"/>
    <mergeCell ref="F2:I2"/>
    <mergeCell ref="J2:L2"/>
    <mergeCell ref="M2:S2"/>
    <mergeCell ref="C3:E3"/>
    <mergeCell ref="F3:I3"/>
    <mergeCell ref="L7:N7"/>
    <mergeCell ref="O7:Q7"/>
    <mergeCell ref="O20:Q20"/>
    <mergeCell ref="L21:N21"/>
    <mergeCell ref="O21:Q21"/>
    <mergeCell ref="L22:N22"/>
    <mergeCell ref="O22:Q22"/>
    <mergeCell ref="L23:N23"/>
    <mergeCell ref="O23:Q23"/>
    <mergeCell ref="L24:N24"/>
    <mergeCell ref="O24:Q24"/>
    <mergeCell ref="AE4:AF4"/>
    <mergeCell ref="L25:N25"/>
    <mergeCell ref="O25:Q25"/>
    <mergeCell ref="L26:N26"/>
    <mergeCell ref="O26:Q26"/>
    <mergeCell ref="L27:N27"/>
    <mergeCell ref="O27:Q27"/>
    <mergeCell ref="L28:N28"/>
    <mergeCell ref="O28:Q28"/>
    <mergeCell ref="L35:N35"/>
    <mergeCell ref="O35:Q35"/>
    <mergeCell ref="L33:N33"/>
    <mergeCell ref="O33:Q33"/>
    <mergeCell ref="L34:N34"/>
    <mergeCell ref="O34:Q34"/>
    <mergeCell ref="L20:N20"/>
  </mergeCells>
  <phoneticPr fontId="36" type="noConversion"/>
  <conditionalFormatting sqref="R42 R38:R40 R9:R10 R12:R18">
    <cfRule type="cellIs" dxfId="194" priority="211" operator="equal">
      <formula>$R$73</formula>
    </cfRule>
    <cfRule type="cellIs" dxfId="193" priority="212" operator="equal">
      <formula>$R$72</formula>
    </cfRule>
    <cfRule type="cellIs" dxfId="192" priority="213" operator="equal">
      <formula>$R$71</formula>
    </cfRule>
    <cfRule type="cellIs" dxfId="191" priority="214" operator="equal">
      <formula>$R$70</formula>
    </cfRule>
  </conditionalFormatting>
  <conditionalFormatting sqref="I42 I9:I10 I38:I40 I12:I36">
    <cfRule type="cellIs" dxfId="190" priority="205" operator="equal">
      <formula>$I$70</formula>
    </cfRule>
    <cfRule type="cellIs" dxfId="189" priority="206" operator="equal">
      <formula>$I$71</formula>
    </cfRule>
  </conditionalFormatting>
  <conditionalFormatting sqref="J9:J10 J42 J12:J18 J38:J40">
    <cfRule type="cellIs" dxfId="188" priority="203" operator="equal">
      <formula>$J$70</formula>
    </cfRule>
    <cfRule type="cellIs" dxfId="187" priority="204" operator="equal">
      <formula>$J$71</formula>
    </cfRule>
  </conditionalFormatting>
  <conditionalFormatting sqref="K42 K9:K10 K33:K36 K12:K18 K38:K40">
    <cfRule type="cellIs" dxfId="186" priority="201" operator="equal">
      <formula>$K$71</formula>
    </cfRule>
    <cfRule type="cellIs" dxfId="185" priority="202" operator="equal">
      <formula>$K$70</formula>
    </cfRule>
  </conditionalFormatting>
  <conditionalFormatting sqref="K62:S62">
    <cfRule type="cellIs" dxfId="184" priority="195" operator="equal">
      <formula>"GO"</formula>
    </cfRule>
    <cfRule type="cellIs" dxfId="183" priority="196" operator="equal">
      <formula>"NOK"</formula>
    </cfRule>
  </conditionalFormatting>
  <conditionalFormatting sqref="S1">
    <cfRule type="cellIs" dxfId="182" priority="193" operator="equal">
      <formula>"NOK"</formula>
    </cfRule>
    <cfRule type="cellIs" dxfId="181" priority="194" operator="equal">
      <formula>"GO"</formula>
    </cfRule>
  </conditionalFormatting>
  <conditionalFormatting sqref="R36">
    <cfRule type="cellIs" dxfId="180" priority="153" operator="equal">
      <formula>$R$73</formula>
    </cfRule>
    <cfRule type="cellIs" dxfId="179" priority="154" operator="equal">
      <formula>$R$72</formula>
    </cfRule>
    <cfRule type="cellIs" dxfId="178" priority="155" operator="equal">
      <formula>$R$71</formula>
    </cfRule>
    <cfRule type="cellIs" dxfId="177" priority="156" operator="equal">
      <formula>$R$70</formula>
    </cfRule>
  </conditionalFormatting>
  <conditionalFormatting sqref="J36">
    <cfRule type="cellIs" dxfId="176" priority="149" operator="equal">
      <formula>$J$70</formula>
    </cfRule>
    <cfRule type="cellIs" dxfId="175" priority="150" operator="equal">
      <formula>$J$71</formula>
    </cfRule>
  </conditionalFormatting>
  <conditionalFormatting sqref="R35">
    <cfRule type="cellIs" dxfId="174" priority="143" operator="equal">
      <formula>$R$73</formula>
    </cfRule>
    <cfRule type="cellIs" dxfId="173" priority="144" operator="equal">
      <formula>$R$72</formula>
    </cfRule>
    <cfRule type="cellIs" dxfId="172" priority="145" operator="equal">
      <formula>$R$71</formula>
    </cfRule>
    <cfRule type="cellIs" dxfId="171" priority="146" operator="equal">
      <formula>$R$70</formula>
    </cfRule>
  </conditionalFormatting>
  <conditionalFormatting sqref="J35">
    <cfRule type="cellIs" dxfId="170" priority="139" operator="equal">
      <formula>$J$70</formula>
    </cfRule>
    <cfRule type="cellIs" dxfId="169" priority="140" operator="equal">
      <formula>$J$71</formula>
    </cfRule>
  </conditionalFormatting>
  <conditionalFormatting sqref="R34">
    <cfRule type="cellIs" dxfId="168" priority="133" operator="equal">
      <formula>$R$73</formula>
    </cfRule>
    <cfRule type="cellIs" dxfId="167" priority="134" operator="equal">
      <formula>$R$72</formula>
    </cfRule>
    <cfRule type="cellIs" dxfId="166" priority="135" operator="equal">
      <formula>$R$71</formula>
    </cfRule>
    <cfRule type="cellIs" dxfId="165" priority="136" operator="equal">
      <formula>$R$70</formula>
    </cfRule>
  </conditionalFormatting>
  <conditionalFormatting sqref="J34">
    <cfRule type="cellIs" dxfId="164" priority="129" operator="equal">
      <formula>$J$70</formula>
    </cfRule>
    <cfRule type="cellIs" dxfId="163" priority="130" operator="equal">
      <formula>$J$71</formula>
    </cfRule>
  </conditionalFormatting>
  <conditionalFormatting sqref="R33">
    <cfRule type="cellIs" dxfId="162" priority="123" operator="equal">
      <formula>$R$73</formula>
    </cfRule>
    <cfRule type="cellIs" dxfId="161" priority="124" operator="equal">
      <formula>$R$72</formula>
    </cfRule>
    <cfRule type="cellIs" dxfId="160" priority="125" operator="equal">
      <formula>$R$71</formula>
    </cfRule>
    <cfRule type="cellIs" dxfId="159" priority="126" operator="equal">
      <formula>$R$70</formula>
    </cfRule>
  </conditionalFormatting>
  <conditionalFormatting sqref="J33">
    <cfRule type="cellIs" dxfId="158" priority="119" operator="equal">
      <formula>$J$70</formula>
    </cfRule>
    <cfRule type="cellIs" dxfId="157" priority="120" operator="equal">
      <formula>$J$71</formula>
    </cfRule>
  </conditionalFormatting>
  <conditionalFormatting sqref="K26:K32">
    <cfRule type="cellIs" dxfId="156" priority="115" operator="equal">
      <formula>$K$71</formula>
    </cfRule>
    <cfRule type="cellIs" dxfId="155" priority="116" operator="equal">
      <formula>$K$70</formula>
    </cfRule>
  </conditionalFormatting>
  <conditionalFormatting sqref="R32">
    <cfRule type="cellIs" dxfId="154" priority="111" operator="equal">
      <formula>$R$73</formula>
    </cfRule>
    <cfRule type="cellIs" dxfId="153" priority="112" operator="equal">
      <formula>$R$72</formula>
    </cfRule>
    <cfRule type="cellIs" dxfId="152" priority="113" operator="equal">
      <formula>$R$71</formula>
    </cfRule>
    <cfRule type="cellIs" dxfId="151" priority="114" operator="equal">
      <formula>$R$70</formula>
    </cfRule>
  </conditionalFormatting>
  <conditionalFormatting sqref="J32">
    <cfRule type="cellIs" dxfId="150" priority="107" operator="equal">
      <formula>$J$70</formula>
    </cfRule>
    <cfRule type="cellIs" dxfId="149" priority="108" operator="equal">
      <formula>$J$71</formula>
    </cfRule>
  </conditionalFormatting>
  <conditionalFormatting sqref="R31">
    <cfRule type="cellIs" dxfId="148" priority="103" operator="equal">
      <formula>$R$73</formula>
    </cfRule>
    <cfRule type="cellIs" dxfId="147" priority="104" operator="equal">
      <formula>$R$72</formula>
    </cfRule>
    <cfRule type="cellIs" dxfId="146" priority="105" operator="equal">
      <formula>$R$71</formula>
    </cfRule>
    <cfRule type="cellIs" dxfId="145" priority="106" operator="equal">
      <formula>$R$70</formula>
    </cfRule>
  </conditionalFormatting>
  <conditionalFormatting sqref="J31">
    <cfRule type="cellIs" dxfId="144" priority="99" operator="equal">
      <formula>$J$70</formula>
    </cfRule>
    <cfRule type="cellIs" dxfId="143" priority="100" operator="equal">
      <formula>$J$71</formula>
    </cfRule>
  </conditionalFormatting>
  <conditionalFormatting sqref="R30">
    <cfRule type="cellIs" dxfId="142" priority="95" operator="equal">
      <formula>$R$73</formula>
    </cfRule>
    <cfRule type="cellIs" dxfId="141" priority="96" operator="equal">
      <formula>$R$72</formula>
    </cfRule>
    <cfRule type="cellIs" dxfId="140" priority="97" operator="equal">
      <formula>$R$71</formula>
    </cfRule>
    <cfRule type="cellIs" dxfId="139" priority="98" operator="equal">
      <formula>$R$70</formula>
    </cfRule>
  </conditionalFormatting>
  <conditionalFormatting sqref="J30">
    <cfRule type="cellIs" dxfId="138" priority="91" operator="equal">
      <formula>$J$70</formula>
    </cfRule>
    <cfRule type="cellIs" dxfId="137" priority="92" operator="equal">
      <formula>$J$71</formula>
    </cfRule>
  </conditionalFormatting>
  <conditionalFormatting sqref="R29">
    <cfRule type="cellIs" dxfId="136" priority="87" operator="equal">
      <formula>$R$73</formula>
    </cfRule>
    <cfRule type="cellIs" dxfId="135" priority="88" operator="equal">
      <formula>$R$72</formula>
    </cfRule>
    <cfRule type="cellIs" dxfId="134" priority="89" operator="equal">
      <formula>$R$71</formula>
    </cfRule>
    <cfRule type="cellIs" dxfId="133" priority="90" operator="equal">
      <formula>$R$70</formula>
    </cfRule>
  </conditionalFormatting>
  <conditionalFormatting sqref="J29">
    <cfRule type="cellIs" dxfId="132" priority="83" operator="equal">
      <formula>$J$70</formula>
    </cfRule>
    <cfRule type="cellIs" dxfId="131" priority="84" operator="equal">
      <formula>$J$71</formula>
    </cfRule>
  </conditionalFormatting>
  <conditionalFormatting sqref="R28">
    <cfRule type="cellIs" dxfId="130" priority="79" operator="equal">
      <formula>$R$73</formula>
    </cfRule>
    <cfRule type="cellIs" dxfId="129" priority="80" operator="equal">
      <formula>$R$72</formula>
    </cfRule>
    <cfRule type="cellIs" dxfId="128" priority="81" operator="equal">
      <formula>$R$71</formula>
    </cfRule>
    <cfRule type="cellIs" dxfId="127" priority="82" operator="equal">
      <formula>$R$70</formula>
    </cfRule>
  </conditionalFormatting>
  <conditionalFormatting sqref="J28">
    <cfRule type="cellIs" dxfId="126" priority="75" operator="equal">
      <formula>$J$70</formula>
    </cfRule>
    <cfRule type="cellIs" dxfId="125" priority="76" operator="equal">
      <formula>$J$71</formula>
    </cfRule>
  </conditionalFormatting>
  <conditionalFormatting sqref="R27">
    <cfRule type="cellIs" dxfId="124" priority="71" operator="equal">
      <formula>$R$73</formula>
    </cfRule>
    <cfRule type="cellIs" dxfId="123" priority="72" operator="equal">
      <formula>$R$72</formula>
    </cfRule>
    <cfRule type="cellIs" dxfId="122" priority="73" operator="equal">
      <formula>$R$71</formula>
    </cfRule>
    <cfRule type="cellIs" dxfId="121" priority="74" operator="equal">
      <formula>$R$70</formula>
    </cfRule>
  </conditionalFormatting>
  <conditionalFormatting sqref="J27">
    <cfRule type="cellIs" dxfId="120" priority="67" operator="equal">
      <formula>$J$70</formula>
    </cfRule>
    <cfRule type="cellIs" dxfId="119" priority="68" operator="equal">
      <formula>$J$71</formula>
    </cfRule>
  </conditionalFormatting>
  <conditionalFormatting sqref="R26">
    <cfRule type="cellIs" dxfId="118" priority="63" operator="equal">
      <formula>$R$73</formula>
    </cfRule>
    <cfRule type="cellIs" dxfId="117" priority="64" operator="equal">
      <formula>$R$72</formula>
    </cfRule>
    <cfRule type="cellIs" dxfId="116" priority="65" operator="equal">
      <formula>$R$71</formula>
    </cfRule>
    <cfRule type="cellIs" dxfId="115" priority="66" operator="equal">
      <formula>$R$70</formula>
    </cfRule>
  </conditionalFormatting>
  <conditionalFormatting sqref="J26">
    <cfRule type="cellIs" dxfId="114" priority="59" operator="equal">
      <formula>$J$70</formula>
    </cfRule>
    <cfRule type="cellIs" dxfId="113" priority="60" operator="equal">
      <formula>$J$71</formula>
    </cfRule>
  </conditionalFormatting>
  <conditionalFormatting sqref="K19:K25">
    <cfRule type="cellIs" dxfId="112" priority="57" operator="equal">
      <formula>$K$71</formula>
    </cfRule>
    <cfRule type="cellIs" dxfId="111" priority="58" operator="equal">
      <formula>$K$70</formula>
    </cfRule>
  </conditionalFormatting>
  <conditionalFormatting sqref="R25">
    <cfRule type="cellIs" dxfId="110" priority="53" operator="equal">
      <formula>$R$73</formula>
    </cfRule>
    <cfRule type="cellIs" dxfId="109" priority="54" operator="equal">
      <formula>$R$72</formula>
    </cfRule>
    <cfRule type="cellIs" dxfId="108" priority="55" operator="equal">
      <formula>$R$71</formula>
    </cfRule>
    <cfRule type="cellIs" dxfId="107" priority="56" operator="equal">
      <formula>$R$70</formula>
    </cfRule>
  </conditionalFormatting>
  <conditionalFormatting sqref="J25">
    <cfRule type="cellIs" dxfId="106" priority="49" operator="equal">
      <formula>$J$70</formula>
    </cfRule>
    <cfRule type="cellIs" dxfId="105" priority="50" operator="equal">
      <formula>$J$71</formula>
    </cfRule>
  </conditionalFormatting>
  <conditionalFormatting sqref="R24">
    <cfRule type="cellIs" dxfId="104" priority="45" operator="equal">
      <formula>$R$73</formula>
    </cfRule>
    <cfRule type="cellIs" dxfId="103" priority="46" operator="equal">
      <formula>$R$72</formula>
    </cfRule>
    <cfRule type="cellIs" dxfId="102" priority="47" operator="equal">
      <formula>$R$71</formula>
    </cfRule>
    <cfRule type="cellIs" dxfId="101" priority="48" operator="equal">
      <formula>$R$70</formula>
    </cfRule>
  </conditionalFormatting>
  <conditionalFormatting sqref="J24">
    <cfRule type="cellIs" dxfId="100" priority="41" operator="equal">
      <formula>$J$70</formula>
    </cfRule>
    <cfRule type="cellIs" dxfId="99" priority="42" operator="equal">
      <formula>$J$71</formula>
    </cfRule>
  </conditionalFormatting>
  <conditionalFormatting sqref="R23">
    <cfRule type="cellIs" dxfId="98" priority="37" operator="equal">
      <formula>$R$73</formula>
    </cfRule>
    <cfRule type="cellIs" dxfId="97" priority="38" operator="equal">
      <formula>$R$72</formula>
    </cfRule>
    <cfRule type="cellIs" dxfId="96" priority="39" operator="equal">
      <formula>$R$71</formula>
    </cfRule>
    <cfRule type="cellIs" dxfId="95" priority="40" operator="equal">
      <formula>$R$70</formula>
    </cfRule>
  </conditionalFormatting>
  <conditionalFormatting sqref="J23">
    <cfRule type="cellIs" dxfId="94" priority="33" operator="equal">
      <formula>$J$70</formula>
    </cfRule>
    <cfRule type="cellIs" dxfId="93" priority="34" operator="equal">
      <formula>$J$71</formula>
    </cfRule>
  </conditionalFormatting>
  <conditionalFormatting sqref="R22">
    <cfRule type="cellIs" dxfId="92" priority="29" operator="equal">
      <formula>$R$73</formula>
    </cfRule>
    <cfRule type="cellIs" dxfId="91" priority="30" operator="equal">
      <formula>$R$72</formula>
    </cfRule>
    <cfRule type="cellIs" dxfId="90" priority="31" operator="equal">
      <formula>$R$71</formula>
    </cfRule>
    <cfRule type="cellIs" dxfId="89" priority="32" operator="equal">
      <formula>$R$70</formula>
    </cfRule>
  </conditionalFormatting>
  <conditionalFormatting sqref="J22">
    <cfRule type="cellIs" dxfId="88" priority="25" operator="equal">
      <formula>$J$70</formula>
    </cfRule>
    <cfRule type="cellIs" dxfId="87" priority="26" operator="equal">
      <formula>$J$71</formula>
    </cfRule>
  </conditionalFormatting>
  <conditionalFormatting sqref="R21">
    <cfRule type="cellIs" dxfId="86" priority="21" operator="equal">
      <formula>$R$73</formula>
    </cfRule>
    <cfRule type="cellIs" dxfId="85" priority="22" operator="equal">
      <formula>$R$72</formula>
    </cfRule>
    <cfRule type="cellIs" dxfId="84" priority="23" operator="equal">
      <formula>$R$71</formula>
    </cfRule>
    <cfRule type="cellIs" dxfId="83" priority="24" operator="equal">
      <formula>$R$70</formula>
    </cfRule>
  </conditionalFormatting>
  <conditionalFormatting sqref="J21">
    <cfRule type="cellIs" dxfId="82" priority="17" operator="equal">
      <formula>$J$70</formula>
    </cfRule>
    <cfRule type="cellIs" dxfId="81" priority="18" operator="equal">
      <formula>$J$71</formula>
    </cfRule>
  </conditionalFormatting>
  <conditionalFormatting sqref="R20">
    <cfRule type="cellIs" dxfId="80" priority="13" operator="equal">
      <formula>$R$73</formula>
    </cfRule>
    <cfRule type="cellIs" dxfId="79" priority="14" operator="equal">
      <formula>$R$72</formula>
    </cfRule>
    <cfRule type="cellIs" dxfId="78" priority="15" operator="equal">
      <formula>$R$71</formula>
    </cfRule>
    <cfRule type="cellIs" dxfId="77" priority="16" operator="equal">
      <formula>$R$70</formula>
    </cfRule>
  </conditionalFormatting>
  <conditionalFormatting sqref="J20">
    <cfRule type="cellIs" dxfId="76" priority="9" operator="equal">
      <formula>$J$70</formula>
    </cfRule>
    <cfRule type="cellIs" dxfId="75" priority="10" operator="equal">
      <formula>$J$71</formula>
    </cfRule>
  </conditionalFormatting>
  <conditionalFormatting sqref="R19">
    <cfRule type="cellIs" dxfId="74" priority="5" operator="equal">
      <formula>$R$73</formula>
    </cfRule>
    <cfRule type="cellIs" dxfId="73" priority="6" operator="equal">
      <formula>$R$72</formula>
    </cfRule>
    <cfRule type="cellIs" dxfId="72" priority="7" operator="equal">
      <formula>$R$71</formula>
    </cfRule>
    <cfRule type="cellIs" dxfId="71" priority="8" operator="equal">
      <formula>$R$70</formula>
    </cfRule>
  </conditionalFormatting>
  <conditionalFormatting sqref="J19">
    <cfRule type="cellIs" dxfId="70" priority="1" operator="equal">
      <formula>$J$70</formula>
    </cfRule>
    <cfRule type="cellIs" dxfId="69" priority="2" operator="equal">
      <formula>$J$71</formula>
    </cfRule>
  </conditionalFormatting>
  <dataValidations count="7">
    <dataValidation type="list" allowBlank="1" showInputMessage="1" showErrorMessage="1" sqref="K38:K40 K12:K36 K42 K9:K10" xr:uid="{00000000-0002-0000-0300-000000000000}">
      <formula1>$K$70:$K$71</formula1>
    </dataValidation>
    <dataValidation type="list" allowBlank="1" showInputMessage="1" showErrorMessage="1" sqref="J38:J40 J12:J36 J42 J9:J10" xr:uid="{00000000-0002-0000-0300-000001000000}">
      <formula1>$J$70:$J$71</formula1>
    </dataValidation>
    <dataValidation type="list" allowBlank="1" showInputMessage="1" showErrorMessage="1" sqref="I38:I40 I9:I10 I42 I12:I36" xr:uid="{00000000-0002-0000-0300-000002000000}">
      <formula1>$I$70:$I$71</formula1>
    </dataValidation>
    <dataValidation type="list" allowBlank="1" showInputMessage="1" showErrorMessage="1" sqref="R9:R10 R38:R40 R42 R12:R36" xr:uid="{00000000-0002-0000-0300-000003000000}">
      <formula1>$R$70:$R$73</formula1>
    </dataValidation>
    <dataValidation type="list" allowBlank="1" showInputMessage="1" showErrorMessage="1" sqref="M4" xr:uid="{00000000-0002-0000-0300-000004000000}">
      <formula1>$M$70:$M$72</formula1>
    </dataValidation>
    <dataValidation type="list" allowBlank="1" showInputMessage="1" showErrorMessage="1" sqref="D46:D50 D54:D58" xr:uid="{00000000-0002-0000-0300-000005000000}">
      <formula1>$D$70:$D$74</formula1>
    </dataValidation>
    <dataValidation type="list" allowBlank="1" showInputMessage="1" showErrorMessage="1" sqref="N46:N58" xr:uid="{00000000-0002-0000-0300-000006000000}">
      <formula1>$N$70:$N$74</formula1>
    </dataValidation>
  </dataValidations>
  <pageMargins left="0.43307086614173229" right="0.47244094488188981" top="0.55000000000000004" bottom="0.34" header="0.51181102362204722" footer="0.31496062992125984"/>
  <pageSetup paperSize="9" scale="35" fitToHeight="0" orientation="portrait" r:id="rId1"/>
  <headerFooter alignWithMargins="0">
    <oddFooter>&amp;L&amp;F&amp;C&amp;A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AF60"/>
  <sheetViews>
    <sheetView view="pageBreakPreview" zoomScale="80" zoomScaleNormal="100" zoomScaleSheetLayoutView="80" workbookViewId="0">
      <pane ySplit="7" topLeftCell="A8" activePane="bottomLeft" state="frozen"/>
      <selection pane="bottomLeft" activeCell="N72" sqref="N72"/>
    </sheetView>
  </sheetViews>
  <sheetFormatPr baseColWidth="10" defaultColWidth="11.42578125" defaultRowHeight="14.25" x14ac:dyDescent="0.3"/>
  <cols>
    <col min="1" max="1" width="7.42578125" style="2" customWidth="1"/>
    <col min="2" max="2" width="12.42578125" style="2" customWidth="1"/>
    <col min="3" max="3" width="11.28515625" style="2" customWidth="1"/>
    <col min="4" max="4" width="8.85546875" style="2" customWidth="1"/>
    <col min="5" max="5" width="15.7109375" style="2" customWidth="1"/>
    <col min="6" max="6" width="13.7109375" style="2" customWidth="1"/>
    <col min="7" max="7" width="18.7109375" style="2" customWidth="1"/>
    <col min="8" max="8" width="13.5703125" style="2" customWidth="1"/>
    <col min="9" max="11" width="10.7109375" style="2" customWidth="1"/>
    <col min="12" max="12" width="13.7109375" style="2" customWidth="1"/>
    <col min="13" max="13" width="8.5703125" style="2" customWidth="1"/>
    <col min="14" max="14" width="9.5703125" style="2" customWidth="1"/>
    <col min="15" max="15" width="11.42578125" style="2"/>
    <col min="16" max="16" width="17.5703125" style="2" customWidth="1"/>
    <col min="17" max="18" width="11.42578125" style="2"/>
    <col min="19" max="19" width="13" style="2" customWidth="1"/>
    <col min="20" max="20" width="13.7109375" style="2" customWidth="1"/>
    <col min="21" max="21" width="15.28515625" style="2" customWidth="1"/>
    <col min="22" max="22" width="11.42578125" style="2"/>
    <col min="23" max="23" width="4.140625" style="36" customWidth="1"/>
    <col min="24" max="26" width="3.42578125" style="36" customWidth="1"/>
    <col min="27" max="32" width="11.42578125" style="36" customWidth="1"/>
    <col min="33" max="16384" width="11.42578125" style="2"/>
  </cols>
  <sheetData>
    <row r="1" spans="1:32" ht="29.25" customHeight="1" thickBot="1" x14ac:dyDescent="0.35">
      <c r="A1" s="277"/>
      <c r="B1" s="278"/>
      <c r="C1" s="283"/>
      <c r="D1" s="284"/>
      <c r="E1" s="284"/>
      <c r="F1" s="64"/>
      <c r="G1" s="287" t="s">
        <v>177</v>
      </c>
      <c r="H1" s="288"/>
      <c r="I1" s="288"/>
      <c r="J1" s="288"/>
      <c r="K1" s="288"/>
      <c r="L1" s="288"/>
      <c r="M1" s="288"/>
      <c r="N1" s="288"/>
      <c r="O1" s="288"/>
      <c r="P1" s="288"/>
      <c r="Q1" s="289"/>
      <c r="R1" s="55"/>
      <c r="S1" s="54"/>
      <c r="T1" s="270"/>
      <c r="U1" s="271"/>
    </row>
    <row r="2" spans="1:32" ht="17.25" customHeight="1" x14ac:dyDescent="0.3">
      <c r="A2" s="279"/>
      <c r="B2" s="280"/>
      <c r="C2" s="294" t="s">
        <v>30</v>
      </c>
      <c r="D2" s="295"/>
      <c r="E2" s="296"/>
      <c r="F2" s="297" t="str">
        <f>'CL FTA (FR)'!F2</f>
        <v>PLOP</v>
      </c>
      <c r="G2" s="297"/>
      <c r="H2" s="297"/>
      <c r="I2" s="298"/>
      <c r="J2" s="285" t="s">
        <v>59</v>
      </c>
      <c r="K2" s="286"/>
      <c r="L2" s="286"/>
      <c r="M2" s="297" t="str">
        <f>'CL FTA (FR)'!M2</f>
        <v>TEST</v>
      </c>
      <c r="N2" s="297"/>
      <c r="O2" s="297"/>
      <c r="P2" s="297"/>
      <c r="Q2" s="297"/>
      <c r="R2" s="297"/>
      <c r="S2" s="468"/>
      <c r="T2" s="272"/>
      <c r="U2" s="273"/>
    </row>
    <row r="3" spans="1:32" ht="17.25" customHeight="1" x14ac:dyDescent="0.3">
      <c r="A3" s="279"/>
      <c r="B3" s="280"/>
      <c r="C3" s="254" t="s">
        <v>2</v>
      </c>
      <c r="D3" s="255"/>
      <c r="E3" s="256"/>
      <c r="F3" s="257">
        <f ca="1">TODAY()</f>
        <v>43909</v>
      </c>
      <c r="G3" s="258"/>
      <c r="H3" s="258"/>
      <c r="I3" s="259"/>
      <c r="J3" s="254" t="s">
        <v>165</v>
      </c>
      <c r="K3" s="256"/>
      <c r="L3" s="256"/>
      <c r="M3" s="258" t="str">
        <f>'CL FTA (FR)'!M3</f>
        <v>XXXXXXXXXXXXXXX</v>
      </c>
      <c r="N3" s="258"/>
      <c r="O3" s="258"/>
      <c r="P3" s="258"/>
      <c r="Q3" s="258"/>
      <c r="R3" s="258"/>
      <c r="S3" s="467"/>
      <c r="T3" s="272"/>
      <c r="U3" s="273"/>
    </row>
    <row r="4" spans="1:32" ht="17.25" customHeight="1" x14ac:dyDescent="0.3">
      <c r="A4" s="279"/>
      <c r="B4" s="280"/>
      <c r="C4" s="254" t="s">
        <v>60</v>
      </c>
      <c r="D4" s="255"/>
      <c r="E4" s="256"/>
      <c r="F4" s="257" t="str">
        <f>'CL FTA (FR)'!F4</f>
        <v>Equipe 1</v>
      </c>
      <c r="G4" s="258"/>
      <c r="H4" s="258"/>
      <c r="I4" s="259"/>
      <c r="J4" s="254" t="s">
        <v>64</v>
      </c>
      <c r="K4" s="256"/>
      <c r="L4" s="256"/>
      <c r="M4" s="259" t="s">
        <v>27</v>
      </c>
      <c r="N4" s="306"/>
      <c r="O4" s="291" t="s">
        <v>63</v>
      </c>
      <c r="P4" s="291"/>
      <c r="Q4" s="292" t="str">
        <f>'CL FTA (FR)'!Q4</f>
        <v>Deco intérieure</v>
      </c>
      <c r="R4" s="292"/>
      <c r="S4" s="293"/>
      <c r="T4" s="272"/>
      <c r="U4" s="273"/>
      <c r="AE4" s="183">
        <f>AD6+AE6+AF6</f>
        <v>1</v>
      </c>
      <c r="AF4" s="183"/>
    </row>
    <row r="5" spans="1:32" ht="18" customHeight="1" thickBot="1" x14ac:dyDescent="0.35">
      <c r="A5" s="281"/>
      <c r="B5" s="282"/>
      <c r="C5" s="260" t="s">
        <v>61</v>
      </c>
      <c r="D5" s="261"/>
      <c r="E5" s="262"/>
      <c r="F5" s="299" t="str">
        <f>'CL FTA (FR)'!F5</f>
        <v>A</v>
      </c>
      <c r="G5" s="299"/>
      <c r="H5" s="299"/>
      <c r="I5" s="300"/>
      <c r="J5" s="260" t="s">
        <v>62</v>
      </c>
      <c r="K5" s="262"/>
      <c r="L5" s="262"/>
      <c r="M5" s="299" t="str">
        <f>'CL FTA (FR)'!M5</f>
        <v>Moi</v>
      </c>
      <c r="N5" s="299"/>
      <c r="O5" s="299"/>
      <c r="P5" s="299"/>
      <c r="Q5" s="299"/>
      <c r="R5" s="299"/>
      <c r="S5" s="469"/>
      <c r="T5" s="274"/>
      <c r="U5" s="275"/>
      <c r="AA5" s="87"/>
      <c r="AB5" s="87"/>
      <c r="AC5" s="87"/>
      <c r="AE5" s="183">
        <f>AE6+AF6</f>
        <v>1</v>
      </c>
      <c r="AF5" s="183"/>
    </row>
    <row r="6" spans="1:32" x14ac:dyDescent="0.3">
      <c r="A6" s="244" t="s">
        <v>163</v>
      </c>
      <c r="B6" s="246"/>
      <c r="C6" s="246"/>
      <c r="D6" s="246"/>
      <c r="E6" s="246"/>
      <c r="F6" s="246"/>
      <c r="G6" s="246"/>
      <c r="H6" s="246"/>
      <c r="I6" s="248" t="s">
        <v>3</v>
      </c>
      <c r="J6" s="250" t="s">
        <v>4</v>
      </c>
      <c r="K6" s="252" t="s">
        <v>5</v>
      </c>
      <c r="L6" s="290" t="s">
        <v>67</v>
      </c>
      <c r="M6" s="290"/>
      <c r="N6" s="290"/>
      <c r="O6" s="290"/>
      <c r="P6" s="290"/>
      <c r="Q6" s="290"/>
      <c r="R6" s="265" t="s">
        <v>68</v>
      </c>
      <c r="S6" s="263" t="s">
        <v>69</v>
      </c>
      <c r="T6" s="263" t="s">
        <v>70</v>
      </c>
      <c r="U6" s="267" t="s">
        <v>71</v>
      </c>
      <c r="AA6" s="88">
        <f t="shared" ref="AA6:AF6" si="0">SUM(AA8:AA28)</f>
        <v>0</v>
      </c>
      <c r="AB6" s="88">
        <f t="shared" si="0"/>
        <v>0</v>
      </c>
      <c r="AC6" s="88">
        <f t="shared" si="0"/>
        <v>0</v>
      </c>
      <c r="AD6" s="88">
        <f t="shared" si="0"/>
        <v>0</v>
      </c>
      <c r="AE6" s="88">
        <f t="shared" si="0"/>
        <v>1</v>
      </c>
      <c r="AF6" s="88">
        <f t="shared" si="0"/>
        <v>0</v>
      </c>
    </row>
    <row r="7" spans="1:32" ht="15" thickBot="1" x14ac:dyDescent="0.35">
      <c r="A7" s="245"/>
      <c r="B7" s="247"/>
      <c r="C7" s="247"/>
      <c r="D7" s="247"/>
      <c r="E7" s="247"/>
      <c r="F7" s="247"/>
      <c r="G7" s="247"/>
      <c r="H7" s="247"/>
      <c r="I7" s="249"/>
      <c r="J7" s="251"/>
      <c r="K7" s="253"/>
      <c r="L7" s="309" t="s">
        <v>65</v>
      </c>
      <c r="M7" s="310"/>
      <c r="N7" s="311"/>
      <c r="O7" s="309" t="s">
        <v>66</v>
      </c>
      <c r="P7" s="310"/>
      <c r="Q7" s="311"/>
      <c r="R7" s="266"/>
      <c r="S7" s="264"/>
      <c r="T7" s="264"/>
      <c r="U7" s="268"/>
      <c r="AA7" s="88" t="s">
        <v>16</v>
      </c>
      <c r="AB7" s="88" t="s">
        <v>16</v>
      </c>
      <c r="AC7" s="88" t="s">
        <v>16</v>
      </c>
      <c r="AD7" s="88" t="s">
        <v>12</v>
      </c>
      <c r="AE7" s="88" t="s">
        <v>13</v>
      </c>
      <c r="AF7" s="88" t="s">
        <v>14</v>
      </c>
    </row>
    <row r="8" spans="1:32" ht="18" thickBot="1" x14ac:dyDescent="0.35">
      <c r="A8" s="529" t="s">
        <v>19</v>
      </c>
      <c r="B8" s="530"/>
      <c r="C8" s="530"/>
      <c r="D8" s="530"/>
      <c r="E8" s="530"/>
      <c r="F8" s="530"/>
      <c r="G8" s="530"/>
      <c r="H8" s="530"/>
      <c r="I8" s="530"/>
      <c r="J8" s="530"/>
      <c r="K8" s="530"/>
      <c r="L8" s="530"/>
      <c r="M8" s="530"/>
      <c r="N8" s="530"/>
      <c r="O8" s="530"/>
      <c r="P8" s="530"/>
      <c r="Q8" s="530"/>
      <c r="R8" s="531"/>
      <c r="S8" s="538"/>
      <c r="T8" s="539"/>
      <c r="U8" s="540"/>
      <c r="AA8" s="87"/>
      <c r="AB8" s="87"/>
      <c r="AC8" s="87"/>
      <c r="AD8" s="87"/>
      <c r="AE8" s="87"/>
      <c r="AF8" s="87"/>
    </row>
    <row r="9" spans="1:32" ht="17.25" x14ac:dyDescent="0.3">
      <c r="A9" s="28">
        <v>1</v>
      </c>
      <c r="B9" s="184" t="s">
        <v>74</v>
      </c>
      <c r="C9" s="184"/>
      <c r="D9" s="184"/>
      <c r="E9" s="184"/>
      <c r="F9" s="184"/>
      <c r="G9" s="184"/>
      <c r="H9" s="184"/>
      <c r="I9" s="111"/>
      <c r="J9" s="112"/>
      <c r="K9" s="112"/>
      <c r="L9" s="180"/>
      <c r="M9" s="180"/>
      <c r="N9" s="180"/>
      <c r="O9" s="180"/>
      <c r="P9" s="180"/>
      <c r="Q9" s="180"/>
      <c r="R9" s="34"/>
      <c r="S9" s="48" t="str">
        <f>_xlfn.SWITCH(W9,1,$M$5,"")</f>
        <v/>
      </c>
      <c r="T9" s="77" t="str">
        <f>_xlfn.SWITCH(W9,1,$F$3,"")</f>
        <v/>
      </c>
      <c r="U9" s="67" t="str">
        <f>_xlfn.SWITCH(W9,1,$F$3,"")</f>
        <v/>
      </c>
      <c r="W9" s="61">
        <f>SUM(X9+Y9+Z9)</f>
        <v>0</v>
      </c>
      <c r="X9" s="61" t="str" cm="1">
        <f t="array" ref="X9">_xlfn.SWITCH(I9,"X","1","0")</f>
        <v>0</v>
      </c>
      <c r="Y9" s="61">
        <v>0</v>
      </c>
      <c r="Z9" s="61" t="str" cm="1">
        <f t="array" ref="Z9">_xlfn.SWITCH(K9,"X","1","0")</f>
        <v>0</v>
      </c>
      <c r="AA9" s="87">
        <f>IF($I9=$AA$7,1,0)</f>
        <v>0</v>
      </c>
      <c r="AB9" s="87">
        <f>IF($J9=$AB$7,1,0)</f>
        <v>0</v>
      </c>
      <c r="AC9" s="87">
        <f>IF($K9=$AC$7,1,0)</f>
        <v>0</v>
      </c>
      <c r="AD9" s="87">
        <f>IF($R9=$AD$7,1,0)</f>
        <v>0</v>
      </c>
      <c r="AE9" s="87">
        <f>IF($R9=$AE$7,1,0)</f>
        <v>0</v>
      </c>
      <c r="AF9" s="87">
        <f>IF($R9=$AF$7,1,0)</f>
        <v>0</v>
      </c>
    </row>
    <row r="10" spans="1:32" ht="18" thickBot="1" x14ac:dyDescent="0.35">
      <c r="A10" s="29">
        <v>2</v>
      </c>
      <c r="B10" s="276" t="s">
        <v>75</v>
      </c>
      <c r="C10" s="276"/>
      <c r="D10" s="276"/>
      <c r="E10" s="276"/>
      <c r="F10" s="276"/>
      <c r="G10" s="276"/>
      <c r="H10" s="276"/>
      <c r="I10" s="115"/>
      <c r="J10" s="116"/>
      <c r="K10" s="116"/>
      <c r="L10" s="179"/>
      <c r="M10" s="179"/>
      <c r="N10" s="179"/>
      <c r="O10" s="179"/>
      <c r="P10" s="179"/>
      <c r="Q10" s="179"/>
      <c r="R10" s="35"/>
      <c r="S10" s="49" t="str">
        <f>_xlfn.SWITCH(W10,1,$M$5,"")</f>
        <v/>
      </c>
      <c r="T10" s="79" t="str">
        <f>_xlfn.SWITCH(W10,1,$F$3,"")</f>
        <v/>
      </c>
      <c r="U10" s="68" t="str">
        <f>_xlfn.SWITCH(W10,1,$F$3,"")</f>
        <v/>
      </c>
      <c r="W10" s="61">
        <f>SUM(X10+Y10+Z10)</f>
        <v>0</v>
      </c>
      <c r="X10" s="61" t="str" cm="1">
        <f t="array" ref="X10">_xlfn.SWITCH(I10,"X","1","0")</f>
        <v>0</v>
      </c>
      <c r="Y10" s="61">
        <v>0</v>
      </c>
      <c r="Z10" s="61" t="str" cm="1">
        <f t="array" ref="Z10">_xlfn.SWITCH(K10,"X","1","0")</f>
        <v>0</v>
      </c>
      <c r="AA10" s="87">
        <f>IF($I10=$AA$7,1,0)</f>
        <v>0</v>
      </c>
      <c r="AB10" s="87">
        <f>IF($J10=$AB$7,1,0)</f>
        <v>0</v>
      </c>
      <c r="AC10" s="87">
        <f>IF($K10=$AC$7,1,0)</f>
        <v>0</v>
      </c>
      <c r="AD10" s="87">
        <f>IF($R10=$AD$7,1,0)</f>
        <v>0</v>
      </c>
      <c r="AE10" s="87">
        <f>IF($R10=$AE$7,1,0)</f>
        <v>0</v>
      </c>
      <c r="AF10" s="87">
        <f>IF($R10=$AF$7,1,0)</f>
        <v>0</v>
      </c>
    </row>
    <row r="11" spans="1:32" ht="18" thickBot="1" x14ac:dyDescent="0.35">
      <c r="A11" s="532" t="s">
        <v>72</v>
      </c>
      <c r="B11" s="533"/>
      <c r="C11" s="533"/>
      <c r="D11" s="533"/>
      <c r="E11" s="533"/>
      <c r="F11" s="533"/>
      <c r="G11" s="533"/>
      <c r="H11" s="533"/>
      <c r="I11" s="533"/>
      <c r="J11" s="533"/>
      <c r="K11" s="533"/>
      <c r="L11" s="533"/>
      <c r="M11" s="533"/>
      <c r="N11" s="533"/>
      <c r="O11" s="533"/>
      <c r="P11" s="533"/>
      <c r="Q11" s="533"/>
      <c r="R11" s="534"/>
      <c r="S11" s="535"/>
      <c r="T11" s="536"/>
      <c r="U11" s="537"/>
      <c r="W11" s="61"/>
      <c r="X11" s="61"/>
      <c r="Y11" s="61"/>
      <c r="Z11" s="61"/>
      <c r="AA11" s="87"/>
      <c r="AB11" s="87"/>
      <c r="AC11" s="87"/>
      <c r="AD11" s="87"/>
      <c r="AE11" s="87"/>
      <c r="AF11" s="87"/>
    </row>
    <row r="12" spans="1:32" ht="17.25" x14ac:dyDescent="0.3">
      <c r="A12" s="28">
        <v>3</v>
      </c>
      <c r="B12" s="184" t="s">
        <v>76</v>
      </c>
      <c r="C12" s="184"/>
      <c r="D12" s="184"/>
      <c r="E12" s="184"/>
      <c r="F12" s="184"/>
      <c r="G12" s="184"/>
      <c r="H12" s="184"/>
      <c r="I12" s="111"/>
      <c r="J12" s="112"/>
      <c r="K12" s="112"/>
      <c r="L12" s="180"/>
      <c r="M12" s="180"/>
      <c r="N12" s="180"/>
      <c r="O12" s="180"/>
      <c r="P12" s="180"/>
      <c r="Q12" s="180"/>
      <c r="R12" s="34"/>
      <c r="S12" s="48" t="str">
        <f t="shared" ref="S12:S22" si="1">_xlfn.SWITCH(W12,1,$M$5,"")</f>
        <v/>
      </c>
      <c r="T12" s="77" t="str">
        <f t="shared" ref="T12:T22" si="2">_xlfn.SWITCH(W12,1,$F$3,"")</f>
        <v/>
      </c>
      <c r="U12" s="67" t="str">
        <f t="shared" ref="U12:U22" si="3">_xlfn.SWITCH(W12,1,$F$3,"")</f>
        <v/>
      </c>
      <c r="W12" s="61">
        <f t="shared" ref="W12:W28" si="4">SUM(X12+Y12+Z12)</f>
        <v>0</v>
      </c>
      <c r="X12" s="61" t="str" cm="1">
        <f t="array" ref="X12">_xlfn.SWITCH(I12,"X","1","0")</f>
        <v>0</v>
      </c>
      <c r="Y12" s="61">
        <v>0</v>
      </c>
      <c r="Z12" s="61" t="str" cm="1">
        <f t="array" ref="Z12">_xlfn.SWITCH(K12,"X","1","0")</f>
        <v>0</v>
      </c>
      <c r="AA12" s="87">
        <f t="shared" ref="AA12:AA22" si="5">IF($I12=$AA$7,1,0)</f>
        <v>0</v>
      </c>
      <c r="AB12" s="87">
        <f t="shared" ref="AB12:AB22" si="6">IF($J12=$AB$7,1,0)</f>
        <v>0</v>
      </c>
      <c r="AC12" s="87">
        <f t="shared" ref="AC12:AC22" si="7">IF($K12=$AC$7,1,0)</f>
        <v>0</v>
      </c>
      <c r="AD12" s="87">
        <f t="shared" ref="AD12:AD22" si="8">IF($R12=$AD$7,1,0)</f>
        <v>0</v>
      </c>
      <c r="AE12" s="87">
        <f t="shared" ref="AE12:AE22" si="9">IF($R12=$AE$7,1,0)</f>
        <v>0</v>
      </c>
      <c r="AF12" s="87">
        <f t="shared" ref="AF12:AF22" si="10">IF($R12=$AF$7,1,0)</f>
        <v>0</v>
      </c>
    </row>
    <row r="13" spans="1:32" ht="17.25" x14ac:dyDescent="0.3">
      <c r="A13" s="6">
        <v>4</v>
      </c>
      <c r="B13" s="182" t="s">
        <v>77</v>
      </c>
      <c r="C13" s="182"/>
      <c r="D13" s="182"/>
      <c r="E13" s="182"/>
      <c r="F13" s="182"/>
      <c r="G13" s="182"/>
      <c r="H13" s="182"/>
      <c r="I13" s="113"/>
      <c r="J13" s="114"/>
      <c r="K13" s="114"/>
      <c r="L13" s="178"/>
      <c r="M13" s="178"/>
      <c r="N13" s="178"/>
      <c r="O13" s="178"/>
      <c r="P13" s="178"/>
      <c r="Q13" s="178"/>
      <c r="R13" s="33"/>
      <c r="S13" s="46" t="str">
        <f t="shared" si="1"/>
        <v/>
      </c>
      <c r="T13" s="78" t="str">
        <f t="shared" si="2"/>
        <v/>
      </c>
      <c r="U13" s="47" t="str">
        <f t="shared" si="3"/>
        <v/>
      </c>
      <c r="W13" s="61">
        <f t="shared" si="4"/>
        <v>0</v>
      </c>
      <c r="X13" s="61" t="str" cm="1">
        <f t="array" ref="X13">_xlfn.SWITCH(I13,"X","1","0")</f>
        <v>0</v>
      </c>
      <c r="Y13" s="61">
        <v>0</v>
      </c>
      <c r="Z13" s="61" t="str" cm="1">
        <f t="array" ref="Z13">_xlfn.SWITCH(K13,"X","1","0")</f>
        <v>0</v>
      </c>
      <c r="AA13" s="87">
        <f t="shared" si="5"/>
        <v>0</v>
      </c>
      <c r="AB13" s="87">
        <f t="shared" si="6"/>
        <v>0</v>
      </c>
      <c r="AC13" s="87">
        <f t="shared" si="7"/>
        <v>0</v>
      </c>
      <c r="AD13" s="87">
        <f t="shared" si="8"/>
        <v>0</v>
      </c>
      <c r="AE13" s="87">
        <f t="shared" si="9"/>
        <v>0</v>
      </c>
      <c r="AF13" s="87">
        <f t="shared" si="10"/>
        <v>0</v>
      </c>
    </row>
    <row r="14" spans="1:32" ht="17.25" x14ac:dyDescent="0.3">
      <c r="A14" s="6">
        <v>5</v>
      </c>
      <c r="B14" s="182" t="s">
        <v>78</v>
      </c>
      <c r="C14" s="182"/>
      <c r="D14" s="182"/>
      <c r="E14" s="182"/>
      <c r="F14" s="182"/>
      <c r="G14" s="182"/>
      <c r="H14" s="182"/>
      <c r="I14" s="113"/>
      <c r="J14" s="114"/>
      <c r="K14" s="114"/>
      <c r="L14" s="178"/>
      <c r="M14" s="178"/>
      <c r="N14" s="178"/>
      <c r="O14" s="178"/>
      <c r="P14" s="178"/>
      <c r="Q14" s="178"/>
      <c r="R14" s="33"/>
      <c r="S14" s="46" t="str">
        <f t="shared" si="1"/>
        <v/>
      </c>
      <c r="T14" s="78" t="str">
        <f t="shared" si="2"/>
        <v/>
      </c>
      <c r="U14" s="47" t="str">
        <f t="shared" si="3"/>
        <v/>
      </c>
      <c r="W14" s="61">
        <f t="shared" si="4"/>
        <v>0</v>
      </c>
      <c r="X14" s="61" t="str" cm="1">
        <f t="array" ref="X14">_xlfn.SWITCH(I14,"X","1","0")</f>
        <v>0</v>
      </c>
      <c r="Y14" s="61">
        <v>0</v>
      </c>
      <c r="Z14" s="61" t="str" cm="1">
        <f t="array" ref="Z14">_xlfn.SWITCH(K14,"X","1","0")</f>
        <v>0</v>
      </c>
      <c r="AA14" s="87">
        <f t="shared" si="5"/>
        <v>0</v>
      </c>
      <c r="AB14" s="87">
        <f t="shared" si="6"/>
        <v>0</v>
      </c>
      <c r="AC14" s="87">
        <f t="shared" si="7"/>
        <v>0</v>
      </c>
      <c r="AD14" s="87">
        <f t="shared" si="8"/>
        <v>0</v>
      </c>
      <c r="AE14" s="87">
        <f t="shared" si="9"/>
        <v>0</v>
      </c>
      <c r="AF14" s="87">
        <f t="shared" si="10"/>
        <v>0</v>
      </c>
    </row>
    <row r="15" spans="1:32" ht="17.25" x14ac:dyDescent="0.3">
      <c r="A15" s="6">
        <v>6</v>
      </c>
      <c r="B15" s="182" t="s">
        <v>79</v>
      </c>
      <c r="C15" s="182"/>
      <c r="D15" s="182"/>
      <c r="E15" s="182"/>
      <c r="F15" s="182"/>
      <c r="G15" s="182"/>
      <c r="H15" s="182"/>
      <c r="I15" s="113"/>
      <c r="J15" s="114"/>
      <c r="K15" s="114"/>
      <c r="L15" s="178"/>
      <c r="M15" s="178"/>
      <c r="N15" s="178"/>
      <c r="O15" s="178"/>
      <c r="P15" s="178"/>
      <c r="Q15" s="178"/>
      <c r="R15" s="33"/>
      <c r="S15" s="46" t="str">
        <f t="shared" si="1"/>
        <v/>
      </c>
      <c r="T15" s="78" t="str">
        <f t="shared" si="2"/>
        <v/>
      </c>
      <c r="U15" s="47" t="str">
        <f t="shared" si="3"/>
        <v/>
      </c>
      <c r="W15" s="61">
        <f t="shared" si="4"/>
        <v>0</v>
      </c>
      <c r="X15" s="61" t="str" cm="1">
        <f t="array" ref="X15">_xlfn.SWITCH(I15,"X","1","0")</f>
        <v>0</v>
      </c>
      <c r="Y15" s="61">
        <v>0</v>
      </c>
      <c r="Z15" s="61" t="str" cm="1">
        <f t="array" ref="Z15">_xlfn.SWITCH(K15,"X","1","0")</f>
        <v>0</v>
      </c>
      <c r="AA15" s="87">
        <f t="shared" si="5"/>
        <v>0</v>
      </c>
      <c r="AB15" s="87">
        <f t="shared" si="6"/>
        <v>0</v>
      </c>
      <c r="AC15" s="87">
        <f t="shared" si="7"/>
        <v>0</v>
      </c>
      <c r="AD15" s="87">
        <f t="shared" si="8"/>
        <v>0</v>
      </c>
      <c r="AE15" s="87">
        <f t="shared" si="9"/>
        <v>0</v>
      </c>
      <c r="AF15" s="87">
        <f t="shared" si="10"/>
        <v>0</v>
      </c>
    </row>
    <row r="16" spans="1:32" ht="17.25" x14ac:dyDescent="0.3">
      <c r="A16" s="6">
        <v>7</v>
      </c>
      <c r="B16" s="182" t="s">
        <v>80</v>
      </c>
      <c r="C16" s="182"/>
      <c r="D16" s="182"/>
      <c r="E16" s="182"/>
      <c r="F16" s="182"/>
      <c r="G16" s="182"/>
      <c r="H16" s="182"/>
      <c r="I16" s="113"/>
      <c r="J16" s="114"/>
      <c r="K16" s="114"/>
      <c r="L16" s="178"/>
      <c r="M16" s="178"/>
      <c r="N16" s="178"/>
      <c r="O16" s="178"/>
      <c r="P16" s="178"/>
      <c r="Q16" s="178"/>
      <c r="R16" s="33"/>
      <c r="S16" s="46" t="str">
        <f t="shared" si="1"/>
        <v/>
      </c>
      <c r="T16" s="78" t="str">
        <f t="shared" si="2"/>
        <v/>
      </c>
      <c r="U16" s="47" t="str">
        <f t="shared" si="3"/>
        <v/>
      </c>
      <c r="W16" s="61">
        <f t="shared" si="4"/>
        <v>0</v>
      </c>
      <c r="X16" s="61" t="str" cm="1">
        <f t="array" ref="X16">_xlfn.SWITCH(I16,"X","1","0")</f>
        <v>0</v>
      </c>
      <c r="Y16" s="61">
        <v>0</v>
      </c>
      <c r="Z16" s="61" t="str" cm="1">
        <f t="array" ref="Z16">_xlfn.SWITCH(K16,"X","1","0")</f>
        <v>0</v>
      </c>
      <c r="AA16" s="87">
        <f t="shared" si="5"/>
        <v>0</v>
      </c>
      <c r="AB16" s="87">
        <f t="shared" si="6"/>
        <v>0</v>
      </c>
      <c r="AC16" s="87">
        <f t="shared" si="7"/>
        <v>0</v>
      </c>
      <c r="AD16" s="87">
        <f t="shared" si="8"/>
        <v>0</v>
      </c>
      <c r="AE16" s="87">
        <f t="shared" si="9"/>
        <v>0</v>
      </c>
      <c r="AF16" s="87">
        <f t="shared" si="10"/>
        <v>0</v>
      </c>
    </row>
    <row r="17" spans="1:32" ht="17.25" x14ac:dyDescent="0.3">
      <c r="A17" s="6">
        <v>8</v>
      </c>
      <c r="B17" s="182" t="s">
        <v>81</v>
      </c>
      <c r="C17" s="182"/>
      <c r="D17" s="182"/>
      <c r="E17" s="182"/>
      <c r="F17" s="182"/>
      <c r="G17" s="182"/>
      <c r="H17" s="182"/>
      <c r="I17" s="113"/>
      <c r="J17" s="114"/>
      <c r="K17" s="114"/>
      <c r="L17" s="178"/>
      <c r="M17" s="178"/>
      <c r="N17" s="178"/>
      <c r="O17" s="178"/>
      <c r="P17" s="178"/>
      <c r="Q17" s="178"/>
      <c r="R17" s="33"/>
      <c r="S17" s="46" t="str">
        <f t="shared" si="1"/>
        <v/>
      </c>
      <c r="T17" s="78" t="str">
        <f t="shared" si="2"/>
        <v/>
      </c>
      <c r="U17" s="47" t="str">
        <f t="shared" si="3"/>
        <v/>
      </c>
      <c r="W17" s="61">
        <f t="shared" si="4"/>
        <v>0</v>
      </c>
      <c r="X17" s="61" t="str" cm="1">
        <f t="array" ref="X17">_xlfn.SWITCH(I17,"X","1","0")</f>
        <v>0</v>
      </c>
      <c r="Y17" s="61">
        <v>0</v>
      </c>
      <c r="Z17" s="61" t="str" cm="1">
        <f t="array" ref="Z17">_xlfn.SWITCH(K17,"X","1","0")</f>
        <v>0</v>
      </c>
      <c r="AA17" s="87">
        <f t="shared" si="5"/>
        <v>0</v>
      </c>
      <c r="AB17" s="87">
        <f t="shared" si="6"/>
        <v>0</v>
      </c>
      <c r="AC17" s="87">
        <f t="shared" si="7"/>
        <v>0</v>
      </c>
      <c r="AD17" s="87">
        <f t="shared" si="8"/>
        <v>0</v>
      </c>
      <c r="AE17" s="87">
        <f t="shared" si="9"/>
        <v>0</v>
      </c>
      <c r="AF17" s="87">
        <f t="shared" si="10"/>
        <v>0</v>
      </c>
    </row>
    <row r="18" spans="1:32" ht="17.25" x14ac:dyDescent="0.3">
      <c r="A18" s="6">
        <v>9</v>
      </c>
      <c r="B18" s="182" t="s">
        <v>82</v>
      </c>
      <c r="C18" s="182"/>
      <c r="D18" s="182"/>
      <c r="E18" s="182"/>
      <c r="F18" s="182"/>
      <c r="G18" s="182"/>
      <c r="H18" s="182"/>
      <c r="I18" s="113"/>
      <c r="J18" s="114"/>
      <c r="K18" s="114"/>
      <c r="L18" s="178"/>
      <c r="M18" s="178"/>
      <c r="N18" s="178"/>
      <c r="O18" s="178"/>
      <c r="P18" s="178"/>
      <c r="Q18" s="178"/>
      <c r="R18" s="33"/>
      <c r="S18" s="46" t="str">
        <f t="shared" si="1"/>
        <v/>
      </c>
      <c r="T18" s="78" t="str">
        <f t="shared" si="2"/>
        <v/>
      </c>
      <c r="U18" s="47" t="str">
        <f t="shared" si="3"/>
        <v/>
      </c>
      <c r="W18" s="61">
        <f t="shared" si="4"/>
        <v>0</v>
      </c>
      <c r="X18" s="61" t="str" cm="1">
        <f t="array" ref="X18">_xlfn.SWITCH(I18,"X","1","0")</f>
        <v>0</v>
      </c>
      <c r="Y18" s="61">
        <v>0</v>
      </c>
      <c r="Z18" s="61" t="str" cm="1">
        <f t="array" ref="Z18">_xlfn.SWITCH(K18,"X","1","0")</f>
        <v>0</v>
      </c>
      <c r="AA18" s="87">
        <f t="shared" si="5"/>
        <v>0</v>
      </c>
      <c r="AB18" s="87">
        <f t="shared" si="6"/>
        <v>0</v>
      </c>
      <c r="AC18" s="87">
        <f t="shared" si="7"/>
        <v>0</v>
      </c>
      <c r="AD18" s="87">
        <f t="shared" si="8"/>
        <v>0</v>
      </c>
      <c r="AE18" s="87">
        <f t="shared" si="9"/>
        <v>0</v>
      </c>
      <c r="AF18" s="87">
        <f t="shared" si="10"/>
        <v>0</v>
      </c>
    </row>
    <row r="19" spans="1:32" ht="17.25" x14ac:dyDescent="0.3">
      <c r="A19" s="6">
        <v>10</v>
      </c>
      <c r="B19" s="182" t="s">
        <v>83</v>
      </c>
      <c r="C19" s="182"/>
      <c r="D19" s="182"/>
      <c r="E19" s="182"/>
      <c r="F19" s="182"/>
      <c r="G19" s="182"/>
      <c r="H19" s="182"/>
      <c r="I19" s="113"/>
      <c r="J19" s="114"/>
      <c r="K19" s="114"/>
      <c r="L19" s="178"/>
      <c r="M19" s="178"/>
      <c r="N19" s="178"/>
      <c r="O19" s="178"/>
      <c r="P19" s="178"/>
      <c r="Q19" s="178"/>
      <c r="R19" s="33"/>
      <c r="S19" s="46" t="str">
        <f t="shared" si="1"/>
        <v/>
      </c>
      <c r="T19" s="78" t="str">
        <f t="shared" si="2"/>
        <v/>
      </c>
      <c r="U19" s="47" t="str">
        <f t="shared" si="3"/>
        <v/>
      </c>
      <c r="W19" s="61">
        <f t="shared" si="4"/>
        <v>0</v>
      </c>
      <c r="X19" s="61" t="str" cm="1">
        <f t="array" ref="X19">_xlfn.SWITCH(I19,"X","1","0")</f>
        <v>0</v>
      </c>
      <c r="Y19" s="61">
        <v>0</v>
      </c>
      <c r="Z19" s="61" t="str" cm="1">
        <f t="array" ref="Z19">_xlfn.SWITCH(K19,"X","1","0")</f>
        <v>0</v>
      </c>
      <c r="AA19" s="87">
        <f t="shared" si="5"/>
        <v>0</v>
      </c>
      <c r="AB19" s="87">
        <f t="shared" si="6"/>
        <v>0</v>
      </c>
      <c r="AC19" s="87">
        <f t="shared" si="7"/>
        <v>0</v>
      </c>
      <c r="AD19" s="87">
        <f t="shared" si="8"/>
        <v>0</v>
      </c>
      <c r="AE19" s="87">
        <f t="shared" si="9"/>
        <v>0</v>
      </c>
      <c r="AF19" s="87">
        <f t="shared" si="10"/>
        <v>0</v>
      </c>
    </row>
    <row r="20" spans="1:32" ht="17.25" x14ac:dyDescent="0.3">
      <c r="A20" s="6">
        <v>11</v>
      </c>
      <c r="B20" s="182" t="s">
        <v>84</v>
      </c>
      <c r="C20" s="182"/>
      <c r="D20" s="182"/>
      <c r="E20" s="182"/>
      <c r="F20" s="182"/>
      <c r="G20" s="182"/>
      <c r="H20" s="182"/>
      <c r="I20" s="113"/>
      <c r="J20" s="114"/>
      <c r="K20" s="114"/>
      <c r="L20" s="178"/>
      <c r="M20" s="178"/>
      <c r="N20" s="178"/>
      <c r="O20" s="178"/>
      <c r="P20" s="178"/>
      <c r="Q20" s="178"/>
      <c r="R20" s="33"/>
      <c r="S20" s="46" t="str">
        <f t="shared" si="1"/>
        <v/>
      </c>
      <c r="T20" s="78" t="str">
        <f t="shared" si="2"/>
        <v/>
      </c>
      <c r="U20" s="47" t="str">
        <f t="shared" si="3"/>
        <v/>
      </c>
      <c r="W20" s="61">
        <f t="shared" si="4"/>
        <v>0</v>
      </c>
      <c r="X20" s="61" t="str" cm="1">
        <f t="array" ref="X20">_xlfn.SWITCH(I20,"X","1","0")</f>
        <v>0</v>
      </c>
      <c r="Y20" s="61">
        <v>0</v>
      </c>
      <c r="Z20" s="61" t="str" cm="1">
        <f t="array" ref="Z20">_xlfn.SWITCH(K20,"X","1","0")</f>
        <v>0</v>
      </c>
      <c r="AA20" s="87">
        <f t="shared" si="5"/>
        <v>0</v>
      </c>
      <c r="AB20" s="87">
        <f t="shared" si="6"/>
        <v>0</v>
      </c>
      <c r="AC20" s="87">
        <f t="shared" si="7"/>
        <v>0</v>
      </c>
      <c r="AD20" s="87">
        <f t="shared" si="8"/>
        <v>0</v>
      </c>
      <c r="AE20" s="87">
        <f t="shared" si="9"/>
        <v>0</v>
      </c>
      <c r="AF20" s="87">
        <f t="shared" si="10"/>
        <v>0</v>
      </c>
    </row>
    <row r="21" spans="1:32" ht="17.25" x14ac:dyDescent="0.3">
      <c r="A21" s="6">
        <v>12</v>
      </c>
      <c r="B21" s="182" t="s">
        <v>94</v>
      </c>
      <c r="C21" s="182"/>
      <c r="D21" s="182"/>
      <c r="E21" s="182"/>
      <c r="F21" s="182"/>
      <c r="G21" s="182"/>
      <c r="H21" s="182"/>
      <c r="I21" s="113"/>
      <c r="J21" s="114"/>
      <c r="K21" s="114"/>
      <c r="L21" s="178"/>
      <c r="M21" s="178"/>
      <c r="N21" s="178"/>
      <c r="O21" s="178"/>
      <c r="P21" s="178"/>
      <c r="Q21" s="178"/>
      <c r="R21" s="33"/>
      <c r="S21" s="46" t="str">
        <f t="shared" si="1"/>
        <v/>
      </c>
      <c r="T21" s="78" t="str">
        <f t="shared" si="2"/>
        <v/>
      </c>
      <c r="U21" s="47" t="str">
        <f t="shared" si="3"/>
        <v/>
      </c>
      <c r="W21" s="61">
        <f t="shared" si="4"/>
        <v>0</v>
      </c>
      <c r="X21" s="61" t="str" cm="1">
        <f t="array" ref="X21">_xlfn.SWITCH(I21,"X","1","0")</f>
        <v>0</v>
      </c>
      <c r="Y21" s="61">
        <v>0</v>
      </c>
      <c r="Z21" s="61" t="str" cm="1">
        <f t="array" ref="Z21">_xlfn.SWITCH(K21,"X","1","0")</f>
        <v>0</v>
      </c>
      <c r="AA21" s="87">
        <f t="shared" si="5"/>
        <v>0</v>
      </c>
      <c r="AB21" s="87">
        <f t="shared" si="6"/>
        <v>0</v>
      </c>
      <c r="AC21" s="87">
        <f t="shared" si="7"/>
        <v>0</v>
      </c>
      <c r="AD21" s="87">
        <f t="shared" si="8"/>
        <v>0</v>
      </c>
      <c r="AE21" s="87">
        <f t="shared" si="9"/>
        <v>0</v>
      </c>
      <c r="AF21" s="87">
        <f t="shared" si="10"/>
        <v>0</v>
      </c>
    </row>
    <row r="22" spans="1:32" ht="18" thickBot="1" x14ac:dyDescent="0.35">
      <c r="A22" s="29">
        <v>13</v>
      </c>
      <c r="B22" s="325" t="s">
        <v>95</v>
      </c>
      <c r="C22" s="325"/>
      <c r="D22" s="325"/>
      <c r="E22" s="325"/>
      <c r="F22" s="325"/>
      <c r="G22" s="325"/>
      <c r="H22" s="325"/>
      <c r="I22" s="115"/>
      <c r="J22" s="116"/>
      <c r="K22" s="116"/>
      <c r="L22" s="179"/>
      <c r="M22" s="179"/>
      <c r="N22" s="179"/>
      <c r="O22" s="179"/>
      <c r="P22" s="179"/>
      <c r="Q22" s="179"/>
      <c r="R22" s="35"/>
      <c r="S22" s="49" t="str">
        <f t="shared" si="1"/>
        <v/>
      </c>
      <c r="T22" s="79" t="str">
        <f t="shared" si="2"/>
        <v/>
      </c>
      <c r="U22" s="68" t="str">
        <f t="shared" si="3"/>
        <v/>
      </c>
      <c r="W22" s="61">
        <f t="shared" si="4"/>
        <v>0</v>
      </c>
      <c r="X22" s="61" t="str" cm="1">
        <f t="array" ref="X22">_xlfn.SWITCH(I22,"X","1","0")</f>
        <v>0</v>
      </c>
      <c r="Y22" s="61">
        <v>0</v>
      </c>
      <c r="Z22" s="61" t="str" cm="1">
        <f t="array" ref="Z22">_xlfn.SWITCH(K22,"X","1","0")</f>
        <v>0</v>
      </c>
      <c r="AA22" s="87">
        <f t="shared" si="5"/>
        <v>0</v>
      </c>
      <c r="AB22" s="87">
        <f t="shared" si="6"/>
        <v>0</v>
      </c>
      <c r="AC22" s="87">
        <f t="shared" si="7"/>
        <v>0</v>
      </c>
      <c r="AD22" s="87">
        <f t="shared" si="8"/>
        <v>0</v>
      </c>
      <c r="AE22" s="87">
        <f t="shared" si="9"/>
        <v>0</v>
      </c>
      <c r="AF22" s="87">
        <f t="shared" si="10"/>
        <v>0</v>
      </c>
    </row>
    <row r="23" spans="1:32" ht="18" thickBot="1" x14ac:dyDescent="0.35">
      <c r="A23" s="532" t="s">
        <v>73</v>
      </c>
      <c r="B23" s="533"/>
      <c r="C23" s="533"/>
      <c r="D23" s="533"/>
      <c r="E23" s="533"/>
      <c r="F23" s="533"/>
      <c r="G23" s="533"/>
      <c r="H23" s="533"/>
      <c r="I23" s="533"/>
      <c r="J23" s="533"/>
      <c r="K23" s="533"/>
      <c r="L23" s="533"/>
      <c r="M23" s="533"/>
      <c r="N23" s="533"/>
      <c r="O23" s="533"/>
      <c r="P23" s="533"/>
      <c r="Q23" s="533"/>
      <c r="R23" s="534"/>
      <c r="S23" s="535"/>
      <c r="T23" s="536"/>
      <c r="U23" s="537"/>
      <c r="W23" s="61"/>
      <c r="X23" s="61"/>
      <c r="Y23" s="61"/>
      <c r="Z23" s="61"/>
      <c r="AA23" s="87"/>
      <c r="AB23" s="87"/>
      <c r="AC23" s="87"/>
      <c r="AD23" s="87"/>
      <c r="AE23" s="87"/>
      <c r="AF23" s="87"/>
    </row>
    <row r="24" spans="1:32" ht="17.25" x14ac:dyDescent="0.3">
      <c r="A24" s="28">
        <v>14</v>
      </c>
      <c r="B24" s="184" t="s">
        <v>96</v>
      </c>
      <c r="C24" s="184"/>
      <c r="D24" s="184"/>
      <c r="E24" s="184"/>
      <c r="F24" s="184"/>
      <c r="G24" s="184"/>
      <c r="H24" s="184"/>
      <c r="I24" s="111"/>
      <c r="J24" s="112"/>
      <c r="K24" s="112"/>
      <c r="L24" s="180"/>
      <c r="M24" s="180"/>
      <c r="N24" s="180"/>
      <c r="O24" s="180"/>
      <c r="P24" s="180"/>
      <c r="Q24" s="180"/>
      <c r="R24" s="34"/>
      <c r="S24" s="48" t="str">
        <f>_xlfn.SWITCH(W24,1,$M$5,"")</f>
        <v/>
      </c>
      <c r="T24" s="77" t="str">
        <f>_xlfn.SWITCH(W24,1,$F$3,"")</f>
        <v/>
      </c>
      <c r="U24" s="67" t="str">
        <f>_xlfn.SWITCH(W24,1,$F$3,"")</f>
        <v/>
      </c>
      <c r="W24" s="61">
        <f t="shared" si="4"/>
        <v>0</v>
      </c>
      <c r="X24" s="61" t="str" cm="1">
        <f t="array" ref="X24">_xlfn.SWITCH(I24,"X","1","0")</f>
        <v>0</v>
      </c>
      <c r="Y24" s="61">
        <v>0</v>
      </c>
      <c r="Z24" s="61" t="str" cm="1">
        <f t="array" ref="Z24">_xlfn.SWITCH(K24,"X","1","0")</f>
        <v>0</v>
      </c>
      <c r="AA24" s="87">
        <f>IF($I24=$AA$7,1,0)</f>
        <v>0</v>
      </c>
      <c r="AB24" s="87">
        <f>IF($J24=$AB$7,1,0)</f>
        <v>0</v>
      </c>
      <c r="AC24" s="87">
        <f>IF($K24=$AC$7,1,0)</f>
        <v>0</v>
      </c>
      <c r="AD24" s="87">
        <f>IF($R24=$AD$7,1,0)</f>
        <v>0</v>
      </c>
      <c r="AE24" s="87">
        <f>IF($R24=$AE$7,1,0)</f>
        <v>0</v>
      </c>
      <c r="AF24" s="87">
        <f>IF($R24=$AF$7,1,0)</f>
        <v>0</v>
      </c>
    </row>
    <row r="25" spans="1:32" ht="17.25" x14ac:dyDescent="0.3">
      <c r="A25" s="6">
        <v>15</v>
      </c>
      <c r="B25" s="182" t="s">
        <v>97</v>
      </c>
      <c r="C25" s="182"/>
      <c r="D25" s="182"/>
      <c r="E25" s="182"/>
      <c r="F25" s="182"/>
      <c r="G25" s="182"/>
      <c r="H25" s="182"/>
      <c r="I25" s="113"/>
      <c r="J25" s="114" t="s">
        <v>48</v>
      </c>
      <c r="K25" s="114"/>
      <c r="L25" s="178" t="s">
        <v>185</v>
      </c>
      <c r="M25" s="178"/>
      <c r="N25" s="178"/>
      <c r="O25" s="178" t="s">
        <v>186</v>
      </c>
      <c r="P25" s="178"/>
      <c r="Q25" s="178"/>
      <c r="R25" s="33" t="s">
        <v>13</v>
      </c>
      <c r="S25" s="46" t="s">
        <v>187</v>
      </c>
      <c r="T25" s="78">
        <v>43907</v>
      </c>
      <c r="U25" s="47">
        <v>43907</v>
      </c>
      <c r="W25" s="61">
        <f t="shared" si="4"/>
        <v>0</v>
      </c>
      <c r="X25" s="61" t="str" cm="1">
        <f t="array" ref="X25">_xlfn.SWITCH(I25,"X","1","0")</f>
        <v>0</v>
      </c>
      <c r="Y25" s="61">
        <v>0</v>
      </c>
      <c r="Z25" s="61" t="str" cm="1">
        <f t="array" ref="Z25">_xlfn.SWITCH(K25,"X","1","0")</f>
        <v>0</v>
      </c>
      <c r="AA25" s="87">
        <f>IF($I25=$AA$7,1,0)</f>
        <v>0</v>
      </c>
      <c r="AB25" s="87">
        <f>IF($J25=$AB$7,1,0)</f>
        <v>0</v>
      </c>
      <c r="AC25" s="87">
        <f>IF($K25=$AC$7,1,0)</f>
        <v>0</v>
      </c>
      <c r="AD25" s="87">
        <f>IF($R25=$AD$7,1,0)</f>
        <v>0</v>
      </c>
      <c r="AE25" s="87">
        <f>IF($R25=$AE$7,1,0)</f>
        <v>1</v>
      </c>
      <c r="AF25" s="87">
        <f>IF($R25=$AF$7,1,0)</f>
        <v>0</v>
      </c>
    </row>
    <row r="26" spans="1:32" ht="18" thickBot="1" x14ac:dyDescent="0.35">
      <c r="A26" s="146">
        <v>16</v>
      </c>
      <c r="B26" s="541" t="s">
        <v>98</v>
      </c>
      <c r="C26" s="541"/>
      <c r="D26" s="541"/>
      <c r="E26" s="541"/>
      <c r="F26" s="541"/>
      <c r="G26" s="541"/>
      <c r="H26" s="541"/>
      <c r="I26" s="147"/>
      <c r="J26" s="148"/>
      <c r="K26" s="148"/>
      <c r="L26" s="542"/>
      <c r="M26" s="542"/>
      <c r="N26" s="542"/>
      <c r="O26" s="542"/>
      <c r="P26" s="542"/>
      <c r="Q26" s="542"/>
      <c r="R26" s="149"/>
      <c r="S26" s="150" t="str">
        <f>_xlfn.SWITCH(W26,1,$M$5,"")</f>
        <v/>
      </c>
      <c r="T26" s="151" t="str">
        <f>_xlfn.SWITCH(W26,1,$F$3,"")</f>
        <v/>
      </c>
      <c r="U26" s="152" t="str">
        <f>_xlfn.SWITCH(W26,1,$F$3,"")</f>
        <v/>
      </c>
      <c r="W26" s="61">
        <f t="shared" si="4"/>
        <v>0</v>
      </c>
      <c r="X26" s="61" t="str" cm="1">
        <f t="array" ref="X26">_xlfn.SWITCH(I26,"X","1","0")</f>
        <v>0</v>
      </c>
      <c r="Y26" s="61">
        <v>0</v>
      </c>
      <c r="Z26" s="61" t="str" cm="1">
        <f t="array" ref="Z26">_xlfn.SWITCH(K26,"X","1","0")</f>
        <v>0</v>
      </c>
      <c r="AA26" s="87">
        <f>IF($I26=$AA$7,1,0)</f>
        <v>0</v>
      </c>
      <c r="AB26" s="87">
        <f>IF($J26=$AB$7,1,0)</f>
        <v>0</v>
      </c>
      <c r="AC26" s="87">
        <f>IF($K26=$AC$7,1,0)</f>
        <v>0</v>
      </c>
      <c r="AD26" s="87">
        <f>IF($R26=$AD$7,1,0)</f>
        <v>0</v>
      </c>
      <c r="AE26" s="87">
        <f>IF($R26=$AE$7,1,0)</f>
        <v>0</v>
      </c>
      <c r="AF26" s="87">
        <f>IF($R26=$AF$7,1,0)</f>
        <v>0</v>
      </c>
    </row>
    <row r="27" spans="1:32" ht="18" thickBot="1" x14ac:dyDescent="0.35">
      <c r="A27" s="529" t="s">
        <v>93</v>
      </c>
      <c r="B27" s="530"/>
      <c r="C27" s="530"/>
      <c r="D27" s="530"/>
      <c r="E27" s="530"/>
      <c r="F27" s="530"/>
      <c r="G27" s="530"/>
      <c r="H27" s="530"/>
      <c r="I27" s="530"/>
      <c r="J27" s="530"/>
      <c r="K27" s="530"/>
      <c r="L27" s="530"/>
      <c r="M27" s="530"/>
      <c r="N27" s="530"/>
      <c r="O27" s="530"/>
      <c r="P27" s="530"/>
      <c r="Q27" s="530"/>
      <c r="R27" s="531"/>
      <c r="S27" s="538"/>
      <c r="T27" s="539"/>
      <c r="U27" s="540"/>
      <c r="W27" s="61"/>
      <c r="X27" s="61"/>
      <c r="Y27" s="61"/>
      <c r="Z27" s="61"/>
      <c r="AA27" s="87"/>
      <c r="AB27" s="87"/>
      <c r="AC27" s="87"/>
      <c r="AD27" s="87"/>
      <c r="AE27" s="87"/>
      <c r="AF27" s="87"/>
    </row>
    <row r="28" spans="1:32" ht="18" thickBot="1" x14ac:dyDescent="0.35">
      <c r="A28" s="80">
        <v>17</v>
      </c>
      <c r="B28" s="470" t="s">
        <v>99</v>
      </c>
      <c r="C28" s="470"/>
      <c r="D28" s="470"/>
      <c r="E28" s="470"/>
      <c r="F28" s="470"/>
      <c r="G28" s="470"/>
      <c r="H28" s="470"/>
      <c r="I28" s="117"/>
      <c r="J28" s="118"/>
      <c r="K28" s="118"/>
      <c r="L28" s="312"/>
      <c r="M28" s="312"/>
      <c r="N28" s="312"/>
      <c r="O28" s="312"/>
      <c r="P28" s="312"/>
      <c r="Q28" s="312"/>
      <c r="R28" s="81"/>
      <c r="S28" s="82" t="str">
        <f>_xlfn.SWITCH(W28,1,$M$5,"")</f>
        <v/>
      </c>
      <c r="T28" s="83" t="str">
        <f>_xlfn.SWITCH(W28,1,$F$3,"")</f>
        <v/>
      </c>
      <c r="U28" s="76" t="str">
        <f>_xlfn.SWITCH(W28,1,$F$3,"")</f>
        <v/>
      </c>
      <c r="W28" s="61">
        <f t="shared" si="4"/>
        <v>0</v>
      </c>
      <c r="X28" s="61" t="str" cm="1">
        <f t="array" ref="X28">_xlfn.SWITCH(I28,"X","1","0")</f>
        <v>0</v>
      </c>
      <c r="Y28" s="61">
        <v>0</v>
      </c>
      <c r="Z28" s="61" t="str" cm="1">
        <f t="array" ref="Z28">_xlfn.SWITCH(K28,"X","1","0")</f>
        <v>0</v>
      </c>
      <c r="AA28" s="87">
        <f>IF($I28=$AA$7,1,0)</f>
        <v>0</v>
      </c>
      <c r="AB28" s="87">
        <f>IF($J28=$AB$7,1,0)</f>
        <v>0</v>
      </c>
      <c r="AC28" s="87">
        <f>IF($K28=$AC$7,1,0)</f>
        <v>0</v>
      </c>
      <c r="AD28" s="87">
        <f>IF($R28=$AD$7,1,0)</f>
        <v>0</v>
      </c>
      <c r="AE28" s="87">
        <f>IF($R28=$AE$7,1,0)</f>
        <v>0</v>
      </c>
      <c r="AF28" s="87">
        <f>IF($R28=$AF$7,1,0)</f>
        <v>0</v>
      </c>
    </row>
    <row r="29" spans="1:32" ht="18" customHeight="1" thickBot="1" x14ac:dyDescent="0.4">
      <c r="A29" s="482"/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2"/>
      <c r="T29" s="482"/>
      <c r="U29" s="482"/>
      <c r="W29" s="61"/>
      <c r="X29" s="61"/>
      <c r="Y29" s="61"/>
      <c r="Z29" s="61"/>
    </row>
    <row r="30" spans="1:32" ht="17.25" x14ac:dyDescent="0.35">
      <c r="A30" s="8"/>
      <c r="B30" s="363" t="s">
        <v>129</v>
      </c>
      <c r="C30" s="364"/>
      <c r="D30" s="364"/>
      <c r="E30" s="364"/>
      <c r="F30" s="364"/>
      <c r="G30" s="364"/>
      <c r="H30" s="364"/>
      <c r="I30" s="365"/>
      <c r="J30" s="7"/>
      <c r="K30" s="363" t="s">
        <v>143</v>
      </c>
      <c r="L30" s="483"/>
      <c r="M30" s="483"/>
      <c r="N30" s="483"/>
      <c r="O30" s="483"/>
      <c r="P30" s="483"/>
      <c r="Q30" s="483"/>
      <c r="R30" s="483"/>
      <c r="S30" s="483"/>
      <c r="T30" s="484"/>
      <c r="U30" s="7"/>
      <c r="W30" s="61"/>
      <c r="X30" s="61"/>
      <c r="Y30" s="61"/>
      <c r="Z30" s="61"/>
    </row>
    <row r="31" spans="1:32" ht="18" thickBot="1" x14ac:dyDescent="0.4">
      <c r="A31" s="8"/>
      <c r="B31" s="367" t="s">
        <v>6</v>
      </c>
      <c r="C31" s="291"/>
      <c r="D31" s="91" t="s">
        <v>49</v>
      </c>
      <c r="E31" s="386" t="s">
        <v>136</v>
      </c>
      <c r="F31" s="386"/>
      <c r="G31" s="369" t="s">
        <v>7</v>
      </c>
      <c r="H31" s="369"/>
      <c r="I31" s="370"/>
      <c r="J31" s="9"/>
      <c r="K31" s="367" t="s">
        <v>6</v>
      </c>
      <c r="L31" s="291"/>
      <c r="M31" s="291"/>
      <c r="N31" s="91" t="s">
        <v>49</v>
      </c>
      <c r="O31" s="386" t="s">
        <v>136</v>
      </c>
      <c r="P31" s="386"/>
      <c r="Q31" s="386"/>
      <c r="R31" s="471" t="s">
        <v>167</v>
      </c>
      <c r="S31" s="471"/>
      <c r="T31" s="472"/>
      <c r="U31" s="7"/>
      <c r="W31" s="61"/>
      <c r="X31" s="61"/>
      <c r="Y31" s="61"/>
      <c r="Z31" s="61"/>
    </row>
    <row r="32" spans="1:32" ht="17.25" x14ac:dyDescent="0.35">
      <c r="A32" s="8"/>
      <c r="B32" s="382" t="str">
        <f>'CL FTA (FR)'!B46</f>
        <v>X1</v>
      </c>
      <c r="C32" s="399"/>
      <c r="D32" s="56"/>
      <c r="E32" s="476" t="str">
        <f>'CL FTA (FR)'!E46</f>
        <v>MOI</v>
      </c>
      <c r="F32" s="477"/>
      <c r="G32" s="478"/>
      <c r="H32" s="478"/>
      <c r="I32" s="479"/>
      <c r="J32" s="9"/>
      <c r="K32" s="382" t="str">
        <f>'CL FTA (FR)'!K46</f>
        <v>X11</v>
      </c>
      <c r="L32" s="399"/>
      <c r="M32" s="383"/>
      <c r="N32" s="56"/>
      <c r="O32" s="476">
        <f>'CL FTA (FR)'!O46</f>
        <v>0</v>
      </c>
      <c r="P32" s="477"/>
      <c r="Q32" s="477"/>
      <c r="R32" s="480"/>
      <c r="S32" s="480"/>
      <c r="T32" s="481"/>
      <c r="U32" s="7"/>
      <c r="W32" s="61"/>
      <c r="X32" s="61"/>
      <c r="Y32" s="61"/>
      <c r="Z32" s="61"/>
    </row>
    <row r="33" spans="1:26" ht="17.25" x14ac:dyDescent="0.35">
      <c r="A33" s="8"/>
      <c r="B33" s="382" t="str">
        <f>'CL FTA (FR)'!B47</f>
        <v>X2</v>
      </c>
      <c r="C33" s="399"/>
      <c r="D33" s="56"/>
      <c r="E33" s="485" t="str">
        <f>'CL FTA (FR)'!E47</f>
        <v>TASSIN</v>
      </c>
      <c r="F33" s="486"/>
      <c r="G33" s="487"/>
      <c r="H33" s="487"/>
      <c r="I33" s="488"/>
      <c r="J33" s="9"/>
      <c r="K33" s="382" t="str">
        <f>'CL FTA (FR)'!K47</f>
        <v>X12</v>
      </c>
      <c r="L33" s="399"/>
      <c r="M33" s="383"/>
      <c r="N33" s="56"/>
      <c r="O33" s="485" t="str">
        <f>'CL FTA (FR)'!O47</f>
        <v>Col BLANCHET</v>
      </c>
      <c r="P33" s="486"/>
      <c r="Q33" s="486"/>
      <c r="R33" s="489"/>
      <c r="S33" s="489"/>
      <c r="T33" s="490"/>
      <c r="U33" s="7"/>
      <c r="W33" s="61"/>
      <c r="X33" s="61"/>
      <c r="Y33" s="61"/>
      <c r="Z33" s="61"/>
    </row>
    <row r="34" spans="1:26" ht="17.25" x14ac:dyDescent="0.35">
      <c r="A34" s="8"/>
      <c r="B34" s="382" t="str">
        <f>'CL FTA (FR)'!B48</f>
        <v>X3</v>
      </c>
      <c r="C34" s="399"/>
      <c r="D34" s="56"/>
      <c r="E34" s="485" t="str">
        <f>'CL FTA (FR)'!E48</f>
        <v>PITHIVIER</v>
      </c>
      <c r="F34" s="486"/>
      <c r="G34" s="487"/>
      <c r="H34" s="487"/>
      <c r="I34" s="488"/>
      <c r="J34" s="9"/>
      <c r="K34" s="382" t="str">
        <f>'CL FTA (FR)'!K48</f>
        <v>X13</v>
      </c>
      <c r="L34" s="399"/>
      <c r="M34" s="383"/>
      <c r="N34" s="56"/>
      <c r="O34" s="485">
        <f>'CL FTA (FR)'!O48</f>
        <v>0</v>
      </c>
      <c r="P34" s="486"/>
      <c r="Q34" s="486"/>
      <c r="R34" s="489"/>
      <c r="S34" s="489"/>
      <c r="T34" s="490"/>
      <c r="U34" s="7"/>
      <c r="W34" s="61"/>
      <c r="X34" s="61"/>
      <c r="Y34" s="61"/>
      <c r="Z34" s="61"/>
    </row>
    <row r="35" spans="1:26" ht="17.25" x14ac:dyDescent="0.35">
      <c r="A35" s="8"/>
      <c r="B35" s="382" t="str">
        <f>'CL FTA (FR)'!B49</f>
        <v>X4</v>
      </c>
      <c r="C35" s="399"/>
      <c r="D35" s="56"/>
      <c r="E35" s="485" t="str">
        <f>'CL FTA (FR)'!E49</f>
        <v>Chef CHAUDARD</v>
      </c>
      <c r="F35" s="486"/>
      <c r="G35" s="487"/>
      <c r="H35" s="487"/>
      <c r="I35" s="488"/>
      <c r="J35" s="9"/>
      <c r="K35" s="382" t="str">
        <f>'CL FTA (FR)'!K49</f>
        <v>X14</v>
      </c>
      <c r="L35" s="399"/>
      <c r="M35" s="383"/>
      <c r="N35" s="56"/>
      <c r="O35" s="485">
        <f>'CL FTA (FR)'!O49</f>
        <v>0</v>
      </c>
      <c r="P35" s="486"/>
      <c r="Q35" s="486"/>
      <c r="R35" s="489"/>
      <c r="S35" s="489"/>
      <c r="T35" s="490"/>
      <c r="U35" s="7"/>
      <c r="W35" s="61"/>
      <c r="X35" s="61"/>
      <c r="Y35" s="61"/>
      <c r="Z35" s="61"/>
    </row>
    <row r="36" spans="1:26" ht="18" thickBot="1" x14ac:dyDescent="0.4">
      <c r="A36" s="8"/>
      <c r="B36" s="384" t="str">
        <f>'CL FTA (FR)'!B50</f>
        <v>X5</v>
      </c>
      <c r="C36" s="403"/>
      <c r="D36" s="57"/>
      <c r="E36" s="491" t="str">
        <f>'CL FTA (FR)'!E50</f>
        <v>Lt DUVAUCHEL</v>
      </c>
      <c r="F36" s="492"/>
      <c r="G36" s="493"/>
      <c r="H36" s="493"/>
      <c r="I36" s="494"/>
      <c r="J36" s="9"/>
      <c r="K36" s="382" t="str">
        <f>'CL FTA (FR)'!K50</f>
        <v>X15</v>
      </c>
      <c r="L36" s="399"/>
      <c r="M36" s="383"/>
      <c r="N36" s="56"/>
      <c r="O36" s="485">
        <f>'CL FTA (FR)'!O50</f>
        <v>0</v>
      </c>
      <c r="P36" s="486"/>
      <c r="Q36" s="486"/>
      <c r="R36" s="489"/>
      <c r="S36" s="489"/>
      <c r="T36" s="490"/>
      <c r="U36" s="7"/>
      <c r="W36" s="61"/>
      <c r="X36" s="61"/>
      <c r="Y36" s="61"/>
      <c r="Z36" s="61"/>
    </row>
    <row r="37" spans="1:26" ht="18" thickBot="1" x14ac:dyDescent="0.4">
      <c r="A37" s="8"/>
      <c r="B37" s="12"/>
      <c r="C37" s="12"/>
      <c r="D37" s="12"/>
      <c r="E37" s="12"/>
      <c r="F37" s="12"/>
      <c r="G37" s="43"/>
      <c r="H37" s="43"/>
      <c r="I37" s="43"/>
      <c r="J37" s="9"/>
      <c r="K37" s="382" t="str">
        <f>'CL FTA (FR)'!K51</f>
        <v>X16</v>
      </c>
      <c r="L37" s="399"/>
      <c r="M37" s="383"/>
      <c r="N37" s="56"/>
      <c r="O37" s="485">
        <f>'CL FTA (FR)'!O51</f>
        <v>0</v>
      </c>
      <c r="P37" s="486"/>
      <c r="Q37" s="486"/>
      <c r="R37" s="489"/>
      <c r="S37" s="489"/>
      <c r="T37" s="490"/>
      <c r="U37" s="7"/>
      <c r="W37" s="61"/>
      <c r="X37" s="61"/>
      <c r="Y37" s="61"/>
      <c r="Z37" s="61"/>
    </row>
    <row r="38" spans="1:26" ht="17.25" x14ac:dyDescent="0.35">
      <c r="A38" s="8"/>
      <c r="B38" s="400" t="s">
        <v>143</v>
      </c>
      <c r="C38" s="401"/>
      <c r="D38" s="401"/>
      <c r="E38" s="401"/>
      <c r="F38" s="401"/>
      <c r="G38" s="401"/>
      <c r="H38" s="401"/>
      <c r="I38" s="402"/>
      <c r="J38" s="9"/>
      <c r="K38" s="382" t="str">
        <f>'CL FTA (FR)'!K52</f>
        <v>X17</v>
      </c>
      <c r="L38" s="399"/>
      <c r="M38" s="383"/>
      <c r="N38" s="56"/>
      <c r="O38" s="485">
        <f>'CL FTA (FR)'!O52</f>
        <v>0</v>
      </c>
      <c r="P38" s="486"/>
      <c r="Q38" s="486"/>
      <c r="R38" s="489"/>
      <c r="S38" s="489"/>
      <c r="T38" s="490"/>
      <c r="U38" s="7"/>
      <c r="W38" s="61"/>
      <c r="X38" s="61"/>
      <c r="Y38" s="61"/>
      <c r="Z38" s="61"/>
    </row>
    <row r="39" spans="1:26" ht="18" thickBot="1" x14ac:dyDescent="0.4">
      <c r="A39" s="8"/>
      <c r="B39" s="367" t="s">
        <v>6</v>
      </c>
      <c r="C39" s="291"/>
      <c r="D39" s="91" t="s">
        <v>49</v>
      </c>
      <c r="E39" s="543" t="s">
        <v>136</v>
      </c>
      <c r="F39" s="386"/>
      <c r="G39" s="501" t="s">
        <v>167</v>
      </c>
      <c r="H39" s="502"/>
      <c r="I39" s="503"/>
      <c r="J39" s="9"/>
      <c r="K39" s="382" t="str">
        <f>'CL FTA (FR)'!K53</f>
        <v>X18</v>
      </c>
      <c r="L39" s="399"/>
      <c r="M39" s="383"/>
      <c r="N39" s="56"/>
      <c r="O39" s="485">
        <f>'CL FTA (FR)'!O53</f>
        <v>0</v>
      </c>
      <c r="P39" s="486"/>
      <c r="Q39" s="486"/>
      <c r="R39" s="489"/>
      <c r="S39" s="489"/>
      <c r="T39" s="490"/>
      <c r="U39" s="7"/>
      <c r="W39" s="61"/>
      <c r="X39" s="61"/>
      <c r="Y39" s="61"/>
      <c r="Z39" s="61"/>
    </row>
    <row r="40" spans="1:26" ht="17.25" x14ac:dyDescent="0.35">
      <c r="A40" s="8"/>
      <c r="B40" s="382" t="str">
        <f>'CL FTA (FR)'!B54</f>
        <v>X6</v>
      </c>
      <c r="C40" s="383"/>
      <c r="D40" s="56"/>
      <c r="E40" s="495" t="str">
        <f>'CL FTA (FR)'!E54</f>
        <v>Cpt DUMONT</v>
      </c>
      <c r="F40" s="496"/>
      <c r="G40" s="497"/>
      <c r="H40" s="497"/>
      <c r="I40" s="498"/>
      <c r="J40" s="9"/>
      <c r="K40" s="382" t="str">
        <f>'CL FTA (FR)'!K54</f>
        <v>X19</v>
      </c>
      <c r="L40" s="399"/>
      <c r="M40" s="383"/>
      <c r="N40" s="56"/>
      <c r="O40" s="485">
        <f>'CL FTA (FR)'!O54</f>
        <v>0</v>
      </c>
      <c r="P40" s="486"/>
      <c r="Q40" s="486"/>
      <c r="R40" s="489"/>
      <c r="S40" s="489"/>
      <c r="T40" s="490"/>
      <c r="U40" s="7"/>
      <c r="W40" s="61"/>
      <c r="X40" s="61"/>
      <c r="Y40" s="61"/>
      <c r="Z40" s="61"/>
    </row>
    <row r="41" spans="1:26" ht="17.25" x14ac:dyDescent="0.35">
      <c r="A41" s="8"/>
      <c r="B41" s="382" t="str">
        <f>'CL FTA (FR)'!B55</f>
        <v>X7</v>
      </c>
      <c r="C41" s="383"/>
      <c r="D41" s="56"/>
      <c r="E41" s="504">
        <f>'CL FTA (FR)'!E55</f>
        <v>0</v>
      </c>
      <c r="F41" s="505"/>
      <c r="G41" s="487"/>
      <c r="H41" s="487"/>
      <c r="I41" s="488"/>
      <c r="J41" s="9"/>
      <c r="K41" s="382">
        <f>'CL FTA (FR)'!K55</f>
        <v>0</v>
      </c>
      <c r="L41" s="399"/>
      <c r="M41" s="383"/>
      <c r="N41" s="56"/>
      <c r="O41" s="485">
        <f>'CL FTA (FR)'!O55</f>
        <v>0</v>
      </c>
      <c r="P41" s="486"/>
      <c r="Q41" s="486"/>
      <c r="R41" s="506"/>
      <c r="S41" s="506"/>
      <c r="T41" s="507"/>
      <c r="U41" s="7"/>
      <c r="W41" s="61"/>
      <c r="X41" s="61"/>
      <c r="Y41" s="61"/>
      <c r="Z41" s="61"/>
    </row>
    <row r="42" spans="1:26" ht="17.25" x14ac:dyDescent="0.35">
      <c r="A42" s="8"/>
      <c r="B42" s="382" t="str">
        <f>'CL FTA (FR)'!B56</f>
        <v>X8</v>
      </c>
      <c r="C42" s="383"/>
      <c r="D42" s="56"/>
      <c r="E42" s="504">
        <f>'CL FTA (FR)'!E56</f>
        <v>0</v>
      </c>
      <c r="F42" s="505"/>
      <c r="G42" s="487"/>
      <c r="H42" s="487"/>
      <c r="I42" s="488"/>
      <c r="J42" s="9"/>
      <c r="K42" s="382" t="str">
        <f>'CL FTA (FR)'!K56</f>
        <v>X21</v>
      </c>
      <c r="L42" s="399"/>
      <c r="M42" s="383"/>
      <c r="N42" s="56"/>
      <c r="O42" s="485" t="str">
        <f>'CL FTA (FR)'!O56</f>
        <v>Ludo</v>
      </c>
      <c r="P42" s="486"/>
      <c r="Q42" s="486"/>
      <c r="R42" s="506"/>
      <c r="S42" s="506"/>
      <c r="T42" s="507"/>
      <c r="U42" s="7"/>
      <c r="W42" s="61"/>
      <c r="X42" s="61"/>
      <c r="Y42" s="61"/>
      <c r="Z42" s="61"/>
    </row>
    <row r="43" spans="1:26" ht="17.25" x14ac:dyDescent="0.35">
      <c r="A43" s="8"/>
      <c r="B43" s="382" t="str">
        <f>'CL FTA (FR)'!B57</f>
        <v>X9</v>
      </c>
      <c r="C43" s="383"/>
      <c r="D43" s="56"/>
      <c r="E43" s="504">
        <f>'CL FTA (FR)'!E57</f>
        <v>0</v>
      </c>
      <c r="F43" s="505"/>
      <c r="G43" s="487"/>
      <c r="H43" s="487"/>
      <c r="I43" s="488"/>
      <c r="J43" s="9"/>
      <c r="K43" s="382" t="str">
        <f>'CL FTA (FR)'!K57</f>
        <v>X22</v>
      </c>
      <c r="L43" s="399"/>
      <c r="M43" s="383"/>
      <c r="N43" s="56"/>
      <c r="O43" s="485" t="str">
        <f>'CL FTA (FR)'!O57</f>
        <v>Didier</v>
      </c>
      <c r="P43" s="486"/>
      <c r="Q43" s="486"/>
      <c r="R43" s="506"/>
      <c r="S43" s="506"/>
      <c r="T43" s="507"/>
      <c r="U43" s="7"/>
    </row>
    <row r="44" spans="1:26" ht="18" thickBot="1" x14ac:dyDescent="0.4">
      <c r="A44" s="8"/>
      <c r="B44" s="384" t="str">
        <f>'CL FTA (FR)'!B58</f>
        <v>X10</v>
      </c>
      <c r="C44" s="385"/>
      <c r="D44" s="57"/>
      <c r="E44" s="526">
        <f>'CL FTA (FR)'!E58</f>
        <v>0</v>
      </c>
      <c r="F44" s="527"/>
      <c r="G44" s="493"/>
      <c r="H44" s="493"/>
      <c r="I44" s="494"/>
      <c r="J44" s="9"/>
      <c r="K44" s="384">
        <f>'CL FTA (FR)'!K58</f>
        <v>0</v>
      </c>
      <c r="L44" s="403"/>
      <c r="M44" s="385"/>
      <c r="N44" s="57"/>
      <c r="O44" s="491">
        <f>'CL FTA (FR)'!O58</f>
        <v>0</v>
      </c>
      <c r="P44" s="492"/>
      <c r="Q44" s="492"/>
      <c r="R44" s="508"/>
      <c r="S44" s="508"/>
      <c r="T44" s="509"/>
      <c r="U44" s="7"/>
    </row>
    <row r="45" spans="1:26" ht="12.75" customHeight="1" thickBot="1" x14ac:dyDescent="0.4">
      <c r="A45" s="8"/>
      <c r="B45" s="12"/>
      <c r="C45" s="12"/>
      <c r="D45" s="12"/>
      <c r="E45" s="12"/>
      <c r="F45" s="12"/>
      <c r="G45" s="12"/>
      <c r="H45" s="12"/>
      <c r="I45" s="12"/>
      <c r="J45" s="10"/>
      <c r="K45" s="11"/>
      <c r="L45" s="10"/>
      <c r="M45" s="10"/>
      <c r="N45" s="10"/>
      <c r="O45" s="10"/>
      <c r="P45" s="10"/>
      <c r="Q45" s="10"/>
      <c r="R45" s="10"/>
      <c r="S45" s="10"/>
      <c r="T45" s="7"/>
      <c r="U45" s="7"/>
    </row>
    <row r="46" spans="1:26" ht="17.25" x14ac:dyDescent="0.35">
      <c r="A46" s="8"/>
      <c r="B46" s="517"/>
      <c r="C46" s="518"/>
      <c r="D46" s="518"/>
      <c r="E46" s="519"/>
      <c r="F46" s="38"/>
      <c r="G46" s="119" t="s">
        <v>157</v>
      </c>
      <c r="H46" s="135">
        <f>AE4</f>
        <v>1</v>
      </c>
      <c r="I46" s="13"/>
      <c r="J46" s="346"/>
      <c r="K46" s="347"/>
      <c r="L46" s="347"/>
      <c r="M46" s="347"/>
      <c r="N46" s="347"/>
      <c r="O46" s="347"/>
      <c r="P46" s="347"/>
      <c r="Q46" s="347"/>
      <c r="R46" s="347"/>
      <c r="S46" s="347"/>
      <c r="T46" s="348"/>
      <c r="U46" s="7"/>
    </row>
    <row r="47" spans="1:26" ht="17.25" x14ac:dyDescent="0.35">
      <c r="A47" s="14"/>
      <c r="B47" s="520"/>
      <c r="C47" s="521"/>
      <c r="D47" s="521"/>
      <c r="E47" s="522"/>
      <c r="F47" s="37"/>
      <c r="G47" s="446" t="s">
        <v>158</v>
      </c>
      <c r="H47" s="224">
        <f>AD6</f>
        <v>0</v>
      </c>
      <c r="I47" s="13"/>
      <c r="J47" s="138"/>
      <c r="K47" s="315"/>
      <c r="L47" s="315"/>
      <c r="M47" s="315"/>
      <c r="N47" s="315"/>
      <c r="O47" s="315"/>
      <c r="P47" s="315"/>
      <c r="Q47" s="315"/>
      <c r="R47" s="315"/>
      <c r="S47" s="315"/>
      <c r="T47" s="139"/>
      <c r="U47" s="7"/>
    </row>
    <row r="48" spans="1:26" ht="17.25" x14ac:dyDescent="0.35">
      <c r="A48" s="14"/>
      <c r="B48" s="520"/>
      <c r="C48" s="521"/>
      <c r="D48" s="521"/>
      <c r="E48" s="522"/>
      <c r="F48" s="37"/>
      <c r="G48" s="446"/>
      <c r="H48" s="224"/>
      <c r="I48" s="13"/>
      <c r="J48" s="138"/>
      <c r="K48" s="228" t="str">
        <f>IF(AE5&gt;=1,"NOK","GO")</f>
        <v>NOK</v>
      </c>
      <c r="L48" s="228"/>
      <c r="M48" s="228"/>
      <c r="N48" s="228"/>
      <c r="O48" s="228"/>
      <c r="P48" s="228"/>
      <c r="Q48" s="228"/>
      <c r="R48" s="228"/>
      <c r="S48" s="228"/>
      <c r="T48" s="139"/>
      <c r="U48" s="7"/>
    </row>
    <row r="49" spans="1:21" ht="18" thickBot="1" x14ac:dyDescent="0.4">
      <c r="A49" s="8"/>
      <c r="B49" s="520"/>
      <c r="C49" s="521"/>
      <c r="D49" s="521"/>
      <c r="E49" s="522"/>
      <c r="F49" s="37"/>
      <c r="G49" s="120" t="s">
        <v>159</v>
      </c>
      <c r="H49" s="140">
        <f>AE6</f>
        <v>1</v>
      </c>
      <c r="I49" s="13"/>
      <c r="J49" s="316"/>
      <c r="K49" s="317"/>
      <c r="L49" s="317"/>
      <c r="M49" s="317"/>
      <c r="N49" s="317"/>
      <c r="O49" s="317"/>
      <c r="P49" s="317"/>
      <c r="Q49" s="317"/>
      <c r="R49" s="317"/>
      <c r="S49" s="317"/>
      <c r="T49" s="318"/>
      <c r="U49" s="7"/>
    </row>
    <row r="50" spans="1:21" ht="17.25" x14ac:dyDescent="0.35">
      <c r="A50" s="8"/>
      <c r="B50" s="520"/>
      <c r="C50" s="521"/>
      <c r="D50" s="521"/>
      <c r="E50" s="522"/>
      <c r="F50" s="37"/>
      <c r="G50" s="446" t="s">
        <v>160</v>
      </c>
      <c r="H50" s="226">
        <f>AF6</f>
        <v>0</v>
      </c>
      <c r="I50" s="13"/>
      <c r="J50" s="207"/>
      <c r="K50" s="208"/>
      <c r="L50" s="208"/>
      <c r="M50" s="208"/>
      <c r="N50" s="208"/>
      <c r="O50" s="208"/>
      <c r="P50" s="208"/>
      <c r="Q50" s="208"/>
      <c r="R50" s="209"/>
      <c r="S50" s="210"/>
      <c r="T50" s="212"/>
      <c r="U50" s="7"/>
    </row>
    <row r="51" spans="1:21" ht="18" thickBot="1" x14ac:dyDescent="0.4">
      <c r="A51" s="8"/>
      <c r="B51" s="520"/>
      <c r="C51" s="521"/>
      <c r="D51" s="521"/>
      <c r="E51" s="522"/>
      <c r="F51" s="37"/>
      <c r="G51" s="448"/>
      <c r="H51" s="227"/>
      <c r="I51" s="13"/>
      <c r="J51" s="329"/>
      <c r="K51" s="330"/>
      <c r="L51" s="330"/>
      <c r="M51" s="330"/>
      <c r="N51" s="330"/>
      <c r="O51" s="330"/>
      <c r="P51" s="330"/>
      <c r="Q51" s="330"/>
      <c r="R51" s="331"/>
      <c r="S51" s="211"/>
      <c r="T51" s="213"/>
      <c r="U51" s="7"/>
    </row>
    <row r="52" spans="1:21" ht="18" thickBot="1" x14ac:dyDescent="0.4">
      <c r="A52" s="8"/>
      <c r="B52" s="523"/>
      <c r="C52" s="524"/>
      <c r="D52" s="524"/>
      <c r="E52" s="525"/>
      <c r="F52" s="37"/>
      <c r="G52" s="15"/>
      <c r="H52" s="13"/>
      <c r="I52" s="13"/>
      <c r="J52" s="544" t="s">
        <v>12</v>
      </c>
      <c r="K52" s="545"/>
      <c r="L52" s="511"/>
      <c r="M52" s="512"/>
      <c r="N52" s="512"/>
      <c r="O52" s="512"/>
      <c r="P52" s="512"/>
      <c r="Q52" s="512"/>
      <c r="R52" s="513"/>
      <c r="S52" s="50">
        <f>H47</f>
        <v>0</v>
      </c>
      <c r="T52" s="41"/>
      <c r="U52" s="7"/>
    </row>
    <row r="53" spans="1:21" ht="17.25" x14ac:dyDescent="0.35">
      <c r="A53" s="8"/>
      <c r="B53" s="8"/>
      <c r="C53" s="8"/>
      <c r="D53" s="8"/>
      <c r="E53" s="8"/>
      <c r="F53" s="37"/>
      <c r="G53" s="15"/>
      <c r="H53" s="13"/>
      <c r="I53" s="13"/>
      <c r="J53" s="546" t="s">
        <v>13</v>
      </c>
      <c r="K53" s="547"/>
      <c r="L53" s="514"/>
      <c r="M53" s="515"/>
      <c r="N53" s="515"/>
      <c r="O53" s="515"/>
      <c r="P53" s="515"/>
      <c r="Q53" s="515"/>
      <c r="R53" s="516"/>
      <c r="S53" s="51">
        <f>H49</f>
        <v>1</v>
      </c>
      <c r="T53" s="18"/>
      <c r="U53" s="7"/>
    </row>
    <row r="54" spans="1:21" ht="18" thickBot="1" x14ac:dyDescent="0.4">
      <c r="A54" s="8"/>
      <c r="B54" s="8"/>
      <c r="C54" s="8"/>
      <c r="D54" s="8"/>
      <c r="E54" s="8"/>
      <c r="F54" s="37"/>
      <c r="G54" s="13"/>
      <c r="H54" s="13"/>
      <c r="I54" s="13"/>
      <c r="J54" s="548" t="s">
        <v>14</v>
      </c>
      <c r="K54" s="549"/>
      <c r="L54" s="510"/>
      <c r="M54" s="510"/>
      <c r="N54" s="510"/>
      <c r="O54" s="510"/>
      <c r="P54" s="510"/>
      <c r="Q54" s="510"/>
      <c r="R54" s="510"/>
      <c r="S54" s="52">
        <f>H50</f>
        <v>0</v>
      </c>
      <c r="T54" s="21"/>
      <c r="U54" s="7"/>
    </row>
    <row r="55" spans="1:21" ht="10.5" customHeight="1" x14ac:dyDescent="0.35">
      <c r="A55" s="19"/>
      <c r="B55" s="19"/>
      <c r="C55" s="19"/>
      <c r="D55" s="19"/>
      <c r="E55" s="19"/>
      <c r="F55" s="16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7"/>
    </row>
    <row r="56" spans="1:21" s="36" customFormat="1" x14ac:dyDescent="0.3">
      <c r="D56" s="61"/>
      <c r="I56" s="61"/>
      <c r="J56" s="61"/>
      <c r="K56" s="61"/>
      <c r="N56" s="61"/>
      <c r="R56" s="61"/>
    </row>
    <row r="57" spans="1:21" s="36" customFormat="1" x14ac:dyDescent="0.3">
      <c r="D57" s="61" t="s">
        <v>0</v>
      </c>
      <c r="I57" s="61" t="s">
        <v>16</v>
      </c>
      <c r="J57" s="61" t="s">
        <v>48</v>
      </c>
      <c r="K57" s="61" t="s">
        <v>16</v>
      </c>
      <c r="M57" s="36" t="s">
        <v>27</v>
      </c>
      <c r="N57" s="61" t="s">
        <v>0</v>
      </c>
      <c r="R57" s="61" t="s">
        <v>12</v>
      </c>
    </row>
    <row r="58" spans="1:21" s="36" customFormat="1" x14ac:dyDescent="0.3">
      <c r="D58" s="61" t="s">
        <v>11</v>
      </c>
      <c r="M58" s="36" t="s">
        <v>28</v>
      </c>
      <c r="N58" s="61" t="s">
        <v>11</v>
      </c>
      <c r="R58" s="61" t="s">
        <v>13</v>
      </c>
    </row>
    <row r="59" spans="1:21" s="36" customFormat="1" x14ac:dyDescent="0.3">
      <c r="D59" s="61" t="s">
        <v>21</v>
      </c>
      <c r="N59" s="61" t="s">
        <v>21</v>
      </c>
      <c r="R59" s="61" t="s">
        <v>14</v>
      </c>
    </row>
    <row r="60" spans="1:21" x14ac:dyDescent="0.3">
      <c r="D60" s="61" t="s">
        <v>19</v>
      </c>
      <c r="N60" s="61" t="s">
        <v>19</v>
      </c>
    </row>
  </sheetData>
  <mergeCells count="196">
    <mergeCell ref="B21:H21"/>
    <mergeCell ref="B22:H22"/>
    <mergeCell ref="O4:P4"/>
    <mergeCell ref="Q4:S4"/>
    <mergeCell ref="J54:K54"/>
    <mergeCell ref="L54:R54"/>
    <mergeCell ref="S50:S51"/>
    <mergeCell ref="B44:C44"/>
    <mergeCell ref="E44:F44"/>
    <mergeCell ref="G44:I44"/>
    <mergeCell ref="K44:M44"/>
    <mergeCell ref="O44:Q44"/>
    <mergeCell ref="R44:T44"/>
    <mergeCell ref="B43:C43"/>
    <mergeCell ref="E43:F43"/>
    <mergeCell ref="G43:I43"/>
    <mergeCell ref="K43:M43"/>
    <mergeCell ref="O43:Q43"/>
    <mergeCell ref="R43:T43"/>
    <mergeCell ref="B42:C42"/>
    <mergeCell ref="S8:U8"/>
    <mergeCell ref="S11:U11"/>
    <mergeCell ref="T50:T51"/>
    <mergeCell ref="J51:R51"/>
    <mergeCell ref="J52:K52"/>
    <mergeCell ref="L52:R52"/>
    <mergeCell ref="J53:K53"/>
    <mergeCell ref="L53:R53"/>
    <mergeCell ref="B46:E52"/>
    <mergeCell ref="J46:T46"/>
    <mergeCell ref="G47:G48"/>
    <mergeCell ref="H47:H48"/>
    <mergeCell ref="K47:S47"/>
    <mergeCell ref="K48:S48"/>
    <mergeCell ref="J49:T49"/>
    <mergeCell ref="G50:G51"/>
    <mergeCell ref="H50:H51"/>
    <mergeCell ref="J50:R50"/>
    <mergeCell ref="E42:F42"/>
    <mergeCell ref="G42:I42"/>
    <mergeCell ref="K42:M42"/>
    <mergeCell ref="O42:Q42"/>
    <mergeCell ref="R42:T42"/>
    <mergeCell ref="B41:C41"/>
    <mergeCell ref="E41:F41"/>
    <mergeCell ref="G41:I41"/>
    <mergeCell ref="K41:M41"/>
    <mergeCell ref="O41:Q41"/>
    <mergeCell ref="R41:T41"/>
    <mergeCell ref="B40:C40"/>
    <mergeCell ref="E40:F40"/>
    <mergeCell ref="G40:I40"/>
    <mergeCell ref="K40:M40"/>
    <mergeCell ref="O40:Q40"/>
    <mergeCell ref="R40:T40"/>
    <mergeCell ref="B39:C39"/>
    <mergeCell ref="E39:F39"/>
    <mergeCell ref="G39:I39"/>
    <mergeCell ref="K39:M39"/>
    <mergeCell ref="O39:Q39"/>
    <mergeCell ref="R39:T39"/>
    <mergeCell ref="K37:M37"/>
    <mergeCell ref="O37:Q37"/>
    <mergeCell ref="R37:T37"/>
    <mergeCell ref="B38:I38"/>
    <mergeCell ref="K38:M38"/>
    <mergeCell ref="O38:Q38"/>
    <mergeCell ref="R38:T38"/>
    <mergeCell ref="B35:C35"/>
    <mergeCell ref="E35:F35"/>
    <mergeCell ref="G35:I35"/>
    <mergeCell ref="K35:M35"/>
    <mergeCell ref="O35:Q35"/>
    <mergeCell ref="R35:T35"/>
    <mergeCell ref="B36:C36"/>
    <mergeCell ref="E36:F36"/>
    <mergeCell ref="G36:I36"/>
    <mergeCell ref="K36:M36"/>
    <mergeCell ref="O36:Q36"/>
    <mergeCell ref="R36:T36"/>
    <mergeCell ref="B34:C34"/>
    <mergeCell ref="E34:F34"/>
    <mergeCell ref="G34:I34"/>
    <mergeCell ref="K34:M34"/>
    <mergeCell ref="O34:Q34"/>
    <mergeCell ref="R34:T34"/>
    <mergeCell ref="B33:C33"/>
    <mergeCell ref="E33:F33"/>
    <mergeCell ref="G33:I33"/>
    <mergeCell ref="K33:M33"/>
    <mergeCell ref="O33:Q33"/>
    <mergeCell ref="R33:T33"/>
    <mergeCell ref="R31:T31"/>
    <mergeCell ref="B32:C32"/>
    <mergeCell ref="E32:F32"/>
    <mergeCell ref="G32:I32"/>
    <mergeCell ref="K32:M32"/>
    <mergeCell ref="O32:Q32"/>
    <mergeCell ref="R32:T32"/>
    <mergeCell ref="A29:U29"/>
    <mergeCell ref="B30:I30"/>
    <mergeCell ref="K30:T30"/>
    <mergeCell ref="B31:C31"/>
    <mergeCell ref="E31:F31"/>
    <mergeCell ref="G31:I31"/>
    <mergeCell ref="K31:M31"/>
    <mergeCell ref="O31:Q31"/>
    <mergeCell ref="B28:H28"/>
    <mergeCell ref="B24:H24"/>
    <mergeCell ref="B25:H25"/>
    <mergeCell ref="B26:H26"/>
    <mergeCell ref="L25:N25"/>
    <mergeCell ref="O25:Q25"/>
    <mergeCell ref="L26:N26"/>
    <mergeCell ref="O26:Q26"/>
    <mergeCell ref="L28:N28"/>
    <mergeCell ref="O28:Q28"/>
    <mergeCell ref="S23:U23"/>
    <mergeCell ref="S27:U27"/>
    <mergeCell ref="A27:R27"/>
    <mergeCell ref="A23:R23"/>
    <mergeCell ref="B17:H17"/>
    <mergeCell ref="B18:H18"/>
    <mergeCell ref="B19:H19"/>
    <mergeCell ref="B20:H20"/>
    <mergeCell ref="B14:H14"/>
    <mergeCell ref="B15:H15"/>
    <mergeCell ref="B16:H16"/>
    <mergeCell ref="L14:N14"/>
    <mergeCell ref="O14:Q14"/>
    <mergeCell ref="L15:N15"/>
    <mergeCell ref="O15:Q15"/>
    <mergeCell ref="L16:N16"/>
    <mergeCell ref="O16:Q16"/>
    <mergeCell ref="L17:N17"/>
    <mergeCell ref="O17:Q17"/>
    <mergeCell ref="L18:N18"/>
    <mergeCell ref="O18:Q18"/>
    <mergeCell ref="L19:N19"/>
    <mergeCell ref="O19:Q19"/>
    <mergeCell ref="L20:N20"/>
    <mergeCell ref="B9:H9"/>
    <mergeCell ref="L9:N9"/>
    <mergeCell ref="O9:Q9"/>
    <mergeCell ref="L10:N10"/>
    <mergeCell ref="O10:Q10"/>
    <mergeCell ref="L12:N12"/>
    <mergeCell ref="O12:Q12"/>
    <mergeCell ref="L13:N13"/>
    <mergeCell ref="O13:Q13"/>
    <mergeCell ref="A11:R11"/>
    <mergeCell ref="J3:L3"/>
    <mergeCell ref="M3:S3"/>
    <mergeCell ref="C4:E4"/>
    <mergeCell ref="F4:I4"/>
    <mergeCell ref="J4:L4"/>
    <mergeCell ref="A1:B5"/>
    <mergeCell ref="C1:E1"/>
    <mergeCell ref="T1:U5"/>
    <mergeCell ref="C2:E2"/>
    <mergeCell ref="F2:I2"/>
    <mergeCell ref="J2:L2"/>
    <mergeCell ref="M2:S2"/>
    <mergeCell ref="C3:E3"/>
    <mergeCell ref="F3:I3"/>
    <mergeCell ref="C5:E5"/>
    <mergeCell ref="F5:I5"/>
    <mergeCell ref="J5:L5"/>
    <mergeCell ref="M5:S5"/>
    <mergeCell ref="G1:Q1"/>
    <mergeCell ref="M4:N4"/>
    <mergeCell ref="A6:A7"/>
    <mergeCell ref="B6:H7"/>
    <mergeCell ref="I6:I7"/>
    <mergeCell ref="J6:J7"/>
    <mergeCell ref="K6:K7"/>
    <mergeCell ref="L7:N7"/>
    <mergeCell ref="O7:Q7"/>
    <mergeCell ref="L6:Q6"/>
    <mergeCell ref="R6:R7"/>
    <mergeCell ref="AE4:AF4"/>
    <mergeCell ref="O20:Q20"/>
    <mergeCell ref="L21:N21"/>
    <mergeCell ref="O21:Q21"/>
    <mergeCell ref="L22:N22"/>
    <mergeCell ref="O22:Q22"/>
    <mergeCell ref="L24:N24"/>
    <mergeCell ref="O24:Q24"/>
    <mergeCell ref="AE5:AF5"/>
    <mergeCell ref="A8:R8"/>
    <mergeCell ref="S6:S7"/>
    <mergeCell ref="T6:T7"/>
    <mergeCell ref="U6:U7"/>
    <mergeCell ref="B10:H10"/>
    <mergeCell ref="B12:H12"/>
    <mergeCell ref="B13:H13"/>
  </mergeCells>
  <phoneticPr fontId="36" type="noConversion"/>
  <conditionalFormatting sqref="R28 R24:R26 R9:R10 R12:R18">
    <cfRule type="cellIs" dxfId="68" priority="95" operator="equal">
      <formula>$R$59</formula>
    </cfRule>
    <cfRule type="cellIs" dxfId="67" priority="96" operator="equal">
      <formula>$R$58</formula>
    </cfRule>
    <cfRule type="cellIs" dxfId="66" priority="97" operator="equal">
      <formula>$R$57</formula>
    </cfRule>
    <cfRule type="cellIs" dxfId="65" priority="98" operator="equal">
      <formula>$R$56</formula>
    </cfRule>
  </conditionalFormatting>
  <conditionalFormatting sqref="I9:I10 I12:I18 I24:I26 I28">
    <cfRule type="cellIs" dxfId="64" priority="89" operator="equal">
      <formula>$I$56</formula>
    </cfRule>
    <cfRule type="cellIs" dxfId="63" priority="90" operator="equal">
      <formula>$I$57</formula>
    </cfRule>
  </conditionalFormatting>
  <conditionalFormatting sqref="J9:J10 J12:J18 J24:J26 J28">
    <cfRule type="cellIs" dxfId="62" priority="87" operator="equal">
      <formula>$J$56</formula>
    </cfRule>
    <cfRule type="cellIs" dxfId="61" priority="88" operator="equal">
      <formula>$J$57</formula>
    </cfRule>
  </conditionalFormatting>
  <conditionalFormatting sqref="K9:K10 K12:K18 K24:K26 K28">
    <cfRule type="cellIs" dxfId="60" priority="85" operator="equal">
      <formula>$K$57</formula>
    </cfRule>
    <cfRule type="cellIs" dxfId="59" priority="86" operator="equal">
      <formula>$K$56</formula>
    </cfRule>
  </conditionalFormatting>
  <conditionalFormatting sqref="K48:S48">
    <cfRule type="cellIs" dxfId="58" priority="79" operator="equal">
      <formula>"GO"</formula>
    </cfRule>
    <cfRule type="cellIs" dxfId="57" priority="80" operator="equal">
      <formula>"NOK"</formula>
    </cfRule>
  </conditionalFormatting>
  <conditionalFormatting sqref="S1">
    <cfRule type="cellIs" dxfId="56" priority="77" operator="equal">
      <formula>"NOK"</formula>
    </cfRule>
    <cfRule type="cellIs" dxfId="55" priority="78" operator="equal">
      <formula>"GO"</formula>
    </cfRule>
  </conditionalFormatting>
  <conditionalFormatting sqref="R22">
    <cfRule type="cellIs" dxfId="54" priority="37" operator="equal">
      <formula>$R$59</formula>
    </cfRule>
    <cfRule type="cellIs" dxfId="53" priority="38" operator="equal">
      <formula>$R$58</formula>
    </cfRule>
    <cfRule type="cellIs" dxfId="52" priority="39" operator="equal">
      <formula>$R$57</formula>
    </cfRule>
    <cfRule type="cellIs" dxfId="51" priority="40" operator="equal">
      <formula>$R$56</formula>
    </cfRule>
  </conditionalFormatting>
  <conditionalFormatting sqref="I22">
    <cfRule type="cellIs" dxfId="50" priority="35" operator="equal">
      <formula>$I$56</formula>
    </cfRule>
    <cfRule type="cellIs" dxfId="49" priority="36" operator="equal">
      <formula>$I$57</formula>
    </cfRule>
  </conditionalFormatting>
  <conditionalFormatting sqref="J22">
    <cfRule type="cellIs" dxfId="48" priority="33" operator="equal">
      <formula>$J$56</formula>
    </cfRule>
    <cfRule type="cellIs" dxfId="47" priority="34" operator="equal">
      <formula>$J$57</formula>
    </cfRule>
  </conditionalFormatting>
  <conditionalFormatting sqref="K22">
    <cfRule type="cellIs" dxfId="46" priority="31" operator="equal">
      <formula>$K$57</formula>
    </cfRule>
    <cfRule type="cellIs" dxfId="45" priority="32" operator="equal">
      <formula>$K$56</formula>
    </cfRule>
  </conditionalFormatting>
  <conditionalFormatting sqref="R21">
    <cfRule type="cellIs" dxfId="44" priority="27" operator="equal">
      <formula>$R$59</formula>
    </cfRule>
    <cfRule type="cellIs" dxfId="43" priority="28" operator="equal">
      <formula>$R$58</formula>
    </cfRule>
    <cfRule type="cellIs" dxfId="42" priority="29" operator="equal">
      <formula>$R$57</formula>
    </cfRule>
    <cfRule type="cellIs" dxfId="41" priority="30" operator="equal">
      <formula>$R$56</formula>
    </cfRule>
  </conditionalFormatting>
  <conditionalFormatting sqref="I21">
    <cfRule type="cellIs" dxfId="40" priority="25" operator="equal">
      <formula>$I$56</formula>
    </cfRule>
    <cfRule type="cellIs" dxfId="39" priority="26" operator="equal">
      <formula>$I$57</formula>
    </cfRule>
  </conditionalFormatting>
  <conditionalFormatting sqref="J21">
    <cfRule type="cellIs" dxfId="38" priority="23" operator="equal">
      <formula>$J$56</formula>
    </cfRule>
    <cfRule type="cellIs" dxfId="37" priority="24" operator="equal">
      <formula>$J$57</formula>
    </cfRule>
  </conditionalFormatting>
  <conditionalFormatting sqref="K21">
    <cfRule type="cellIs" dxfId="36" priority="21" operator="equal">
      <formula>$K$57</formula>
    </cfRule>
    <cfRule type="cellIs" dxfId="35" priority="22" operator="equal">
      <formula>$K$56</formula>
    </cfRule>
  </conditionalFormatting>
  <conditionalFormatting sqref="R20">
    <cfRule type="cellIs" dxfId="34" priority="17" operator="equal">
      <formula>$R$59</formula>
    </cfRule>
    <cfRule type="cellIs" dxfId="33" priority="18" operator="equal">
      <formula>$R$58</formula>
    </cfRule>
    <cfRule type="cellIs" dxfId="32" priority="19" operator="equal">
      <formula>$R$57</formula>
    </cfRule>
    <cfRule type="cellIs" dxfId="31" priority="20" operator="equal">
      <formula>$R$56</formula>
    </cfRule>
  </conditionalFormatting>
  <conditionalFormatting sqref="I20">
    <cfRule type="cellIs" dxfId="30" priority="15" operator="equal">
      <formula>$I$56</formula>
    </cfRule>
    <cfRule type="cellIs" dxfId="29" priority="16" operator="equal">
      <formula>$I$57</formula>
    </cfRule>
  </conditionalFormatting>
  <conditionalFormatting sqref="J20">
    <cfRule type="cellIs" dxfId="28" priority="13" operator="equal">
      <formula>$J$56</formula>
    </cfRule>
    <cfRule type="cellIs" dxfId="27" priority="14" operator="equal">
      <formula>$J$57</formula>
    </cfRule>
  </conditionalFormatting>
  <conditionalFormatting sqref="K20">
    <cfRule type="cellIs" dxfId="26" priority="11" operator="equal">
      <formula>$K$57</formula>
    </cfRule>
    <cfRule type="cellIs" dxfId="25" priority="12" operator="equal">
      <formula>$K$56</formula>
    </cfRule>
  </conditionalFormatting>
  <conditionalFormatting sqref="R19">
    <cfRule type="cellIs" dxfId="24" priority="7" operator="equal">
      <formula>$R$59</formula>
    </cfRule>
    <cfRule type="cellIs" dxfId="23" priority="8" operator="equal">
      <formula>$R$58</formula>
    </cfRule>
    <cfRule type="cellIs" dxfId="22" priority="9" operator="equal">
      <formula>$R$57</formula>
    </cfRule>
    <cfRule type="cellIs" dxfId="21" priority="10" operator="equal">
      <formula>$R$56</formula>
    </cfRule>
  </conditionalFormatting>
  <conditionalFormatting sqref="I19">
    <cfRule type="cellIs" dxfId="20" priority="5" operator="equal">
      <formula>$I$56</formula>
    </cfRule>
    <cfRule type="cellIs" dxfId="19" priority="6" operator="equal">
      <formula>$I$57</formula>
    </cfRule>
  </conditionalFormatting>
  <conditionalFormatting sqref="J19">
    <cfRule type="cellIs" dxfId="18" priority="3" operator="equal">
      <formula>$J$56</formula>
    </cfRule>
    <cfRule type="cellIs" dxfId="17" priority="4" operator="equal">
      <formula>$J$57</formula>
    </cfRule>
  </conditionalFormatting>
  <conditionalFormatting sqref="K19">
    <cfRule type="cellIs" dxfId="16" priority="1" operator="equal">
      <formula>$K$57</formula>
    </cfRule>
    <cfRule type="cellIs" dxfId="15" priority="2" operator="equal">
      <formula>$K$56</formula>
    </cfRule>
  </conditionalFormatting>
  <dataValidations count="7">
    <dataValidation type="list" allowBlank="1" showInputMessage="1" showErrorMessage="1" sqref="K9:K10 K12:K22 K24:K26 K28" xr:uid="{00000000-0002-0000-0400-000000000000}">
      <formula1>$K$56:$K$57</formula1>
    </dataValidation>
    <dataValidation type="list" allowBlank="1" showInputMessage="1" showErrorMessage="1" sqref="J24:J26 J12:J22 J9:J10 J28" xr:uid="{00000000-0002-0000-0400-000001000000}">
      <formula1>$J$56:$J$57</formula1>
    </dataValidation>
    <dataValidation type="list" allowBlank="1" showInputMessage="1" showErrorMessage="1" sqref="I28 I12:I22 I9:I10 I24:I26" xr:uid="{00000000-0002-0000-0400-000002000000}">
      <formula1>$I$56:$I$57</formula1>
    </dataValidation>
    <dataValidation type="list" allowBlank="1" showInputMessage="1" showErrorMessage="1" sqref="R9:R10 R28 R24:R26 R12:R22" xr:uid="{00000000-0002-0000-0400-000003000000}">
      <formula1>$R$56:$R$59</formula1>
    </dataValidation>
    <dataValidation type="list" allowBlank="1" showInputMessage="1" showErrorMessage="1" sqref="M4" xr:uid="{00000000-0002-0000-0400-000004000000}">
      <formula1>$M$56:$M$58</formula1>
    </dataValidation>
    <dataValidation type="list" allowBlank="1" showInputMessage="1" showErrorMessage="1" sqref="D32:D36 D40:D44" xr:uid="{00000000-0002-0000-0400-000005000000}">
      <formula1>$D$56:$D$60</formula1>
    </dataValidation>
    <dataValidation type="list" allowBlank="1" showInputMessage="1" showErrorMessage="1" sqref="N32:N44" xr:uid="{00000000-0002-0000-0400-000006000000}">
      <formula1>$N$56:$N$60</formula1>
    </dataValidation>
  </dataValidations>
  <pageMargins left="0.43307086614173229" right="0.47244094488188981" top="0.55000000000000004" bottom="0.34" header="0.51181102362204722" footer="0.31496062992125984"/>
  <pageSetup paperSize="9" scale="36" fitToHeight="0" orientation="portrait" r:id="rId1"/>
  <headerFooter alignWithMargins="0">
    <oddFooter>&amp;L&amp;F&amp;C&amp;A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1:W63"/>
  <sheetViews>
    <sheetView tabSelected="1" view="pageBreakPreview" zoomScaleNormal="100" zoomScaleSheetLayoutView="100" workbookViewId="0">
      <pane ySplit="7" topLeftCell="A8" activePane="bottomLeft" state="frozen"/>
      <selection pane="bottomLeft" activeCell="O73" sqref="O73"/>
    </sheetView>
  </sheetViews>
  <sheetFormatPr baseColWidth="10" defaultColWidth="11.42578125" defaultRowHeight="14.25" x14ac:dyDescent="0.3"/>
  <cols>
    <col min="1" max="2" width="8.140625" style="2" customWidth="1"/>
    <col min="3" max="3" width="10.5703125" style="2" customWidth="1"/>
    <col min="4" max="4" width="11.140625" style="2" customWidth="1"/>
    <col min="5" max="5" width="24" style="2" customWidth="1"/>
    <col min="6" max="6" width="12.5703125" style="2" customWidth="1"/>
    <col min="7" max="7" width="11.7109375" style="2" customWidth="1"/>
    <col min="8" max="8" width="9.28515625" style="2" customWidth="1"/>
    <col min="9" max="9" width="15.7109375" style="2" customWidth="1"/>
    <col min="10" max="10" width="16.85546875" style="2" customWidth="1"/>
    <col min="11" max="13" width="10.7109375" style="2" customWidth="1"/>
    <col min="14" max="14" width="11.42578125" style="2"/>
    <col min="15" max="15" width="13.85546875" style="2" customWidth="1"/>
    <col min="16" max="16" width="16.28515625" style="2" customWidth="1"/>
    <col min="17" max="17" width="9.42578125" style="2" customWidth="1"/>
    <col min="18" max="18" width="14.5703125" style="2" customWidth="1"/>
    <col min="19" max="19" width="8.7109375" style="2" customWidth="1"/>
    <col min="20" max="20" width="6.7109375" style="2" customWidth="1"/>
    <col min="21" max="21" width="9" style="2" customWidth="1"/>
    <col min="22" max="16384" width="11.42578125" style="2"/>
  </cols>
  <sheetData>
    <row r="1" spans="1:23" ht="22.5" customHeight="1" thickBot="1" x14ac:dyDescent="0.35">
      <c r="A1" s="569"/>
      <c r="B1" s="570"/>
      <c r="C1" s="570"/>
      <c r="D1" s="571"/>
      <c r="E1" s="283"/>
      <c r="F1" s="284"/>
      <c r="G1" s="64"/>
      <c r="H1" s="594" t="s">
        <v>178</v>
      </c>
      <c r="I1" s="595"/>
      <c r="J1" s="595"/>
      <c r="K1" s="595"/>
      <c r="L1" s="595"/>
      <c r="M1" s="595"/>
      <c r="N1" s="595"/>
      <c r="O1" s="595"/>
      <c r="P1" s="595"/>
      <c r="Q1" s="595"/>
      <c r="R1" s="596"/>
      <c r="S1" s="601"/>
      <c r="T1" s="601"/>
      <c r="U1" s="602"/>
    </row>
    <row r="2" spans="1:23" ht="23.25" customHeight="1" x14ac:dyDescent="0.3">
      <c r="A2" s="572"/>
      <c r="B2" s="573"/>
      <c r="C2" s="573"/>
      <c r="D2" s="573"/>
      <c r="E2" s="30" t="s">
        <v>30</v>
      </c>
      <c r="F2" s="576" t="str">
        <f>'CL BDI (BDI)'!F2</f>
        <v>PLOP</v>
      </c>
      <c r="G2" s="577"/>
      <c r="H2" s="578"/>
      <c r="I2" s="285" t="s">
        <v>59</v>
      </c>
      <c r="J2" s="286"/>
      <c r="K2" s="590" t="str">
        <f>'CL BDI (BDI)'!M2</f>
        <v>TEST</v>
      </c>
      <c r="L2" s="590"/>
      <c r="M2" s="590"/>
      <c r="N2" s="590"/>
      <c r="O2" s="590"/>
      <c r="P2" s="590"/>
      <c r="Q2" s="590"/>
      <c r="R2" s="591"/>
      <c r="S2" s="603"/>
      <c r="T2" s="603"/>
      <c r="U2" s="604"/>
    </row>
    <row r="3" spans="1:23" ht="17.25" customHeight="1" x14ac:dyDescent="0.3">
      <c r="A3" s="572"/>
      <c r="B3" s="573"/>
      <c r="C3" s="573"/>
      <c r="D3" s="573"/>
      <c r="E3" s="31" t="s">
        <v>2</v>
      </c>
      <c r="F3" s="579">
        <f ca="1">'CL BDI (BDI)'!F3</f>
        <v>43909</v>
      </c>
      <c r="G3" s="585"/>
      <c r="H3" s="586"/>
      <c r="I3" s="597" t="s">
        <v>179</v>
      </c>
      <c r="J3" s="255"/>
      <c r="K3" s="598" t="str">
        <f>'CL BDI (BDI)'!M3</f>
        <v>XXXXXXXXXXXXXXX</v>
      </c>
      <c r="L3" s="585"/>
      <c r="M3" s="585"/>
      <c r="N3" s="585"/>
      <c r="O3" s="585"/>
      <c r="P3" s="585"/>
      <c r="Q3" s="585"/>
      <c r="R3" s="586"/>
      <c r="S3" s="603"/>
      <c r="T3" s="603"/>
      <c r="U3" s="604"/>
    </row>
    <row r="4" spans="1:23" ht="17.25" customHeight="1" x14ac:dyDescent="0.3">
      <c r="A4" s="572"/>
      <c r="B4" s="573"/>
      <c r="C4" s="573"/>
      <c r="D4" s="573"/>
      <c r="E4" s="31" t="s">
        <v>60</v>
      </c>
      <c r="F4" s="579" t="str">
        <f>'CL BDI (BDI)'!F4</f>
        <v>Equipe 1</v>
      </c>
      <c r="G4" s="580"/>
      <c r="H4" s="581"/>
      <c r="I4" s="597" t="s">
        <v>64</v>
      </c>
      <c r="J4" s="255"/>
      <c r="K4" s="598" t="str">
        <f>'CL BDI (BDI)'!Q4</f>
        <v>Deco intérieure</v>
      </c>
      <c r="L4" s="585"/>
      <c r="M4" s="585"/>
      <c r="N4" s="585"/>
      <c r="O4" s="585"/>
      <c r="P4" s="585"/>
      <c r="Q4" s="585"/>
      <c r="R4" s="586"/>
      <c r="S4" s="603"/>
      <c r="T4" s="603"/>
      <c r="U4" s="604"/>
    </row>
    <row r="5" spans="1:23" ht="18" thickBot="1" x14ac:dyDescent="0.35">
      <c r="A5" s="574"/>
      <c r="B5" s="575"/>
      <c r="C5" s="575"/>
      <c r="D5" s="575"/>
      <c r="E5" s="32" t="s">
        <v>61</v>
      </c>
      <c r="F5" s="582" t="str">
        <f>'CL BDI (BDI)'!F5</f>
        <v>A</v>
      </c>
      <c r="G5" s="583"/>
      <c r="H5" s="584"/>
      <c r="I5" s="260" t="s">
        <v>62</v>
      </c>
      <c r="J5" s="262"/>
      <c r="K5" s="592" t="str">
        <f>'CL BDI (BDI)'!M5</f>
        <v>Moi</v>
      </c>
      <c r="L5" s="592"/>
      <c r="M5" s="592"/>
      <c r="N5" s="592"/>
      <c r="O5" s="592"/>
      <c r="P5" s="592"/>
      <c r="Q5" s="592"/>
      <c r="R5" s="593"/>
      <c r="S5" s="605"/>
      <c r="T5" s="605"/>
      <c r="U5" s="606"/>
    </row>
    <row r="6" spans="1:23" ht="28.5" customHeight="1" thickBot="1" x14ac:dyDescent="0.35">
      <c r="A6" s="587"/>
      <c r="B6" s="588"/>
      <c r="C6" s="588"/>
      <c r="D6" s="588"/>
      <c r="E6" s="588"/>
      <c r="F6" s="588"/>
      <c r="G6" s="588"/>
      <c r="H6" s="588"/>
      <c r="I6" s="589"/>
      <c r="J6" s="589"/>
      <c r="K6" s="589"/>
      <c r="L6" s="589"/>
      <c r="M6" s="589"/>
      <c r="N6" s="589"/>
      <c r="O6" s="589"/>
      <c r="P6" s="589"/>
      <c r="Q6" s="599"/>
      <c r="R6" s="589"/>
      <c r="S6" s="589"/>
      <c r="T6" s="589"/>
      <c r="U6" s="600"/>
    </row>
    <row r="7" spans="1:23" ht="29.25" thickBot="1" x14ac:dyDescent="0.35">
      <c r="A7" s="92" t="s">
        <v>32</v>
      </c>
      <c r="B7" s="93" t="s">
        <v>20</v>
      </c>
      <c r="C7" s="93" t="s">
        <v>29</v>
      </c>
      <c r="D7" s="93" t="s">
        <v>50</v>
      </c>
      <c r="E7" s="93" t="s">
        <v>1</v>
      </c>
      <c r="F7" s="93" t="s">
        <v>31</v>
      </c>
      <c r="G7" s="609" t="s">
        <v>181</v>
      </c>
      <c r="H7" s="609"/>
      <c r="I7" s="609" t="s">
        <v>65</v>
      </c>
      <c r="J7" s="609"/>
      <c r="K7" s="609"/>
      <c r="L7" s="609" t="s">
        <v>180</v>
      </c>
      <c r="M7" s="609"/>
      <c r="N7" s="609"/>
      <c r="O7" s="609"/>
      <c r="P7" s="93" t="s">
        <v>8</v>
      </c>
      <c r="Q7" s="165" t="s">
        <v>54</v>
      </c>
      <c r="R7" s="93" t="s">
        <v>70</v>
      </c>
      <c r="S7" s="607" t="s">
        <v>182</v>
      </c>
      <c r="T7" s="608"/>
      <c r="U7" s="94" t="s">
        <v>183</v>
      </c>
    </row>
    <row r="8" spans="1:23" ht="17.25" x14ac:dyDescent="0.3">
      <c r="A8" s="172">
        <v>5</v>
      </c>
      <c r="B8" s="162" t="s">
        <v>22</v>
      </c>
      <c r="C8" s="163">
        <v>43901</v>
      </c>
      <c r="D8" s="162" t="s">
        <v>56</v>
      </c>
      <c r="E8" s="162" t="s">
        <v>57</v>
      </c>
      <c r="F8" s="162" t="s">
        <v>162</v>
      </c>
      <c r="G8" s="610" t="s">
        <v>161</v>
      </c>
      <c r="H8" s="610"/>
      <c r="I8" s="568" t="s">
        <v>85</v>
      </c>
      <c r="J8" s="568"/>
      <c r="K8" s="568"/>
      <c r="L8" s="568" t="s">
        <v>87</v>
      </c>
      <c r="M8" s="568"/>
      <c r="N8" s="568"/>
      <c r="O8" s="568"/>
      <c r="P8" s="162" t="s">
        <v>91</v>
      </c>
      <c r="Q8" s="162" t="s">
        <v>14</v>
      </c>
      <c r="R8" s="168">
        <v>43921</v>
      </c>
      <c r="S8" s="611"/>
      <c r="T8" s="611"/>
      <c r="U8" s="95" t="s">
        <v>38</v>
      </c>
      <c r="W8" s="61"/>
    </row>
    <row r="9" spans="1:23" ht="17.25" x14ac:dyDescent="0.3">
      <c r="A9" s="173">
        <v>7</v>
      </c>
      <c r="B9" s="161" t="s">
        <v>22</v>
      </c>
      <c r="C9" s="160">
        <v>43901</v>
      </c>
      <c r="D9" s="161" t="s">
        <v>56</v>
      </c>
      <c r="E9" s="161" t="s">
        <v>57</v>
      </c>
      <c r="F9" s="161" t="s">
        <v>162</v>
      </c>
      <c r="G9" s="567" t="s">
        <v>161</v>
      </c>
      <c r="H9" s="567"/>
      <c r="I9" s="565" t="s">
        <v>85</v>
      </c>
      <c r="J9" s="565"/>
      <c r="K9" s="565"/>
      <c r="L9" s="565" t="s">
        <v>88</v>
      </c>
      <c r="M9" s="565"/>
      <c r="N9" s="565"/>
      <c r="O9" s="565"/>
      <c r="P9" s="161" t="s">
        <v>92</v>
      </c>
      <c r="Q9" s="161" t="s">
        <v>13</v>
      </c>
      <c r="R9" s="169">
        <v>43921</v>
      </c>
      <c r="S9" s="566"/>
      <c r="T9" s="566"/>
      <c r="U9" s="75" t="s">
        <v>38</v>
      </c>
    </row>
    <row r="10" spans="1:23" ht="17.25" x14ac:dyDescent="0.3">
      <c r="A10" s="173">
        <v>8</v>
      </c>
      <c r="B10" s="161" t="s">
        <v>22</v>
      </c>
      <c r="C10" s="160">
        <v>43901</v>
      </c>
      <c r="D10" s="161" t="s">
        <v>56</v>
      </c>
      <c r="E10" s="161" t="s">
        <v>57</v>
      </c>
      <c r="F10" s="161" t="s">
        <v>162</v>
      </c>
      <c r="G10" s="567" t="s">
        <v>161</v>
      </c>
      <c r="H10" s="567"/>
      <c r="I10" s="565" t="s">
        <v>85</v>
      </c>
      <c r="J10" s="565"/>
      <c r="K10" s="565"/>
      <c r="L10" s="565" t="s">
        <v>89</v>
      </c>
      <c r="M10" s="565"/>
      <c r="N10" s="565"/>
      <c r="O10" s="565"/>
      <c r="P10" s="161" t="s">
        <v>92</v>
      </c>
      <c r="Q10" s="161" t="s">
        <v>13</v>
      </c>
      <c r="R10" s="169">
        <v>43921</v>
      </c>
      <c r="S10" s="566"/>
      <c r="T10" s="566"/>
      <c r="U10" s="75" t="s">
        <v>38</v>
      </c>
    </row>
    <row r="11" spans="1:23" ht="17.25" x14ac:dyDescent="0.3">
      <c r="A11" s="173">
        <v>10</v>
      </c>
      <c r="B11" s="161" t="s">
        <v>22</v>
      </c>
      <c r="C11" s="160">
        <v>43901</v>
      </c>
      <c r="D11" s="161" t="s">
        <v>56</v>
      </c>
      <c r="E11" s="161" t="s">
        <v>57</v>
      </c>
      <c r="F11" s="161" t="s">
        <v>162</v>
      </c>
      <c r="G11" s="567" t="s">
        <v>161</v>
      </c>
      <c r="H11" s="567"/>
      <c r="I11" s="565" t="s">
        <v>86</v>
      </c>
      <c r="J11" s="565"/>
      <c r="K11" s="565"/>
      <c r="L11" s="565" t="s">
        <v>90</v>
      </c>
      <c r="M11" s="565"/>
      <c r="N11" s="565"/>
      <c r="O11" s="565"/>
      <c r="P11" s="161" t="s">
        <v>92</v>
      </c>
      <c r="Q11" s="161" t="s">
        <v>12</v>
      </c>
      <c r="R11" s="169">
        <v>43921</v>
      </c>
      <c r="S11" s="566"/>
      <c r="T11" s="566"/>
      <c r="U11" s="75" t="s">
        <v>38</v>
      </c>
    </row>
    <row r="12" spans="1:23" ht="17.25" x14ac:dyDescent="0.3">
      <c r="A12" s="173">
        <v>41</v>
      </c>
      <c r="B12" s="161" t="s">
        <v>22</v>
      </c>
      <c r="C12" s="160">
        <v>43901</v>
      </c>
      <c r="D12" s="161" t="s">
        <v>56</v>
      </c>
      <c r="E12" s="161" t="s">
        <v>57</v>
      </c>
      <c r="F12" s="161" t="s">
        <v>162</v>
      </c>
      <c r="G12" s="567" t="s">
        <v>161</v>
      </c>
      <c r="H12" s="567"/>
      <c r="I12" s="565" t="s">
        <v>125</v>
      </c>
      <c r="J12" s="565"/>
      <c r="K12" s="565"/>
      <c r="L12" s="565" t="s">
        <v>126</v>
      </c>
      <c r="M12" s="565"/>
      <c r="N12" s="565"/>
      <c r="O12" s="565"/>
      <c r="P12" s="161" t="s">
        <v>91</v>
      </c>
      <c r="Q12" s="161" t="s">
        <v>14</v>
      </c>
      <c r="R12" s="169">
        <v>43907</v>
      </c>
      <c r="S12" s="566">
        <v>43907</v>
      </c>
      <c r="T12" s="566"/>
      <c r="U12" s="75" t="s">
        <v>39</v>
      </c>
    </row>
    <row r="13" spans="1:23" ht="17.25" x14ac:dyDescent="0.3">
      <c r="A13" s="173">
        <v>5</v>
      </c>
      <c r="B13" s="161" t="s">
        <v>24</v>
      </c>
      <c r="C13" s="160">
        <v>43909</v>
      </c>
      <c r="D13" s="161" t="s">
        <v>56</v>
      </c>
      <c r="E13" s="161" t="s">
        <v>57</v>
      </c>
      <c r="F13" s="161" t="s">
        <v>162</v>
      </c>
      <c r="G13" s="567" t="s">
        <v>161</v>
      </c>
      <c r="H13" s="567"/>
      <c r="I13" s="565" t="s">
        <v>170</v>
      </c>
      <c r="J13" s="565"/>
      <c r="K13" s="565"/>
      <c r="L13" s="565" t="s">
        <v>169</v>
      </c>
      <c r="M13" s="565"/>
      <c r="N13" s="565"/>
      <c r="O13" s="565"/>
      <c r="P13" s="161" t="s">
        <v>172</v>
      </c>
      <c r="Q13" s="161" t="s">
        <v>12</v>
      </c>
      <c r="R13" s="169">
        <v>43920</v>
      </c>
      <c r="S13" s="566"/>
      <c r="T13" s="566"/>
      <c r="U13" s="75" t="s">
        <v>38</v>
      </c>
    </row>
    <row r="14" spans="1:23" ht="17.25" x14ac:dyDescent="0.3">
      <c r="A14" s="173">
        <v>29</v>
      </c>
      <c r="B14" s="161" t="s">
        <v>24</v>
      </c>
      <c r="C14" s="160">
        <v>43909</v>
      </c>
      <c r="D14" s="161" t="s">
        <v>56</v>
      </c>
      <c r="E14" s="161" t="s">
        <v>57</v>
      </c>
      <c r="F14" s="161" t="s">
        <v>162</v>
      </c>
      <c r="G14" s="567" t="s">
        <v>161</v>
      </c>
      <c r="H14" s="567"/>
      <c r="I14" s="565" t="s">
        <v>168</v>
      </c>
      <c r="J14" s="565"/>
      <c r="K14" s="565"/>
      <c r="L14" s="565" t="s">
        <v>171</v>
      </c>
      <c r="M14" s="565"/>
      <c r="N14" s="565"/>
      <c r="O14" s="565"/>
      <c r="P14" s="161" t="s">
        <v>55</v>
      </c>
      <c r="Q14" s="161" t="s">
        <v>13</v>
      </c>
      <c r="R14" s="169">
        <v>43907</v>
      </c>
      <c r="S14" s="566"/>
      <c r="T14" s="566"/>
      <c r="U14" s="75" t="s">
        <v>38</v>
      </c>
    </row>
    <row r="15" spans="1:23" ht="17.25" x14ac:dyDescent="0.3">
      <c r="A15" s="173">
        <v>22</v>
      </c>
      <c r="B15" s="161" t="s">
        <v>33</v>
      </c>
      <c r="C15" s="160">
        <v>43909</v>
      </c>
      <c r="D15" s="161" t="s">
        <v>56</v>
      </c>
      <c r="E15" s="161" t="s">
        <v>57</v>
      </c>
      <c r="F15" s="161" t="s">
        <v>162</v>
      </c>
      <c r="G15" s="567" t="s">
        <v>161</v>
      </c>
      <c r="H15" s="567"/>
      <c r="I15" s="565" t="s">
        <v>174</v>
      </c>
      <c r="J15" s="565"/>
      <c r="K15" s="565"/>
      <c r="L15" s="565" t="s">
        <v>175</v>
      </c>
      <c r="M15" s="565"/>
      <c r="N15" s="565"/>
      <c r="O15" s="565"/>
      <c r="P15" s="161" t="s">
        <v>176</v>
      </c>
      <c r="Q15" s="161" t="s">
        <v>14</v>
      </c>
      <c r="R15" s="169">
        <v>43997</v>
      </c>
      <c r="S15" s="566"/>
      <c r="T15" s="566"/>
      <c r="U15" s="75" t="s">
        <v>38</v>
      </c>
    </row>
    <row r="16" spans="1:23" ht="17.25" x14ac:dyDescent="0.3">
      <c r="A16" s="173">
        <v>15</v>
      </c>
      <c r="B16" s="161" t="s">
        <v>27</v>
      </c>
      <c r="C16" s="160">
        <v>43909</v>
      </c>
      <c r="D16" s="161" t="s">
        <v>56</v>
      </c>
      <c r="E16" s="161" t="s">
        <v>57</v>
      </c>
      <c r="F16" s="161" t="s">
        <v>162</v>
      </c>
      <c r="G16" s="567" t="s">
        <v>161</v>
      </c>
      <c r="H16" s="567"/>
      <c r="I16" s="565" t="s">
        <v>185</v>
      </c>
      <c r="J16" s="565"/>
      <c r="K16" s="565"/>
      <c r="L16" s="565" t="s">
        <v>186</v>
      </c>
      <c r="M16" s="565"/>
      <c r="N16" s="565"/>
      <c r="O16" s="565"/>
      <c r="P16" s="161" t="s">
        <v>187</v>
      </c>
      <c r="Q16" s="161" t="s">
        <v>13</v>
      </c>
      <c r="R16" s="169">
        <v>43907</v>
      </c>
      <c r="S16" s="566">
        <v>43907</v>
      </c>
      <c r="T16" s="566"/>
      <c r="U16" s="75" t="s">
        <v>38</v>
      </c>
    </row>
    <row r="17" spans="1:21" ht="17.25" x14ac:dyDescent="0.3">
      <c r="A17" s="173"/>
      <c r="B17" s="161"/>
      <c r="C17" s="160"/>
      <c r="D17" s="161"/>
      <c r="E17" s="161"/>
      <c r="F17" s="161"/>
      <c r="G17" s="567"/>
      <c r="H17" s="567"/>
      <c r="I17" s="565"/>
      <c r="J17" s="565"/>
      <c r="K17" s="565"/>
      <c r="L17" s="565"/>
      <c r="M17" s="565"/>
      <c r="N17" s="565"/>
      <c r="O17" s="565"/>
      <c r="P17" s="161"/>
      <c r="Q17" s="161"/>
      <c r="R17" s="169"/>
      <c r="S17" s="566"/>
      <c r="T17" s="566"/>
      <c r="U17" s="75" t="s">
        <v>189</v>
      </c>
    </row>
    <row r="18" spans="1:21" ht="17.25" x14ac:dyDescent="0.3">
      <c r="A18" s="173"/>
      <c r="B18" s="161"/>
      <c r="C18" s="160"/>
      <c r="D18" s="161"/>
      <c r="E18" s="161"/>
      <c r="F18" s="161"/>
      <c r="G18" s="567"/>
      <c r="H18" s="567"/>
      <c r="I18" s="565"/>
      <c r="J18" s="565"/>
      <c r="K18" s="565"/>
      <c r="L18" s="565"/>
      <c r="M18" s="565"/>
      <c r="N18" s="565"/>
      <c r="O18" s="565"/>
      <c r="P18" s="161"/>
      <c r="Q18" s="161"/>
      <c r="R18" s="169"/>
      <c r="S18" s="566"/>
      <c r="T18" s="566"/>
      <c r="U18" s="75" t="s">
        <v>189</v>
      </c>
    </row>
    <row r="19" spans="1:21" ht="17.25" x14ac:dyDescent="0.3">
      <c r="A19" s="173"/>
      <c r="B19" s="161"/>
      <c r="C19" s="160"/>
      <c r="D19" s="161"/>
      <c r="E19" s="161"/>
      <c r="F19" s="161"/>
      <c r="G19" s="567"/>
      <c r="H19" s="567"/>
      <c r="I19" s="565"/>
      <c r="J19" s="565"/>
      <c r="K19" s="565"/>
      <c r="L19" s="565"/>
      <c r="M19" s="565"/>
      <c r="N19" s="565"/>
      <c r="O19" s="565"/>
      <c r="P19" s="161"/>
      <c r="Q19" s="161"/>
      <c r="R19" s="169"/>
      <c r="S19" s="566"/>
      <c r="T19" s="566"/>
      <c r="U19" s="75" t="s">
        <v>189</v>
      </c>
    </row>
    <row r="20" spans="1:21" ht="17.25" x14ac:dyDescent="0.3">
      <c r="A20" s="173"/>
      <c r="B20" s="161"/>
      <c r="C20" s="160"/>
      <c r="D20" s="161"/>
      <c r="E20" s="161"/>
      <c r="F20" s="161"/>
      <c r="G20" s="567"/>
      <c r="H20" s="567"/>
      <c r="I20" s="565"/>
      <c r="J20" s="565"/>
      <c r="K20" s="565"/>
      <c r="L20" s="565"/>
      <c r="M20" s="565"/>
      <c r="N20" s="565"/>
      <c r="O20" s="565"/>
      <c r="P20" s="161"/>
      <c r="Q20" s="161"/>
      <c r="R20" s="169"/>
      <c r="S20" s="566"/>
      <c r="T20" s="566"/>
      <c r="U20" s="75" t="s">
        <v>189</v>
      </c>
    </row>
    <row r="21" spans="1:21" ht="17.25" x14ac:dyDescent="0.3">
      <c r="A21" s="173"/>
      <c r="B21" s="161"/>
      <c r="C21" s="160"/>
      <c r="D21" s="161"/>
      <c r="E21" s="161"/>
      <c r="F21" s="161"/>
      <c r="G21" s="567"/>
      <c r="H21" s="567"/>
      <c r="I21" s="565"/>
      <c r="J21" s="565"/>
      <c r="K21" s="565"/>
      <c r="L21" s="565"/>
      <c r="M21" s="565"/>
      <c r="N21" s="565"/>
      <c r="O21" s="565"/>
      <c r="P21" s="161"/>
      <c r="Q21" s="161"/>
      <c r="R21" s="169"/>
      <c r="S21" s="566"/>
      <c r="T21" s="566"/>
      <c r="U21" s="75" t="s">
        <v>189</v>
      </c>
    </row>
    <row r="22" spans="1:21" ht="17.25" x14ac:dyDescent="0.3">
      <c r="A22" s="173"/>
      <c r="B22" s="161"/>
      <c r="C22" s="160"/>
      <c r="D22" s="161"/>
      <c r="E22" s="161"/>
      <c r="F22" s="161"/>
      <c r="G22" s="567"/>
      <c r="H22" s="567"/>
      <c r="I22" s="565"/>
      <c r="J22" s="565"/>
      <c r="K22" s="565"/>
      <c r="L22" s="565"/>
      <c r="M22" s="565"/>
      <c r="N22" s="565"/>
      <c r="O22" s="565"/>
      <c r="P22" s="161"/>
      <c r="Q22" s="161"/>
      <c r="R22" s="169"/>
      <c r="S22" s="566"/>
      <c r="T22" s="566"/>
      <c r="U22" s="75" t="s">
        <v>189</v>
      </c>
    </row>
    <row r="23" spans="1:21" ht="18" thickBot="1" x14ac:dyDescent="0.35">
      <c r="A23" s="174"/>
      <c r="B23" s="156"/>
      <c r="C23" s="164"/>
      <c r="D23" s="156"/>
      <c r="E23" s="156"/>
      <c r="F23" s="156"/>
      <c r="G23" s="556"/>
      <c r="H23" s="556"/>
      <c r="I23" s="557"/>
      <c r="J23" s="557"/>
      <c r="K23" s="557"/>
      <c r="L23" s="557"/>
      <c r="M23" s="557"/>
      <c r="N23" s="557"/>
      <c r="O23" s="557"/>
      <c r="P23" s="156"/>
      <c r="Q23" s="156"/>
      <c r="R23" s="164"/>
      <c r="S23" s="612"/>
      <c r="T23" s="612"/>
      <c r="U23" s="96" t="s">
        <v>189</v>
      </c>
    </row>
    <row r="24" spans="1:21" ht="29.25" thickBot="1" x14ac:dyDescent="0.35">
      <c r="A24" s="103" t="s">
        <v>32</v>
      </c>
      <c r="B24" s="104" t="s">
        <v>20</v>
      </c>
      <c r="C24" s="104" t="s">
        <v>29</v>
      </c>
      <c r="D24" s="105" t="s">
        <v>50</v>
      </c>
      <c r="E24" s="105" t="s">
        <v>1</v>
      </c>
      <c r="F24" s="105" t="s">
        <v>31</v>
      </c>
      <c r="G24" s="558" t="s">
        <v>181</v>
      </c>
      <c r="H24" s="558"/>
      <c r="I24" s="559" t="s">
        <v>184</v>
      </c>
      <c r="J24" s="560"/>
      <c r="K24" s="561"/>
      <c r="L24" s="558" t="s">
        <v>180</v>
      </c>
      <c r="M24" s="558"/>
      <c r="N24" s="558"/>
      <c r="O24" s="558"/>
      <c r="P24" s="105" t="s">
        <v>8</v>
      </c>
      <c r="Q24" s="167" t="s">
        <v>54</v>
      </c>
      <c r="R24" s="157" t="s">
        <v>70</v>
      </c>
      <c r="S24" s="559" t="s">
        <v>182</v>
      </c>
      <c r="T24" s="561"/>
      <c r="U24" s="166" t="s">
        <v>183</v>
      </c>
    </row>
    <row r="25" spans="1:21" s="72" customFormat="1" ht="17.25" x14ac:dyDescent="0.2">
      <c r="A25" s="175"/>
      <c r="B25" s="158"/>
      <c r="C25" s="99"/>
      <c r="D25" s="158"/>
      <c r="E25" s="158"/>
      <c r="F25" s="158"/>
      <c r="G25" s="562"/>
      <c r="H25" s="562"/>
      <c r="I25" s="552"/>
      <c r="J25" s="552"/>
      <c r="K25" s="552"/>
      <c r="L25" s="552"/>
      <c r="M25" s="552"/>
      <c r="N25" s="552"/>
      <c r="O25" s="552"/>
      <c r="P25" s="158"/>
      <c r="Q25" s="158"/>
      <c r="R25" s="170"/>
      <c r="S25" s="613"/>
      <c r="T25" s="613"/>
      <c r="U25" s="95" t="s">
        <v>189</v>
      </c>
    </row>
    <row r="26" spans="1:21" s="72" customFormat="1" ht="17.25" x14ac:dyDescent="0.2">
      <c r="A26" s="176"/>
      <c r="B26" s="154"/>
      <c r="C26" s="89"/>
      <c r="D26" s="154"/>
      <c r="E26" s="154"/>
      <c r="F26" s="154"/>
      <c r="G26" s="550"/>
      <c r="H26" s="550"/>
      <c r="I26" s="551"/>
      <c r="J26" s="551"/>
      <c r="K26" s="551"/>
      <c r="L26" s="551"/>
      <c r="M26" s="551"/>
      <c r="N26" s="551"/>
      <c r="O26" s="551"/>
      <c r="P26" s="154"/>
      <c r="Q26" s="154"/>
      <c r="R26" s="171"/>
      <c r="S26" s="554"/>
      <c r="T26" s="554"/>
      <c r="U26" s="75" t="s">
        <v>189</v>
      </c>
    </row>
    <row r="27" spans="1:21" s="72" customFormat="1" ht="17.25" x14ac:dyDescent="0.2">
      <c r="A27" s="176"/>
      <c r="B27" s="154"/>
      <c r="C27" s="89"/>
      <c r="D27" s="154"/>
      <c r="E27" s="154"/>
      <c r="F27" s="154"/>
      <c r="G27" s="550"/>
      <c r="H27" s="550"/>
      <c r="I27" s="551"/>
      <c r="J27" s="551"/>
      <c r="K27" s="551"/>
      <c r="L27" s="551"/>
      <c r="M27" s="551"/>
      <c r="N27" s="551"/>
      <c r="O27" s="551"/>
      <c r="P27" s="154"/>
      <c r="Q27" s="154"/>
      <c r="R27" s="171"/>
      <c r="S27" s="554"/>
      <c r="T27" s="554"/>
      <c r="U27" s="75" t="s">
        <v>189</v>
      </c>
    </row>
    <row r="28" spans="1:21" s="72" customFormat="1" ht="17.25" x14ac:dyDescent="0.2">
      <c r="A28" s="176"/>
      <c r="B28" s="154"/>
      <c r="C28" s="89"/>
      <c r="D28" s="154"/>
      <c r="E28" s="154"/>
      <c r="F28" s="154"/>
      <c r="G28" s="550"/>
      <c r="H28" s="550"/>
      <c r="I28" s="551"/>
      <c r="J28" s="551"/>
      <c r="K28" s="551"/>
      <c r="L28" s="551"/>
      <c r="M28" s="551"/>
      <c r="N28" s="551"/>
      <c r="O28" s="551"/>
      <c r="P28" s="154"/>
      <c r="Q28" s="154"/>
      <c r="R28" s="171"/>
      <c r="S28" s="554"/>
      <c r="T28" s="554"/>
      <c r="U28" s="75" t="s">
        <v>189</v>
      </c>
    </row>
    <row r="29" spans="1:21" s="72" customFormat="1" ht="17.25" x14ac:dyDescent="0.2">
      <c r="A29" s="176"/>
      <c r="B29" s="154"/>
      <c r="C29" s="89"/>
      <c r="D29" s="154"/>
      <c r="E29" s="154"/>
      <c r="F29" s="154"/>
      <c r="G29" s="550"/>
      <c r="H29" s="550"/>
      <c r="I29" s="551"/>
      <c r="J29" s="551"/>
      <c r="K29" s="551"/>
      <c r="L29" s="551"/>
      <c r="M29" s="551"/>
      <c r="N29" s="551"/>
      <c r="O29" s="551"/>
      <c r="P29" s="154"/>
      <c r="Q29" s="154"/>
      <c r="R29" s="171"/>
      <c r="S29" s="554"/>
      <c r="T29" s="554"/>
      <c r="U29" s="75" t="s">
        <v>189</v>
      </c>
    </row>
    <row r="30" spans="1:21" s="72" customFormat="1" ht="17.25" x14ac:dyDescent="0.2">
      <c r="A30" s="176"/>
      <c r="B30" s="154"/>
      <c r="C30" s="89"/>
      <c r="D30" s="154"/>
      <c r="E30" s="154"/>
      <c r="F30" s="154"/>
      <c r="G30" s="550"/>
      <c r="H30" s="550"/>
      <c r="I30" s="551"/>
      <c r="J30" s="551"/>
      <c r="K30" s="551"/>
      <c r="L30" s="551"/>
      <c r="M30" s="551"/>
      <c r="N30" s="551"/>
      <c r="O30" s="551"/>
      <c r="P30" s="154"/>
      <c r="Q30" s="154"/>
      <c r="R30" s="171"/>
      <c r="S30" s="554"/>
      <c r="T30" s="554"/>
      <c r="U30" s="75" t="s">
        <v>189</v>
      </c>
    </row>
    <row r="31" spans="1:21" s="72" customFormat="1" ht="17.25" x14ac:dyDescent="0.2">
      <c r="A31" s="176"/>
      <c r="B31" s="154"/>
      <c r="C31" s="89"/>
      <c r="D31" s="154"/>
      <c r="E31" s="154"/>
      <c r="F31" s="154"/>
      <c r="G31" s="550"/>
      <c r="H31" s="550"/>
      <c r="I31" s="551"/>
      <c r="J31" s="551"/>
      <c r="K31" s="551"/>
      <c r="L31" s="551"/>
      <c r="M31" s="551"/>
      <c r="N31" s="551"/>
      <c r="O31" s="551"/>
      <c r="P31" s="154"/>
      <c r="Q31" s="154"/>
      <c r="R31" s="171"/>
      <c r="S31" s="554"/>
      <c r="T31" s="554"/>
      <c r="U31" s="75" t="s">
        <v>189</v>
      </c>
    </row>
    <row r="32" spans="1:21" s="72" customFormat="1" ht="17.25" x14ac:dyDescent="0.2">
      <c r="A32" s="176"/>
      <c r="B32" s="154"/>
      <c r="C32" s="89"/>
      <c r="D32" s="154"/>
      <c r="E32" s="154"/>
      <c r="F32" s="154"/>
      <c r="G32" s="550"/>
      <c r="H32" s="550"/>
      <c r="I32" s="551"/>
      <c r="J32" s="551"/>
      <c r="K32" s="551"/>
      <c r="L32" s="551"/>
      <c r="M32" s="551"/>
      <c r="N32" s="551"/>
      <c r="O32" s="551"/>
      <c r="P32" s="154"/>
      <c r="Q32" s="154"/>
      <c r="R32" s="171"/>
      <c r="S32" s="554"/>
      <c r="T32" s="554"/>
      <c r="U32" s="75" t="s">
        <v>189</v>
      </c>
    </row>
    <row r="33" spans="1:21" s="72" customFormat="1" ht="17.25" x14ac:dyDescent="0.2">
      <c r="A33" s="176"/>
      <c r="B33" s="154"/>
      <c r="C33" s="89"/>
      <c r="D33" s="154"/>
      <c r="E33" s="154"/>
      <c r="F33" s="154"/>
      <c r="G33" s="550"/>
      <c r="H33" s="550"/>
      <c r="I33" s="551"/>
      <c r="J33" s="551"/>
      <c r="K33" s="551"/>
      <c r="L33" s="551"/>
      <c r="M33" s="551"/>
      <c r="N33" s="551"/>
      <c r="O33" s="551"/>
      <c r="P33" s="154"/>
      <c r="Q33" s="154"/>
      <c r="R33" s="171"/>
      <c r="S33" s="554"/>
      <c r="T33" s="554"/>
      <c r="U33" s="75" t="s">
        <v>189</v>
      </c>
    </row>
    <row r="34" spans="1:21" s="72" customFormat="1" ht="17.25" x14ac:dyDescent="0.2">
      <c r="A34" s="176"/>
      <c r="B34" s="154"/>
      <c r="C34" s="89"/>
      <c r="D34" s="154"/>
      <c r="E34" s="154"/>
      <c r="F34" s="154"/>
      <c r="G34" s="550"/>
      <c r="H34" s="550"/>
      <c r="I34" s="551"/>
      <c r="J34" s="551"/>
      <c r="K34" s="551"/>
      <c r="L34" s="551"/>
      <c r="M34" s="551"/>
      <c r="N34" s="551"/>
      <c r="O34" s="551"/>
      <c r="P34" s="154"/>
      <c r="Q34" s="154"/>
      <c r="R34" s="171"/>
      <c r="S34" s="554"/>
      <c r="T34" s="554"/>
      <c r="U34" s="75" t="s">
        <v>189</v>
      </c>
    </row>
    <row r="35" spans="1:21" s="72" customFormat="1" ht="17.25" x14ac:dyDescent="0.2">
      <c r="A35" s="176"/>
      <c r="B35" s="154"/>
      <c r="C35" s="89"/>
      <c r="D35" s="154"/>
      <c r="E35" s="154"/>
      <c r="F35" s="154"/>
      <c r="G35" s="550"/>
      <c r="H35" s="550"/>
      <c r="I35" s="551"/>
      <c r="J35" s="551"/>
      <c r="K35" s="551"/>
      <c r="L35" s="551"/>
      <c r="M35" s="551"/>
      <c r="N35" s="551"/>
      <c r="O35" s="551"/>
      <c r="P35" s="154"/>
      <c r="Q35" s="154"/>
      <c r="R35" s="171"/>
      <c r="S35" s="554"/>
      <c r="T35" s="554"/>
      <c r="U35" s="75" t="s">
        <v>189</v>
      </c>
    </row>
    <row r="36" spans="1:21" s="72" customFormat="1" ht="17.25" x14ac:dyDescent="0.2">
      <c r="A36" s="176"/>
      <c r="B36" s="154"/>
      <c r="C36" s="89"/>
      <c r="D36" s="154"/>
      <c r="E36" s="154"/>
      <c r="F36" s="154"/>
      <c r="G36" s="550"/>
      <c r="H36" s="550"/>
      <c r="I36" s="551"/>
      <c r="J36" s="551"/>
      <c r="K36" s="551"/>
      <c r="L36" s="551"/>
      <c r="M36" s="551"/>
      <c r="N36" s="551"/>
      <c r="O36" s="551"/>
      <c r="P36" s="154"/>
      <c r="Q36" s="154"/>
      <c r="R36" s="171"/>
      <c r="S36" s="554"/>
      <c r="T36" s="554"/>
      <c r="U36" s="75" t="s">
        <v>189</v>
      </c>
    </row>
    <row r="37" spans="1:21" s="72" customFormat="1" ht="17.25" x14ac:dyDescent="0.2">
      <c r="A37" s="176"/>
      <c r="B37" s="154"/>
      <c r="C37" s="89"/>
      <c r="D37" s="154"/>
      <c r="E37" s="154"/>
      <c r="F37" s="154"/>
      <c r="G37" s="550"/>
      <c r="H37" s="550"/>
      <c r="I37" s="551"/>
      <c r="J37" s="551"/>
      <c r="K37" s="551"/>
      <c r="L37" s="551"/>
      <c r="M37" s="551"/>
      <c r="N37" s="551"/>
      <c r="O37" s="551"/>
      <c r="P37" s="154"/>
      <c r="Q37" s="154"/>
      <c r="R37" s="171"/>
      <c r="S37" s="554"/>
      <c r="T37" s="554"/>
      <c r="U37" s="75" t="s">
        <v>189</v>
      </c>
    </row>
    <row r="38" spans="1:21" s="72" customFormat="1" ht="17.25" x14ac:dyDescent="0.2">
      <c r="A38" s="176"/>
      <c r="B38" s="154"/>
      <c r="C38" s="89"/>
      <c r="D38" s="154"/>
      <c r="E38" s="154"/>
      <c r="F38" s="154"/>
      <c r="G38" s="550"/>
      <c r="H38" s="550"/>
      <c r="I38" s="551"/>
      <c r="J38" s="551"/>
      <c r="K38" s="551"/>
      <c r="L38" s="551"/>
      <c r="M38" s="551"/>
      <c r="N38" s="551"/>
      <c r="O38" s="551"/>
      <c r="P38" s="154"/>
      <c r="Q38" s="154"/>
      <c r="R38" s="171"/>
      <c r="S38" s="554"/>
      <c r="T38" s="554"/>
      <c r="U38" s="75" t="s">
        <v>189</v>
      </c>
    </row>
    <row r="39" spans="1:21" s="72" customFormat="1" ht="17.25" x14ac:dyDescent="0.2">
      <c r="A39" s="176"/>
      <c r="B39" s="154"/>
      <c r="C39" s="89"/>
      <c r="D39" s="154"/>
      <c r="E39" s="154"/>
      <c r="F39" s="154"/>
      <c r="G39" s="550"/>
      <c r="H39" s="550"/>
      <c r="I39" s="551"/>
      <c r="J39" s="551"/>
      <c r="K39" s="551"/>
      <c r="L39" s="551"/>
      <c r="M39" s="551"/>
      <c r="N39" s="551"/>
      <c r="O39" s="551"/>
      <c r="P39" s="154"/>
      <c r="Q39" s="154"/>
      <c r="R39" s="171"/>
      <c r="S39" s="554"/>
      <c r="T39" s="554"/>
      <c r="U39" s="75" t="s">
        <v>189</v>
      </c>
    </row>
    <row r="40" spans="1:21" s="72" customFormat="1" ht="27" customHeight="1" thickBot="1" x14ac:dyDescent="0.25">
      <c r="A40" s="177"/>
      <c r="B40" s="155"/>
      <c r="C40" s="159" t="s">
        <v>47</v>
      </c>
      <c r="D40" s="159" t="s">
        <v>47</v>
      </c>
      <c r="E40" s="155"/>
      <c r="F40" s="159" t="s">
        <v>47</v>
      </c>
      <c r="G40" s="553"/>
      <c r="H40" s="553"/>
      <c r="I40" s="563" t="s">
        <v>46</v>
      </c>
      <c r="J40" s="563"/>
      <c r="K40" s="563"/>
      <c r="L40" s="564"/>
      <c r="M40" s="564"/>
      <c r="N40" s="564"/>
      <c r="O40" s="564"/>
      <c r="P40" s="159" t="s">
        <v>47</v>
      </c>
      <c r="Q40" s="155"/>
      <c r="R40" s="159" t="s">
        <v>47</v>
      </c>
      <c r="S40" s="555"/>
      <c r="T40" s="555"/>
      <c r="U40" s="96" t="s">
        <v>189</v>
      </c>
    </row>
    <row r="41" spans="1:21" x14ac:dyDescent="0.3">
      <c r="B41" s="65"/>
      <c r="C41" s="70"/>
      <c r="D41" s="71"/>
      <c r="E41" s="71"/>
      <c r="F41" s="71"/>
      <c r="G41" s="101"/>
      <c r="H41" s="101"/>
      <c r="I41" s="102"/>
      <c r="J41" s="102"/>
      <c r="K41" s="102"/>
      <c r="O41" s="74"/>
      <c r="Q41" s="66"/>
      <c r="R41" s="73"/>
      <c r="U41" s="90" t="s">
        <v>189</v>
      </c>
    </row>
    <row r="42" spans="1:21" ht="14.25" customHeight="1" x14ac:dyDescent="0.3">
      <c r="B42" s="65" t="s">
        <v>22</v>
      </c>
      <c r="C42" s="70">
        <f>'CL DR (DR P)'!F3</f>
        <v>43901</v>
      </c>
      <c r="D42" s="71" t="str">
        <f>F2</f>
        <v>PLOP</v>
      </c>
      <c r="E42" s="97" t="str">
        <f>K2</f>
        <v>TEST</v>
      </c>
      <c r="F42" s="98" t="str">
        <f>F4</f>
        <v>Equipe 1</v>
      </c>
      <c r="G42" s="100" t="str">
        <f>K4</f>
        <v>Deco intérieure</v>
      </c>
      <c r="H42" s="100"/>
      <c r="I42" s="100" t="s">
        <v>34</v>
      </c>
      <c r="J42" s="100"/>
      <c r="K42" s="100"/>
      <c r="O42" s="66"/>
      <c r="P42" s="90" t="str">
        <f>'CL BDI (BDI)'!E32</f>
        <v>MOI</v>
      </c>
      <c r="Q42" s="66" t="s">
        <v>12</v>
      </c>
      <c r="R42" s="73">
        <f ca="1">C43</f>
        <v>43909</v>
      </c>
      <c r="U42" s="90" t="s">
        <v>38</v>
      </c>
    </row>
    <row r="43" spans="1:21" ht="14.25" customHeight="1" x14ac:dyDescent="0.3">
      <c r="B43" s="65" t="s">
        <v>23</v>
      </c>
      <c r="C43" s="70">
        <f ca="1">'CL DRE (T)'!F3</f>
        <v>43909</v>
      </c>
      <c r="D43" s="71"/>
      <c r="E43" s="71"/>
      <c r="F43" s="71"/>
      <c r="G43" s="71"/>
      <c r="H43" s="71"/>
      <c r="I43" s="100" t="s">
        <v>35</v>
      </c>
      <c r="J43" s="100"/>
      <c r="K43" s="100"/>
      <c r="O43" s="66"/>
      <c r="P43" s="90" t="str">
        <f>'CL BDI (BDI)'!E33</f>
        <v>TASSIN</v>
      </c>
      <c r="Q43" s="66" t="s">
        <v>13</v>
      </c>
      <c r="R43" s="73">
        <f ca="1">C43+1</f>
        <v>43910</v>
      </c>
      <c r="U43" s="90" t="s">
        <v>39</v>
      </c>
    </row>
    <row r="44" spans="1:21" ht="14.25" customHeight="1" x14ac:dyDescent="0.3">
      <c r="B44" s="65" t="s">
        <v>24</v>
      </c>
      <c r="C44" s="70">
        <f ca="1">'CL FTA (FR)'!F3</f>
        <v>43909</v>
      </c>
      <c r="D44" s="71"/>
      <c r="E44" s="71"/>
      <c r="F44" s="71"/>
      <c r="G44" s="71"/>
      <c r="H44" s="71"/>
      <c r="I44" s="100" t="s">
        <v>36</v>
      </c>
      <c r="J44" s="100"/>
      <c r="K44" s="100"/>
      <c r="O44" s="66"/>
      <c r="P44" s="90" t="str">
        <f>'CL BDI (BDI)'!E34</f>
        <v>PITHIVIER</v>
      </c>
      <c r="Q44" s="66" t="s">
        <v>14</v>
      </c>
      <c r="R44" s="73">
        <f ca="1">C43+2</f>
        <v>43911</v>
      </c>
    </row>
    <row r="45" spans="1:21" ht="14.25" customHeight="1" x14ac:dyDescent="0.3">
      <c r="B45" s="65" t="s">
        <v>25</v>
      </c>
      <c r="C45" s="70">
        <f ca="1">'CL BDI (BDI)'!F3</f>
        <v>43909</v>
      </c>
      <c r="D45" s="71"/>
      <c r="E45" s="71"/>
      <c r="F45" s="71"/>
      <c r="G45" s="71"/>
      <c r="H45" s="71"/>
      <c r="I45" s="100" t="s">
        <v>37</v>
      </c>
      <c r="J45" s="100"/>
      <c r="K45" s="100"/>
      <c r="O45" s="66"/>
      <c r="P45" s="90" t="str">
        <f>'CL BDI (BDI)'!E35</f>
        <v>Chef CHAUDARD</v>
      </c>
      <c r="R45" s="73">
        <f ca="1">C43+3</f>
        <v>43912</v>
      </c>
    </row>
    <row r="46" spans="1:21" ht="14.25" customHeight="1" x14ac:dyDescent="0.3">
      <c r="B46" s="65" t="s">
        <v>27</v>
      </c>
      <c r="C46" s="70">
        <f ca="1">TODAY()</f>
        <v>43909</v>
      </c>
      <c r="D46" s="71"/>
      <c r="E46" s="71"/>
      <c r="F46" s="71"/>
      <c r="G46" s="71"/>
      <c r="H46" s="71"/>
      <c r="I46" s="100" t="s">
        <v>44</v>
      </c>
      <c r="J46" s="100"/>
      <c r="K46" s="100"/>
      <c r="O46" s="66"/>
      <c r="P46" s="90" t="str">
        <f>'CL BDI (BDI)'!E36</f>
        <v>Lt DUVAUCHEL</v>
      </c>
      <c r="R46" s="73">
        <f ca="1">C43+7</f>
        <v>43916</v>
      </c>
    </row>
    <row r="47" spans="1:21" ht="14.25" customHeight="1" x14ac:dyDescent="0.3">
      <c r="B47" s="65" t="s">
        <v>28</v>
      </c>
      <c r="C47" s="70"/>
      <c r="D47" s="71"/>
      <c r="E47" s="71"/>
      <c r="F47" s="71"/>
      <c r="G47" s="71"/>
      <c r="H47" s="71"/>
      <c r="I47" s="100" t="s">
        <v>43</v>
      </c>
      <c r="J47" s="100"/>
      <c r="K47" s="100"/>
      <c r="O47" s="66"/>
      <c r="P47" s="90" t="str">
        <f>'CL BDI (BDI)'!E40</f>
        <v>Cpt DUMONT</v>
      </c>
      <c r="R47" s="73">
        <f ca="1">C43+14</f>
        <v>43923</v>
      </c>
    </row>
    <row r="48" spans="1:21" ht="14.25" customHeight="1" x14ac:dyDescent="0.3">
      <c r="B48" s="65" t="s">
        <v>26</v>
      </c>
      <c r="C48" s="70"/>
      <c r="D48" s="71"/>
      <c r="E48" s="71"/>
      <c r="F48" s="71"/>
      <c r="G48" s="71"/>
      <c r="H48" s="71"/>
      <c r="I48" s="100" t="s">
        <v>45</v>
      </c>
      <c r="J48" s="100"/>
      <c r="K48" s="100"/>
      <c r="O48" s="66"/>
      <c r="P48" s="90">
        <f>'CL BDI (BDI)'!E41</f>
        <v>0</v>
      </c>
      <c r="R48" s="73">
        <f>'CL DR (DR P)'!F3</f>
        <v>43901</v>
      </c>
    </row>
    <row r="49" spans="2:18" x14ac:dyDescent="0.3">
      <c r="B49" s="65" t="s">
        <v>33</v>
      </c>
      <c r="D49" s="71"/>
      <c r="E49" s="71"/>
      <c r="F49" s="71"/>
      <c r="G49" s="71"/>
      <c r="H49" s="71"/>
      <c r="O49" s="66"/>
      <c r="P49" s="90">
        <f>'CL BDI (BDI)'!E42</f>
        <v>0</v>
      </c>
      <c r="R49" s="73">
        <f ca="1">'CL DRE (T)'!F3</f>
        <v>43909</v>
      </c>
    </row>
    <row r="50" spans="2:18" x14ac:dyDescent="0.3">
      <c r="O50" s="66"/>
      <c r="P50" s="90">
        <f>'CL BDI (BDI)'!E43</f>
        <v>0</v>
      </c>
      <c r="R50" s="73">
        <f ca="1">'CL FTA (FR)'!F3</f>
        <v>43909</v>
      </c>
    </row>
    <row r="51" spans="2:18" x14ac:dyDescent="0.3">
      <c r="O51" s="66"/>
      <c r="P51" s="90">
        <f>'CL BDI (BDI)'!E44</f>
        <v>0</v>
      </c>
      <c r="R51" s="73">
        <f ca="1">'CL BDI (BDI)'!F3</f>
        <v>43909</v>
      </c>
    </row>
    <row r="52" spans="2:18" x14ac:dyDescent="0.3">
      <c r="O52" s="66"/>
      <c r="P52" s="90">
        <f>'CL BDI (BDI)'!O32</f>
        <v>0</v>
      </c>
    </row>
    <row r="53" spans="2:18" x14ac:dyDescent="0.3">
      <c r="O53" s="66"/>
      <c r="P53" s="90" t="str">
        <f>'CL BDI (BDI)'!O33</f>
        <v>Col BLANCHET</v>
      </c>
    </row>
    <row r="54" spans="2:18" x14ac:dyDescent="0.3">
      <c r="O54" s="66"/>
      <c r="P54" s="90">
        <f>'CL BDI (BDI)'!O34</f>
        <v>0</v>
      </c>
    </row>
    <row r="55" spans="2:18" x14ac:dyDescent="0.3">
      <c r="O55" s="66"/>
      <c r="P55" s="90">
        <f>'CL BDI (BDI)'!O35</f>
        <v>0</v>
      </c>
    </row>
    <row r="56" spans="2:18" x14ac:dyDescent="0.3">
      <c r="O56" s="66"/>
      <c r="P56" s="90">
        <f>'CL BDI (BDI)'!O36</f>
        <v>0</v>
      </c>
    </row>
    <row r="57" spans="2:18" x14ac:dyDescent="0.3">
      <c r="O57" s="66"/>
      <c r="P57" s="90">
        <f>'CL BDI (BDI)'!O37</f>
        <v>0</v>
      </c>
    </row>
    <row r="58" spans="2:18" x14ac:dyDescent="0.3">
      <c r="O58" s="66"/>
      <c r="P58" s="90">
        <f>'CL BDI (BDI)'!O38</f>
        <v>0</v>
      </c>
    </row>
    <row r="59" spans="2:18" x14ac:dyDescent="0.3">
      <c r="O59" s="66"/>
      <c r="P59" s="90">
        <f>'CL BDI (BDI)'!O39</f>
        <v>0</v>
      </c>
    </row>
    <row r="60" spans="2:18" x14ac:dyDescent="0.3">
      <c r="O60" s="66"/>
      <c r="P60" s="90">
        <f>'CL BDI (BDI)'!O40</f>
        <v>0</v>
      </c>
    </row>
    <row r="61" spans="2:18" x14ac:dyDescent="0.3">
      <c r="O61" s="66"/>
      <c r="P61" s="90">
        <f>'CL BDI (BDI)'!O41</f>
        <v>0</v>
      </c>
    </row>
    <row r="62" spans="2:18" x14ac:dyDescent="0.3">
      <c r="O62" s="66"/>
      <c r="P62" s="90" t="str">
        <f>'CL BDI (BDI)'!O42</f>
        <v>Ludo</v>
      </c>
    </row>
    <row r="63" spans="2:18" x14ac:dyDescent="0.3">
      <c r="O63" s="66"/>
      <c r="P63" s="90" t="str">
        <f>'CL BDI (BDI)'!O43</f>
        <v>Didier</v>
      </c>
    </row>
  </sheetData>
  <mergeCells count="155">
    <mergeCell ref="S36:T36"/>
    <mergeCell ref="S8:T8"/>
    <mergeCell ref="S9:T9"/>
    <mergeCell ref="S10:T10"/>
    <mergeCell ref="S28:T28"/>
    <mergeCell ref="S29:T29"/>
    <mergeCell ref="S30:T30"/>
    <mergeCell ref="S31:T31"/>
    <mergeCell ref="S32:T32"/>
    <mergeCell ref="S33:T33"/>
    <mergeCell ref="S18:T18"/>
    <mergeCell ref="S19:T19"/>
    <mergeCell ref="S20:T20"/>
    <mergeCell ref="S21:T21"/>
    <mergeCell ref="S22:T22"/>
    <mergeCell ref="S23:T23"/>
    <mergeCell ref="S27:T27"/>
    <mergeCell ref="S15:T15"/>
    <mergeCell ref="S24:T24"/>
    <mergeCell ref="S25:T25"/>
    <mergeCell ref="S26:T26"/>
    <mergeCell ref="S7:T7"/>
    <mergeCell ref="S12:T12"/>
    <mergeCell ref="S14:T14"/>
    <mergeCell ref="G7:H7"/>
    <mergeCell ref="G8:H8"/>
    <mergeCell ref="I7:K7"/>
    <mergeCell ref="L7:O7"/>
    <mergeCell ref="S34:T34"/>
    <mergeCell ref="S35:T35"/>
    <mergeCell ref="S16:T16"/>
    <mergeCell ref="S17:T17"/>
    <mergeCell ref="G10:H10"/>
    <mergeCell ref="I10:K10"/>
    <mergeCell ref="L10:O10"/>
    <mergeCell ref="G11:H11"/>
    <mergeCell ref="I11:K11"/>
    <mergeCell ref="L11:O11"/>
    <mergeCell ref="G12:H12"/>
    <mergeCell ref="I12:K12"/>
    <mergeCell ref="L12:O12"/>
    <mergeCell ref="I16:K16"/>
    <mergeCell ref="L16:O16"/>
    <mergeCell ref="G17:H17"/>
    <mergeCell ref="I17:K17"/>
    <mergeCell ref="L17:O17"/>
    <mergeCell ref="G15:H15"/>
    <mergeCell ref="I15:K15"/>
    <mergeCell ref="L15:O15"/>
    <mergeCell ref="G16:H16"/>
    <mergeCell ref="I13:K13"/>
    <mergeCell ref="L13:O13"/>
    <mergeCell ref="G14:H14"/>
    <mergeCell ref="I14:K14"/>
    <mergeCell ref="L14:O14"/>
    <mergeCell ref="A1:D5"/>
    <mergeCell ref="I2:J2"/>
    <mergeCell ref="F2:H2"/>
    <mergeCell ref="F4:H4"/>
    <mergeCell ref="F5:H5"/>
    <mergeCell ref="E1:F1"/>
    <mergeCell ref="F3:H3"/>
    <mergeCell ref="A6:H6"/>
    <mergeCell ref="I6:P6"/>
    <mergeCell ref="K2:R2"/>
    <mergeCell ref="K5:R5"/>
    <mergeCell ref="H1:R1"/>
    <mergeCell ref="I3:J3"/>
    <mergeCell ref="I4:J4"/>
    <mergeCell ref="K3:R3"/>
    <mergeCell ref="K4:R4"/>
    <mergeCell ref="Q6:U6"/>
    <mergeCell ref="S1:U5"/>
    <mergeCell ref="L20:O20"/>
    <mergeCell ref="S13:T13"/>
    <mergeCell ref="G18:H18"/>
    <mergeCell ref="I5:J5"/>
    <mergeCell ref="G13:H13"/>
    <mergeCell ref="G21:H21"/>
    <mergeCell ref="I21:K21"/>
    <mergeCell ref="L21:O21"/>
    <mergeCell ref="G22:H22"/>
    <mergeCell ref="I22:K22"/>
    <mergeCell ref="L22:O22"/>
    <mergeCell ref="I8:K8"/>
    <mergeCell ref="L8:O8"/>
    <mergeCell ref="G9:H9"/>
    <mergeCell ref="I9:K9"/>
    <mergeCell ref="L9:O9"/>
    <mergeCell ref="G20:H20"/>
    <mergeCell ref="I20:K20"/>
    <mergeCell ref="I18:K18"/>
    <mergeCell ref="L18:O18"/>
    <mergeCell ref="G19:H19"/>
    <mergeCell ref="I19:K19"/>
    <mergeCell ref="L19:O19"/>
    <mergeCell ref="S11:T11"/>
    <mergeCell ref="G23:H23"/>
    <mergeCell ref="I23:K23"/>
    <mergeCell ref="L23:O23"/>
    <mergeCell ref="L24:O24"/>
    <mergeCell ref="I24:K24"/>
    <mergeCell ref="G24:H24"/>
    <mergeCell ref="G25:H25"/>
    <mergeCell ref="I40:K40"/>
    <mergeCell ref="L40:O40"/>
    <mergeCell ref="L25:O25"/>
    <mergeCell ref="L26:O26"/>
    <mergeCell ref="L27:O27"/>
    <mergeCell ref="L28:O28"/>
    <mergeCell ref="L29:O29"/>
    <mergeCell ref="L30:O30"/>
    <mergeCell ref="L31:O31"/>
    <mergeCell ref="L32:O32"/>
    <mergeCell ref="L33:O33"/>
    <mergeCell ref="L34:O34"/>
    <mergeCell ref="L35:O35"/>
    <mergeCell ref="L36:O36"/>
    <mergeCell ref="L37:O37"/>
    <mergeCell ref="L38:O38"/>
    <mergeCell ref="L39:O39"/>
    <mergeCell ref="I25:K25"/>
    <mergeCell ref="G26:H26"/>
    <mergeCell ref="G27:H27"/>
    <mergeCell ref="I35:K35"/>
    <mergeCell ref="I36:K36"/>
    <mergeCell ref="I37:K37"/>
    <mergeCell ref="I38:K38"/>
    <mergeCell ref="I39:K39"/>
    <mergeCell ref="G39:H39"/>
    <mergeCell ref="G40:H40"/>
    <mergeCell ref="S37:T37"/>
    <mergeCell ref="S38:T38"/>
    <mergeCell ref="S40:T40"/>
    <mergeCell ref="S39:T39"/>
    <mergeCell ref="G35:H35"/>
    <mergeCell ref="G36:H36"/>
    <mergeCell ref="G37:H37"/>
    <mergeCell ref="G38:H38"/>
    <mergeCell ref="I26:K26"/>
    <mergeCell ref="I27:K27"/>
    <mergeCell ref="I28:K28"/>
    <mergeCell ref="I29:K29"/>
    <mergeCell ref="I30:K30"/>
    <mergeCell ref="I31:K31"/>
    <mergeCell ref="I32:K32"/>
    <mergeCell ref="I33:K33"/>
    <mergeCell ref="I34:K34"/>
    <mergeCell ref="G28:H28"/>
    <mergeCell ref="G29:H29"/>
    <mergeCell ref="G30:H30"/>
    <mergeCell ref="G31:H31"/>
    <mergeCell ref="G32:H32"/>
    <mergeCell ref="G33:H33"/>
    <mergeCell ref="G34:H34"/>
  </mergeCells>
  <conditionalFormatting sqref="U8:U23">
    <cfRule type="cellIs" dxfId="14" priority="13" operator="equal">
      <formula>"CLOSED"</formula>
    </cfRule>
    <cfRule type="cellIs" dxfId="13" priority="14" operator="equal">
      <formula>"OPEN"</formula>
    </cfRule>
    <cfRule type="cellIs" dxfId="12" priority="15" operator="equal">
      <formula>"???"</formula>
    </cfRule>
  </conditionalFormatting>
  <conditionalFormatting sqref="U25:U40">
    <cfRule type="cellIs" dxfId="11" priority="10" operator="equal">
      <formula>"CLOSED"</formula>
    </cfRule>
    <cfRule type="cellIs" dxfId="10" priority="11" operator="equal">
      <formula>"OPEN"</formula>
    </cfRule>
    <cfRule type="cellIs" dxfId="9" priority="12" operator="equal">
      <formula>"???"</formula>
    </cfRule>
  </conditionalFormatting>
  <conditionalFormatting sqref="Q8">
    <cfRule type="cellIs" dxfId="8" priority="7" operator="equal">
      <formula>"LOW"</formula>
    </cfRule>
    <cfRule type="cellIs" dxfId="7" priority="8" operator="equal">
      <formula>"MEDIUM"</formula>
    </cfRule>
    <cfRule type="cellIs" dxfId="6" priority="9" operator="equal">
      <formula>"HIGH"</formula>
    </cfRule>
  </conditionalFormatting>
  <conditionalFormatting sqref="Q9:Q23">
    <cfRule type="cellIs" dxfId="5" priority="4" operator="equal">
      <formula>"LOW"</formula>
    </cfRule>
    <cfRule type="cellIs" dxfId="4" priority="5" operator="equal">
      <formula>"MEDIUM"</formula>
    </cfRule>
    <cfRule type="cellIs" dxfId="3" priority="6" operator="equal">
      <formula>"HIGH"</formula>
    </cfRule>
  </conditionalFormatting>
  <conditionalFormatting sqref="Q25:Q40">
    <cfRule type="cellIs" dxfId="2" priority="1" operator="equal">
      <formula>"LOW"</formula>
    </cfRule>
    <cfRule type="cellIs" dxfId="1" priority="2" operator="equal">
      <formula>"MEDIUM"</formula>
    </cfRule>
    <cfRule type="cellIs" dxfId="0" priority="3" operator="equal">
      <formula>"HIGH"</formula>
    </cfRule>
  </conditionalFormatting>
  <dataValidations count="12">
    <dataValidation type="list" allowBlank="1" showInputMessage="1" showErrorMessage="1" sqref="B25:B40" xr:uid="{00000000-0002-0000-0500-000000000000}">
      <formula1>$B$41:$B$49</formula1>
    </dataValidation>
    <dataValidation type="list" allowBlank="1" showInputMessage="1" showErrorMessage="1" sqref="G26:G40" xr:uid="{00000000-0002-0000-0500-000001000000}">
      <formula1>$D$41:$D$49</formula1>
    </dataValidation>
    <dataValidation type="list" allowBlank="1" showInputMessage="1" showErrorMessage="1" sqref="Q25:Q40" xr:uid="{00000000-0002-0000-0500-000002000000}">
      <formula1>$Q$41:$Q$44</formula1>
    </dataValidation>
    <dataValidation type="list" allowBlank="1" showInputMessage="1" showErrorMessage="1" sqref="R25:R39" xr:uid="{00000000-0002-0000-0500-000003000000}">
      <formula1>$R$41:$R$51</formula1>
    </dataValidation>
    <dataValidation type="list" allowBlank="1" showInputMessage="1" showErrorMessage="1" sqref="U25:U40 U8:U23" xr:uid="{00000000-0002-0000-0500-000004000000}">
      <formula1>$U$41:$U$43</formula1>
    </dataValidation>
    <dataValidation type="list" allowBlank="1" showInputMessage="1" showErrorMessage="1" sqref="C25:C39" xr:uid="{00000000-0002-0000-0500-000005000000}">
      <formula1>$C$41:$C$46</formula1>
    </dataValidation>
    <dataValidation type="list" allowBlank="1" showInputMessage="1" showErrorMessage="1" sqref="P25:P39" xr:uid="{00000000-0002-0000-0500-000006000000}">
      <formula1>$P$41:$P$63</formula1>
    </dataValidation>
    <dataValidation type="list" allowBlank="1" showInputMessage="1" showErrorMessage="1" sqref="D25:D39" xr:uid="{00000000-0002-0000-0500-000007000000}">
      <formula1>$D$41:$D$42</formula1>
    </dataValidation>
    <dataValidation type="list" allowBlank="1" showInputMessage="1" showErrorMessage="1" sqref="E25:E40" xr:uid="{00000000-0002-0000-0500-000008000000}">
      <formula1>$E$41:$E$42</formula1>
    </dataValidation>
    <dataValidation type="list" allowBlank="1" showInputMessage="1" showErrorMessage="1" sqref="F25:F39" xr:uid="{00000000-0002-0000-0500-000009000000}">
      <formula1>$F$41:$F$42</formula1>
    </dataValidation>
    <dataValidation type="list" allowBlank="1" showInputMessage="1" showErrorMessage="1" sqref="G25:H25" xr:uid="{00000000-0002-0000-0500-00000A000000}">
      <formula1>$G$41:$G$42</formula1>
    </dataValidation>
    <dataValidation type="list" allowBlank="1" showInputMessage="1" showErrorMessage="1" sqref="I25:K39" xr:uid="{00000000-0002-0000-0500-00000B000000}">
      <formula1>$I$41:$I$48</formula1>
    </dataValidation>
  </dataValidations>
  <pageMargins left="0.43307086614173229" right="0.47244094488188981" top="0.55000000000000004" bottom="0.34" header="0.51181102362204722" footer="0.31496062992125984"/>
  <pageSetup paperSize="9" scale="38" fitToHeight="0" orientation="portrait" r:id="rId1"/>
  <headerFooter alignWithMargins="0">
    <oddFooter>&amp;L&amp;F&amp;C&amp;A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PG</vt:lpstr>
      <vt:lpstr>CL DR (DR P)</vt:lpstr>
      <vt:lpstr>CL DRE (T)</vt:lpstr>
      <vt:lpstr>CL FTA (FR)</vt:lpstr>
      <vt:lpstr>CL BDI (BDI)</vt:lpstr>
      <vt:lpstr>OIL - CR DR (DR R)</vt:lpstr>
      <vt:lpstr>'CL BDI (BDI)'!Zone_d_impression</vt:lpstr>
      <vt:lpstr>'CL DR (DR P)'!Zone_d_impression</vt:lpstr>
      <vt:lpstr>'CL DRE (T)'!Zone_d_impression</vt:lpstr>
      <vt:lpstr>'CL FTA (FR)'!Zone_d_impression</vt:lpstr>
      <vt:lpstr>'OIL - CR DR (DR R)'!Zone_d_impression</vt:lpstr>
      <vt:lpstr>PG!Zone_d_impression</vt:lpstr>
    </vt:vector>
  </TitlesOfParts>
  <Manager>Business Excellence</Manager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XLS</dc:title>
  <dc:creator>CBourdais</dc:creator>
  <cp:lastModifiedBy>RENAUD Bernard</cp:lastModifiedBy>
  <cp:lastPrinted>2019-07-18T07:43:15Z</cp:lastPrinted>
  <dcterms:created xsi:type="dcterms:W3CDTF">2003-05-30T07:31:00Z</dcterms:created>
  <dcterms:modified xsi:type="dcterms:W3CDTF">2020-03-19T10:01:11Z</dcterms:modified>
</cp:coreProperties>
</file>