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externalLinks/externalLink7.xml" ContentType="application/vnd.openxmlformats-officedocument.spreadsheetml.externalLink+xml"/>
  <Override PartName="/xl/externalLinks/externalLink8.xml" ContentType="application/vnd.openxmlformats-officedocument.spreadsheetml.externalLink+xml"/>
  <Override PartName="/xl/externalLinks/externalLink9.xml" ContentType="application/vnd.openxmlformats-officedocument.spreadsheetml.externalLink+xml"/>
  <Override PartName="/xl/externalLinks/externalLink10.xml" ContentType="application/vnd.openxmlformats-officedocument.spreadsheetml.externalLink+xml"/>
  <Override PartName="/xl/externalLinks/externalLink11.xml" ContentType="application/vnd.openxmlformats-officedocument.spreadsheetml.externalLink+xml"/>
  <Override PartName="/xl/externalLinks/externalLink12.xml" ContentType="application/vnd.openxmlformats-officedocument.spreadsheetml.externalLink+xml"/>
  <Override PartName="/xl/externalLinks/externalLink13.xml" ContentType="application/vnd.openxmlformats-officedocument.spreadsheetml.externalLink+xml"/>
  <Override PartName="/xl/externalLinks/externalLink14.xml" ContentType="application/vnd.openxmlformats-officedocument.spreadsheetml.externalLink+xml"/>
  <Override PartName="/xl/externalLinks/externalLink15.xml" ContentType="application/vnd.openxmlformats-officedocument.spreadsheetml.externalLink+xml"/>
  <Override PartName="/xl/externalLinks/externalLink16.xml" ContentType="application/vnd.openxmlformats-officedocument.spreadsheetml.externalLink+xml"/>
  <Override PartName="/xl/externalLinks/externalLink17.xml" ContentType="application/vnd.openxmlformats-officedocument.spreadsheetml.externalLink+xml"/>
  <Override PartName="/xl/externalLinks/externalLink18.xml" ContentType="application/vnd.openxmlformats-officedocument.spreadsheetml.externalLink+xml"/>
  <Override PartName="/xl/externalLinks/externalLink19.xml" ContentType="application/vnd.openxmlformats-officedocument.spreadsheetml.externalLink+xml"/>
  <Override PartName="/xl/externalLinks/externalLink20.xml" ContentType="application/vnd.openxmlformats-officedocument.spreadsheetml.externalLink+xml"/>
  <Override PartName="/xl/externalLinks/externalLink21.xml" ContentType="application/vnd.openxmlformats-officedocument.spreadsheetml.externalLink+xml"/>
  <Override PartName="/xl/externalLinks/externalLink22.xml" ContentType="application/vnd.openxmlformats-officedocument.spreadsheetml.externalLink+xml"/>
  <Override PartName="/xl/externalLinks/externalLink23.xml" ContentType="application/vnd.openxmlformats-officedocument.spreadsheetml.externalLink+xml"/>
  <Override PartName="/xl/externalLinks/externalLink24.xml" ContentType="application/vnd.openxmlformats-officedocument.spreadsheetml.externalLink+xml"/>
  <Override PartName="/xl/externalLinks/externalLink25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mchauvin\Downloads\"/>
    </mc:Choice>
  </mc:AlternateContent>
  <bookViews>
    <workbookView xWindow="0" yWindow="0" windowWidth="28800" windowHeight="11460"/>
  </bookViews>
  <sheets>
    <sheet name="LLD (24m)" sheetId="1" r:id="rId1"/>
    <sheet name="Objectif" sheetId="3" r:id="rId2"/>
  </sheets>
  <externalReferences>
    <externalReference r:id="rId3"/>
    <externalReference r:id="rId4"/>
    <externalReference r:id="rId5"/>
    <externalReference r:id="rId6"/>
    <externalReference r:id="rId7"/>
    <externalReference r:id="rId8"/>
    <externalReference r:id="rId9"/>
    <externalReference r:id="rId10"/>
    <externalReference r:id="rId11"/>
    <externalReference r:id="rId12"/>
    <externalReference r:id="rId13"/>
    <externalReference r:id="rId14"/>
    <externalReference r:id="rId15"/>
    <externalReference r:id="rId16"/>
    <externalReference r:id="rId17"/>
    <externalReference r:id="rId18"/>
    <externalReference r:id="rId19"/>
    <externalReference r:id="rId20"/>
    <externalReference r:id="rId21"/>
    <externalReference r:id="rId22"/>
    <externalReference r:id="rId23"/>
    <externalReference r:id="rId24"/>
    <externalReference r:id="rId25"/>
    <externalReference r:id="rId26"/>
    <externalReference r:id="rId27"/>
  </externalReferences>
  <definedNames>
    <definedName name="__123Graph_AGRAPH1" hidden="1">[2]Histoire!$C$6:$C$41</definedName>
    <definedName name="__123Graph_AGRAPH2" hidden="1">[2]Histoire!$M$10:$M$46</definedName>
    <definedName name="__123Graph_AGRAPH3" hidden="1">[2]Structure!$C$66:$C$125</definedName>
    <definedName name="__123Graph_BGRAPH1" hidden="1">[2]Histoire!$D$6:$D$41</definedName>
    <definedName name="__123Graph_BGRAPH2" hidden="1">[2]Histoire!$N$10:$N$46</definedName>
    <definedName name="__123Graph_CGRAPH1" hidden="1">[2]Histoire!$E$6:$E$41</definedName>
    <definedName name="__123Graph_CGRAPH2" hidden="1">[2]Histoire!$O$10:$O$46</definedName>
    <definedName name="__123Graph_DGRAPH1" hidden="1">[2]Histoire!$F$6:$F$41</definedName>
    <definedName name="__123Graph_DGRAPH2" hidden="1">[2]Histoire!$R$10:$R$46</definedName>
    <definedName name="__123Graph_EGRAPH1" hidden="1">[2]Histoire!$L$10:$L$46</definedName>
    <definedName name="__123Graph_XGRAPH1" hidden="1">[2]Histoire!$A$6:$A$41</definedName>
    <definedName name="__123Graph_XGRAPH2" hidden="1">[2]Histoire!$A$6:$A$41</definedName>
    <definedName name="__123Graph_XGRAPH3" hidden="1">[2]Structure!$A$66:$A$125</definedName>
    <definedName name="_05_DARTY_RHONE_ALPES" localSheetId="0">#REF!</definedName>
    <definedName name="_05_DARTY_RHONE_ALPES" localSheetId="1">#REF!</definedName>
    <definedName name="_05_DARTY_RHONE_ALPES">#REF!</definedName>
    <definedName name="_1__123Graph_AGraphique_3A" hidden="1">[3]Import!$C$11:$N$11</definedName>
    <definedName name="_2__123Graph_BGraphique_3A" hidden="1">[3]Import!$C$12:$N$12</definedName>
    <definedName name="_4____123Graph_CGraphique_3A" localSheetId="0" hidden="1">[3]Import!#REF!</definedName>
    <definedName name="_4____123Graph_CGraphique_3A" localSheetId="1" hidden="1">[3]Import!#REF!</definedName>
    <definedName name="_4____123Graph_CGraphique_3A" hidden="1">[3]Import!#REF!</definedName>
    <definedName name="_5___123Graph_AGraphique_3A" hidden="1">[3]Import!$C$11:$N$11</definedName>
    <definedName name="_5__123Graph_CGraphique_3A" localSheetId="0" hidden="1">[3]Import!#REF!</definedName>
    <definedName name="_5__123Graph_CGraphique_3A" localSheetId="1" hidden="1">[3]Import!#REF!</definedName>
    <definedName name="_5__123Graph_CGraphique_3A" hidden="1">[3]Import!#REF!</definedName>
    <definedName name="_6___123Graph_BGraphique_3A" hidden="1">[3]Import!$C$12:$N$12</definedName>
    <definedName name="_6__123Graph_DGraphique_3A" hidden="1">[3]Import!$C$14:$N$14</definedName>
    <definedName name="_7___123Graph_DGraphique_3A" hidden="1">[3]Import!$C$14:$N$14</definedName>
    <definedName name="_7__123Graph_XGraphique_3A" hidden="1">[3]Import!$C$9:$N$9</definedName>
    <definedName name="_8___123Graph_XGraphique_3A" hidden="1">[3]Import!$C$9:$N$9</definedName>
    <definedName name="_AMO_ContentDefinition_273704457" hidden="1">"'Partitions:7'"</definedName>
    <definedName name="_AMO_ContentDefinition_273704457.0" hidden="1">"'&lt;ContentDefinition name=""Fichier RVP 2014 - CA"" rsid=""273704457"" type=""StoredProcess"" format=""REPORTXML"" imgfmt=""ACTIVEX"" created=""01/28/2014 14:49:32"" modifed=""02/10/2014 16:04:42"" user=""s27843"" apply=""False"" thread=""BACKGROUND"" '"</definedName>
    <definedName name="_AMO_ContentDefinition_273704457.1" hidden="1">"'css=""C:\Program Files\SAS\Shared Files\BIClientStyles\AMODefault.css"" range=""Fichier_RVP_2014___CA"" auto=""False"" rdc=""False"" mig=""False"" xTime=""00:00:02.9486646"" rTime=""00:00:00.2184196"" bgnew=""False"" nFmt=""False"" grphSet=""Fals'"</definedName>
    <definedName name="_AMO_ContentDefinition_273704457.2" hidden="1">"'e"" imgY=""0"" imgX=""0""&gt;_x000D_
  &lt;files&gt;C:\Documents and Settings\s27843\Mes documents\My SAS Files\Add-In for Microsoft Office\_SOA_Fichier_RVP_2014_-_CA_4\Fichier_RVP_2014_-_CA.srx&lt;/files&gt;_x000D_
  &lt;param n=""DisplayName"" v=""Fichier RVP 2014 - CA"" /&gt;_x000D_
  '"</definedName>
    <definedName name="_AMO_ContentDefinition_273704457.3" hidden="1">"'&lt;param n=""ServerName"" v=""SERVEUR STP CA PR"" /&gt;_x000D_
  &lt;param n=""ResultsOnServer"" v=""False"" /&gt;_x000D_
  &lt;param n=""AMO_Version"" v=""2.1"" /&gt;_x000D_
  &lt;param n=""UIParameters"" v=""0"" /&gt;_x000D_
  &lt;param n=""StoredProcessID"" v=""A5782W9Z.AO001AB8"" /&gt;_x000D_
  &lt;param n'"</definedName>
    <definedName name="_AMO_ContentDefinition_273704457.4" hidden="1">"'=""StoredProcessPath"" v=""BIP Tree/UTILISATEURS AVANCES/UTILISATEURS PR/Applications stockees/s27843 (CM)/Fichier RVP 2014 - CA"" /&gt;_x000D_
  &lt;param n=""RepositoryName"" v=""SEGSOF"" /&gt;_x000D_
  &lt;param n=""ClassName"" v=""SAS.OfficeAddin.StoredProcess"" /&gt;_x000D_
  &lt;'"</definedName>
    <definedName name="_AMO_ContentDefinition_273704457.5" hidden="1">"'param n=""_ROM_Version_"" v=""1.1"" /&gt;_x000D_
  &lt;param n=""_ROM_Application_"" v=""ODS"" /&gt;_x000D_
  &lt;param n=""_ROM_AppVersion_"" v=""9.1.3SP4"" /&gt;_x000D_
  &lt;param n=""maxReportCols"" v=""38"" /&gt;_x000D_
  &lt;fids n=""Fichier_RVP_2014_-_CA.srx"" v=""0"" /&gt;_x000D_
  &lt;ExcelXMLOption'"</definedName>
    <definedName name="_AMO_ContentDefinition_273704457.6" hidden="1">"'s AdjColWidths=""True"" RowOpt=""InsertEntire"" ColOpt=""InsertCells"" /&gt;_x000D_
&lt;/ContentDefinition&gt;'"</definedName>
    <definedName name="_AMO_ContentDefinition_291906284" hidden="1">"'Partitions:7'"</definedName>
    <definedName name="_AMO_ContentDefinition_291906284.0" hidden="1">"'&lt;ContentDefinition name=""Fichier RVP 2014 - LCL"" rsid=""291906284"" type=""StoredProcess"" format=""REPORTXML"" imgfmt=""ACTIVEX"" created=""01/28/2014 14:49:46"" modifed=""02/10/2014 16:04:42"" user=""s27843"" apply=""False"" thread=""BACKGROUND""'"</definedName>
    <definedName name="_AMO_ContentDefinition_291906284.1" hidden="1">"' css=""C:\Program Files\SAS\Shared Files\BIClientStyles\AMODefault.css"" range=""Fichier_RVP_2014___LCL"" auto=""False"" rdc=""False"" mig=""False"" xTime=""00:00:03.0110702"" rTime=""00:00:00.3276294"" bgnew=""False"" nFmt=""False"" grphSet=""Fa'"</definedName>
    <definedName name="_AMO_ContentDefinition_291906284.2" hidden="1">"'lse"" imgY=""0"" imgX=""0""&gt;_x000D_
  &lt;files&gt;C:\Documents and Settings\s27843\Mes documents\My SAS Files\Add-In for Microsoft Office\_SOA_Fichier_RVP_2014_-_LCL_5\Fichier_RVP_2014_-_LCL.srx&lt;/files&gt;_x000D_
  &lt;param n=""DisplayName"" v=""Fichier RVP 2014 - LCL"" /&gt;'"</definedName>
    <definedName name="_AMO_ContentDefinition_291906284.3" hidden="1">"'_x000D_
  &lt;param n=""ServerName"" v=""SERVEUR STP CL PR"" /&gt;_x000D_
  &lt;param n=""ResultsOnServer"" v=""False"" /&gt;_x000D_
  &lt;param n=""AMO_Version"" v=""2.1"" /&gt;_x000D_
  &lt;param n=""UIParameters"" v=""0"" /&gt;_x000D_
  &lt;param n=""StoredProcessID"" v=""A5782W9Z.AO001AB9"" /&gt;_x000D_
  &lt;para'"</definedName>
    <definedName name="_AMO_ContentDefinition_291906284.4" hidden="1">"'m n=""StoredProcessPath"" v=""BIP Tree/UTILISATEURS AVANCES/UTILISATEURS PR/Applications stockees/s27843 (CM)/Fichier RVP 2014 - LCL"" /&gt;_x000D_
  &lt;param n=""RepositoryName"" v=""SEGSOF"" /&gt;_x000D_
  &lt;param n=""ClassName"" v=""SAS.OfficeAddin.StoredProcess"" /&gt;_x000D_'"</definedName>
    <definedName name="_AMO_ContentDefinition_291906284.5" hidden="1">"'
  &lt;param n=""_ROM_Version_"" v=""1.1"" /&gt;_x000D_
  &lt;param n=""_ROM_Application_"" v=""ODS"" /&gt;_x000D_
  &lt;param n=""_ROM_AppVersion_"" v=""9.1.3SP4"" /&gt;_x000D_
  &lt;param n=""maxReportCols"" v=""38"" /&gt;_x000D_
  &lt;fids n=""Fichier_RVP_2014_-_LCL.srx"" v=""0"" /&gt;_x000D_
  &lt;ExcelXMLOp'"</definedName>
    <definedName name="_AMO_ContentDefinition_291906284.6" hidden="1">"'tions AdjColWidths=""True"" RowOpt=""InsertEntire"" ColOpt=""InsertCells"" /&gt;_x000D_
&lt;/ContentDefinition&gt;'"</definedName>
    <definedName name="_AMO_ContentDefinition_31846585" hidden="1">"'Partitions:5'"</definedName>
    <definedName name="_AMO_ContentDefinition_31846585.0" hidden="1">"'&lt;ContentDefinition name=""Serveur SOFINCO:CHEZMOI.TEST_TAUX_2009"" rsid=""31846585"" type=""PivotTable"" format=""REPORTXML"" imgfmt=""ACTIVEX"" created=""09/11/2009 14:45:42"" modifed=""09/11/2009 14:45:42"" user=""r03852"" apply=""False"" thread='"</definedName>
    <definedName name="_AMO_ContentDefinition_31846585.1" hidden="1">"'""BACKGROUND"" css=""C:\Program Files\SAS\Shared Files\BIClientStyles\AMODefault.css"" range=""Serveur_SOFINCO_CHEZMOI_TEST_TAUX_2009_3"" auto=""False"" rdc=""False"" mig=""False"" xTime=""00:00:00"" rTime=""00:00:07.3125936"" bgnew=""False"" nFmt='"</definedName>
    <definedName name="_AMO_ContentDefinition_31846585.2" hidden="1">"'""False"" grphSet=""False"" imgY=""0"" imgX=""0""&gt;_x000D_
  &lt;files /&gt;_x000D_
  &lt;param n=""DisplayName"" v=""Serveur SOFINCO:CHEZMOI.TEST_TAUX_2009"" /&gt;_x000D_
  &lt;param n=""AMO_Version"" v=""2.1"" /&gt;_x000D_
  &lt;param n=""NamedRange"" v=""_AMO_SingleObject_31846585_PivotTable_'"</definedName>
    <definedName name="_AMO_ContentDefinition_31846585.3" hidden="1">"'31846585"" /&gt;_x000D_
  &lt;param n=""DataSourceType"" v=""SAS DATASET"" /&gt;_x000D_
  &lt;param n=""DataSource"" v=""&amp;lt;SasDataSource Version=&amp;quot;2.1&amp;quot; Type=&amp;quot;SAS.Servers.Dataset&amp;quot; Svr=&amp;quot;Serveur SOFINCO&amp;quot; Lib=&amp;quot;CHEZMOI&amp;quot; UseLbls=&amp;quot;true&amp;'"</definedName>
    <definedName name="_AMO_ContentDefinition_31846585.4" hidden="1">"'quot; ColSelFlg=&amp;quot;0&amp;quot; Name=&amp;quot;TEST_TAUX_2009&amp;quot; /&amp;gt;"" /&gt;_x000D_
  &lt;param n=""ServerName"" v=""Serveur SOFINCO"" /&gt;_x000D_
  &lt;param n=""SASFilter"" v="""" /&gt;_x000D_
  &lt;param n=""ClassName"" v=""SAS.OfficeAddin.PivotTable"" /&gt;_x000D_
&lt;/ContentDefinition&gt;'"</definedName>
    <definedName name="_AMO_ContentDefinition_558161191" hidden="1">"'Partitions:8'"</definedName>
    <definedName name="_AMO_ContentDefinition_558161191.0" hidden="1">"'&lt;ContentDefinition name=""Fichier RVP 2014 - Sofinco + Roubaix"" rsid=""558161191"" type=""StoredProcess"" format=""REPORTXML"" imgfmt=""ACTIVEX"" created=""01/27/2014 17:01:51"" modifed=""02/11/2014 10:26:34"" user=""s27843"" apply=""False"" threa'"</definedName>
    <definedName name="_AMO_ContentDefinition_558161191.1" hidden="1">"'d=""BACKGROUND"" css=""C:\Program Files\SAS\Shared Files\BIClientStyles\AMODefault.css"" range=""Fichier_RVP_2014___Sofinco___Rou"" auto=""False"" rdc=""False"" mig=""False"" xTime=""00:01:26.2202541"" rTime=""00:00:00.2181298"" bgnew=""False"" nFm'"</definedName>
    <definedName name="_AMO_ContentDefinition_558161191.2" hidden="1">"'t=""False"" grphSet=""False"" imgY=""0"" imgX=""0""&gt;_x000D_
  &lt;files&gt;C:\Documents and Settings\s27843\Mes documents\My SAS Files\Add-In for Microsoft Office\_SOA_Fichier_RVP_2014_-_Sofinco_+_Roubaix_31\Fichier_RVP_2014_-_Sofinco_+_Roubaix.srx&lt;/files&gt;_x000D_
  &lt;p'"</definedName>
    <definedName name="_AMO_ContentDefinition_558161191.3" hidden="1">"'aram n=""DisplayName"" v=""Fichier RVP 2014 - Sofinco + Roubaix"" /&gt;_x000D_
  &lt;param n=""ServerName"" v=""SERVEUR STP SOF PR"" /&gt;_x000D_
  &lt;param n=""ResultsOnServer"" v=""False"" /&gt;_x000D_
  &lt;param n=""AMO_Version"" v=""2.1"" /&gt;_x000D_
  &lt;param n=""UIParameter_0"" v=""regr'"</definedName>
    <definedName name="_AMO_ContentDefinition_558161191.4" hidden="1">"'oup::regroup"" /&gt;_x000D_
  &lt;param n=""UIParameters"" v=""1"" /&gt;_x000D_
  &lt;param n=""StoredProcessID"" v=""A5782W9Z.AO001AB6"" /&gt;_x000D_
  &lt;param n=""StoredProcessPath"" v=""BIP Tree/UTILISATEURS AVANCES/UTILISATEURS PR/Applications stockees/s27843 (CM)/Fichier RVP 2014'"</definedName>
    <definedName name="_AMO_ContentDefinition_558161191.5" hidden="1">"' - Sofinco + Roubaix"" /&gt;_x000D_
  &lt;param n=""RepositoryName"" v=""SEGSOF"" /&gt;_x000D_
  &lt;param n=""ClassName"" v=""SAS.OfficeAddin.StoredProcess"" /&gt;_x000D_
  &lt;param n=""_ROM_Version_"" v=""1.1"" /&gt;_x000D_
  &lt;param n=""_ROM_Application_"" v=""ODS"" /&gt;_x000D_
  &lt;param n=""_ROM_Ap'"</definedName>
    <definedName name="_AMO_ContentDefinition_558161191.6" hidden="1">"'pVersion_"" v=""9.1.3SP4"" /&gt;_x000D_
  &lt;param n=""maxReportCols"" v=""39"" /&gt;_x000D_
  &lt;fids n=""Fichier_RVP_2014_-_Sofinco_+_Roubaix.srx"" v=""0"" /&gt;_x000D_
  &lt;ExcelXMLOptions AdjColWidths=""True"" RowOpt=""InsertEntire"" ColOpt=""InsertCells"" /&gt;_x000D_
&lt;/C'"</definedName>
    <definedName name="_AMO_ContentDefinition_558161191.7" hidden="1">"'ontentDefinition&gt;'"</definedName>
    <definedName name="_AMO_ContentDefinition_558884794" hidden="1">"'Partitions:8'"</definedName>
    <definedName name="_AMO_ContentDefinition_558884794.0" hidden="1">"'&lt;ContentDefinition name=""Fichier RVP 2014 - Sofinco + Roubaix"" rsid=""558884794"" type=""StoredProcess"" format=""REPORTXML"" imgfmt=""ACTIVEX"" created=""01/28/2014 08:55:08"" modifed=""03/12/2014 12:59:10"" user=""s27843"" apply=""False"" threa'"</definedName>
    <definedName name="_AMO_ContentDefinition_558884794.1" hidden="1">"'d=""BACKGROUND"" css=""C:\Program Files\SAS\Shared Files\BIClientStyles\AMODefault.css"" range=""Fichier_RVP_2014___Sofinco___Rou_2"" auto=""False"" rdc=""False"" mig=""False"" xTime=""00:00:22.8151221"" rTime=""00:00:00.7339567"" bgnew=""False"" n'"</definedName>
    <definedName name="_AMO_ContentDefinition_558884794.2" hidden="1">"'Fmt=""False"" grphSet=""False"" imgY=""0"" imgX=""0""&gt;_x000D_
  &lt;files&gt;C:\Documents and Settings\s27843\Mes documents\My SAS Files\Add-In for Microsoft Office\_SOA_Fichier_RVP_2014_-_Sofinco_+_Roubaix_40\Fichier_RVP_2014_-_Sofinco_+_Roubaix.srx&lt;/files&gt;_x000D_
  &lt;'"</definedName>
    <definedName name="_AMO_ContentDefinition_558884794.3" hidden="1">"'param n=""DisplayName"" v=""Fichier RVP 2014 - Sofinco + Roubaix"" /&gt;_x000D_
  &lt;param n=""ServerName"" v=""SERVEUR STP SOF PR"" /&gt;_x000D_
  &lt;param n=""ResultsOnServer"" v=""False"" /&gt;_x000D_
  &lt;param n=""AMO_Version"" v=""2.1"" /&gt;_x000D_
  &lt;param n=""UIParameter_0"" v=""regr'"</definedName>
    <definedName name="_AMO_ContentDefinition_558884794.4" hidden="1">"'oup::regroup regroup2"" /&gt;_x000D_
  &lt;param n=""UIParameters"" v=""1"" /&gt;_x000D_
  &lt;param n=""StoredProcessID"" v=""A5782W9Z.AO001AB6"" /&gt;_x000D_
  &lt;param n=""StoredProcessPath"" v=""BIP Tree/UTILISATEURS AVANCES/UTILISATEURS PR/Applications stockees/s27843 (CM)/Fichier'"</definedName>
    <definedName name="_AMO_ContentDefinition_558884794.5" hidden="1">"' RVP 2014 - Sofinco + Roubaix"" /&gt;_x000D_
  &lt;param n=""RepositoryName"" v=""SEGSOF"" /&gt;_x000D_
  &lt;param n=""ClassName"" v=""SAS.OfficeAddin.StoredProcess"" /&gt;_x000D_
  &lt;param n=""_ROM_Version_"" v=""1.1"" /&gt;_x000D_
  &lt;param n=""_ROM_Application_"" v=""ODS"" /&gt;_x000D_
  &lt;param n='"</definedName>
    <definedName name="_AMO_ContentDefinition_558884794.6" hidden="1">"'""_ROM_AppVersion_"" v=""9.1.3SP4"" /&gt;_x000D_
  &lt;param n=""maxReportCols"" v=""40"" /&gt;_x000D_
  &lt;fids n=""Fichier_RVP_2014_-_Sofinco_+_Roubaix.srx"" v=""0"" /&gt;_x000D_
  &lt;ExcelXMLOptions AdjColWidths=""True"" RowOpt=""InsertEntire"" ColOpt=""InsertCells"" /&gt;_x000D_
&lt;/'"</definedName>
    <definedName name="_AMO_ContentDefinition_558884794.7" hidden="1">"'ContentDefinition&gt;'"</definedName>
    <definedName name="_AMO_ContentDefinition_906027066" hidden="1">"'Partitions:7'"</definedName>
    <definedName name="_AMO_ContentDefinition_906027066.0" hidden="1">"'&lt;ContentDefinition name=""Fichier RVP 2014 - CA"" rsid=""906027066"" type=""StoredProcess"" format=""REPORTXML"" imgfmt=""ACTIVEX"" created=""01/28/2014 14:25:36"" modifed=""03/12/2014 09:36:37"" user=""s27843"" apply=""False"" thread=""BACKGROUND"" '"</definedName>
    <definedName name="_AMO_ContentDefinition_906027066.1" hidden="1">"'css=""C:\Program Files\SAS\Shared Files\BIClientStyles\AMODefault.css"" range=""Fichier_RVP_2014___CA"" auto=""False"" rdc=""False"" mig=""False"" xTime=""00:01:31.0704960"" rTime=""00:00:00.9085120"" bgnew=""False"" nFmt=""False"" grphSet=""Fals'"</definedName>
    <definedName name="_AMO_ContentDefinition_906027066.2" hidden="1">"'e"" imgY=""0"" imgX=""0""&gt;_x000D_
  &lt;files&gt;C:\Documents and Settings\s27843\Mes documents\My SAS Files\Add-In for Microsoft Office\_SOA_Fichier_RVP_2014_-_CA_8\Fichier_RVP_2014_-_CA.srx&lt;/files&gt;_x000D_
  &lt;param n=""DisplayName"" v=""Fichier RVP 2014 - CA"" /&gt;_x000D_
  '"</definedName>
    <definedName name="_AMO_ContentDefinition_906027066.3" hidden="1">"'&lt;param n=""ServerName"" v=""SERVEUR STP CA PR"" /&gt;_x000D_
  &lt;param n=""ResultsOnServer"" v=""False"" /&gt;_x000D_
  &lt;param n=""AMO_Version"" v=""2.1"" /&gt;_x000D_
  &lt;param n=""UIParameters"" v=""0"" /&gt;_x000D_
  &lt;param n=""StoredProcessID"" v=""A5782W9Z.AO001AB8"" /&gt;_x000D_
  &lt;param n'"</definedName>
    <definedName name="_AMO_ContentDefinition_906027066.4" hidden="1">"'=""StoredProcessPath"" v=""BIP Tree/UTILISATEURS AVANCES/UTILISATEURS PR/Applications stockees/s27843 (CM)/Fichier RVP 2014 - CA"" /&gt;_x000D_
  &lt;param n=""RepositoryName"" v=""SEGSOF"" /&gt;_x000D_
  &lt;param n=""ClassName"" v=""SAS.OfficeAddin.StoredProcess"" /&gt;_x000D_
  &lt;'"</definedName>
    <definedName name="_AMO_ContentDefinition_906027066.5" hidden="1">"'param n=""_ROM_Version_"" v=""1.1"" /&gt;_x000D_
  &lt;param n=""_ROM_Application_"" v=""ODS"" /&gt;_x000D_
  &lt;param n=""_ROM_AppVersion_"" v=""9.1.3SP4"" /&gt;_x000D_
  &lt;param n=""maxReportCols"" v=""38"" /&gt;_x000D_
  &lt;fids n=""Fichier_RVP_2014_-_CA.srx"" v=""0"" /&gt;_x000D_
  &lt;ExcelXMLOption'"</definedName>
    <definedName name="_AMO_ContentDefinition_906027066.6" hidden="1">"'s AdjColWidths=""True"" RowOpt=""InsertEntire"" ColOpt=""InsertCells"" /&gt;_x000D_
&lt;/ContentDefinition&gt;'"</definedName>
    <definedName name="_AMO_ContentDefinition_977549753" hidden="1">"'Partitions:7'"</definedName>
    <definedName name="_AMO_ContentDefinition_977549753.0" hidden="1">"'&lt;ContentDefinition name=""Fichier RVP 2014 - LCL"" rsid=""977549753"" type=""StoredProcess"" format=""REPORTXML"" imgfmt=""ACTIVEX"" created=""01/28/2014 14:48:00"" modifed=""03/12/2014 09:36:37"" user=""s27843"" apply=""False"" thread=""BACKGROUND""'"</definedName>
    <definedName name="_AMO_ContentDefinition_977549753.1" hidden="1">"' css=""C:\Program Files\SAS\Shared Files\BIClientStyles\AMODefault.css"" range=""Fichier_RVP_2014___LCL_2"" auto=""False"" rdc=""False"" mig=""False"" xTime=""00:01:31.0704960"" rTime=""00:00:00.2976160"" bgnew=""False"" nFmt=""False"" grphSet=""'"</definedName>
    <definedName name="_AMO_ContentDefinition_977549753.2" hidden="1">"'False"" imgY=""0"" imgX=""0""&gt;_x000D_
  &lt;files&gt;C:\Documents and Settings\s27843\Mes documents\My SAS Files\Add-In for Microsoft Office\_SOA_Fichier_RVP_2014_-_LCL_9\Fichier_RVP_2014_-_LCL.srx&lt;/files&gt;_x000D_
  &lt;param n=""DisplayName"" v=""Fichier RVP 2014 - LCL"" '"</definedName>
    <definedName name="_AMO_ContentDefinition_977549753.3" hidden="1">"'/&gt;_x000D_
  &lt;param n=""ServerName"" v=""SERVEUR STP CL PR"" /&gt;_x000D_
  &lt;param n=""ResultsOnServer"" v=""False"" /&gt;_x000D_
  &lt;param n=""AMO_Version"" v=""2.1"" /&gt;_x000D_
  &lt;param n=""UIParameters"" v=""0"" /&gt;_x000D_
  &lt;param n=""StoredProcessID"" v=""A5782W9Z.AO001AB9"" /&gt;_x000D_
  &lt;pa'"</definedName>
    <definedName name="_AMO_ContentDefinition_977549753.4" hidden="1">"'ram n=""StoredProcessPath"" v=""BIP Tree/UTILISATEURS AVANCES/UTILISATEURS PR/Applications stockees/s27843 (CM)/Fichier RVP 2014 - LCL"" /&gt;_x000D_
  &lt;param n=""RepositoryName"" v=""SEGSOF"" /&gt;_x000D_
  &lt;param n=""ClassName"" v=""SAS.OfficeAddin.StoredProcess"" /&gt;'"</definedName>
    <definedName name="_AMO_ContentDefinition_977549753.5" hidden="1">"'_x000D_
  &lt;param n=""_ROM_Version_"" v=""1.1"" /&gt;_x000D_
  &lt;param n=""_ROM_Application_"" v=""ODS"" /&gt;_x000D_
  &lt;param n=""_ROM_AppVersion_"" v=""9.1.3SP4"" /&gt;_x000D_
  &lt;param n=""maxReportCols"" v=""38"" /&gt;_x000D_
  &lt;fids n=""Fichier_RVP_2014_-_LCL.srx"" v=""0"" /&gt;_x000D_
  &lt;ExcelXMLO'"</definedName>
    <definedName name="_AMO_ContentDefinition_977549753.6" hidden="1">"'ptions AdjColWidths=""True"" RowOpt=""InsertEntire"" ColOpt=""InsertCells"" /&gt;_x000D_
&lt;/ContentDefinition&gt;'"</definedName>
    <definedName name="_AMO_ContentLocation_273704457_ROM_F0.SEC2.Print_1.SEC1.BDY.Print" hidden="1">"'&lt;ContentLocation path=""F0.SEC2.Print_1.SEC1.BDY.Print"" rsid=""273704457"" tag=""ROM"" fid=""0""&gt;&lt;param n=""tableSig"" v=""R:R=3:C=5:FCR=2:FCC=1"" /&gt;&lt;param n=""leftMargin"" v=""0"" /&gt;&lt;/ContentLocation&gt;'"</definedName>
    <definedName name="_AMO_ContentLocation_291906284_ROM_F0.SEC2.Print_1.SEC1.BDY.Print" hidden="1">"'&lt;ContentLocation path=""F0.SEC2.Print_1.SEC1.BDY.Print"" rsid=""291906284"" tag=""ROM"" fid=""0""&gt;&lt;param n=""tableSig"" v=""R:R=3:C=5:FCR=2:FCC=1"" /&gt;&lt;param n=""leftMargin"" v=""0"" /&gt;&lt;/ContentLocation&gt;'"</definedName>
    <definedName name="_AMO_ContentLocation_31846585_PivotTable_31846585" hidden="1">"'&lt;ContentLocation path=""31846585"" rsid=""31846585"" tag=""PivotTable"" fid=""0"" /&gt;'"</definedName>
    <definedName name="_AMO_ContentLocation_558161191_ROM_F0.SEC2.Print_1.SEC1.BDY.Print" hidden="1">"'&lt;ContentLocation path=""F0.SEC2.Print_1.SEC1.BDY.Print"" rsid=""558161191"" tag=""ROM"" fid=""0""&gt;&lt;param n=""tableSig"" v=""R:R=60:C=6:FCR=2:FCC=1"" /&gt;&lt;param n=""leftMargin"" v=""0"" /&gt;&lt;/ContentLocation&gt;'"</definedName>
    <definedName name="_AMO_ContentLocation_558884794_ROM_F0.SEC2.Print_1.SEC1.BDY.Print" hidden="1">"'&lt;ContentLocation path=""F0.SEC2.Print_1.SEC1.BDY.Print"" rsid=""558884794"" tag=""ROM"" fid=""0""&gt;&lt;param n=""tableSig"" v=""R:R=96:C=40:FCR=2:FCC=1"" /&gt;&lt;param n=""leftMargin"" v=""0"" /&gt;&lt;/ContentLocation&gt;'"</definedName>
    <definedName name="_AMO_ContentLocation_906027066_ROM_F0.SEC2.Print_1.SEC1.BDY.Print" hidden="1">"'&lt;ContentLocation path=""F0.SEC2.Print_1.SEC1.BDY.Print"" rsid=""906027066"" tag=""ROM"" fid=""0""&gt;&lt;param n=""tableSig"" v=""R:R=3:C=8:FCR=2:FCC=1"" /&gt;&lt;param n=""leftMargin"" v=""0"" /&gt;&lt;/ContentLocation&gt;'"</definedName>
    <definedName name="_AMO_ContentLocation_977549753_ROM_F0.SEC2.Print_1.SEC1.BDY.Print" hidden="1">"'&lt;ContentLocation path=""F0.SEC2.Print_1.SEC1.BDY.Print"" rsid=""977549753"" tag=""ROM"" fid=""0""&gt;&lt;param n=""tableSig"" v=""R:R=3:C=8:FCR=2:FCC=1"" /&gt;&lt;param n=""leftMargin"" v=""0"" /&gt;&lt;/ContentLocation&gt;'"</definedName>
    <definedName name="_AMO_RefreshMultipleList" hidden="1">"'558161191'"</definedName>
    <definedName name="_AMO_SingleObject_31846585_PivotTable_31846585" localSheetId="0" hidden="1">#REF!</definedName>
    <definedName name="_AMO_SingleObject_31846585_PivotTable_31846585" localSheetId="1" hidden="1">#REF!</definedName>
    <definedName name="_AMO_SingleObject_31846585_PivotTable_31846585" hidden="1">#REF!</definedName>
    <definedName name="_AMO_SingleObject_514470381_PivotTable_514470381" localSheetId="0" hidden="1">#REF!</definedName>
    <definedName name="_AMO_SingleObject_514470381_PivotTable_514470381" localSheetId="1" hidden="1">#REF!</definedName>
    <definedName name="_AMO_SingleObject_514470381_PivotTable_514470381" hidden="1">#REF!</definedName>
    <definedName name="_AMO_SingleObject_736227472_PivotTable_736227472" localSheetId="0" hidden="1">#REF!</definedName>
    <definedName name="_AMO_SingleObject_736227472_PivotTable_736227472" localSheetId="1" hidden="1">#REF!</definedName>
    <definedName name="_AMO_SingleObject_736227472_PivotTable_736227472" hidden="1">#REF!</definedName>
    <definedName name="_AMO_SingleObject_846703057_PivotTable_846703057" localSheetId="0" hidden="1">#REF!</definedName>
    <definedName name="_AMO_SingleObject_846703057_PivotTable_846703057" localSheetId="1" hidden="1">#REF!</definedName>
    <definedName name="_AMO_SingleObject_846703057_PivotTable_846703057" hidden="1">#REF!</definedName>
    <definedName name="_AMO_SingleObject_95191569_PivotTable_95191569" localSheetId="0" hidden="1">#REF!</definedName>
    <definedName name="_AMO_SingleObject_95191569_PivotTable_95191569" localSheetId="1" hidden="1">#REF!</definedName>
    <definedName name="_AMO_SingleObject_95191569_PivotTable_95191569" hidden="1">#REF!</definedName>
    <definedName name="_AMO_XmlVersion" hidden="1">"'1'"</definedName>
    <definedName name="_BAL061">[4]BALANCE!$C$1:$E$65536</definedName>
    <definedName name="_INS8" localSheetId="0">#REF!</definedName>
    <definedName name="_INS8" localSheetId="1">#REF!</definedName>
    <definedName name="_INS8">#REF!</definedName>
    <definedName name="_TCD1">[5]tcd!$A$1:$P$14</definedName>
    <definedName name="_TCD2">[6]TCD2!$A$1:$O$36</definedName>
    <definedName name="_TCD3">[6]TCD3!$A$1:$O$36</definedName>
    <definedName name="_TCD4">[6]TCD4!$A$1:$O$36</definedName>
    <definedName name="AG">[7]tables!$G$8:$H$10</definedName>
    <definedName name="AS" localSheetId="0">[8]!synth</definedName>
    <definedName name="AS" localSheetId="1">[8]!synth</definedName>
    <definedName name="AS">[8]!synth</definedName>
    <definedName name="AZ" localSheetId="0">[9]!Module2.synth</definedName>
    <definedName name="AZ" localSheetId="1">[9]!Module2.synth</definedName>
    <definedName name="AZ">[9]!Module2.synth</definedName>
    <definedName name="b">[10]Tables!$D$1:$K$13</definedName>
    <definedName name="bdd" localSheetId="0">#REF!</definedName>
    <definedName name="bdd" localSheetId="1">#REF!</definedName>
    <definedName name="bdd">#REF!</definedName>
    <definedName name="BU" localSheetId="0">#REF!</definedName>
    <definedName name="BU" localSheetId="1">#REF!</definedName>
    <definedName name="BU">#REF!</definedName>
    <definedName name="CA_enseigne_N" localSheetId="0">#REF!</definedName>
    <definedName name="CA_enseigne_N" localSheetId="1">#REF!</definedName>
    <definedName name="CA_enseigne_N">#REF!</definedName>
    <definedName name="Col_AccTyp" localSheetId="0">#REF!</definedName>
    <definedName name="Col_AccTyp" localSheetId="1">#REF!</definedName>
    <definedName name="Col_AccTyp">#REF!</definedName>
    <definedName name="Col_Att1" localSheetId="0">#REF!</definedName>
    <definedName name="Col_Att1" localSheetId="1">#REF!</definedName>
    <definedName name="Col_Att1">#REF!</definedName>
    <definedName name="Col_Att2" localSheetId="0">#REF!</definedName>
    <definedName name="Col_Att2" localSheetId="1">#REF!</definedName>
    <definedName name="Col_Att2">#REF!</definedName>
    <definedName name="Col_Att3" localSheetId="0">#REF!</definedName>
    <definedName name="Col_Att3" localSheetId="1">#REF!</definedName>
    <definedName name="Col_Att3">#REF!</definedName>
    <definedName name="Col_Conso" localSheetId="0">#REF!</definedName>
    <definedName name="Col_Conso" localSheetId="1">#REF!</definedName>
    <definedName name="Col_Conso">#REF!</definedName>
    <definedName name="Col_ConsoBS" localSheetId="0">#REF!</definedName>
    <definedName name="Col_ConsoBS" localSheetId="1">#REF!</definedName>
    <definedName name="Col_ConsoBS">#REF!</definedName>
    <definedName name="Col_ConsoPeople" localSheetId="0">#REF!</definedName>
    <definedName name="Col_ConsoPeople" localSheetId="1">#REF!</definedName>
    <definedName name="Col_ConsoPeople">#REF!</definedName>
    <definedName name="Col_DataSto" localSheetId="0">#REF!</definedName>
    <definedName name="Col_DataSto" localSheetId="1">#REF!</definedName>
    <definedName name="Col_DataSto">#REF!</definedName>
    <definedName name="Col_DataTyp" localSheetId="0">#REF!</definedName>
    <definedName name="Col_DataTyp" localSheetId="1">#REF!</definedName>
    <definedName name="Col_DataTyp">#REF!</definedName>
    <definedName name="Col_Description" localSheetId="0">#REF!</definedName>
    <definedName name="Col_Description" localSheetId="1">#REF!</definedName>
    <definedName name="Col_Description">#REF!</definedName>
    <definedName name="Col_Devises" localSheetId="0">#REF!</definedName>
    <definedName name="Col_Devises" localSheetId="1">#REF!</definedName>
    <definedName name="Col_Devises">#REF!</definedName>
    <definedName name="Col_DynCalc" localSheetId="0">#REF!</definedName>
    <definedName name="Col_DynCalc" localSheetId="1">#REF!</definedName>
    <definedName name="Col_DynCalc">#REF!</definedName>
    <definedName name="Col_Formula" localSheetId="0">#REF!</definedName>
    <definedName name="Col_Formula" localSheetId="1">#REF!</definedName>
    <definedName name="Col_Formula">#REF!</definedName>
    <definedName name="Col_Operation" localSheetId="0">#REF!</definedName>
    <definedName name="Col_Operation" localSheetId="1">#REF!</definedName>
    <definedName name="Col_Operation">#REF!</definedName>
    <definedName name="Col_PlanType" localSheetId="0">#REF!</definedName>
    <definedName name="Col_PlanType" localSheetId="1">#REF!</definedName>
    <definedName name="Col_PlanType">#REF!</definedName>
    <definedName name="Col_PlanType1" localSheetId="0">#REF!</definedName>
    <definedName name="Col_PlanType1" localSheetId="1">#REF!</definedName>
    <definedName name="Col_PlanType1">#REF!</definedName>
    <definedName name="Col_PlanType2" localSheetId="0">#REF!</definedName>
    <definedName name="Col_PlanType2" localSheetId="1">#REF!</definedName>
    <definedName name="Col_PlanType2">#REF!</definedName>
    <definedName name="Col_PlanType3" localSheetId="0">#REF!</definedName>
    <definedName name="Col_PlanType3" localSheetId="1">#REF!</definedName>
    <definedName name="Col_PlanType3">#REF!</definedName>
    <definedName name="Col_SkipValue" localSheetId="0">#REF!</definedName>
    <definedName name="Col_SkipValue" localSheetId="1">#REF!</definedName>
    <definedName name="Col_SkipValue">#REF!</definedName>
    <definedName name="Col_SourcePlanType" localSheetId="0">#REF!</definedName>
    <definedName name="Col_SourcePlanType" localSheetId="1">#REF!</definedName>
    <definedName name="Col_SourcePlanType">#REF!</definedName>
    <definedName name="Col_Taux" localSheetId="0">#REF!</definedName>
    <definedName name="Col_Taux" localSheetId="1">#REF!</definedName>
    <definedName name="Col_Taux">#REF!</definedName>
    <definedName name="Col_TimeBalance" localSheetId="0">#REF!</definedName>
    <definedName name="Col_TimeBalance" localSheetId="1">#REF!</definedName>
    <definedName name="Col_TimeBalance">#REF!</definedName>
    <definedName name="Col_TwoPas" localSheetId="0">#REF!</definedName>
    <definedName name="Col_TwoPas" localSheetId="1">#REF!</definedName>
    <definedName name="Col_TwoPas">#REF!</definedName>
    <definedName name="Col_UDA1" localSheetId="0">#REF!</definedName>
    <definedName name="Col_UDA1" localSheetId="1">#REF!</definedName>
    <definedName name="Col_UDA1">#REF!</definedName>
    <definedName name="Col_UDA2" localSheetId="0">#REF!</definedName>
    <definedName name="Col_UDA2" localSheetId="1">#REF!</definedName>
    <definedName name="Col_UDA2">#REF!</definedName>
    <definedName name="Col_UDA3" localSheetId="0">#REF!</definedName>
    <definedName name="Col_UDA3" localSheetId="1">#REF!</definedName>
    <definedName name="Col_UDA3">#REF!</definedName>
    <definedName name="Col_UDA4" localSheetId="0">#REF!</definedName>
    <definedName name="Col_UDA4" localSheetId="1">#REF!</definedName>
    <definedName name="Col_UDA4">#REF!</definedName>
    <definedName name="Col_UDA5" localSheetId="0">#REF!</definedName>
    <definedName name="Col_UDA5" localSheetId="1">#REF!</definedName>
    <definedName name="Col_UDA5">#REF!</definedName>
    <definedName name="Col_Use445" localSheetId="0">#REF!</definedName>
    <definedName name="Col_Use445" localSheetId="1">#REF!</definedName>
    <definedName name="Col_Use445">#REF!</definedName>
    <definedName name="Col_VarRept" localSheetId="0">#REF!</definedName>
    <definedName name="Col_VarRept" localSheetId="1">#REF!</definedName>
    <definedName name="Col_VarRept">#REF!</definedName>
    <definedName name="conso" localSheetId="0">#REF!</definedName>
    <definedName name="conso" localSheetId="1">#REF!</definedName>
    <definedName name="conso">#REF!</definedName>
    <definedName name="conso1" localSheetId="0">[11]ENC!#REF!</definedName>
    <definedName name="conso1" localSheetId="1">[11]ENC!#REF!</definedName>
    <definedName name="conso1">[11]ENC!#REF!</definedName>
    <definedName name="CR" localSheetId="0">#REF!</definedName>
    <definedName name="CR" localSheetId="1">#REF!</definedName>
    <definedName name="CR">#REF!</definedName>
    <definedName name="CSF">[12]Histo!$C$249:$AP$316</definedName>
    <definedName name="cv_fd" localSheetId="0">#REF!</definedName>
    <definedName name="cv_fd" localSheetId="1">#REF!</definedName>
    <definedName name="cv_fd">#REF!</definedName>
    <definedName name="DOM" localSheetId="0">#REF!</definedName>
    <definedName name="DOM" localSheetId="1">#REF!</definedName>
    <definedName name="DOM">#REF!</definedName>
    <definedName name="DOSOUV">[7]tables!$G$13:$H$15</definedName>
    <definedName name="ENC_SAIN" localSheetId="0">#REF!</definedName>
    <definedName name="ENC_SAIN" localSheetId="1">#REF!</definedName>
    <definedName name="ENC_SAIN">#REF!</definedName>
    <definedName name="enc_sain1">[11]ENC!$A$2:$V$83</definedName>
    <definedName name="ER" localSheetId="0">[9]!imprimeCR99</definedName>
    <definedName name="ER" localSheetId="1">[9]!imprimeCR99</definedName>
    <definedName name="ER">[9]!imprimeCR99</definedName>
    <definedName name="ERT" localSheetId="0">[8]!imprimextracompta</definedName>
    <definedName name="ERT" localSheetId="1">[8]!imprimextracompta</definedName>
    <definedName name="ERT">[8]!imprimextracompta</definedName>
    <definedName name="ERU">[13]Table!$B$4:$C$15</definedName>
    <definedName name="ET" localSheetId="0">[9]!imprimeCR98</definedName>
    <definedName name="ET" localSheetId="1">[9]!imprimeCR98</definedName>
    <definedName name="ET">[9]!imprimeCR98</definedName>
    <definedName name="f">[14]Table!$B$4:$C$15</definedName>
    <definedName name="Fichier_RVP_2014___Sofinco___Rou" localSheetId="0">#REF!</definedName>
    <definedName name="Fichier_RVP_2014___Sofinco___Rou" localSheetId="1">#REF!</definedName>
    <definedName name="Fichier_RVP_2014___Sofinco___Rou">#REF!</definedName>
    <definedName name="GDTOT" localSheetId="0">#REF!</definedName>
    <definedName name="GDTOT" localSheetId="1">#REF!</definedName>
    <definedName name="GDTOT">#REF!</definedName>
    <definedName name="h">[7]tables!$D$3:$E$26</definedName>
    <definedName name="imprimeCR98" localSheetId="0">[9]!imprimeCR98</definedName>
    <definedName name="imprimeCR98" localSheetId="1">[9]!imprimeCR98</definedName>
    <definedName name="imprimeCR98">[9]!imprimeCR98</definedName>
    <definedName name="imprimeCR99" localSheetId="0">[9]!imprimeCR99</definedName>
    <definedName name="imprimeCR99" localSheetId="1">[9]!imprimeCR99</definedName>
    <definedName name="imprimeCR99">[9]!imprimeCR99</definedName>
    <definedName name="imprimehypo98" localSheetId="0">[9]!imprimehypo98</definedName>
    <definedName name="imprimehypo98" localSheetId="1">[9]!imprimehypo98</definedName>
    <definedName name="imprimehypo98">[9]!imprimehypo98</definedName>
    <definedName name="imprimehypo99" localSheetId="0">[9]!imprimehypo99</definedName>
    <definedName name="imprimehypo99" localSheetId="1">[9]!imprimehypo99</definedName>
    <definedName name="imprimehypo99">[9]!imprimehypo99</definedName>
    <definedName name="imprimetout" localSheetId="0">[9]!imprimetout</definedName>
    <definedName name="imprimetout" localSheetId="1">[9]!imprimetout</definedName>
    <definedName name="imprimetout">[9]!imprimetout</definedName>
    <definedName name="imprimextracompta" localSheetId="0">[8]!imprimextracompta</definedName>
    <definedName name="imprimextracompta" localSheetId="1">[8]!imprimextracompta</definedName>
    <definedName name="imprimextracompta">[8]!imprimextracompta</definedName>
    <definedName name="INSAUT" localSheetId="0">#REF!</definedName>
    <definedName name="INSAUT" localSheetId="1">#REF!</definedName>
    <definedName name="INSAUT">#REF!</definedName>
    <definedName name="INSTOT" localSheetId="0">#REF!</definedName>
    <definedName name="INSTOT" localSheetId="1">#REF!</definedName>
    <definedName name="INSTOT">#REF!</definedName>
    <definedName name="IQ_CH">110000</definedName>
    <definedName name="IQ_CQ">5000</definedName>
    <definedName name="IQ_CY">10000</definedName>
    <definedName name="IQ_DAILY">500000</definedName>
    <definedName name="IQ_FH">100000</definedName>
    <definedName name="IQ_FQ">500</definedName>
    <definedName name="IQ_FY">1000</definedName>
    <definedName name="IQ_LTM">2000</definedName>
    <definedName name="IQ_MONTH">15000</definedName>
    <definedName name="IQ_NTM">6000</definedName>
    <definedName name="IQ_WEEK">50000</definedName>
    <definedName name="IQ_YTD">3000</definedName>
    <definedName name="kj">[15]tables!$A$1:$G$13</definedName>
    <definedName name="Liste1" localSheetId="0">#REF!</definedName>
    <definedName name="Liste1" localSheetId="1">#REF!</definedName>
    <definedName name="Liste1">#REF!</definedName>
    <definedName name="METRO" localSheetId="0">#REF!</definedName>
    <definedName name="METRO" localSheetId="1">#REF!</definedName>
    <definedName name="METRO">#REF!</definedName>
    <definedName name="Module2.synth" localSheetId="0">[9]!Module2.synth</definedName>
    <definedName name="Module2.synth" localSheetId="1">[9]!Module2.synth</definedName>
    <definedName name="Module2.synth">[9]!Module2.synth</definedName>
    <definedName name="mois">[16]Table!$B$4:$C$15</definedName>
    <definedName name="NATP">[17]tables!$G$3:$H$6</definedName>
    <definedName name="NATPB">[7]tables!$G$3:$H$5</definedName>
    <definedName name="oscar_prod">[18]Tables!$D$1:$K$13</definedName>
    <definedName name="PART">[19]tables!$A$3:$B$5</definedName>
    <definedName name="prod" localSheetId="0">#REF!</definedName>
    <definedName name="prod" localSheetId="1">#REF!</definedName>
    <definedName name="prod">#REF!</definedName>
    <definedName name="RES">[20]ORIGINE!$C$1:$E$65536</definedName>
    <definedName name="SOC">[21]Tables!$A$1:$B$33</definedName>
    <definedName name="SOCIETE">[22]tables!$A$5:$B$45</definedName>
    <definedName name="Status" localSheetId="0">#REF!</definedName>
    <definedName name="Status" localSheetId="1">#REF!</definedName>
    <definedName name="Status">#REF!</definedName>
    <definedName name="synth" localSheetId="0">[8]!synth</definedName>
    <definedName name="synth" localSheetId="1">[8]!synth</definedName>
    <definedName name="synth">[8]!synth</definedName>
    <definedName name="TA">[12]Histo!$C$249:$AP$316</definedName>
    <definedName name="TAB_OUV_ASSUR5" localSheetId="0">#REF!</definedName>
    <definedName name="TAB_OUV_ASSUR5" localSheetId="1">#REF!</definedName>
    <definedName name="TAB_OUV_ASSUR5">#REF!</definedName>
    <definedName name="Target_Dir" localSheetId="0">#REF!</definedName>
    <definedName name="Target_Dir" localSheetId="1">#REF!</definedName>
    <definedName name="Target_Dir">#REF!</definedName>
    <definedName name="Taux_ProfitSharing" localSheetId="0">#REF!</definedName>
    <definedName name="Taux_ProfitSharing" localSheetId="1">#REF!</definedName>
    <definedName name="Taux_ProfitSharing">#REF!</definedName>
    <definedName name="TCD">[23]TCD!$A$1:$P$200</definedName>
    <definedName name="TCDPB">'[24]TCD PB'!$A$7:$Q$102</definedName>
    <definedName name="Thèmes" localSheetId="0">#REF!</definedName>
    <definedName name="Thèmes" localSheetId="1">#REF!</definedName>
    <definedName name="Thèmes">#REF!</definedName>
    <definedName name="TITRE">[25]A!$E$13</definedName>
    <definedName name="TOT" localSheetId="0">#REF!</definedName>
    <definedName name="TOT" localSheetId="1">#REF!</definedName>
    <definedName name="TOT">#REF!</definedName>
    <definedName name="TY" localSheetId="0">[9]!imprimehypo99</definedName>
    <definedName name="TY" localSheetId="1">[9]!imprimehypo99</definedName>
    <definedName name="TY">[9]!imprimehypo99</definedName>
    <definedName name="WelcomeBonus" localSheetId="0">#REF!</definedName>
    <definedName name="WelcomeBonus" localSheetId="1">#REF!</definedName>
    <definedName name="WelcomeBonus">#REF!</definedName>
    <definedName name="Zone_hierarchie" localSheetId="0">#REF!</definedName>
    <definedName name="Zone_hierarchie" localSheetId="1">#REF!</definedName>
    <definedName name="Zone_hierarchie">#REF!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J142" i="3" l="1"/>
  <c r="J141" i="3"/>
  <c r="J140" i="3"/>
  <c r="M137" i="3"/>
  <c r="N137" i="3" s="1"/>
  <c r="L137" i="3"/>
  <c r="L142" i="3" s="1"/>
  <c r="K137" i="3"/>
  <c r="K142" i="3" s="1"/>
  <c r="BK135" i="3"/>
  <c r="BL135" i="3" s="1"/>
  <c r="BM135" i="3" s="1"/>
  <c r="BN135" i="3" s="1"/>
  <c r="BO135" i="3" s="1"/>
  <c r="BP135" i="3" s="1"/>
  <c r="BQ135" i="3" s="1"/>
  <c r="BR135" i="3" s="1"/>
  <c r="BS135" i="3" s="1"/>
  <c r="BT135" i="3" s="1"/>
  <c r="BU135" i="3" s="1"/>
  <c r="BV135" i="3" s="1"/>
  <c r="BW135" i="3" s="1"/>
  <c r="BX135" i="3" s="1"/>
  <c r="BY135" i="3" s="1"/>
  <c r="BZ135" i="3" s="1"/>
  <c r="CA135" i="3" s="1"/>
  <c r="BD135" i="3"/>
  <c r="BE135" i="3" s="1"/>
  <c r="BF135" i="3" s="1"/>
  <c r="BG135" i="3" s="1"/>
  <c r="BH135" i="3" s="1"/>
  <c r="BI135" i="3" s="1"/>
  <c r="BJ135" i="3" s="1"/>
  <c r="AU134" i="3"/>
  <c r="AV134" i="3" s="1"/>
  <c r="AW134" i="3" s="1"/>
  <c r="AX134" i="3" s="1"/>
  <c r="AY134" i="3" s="1"/>
  <c r="AZ134" i="3" s="1"/>
  <c r="BA134" i="3" s="1"/>
  <c r="BB134" i="3" s="1"/>
  <c r="BC134" i="3" s="1"/>
  <c r="BD134" i="3" s="1"/>
  <c r="BE134" i="3" s="1"/>
  <c r="BF134" i="3" s="1"/>
  <c r="BG134" i="3" s="1"/>
  <c r="BH134" i="3" s="1"/>
  <c r="BI134" i="3" s="1"/>
  <c r="BJ134" i="3" s="1"/>
  <c r="BK134" i="3" s="1"/>
  <c r="AQ134" i="3"/>
  <c r="AR134" i="3" s="1"/>
  <c r="AS134" i="3" s="1"/>
  <c r="AT134" i="3" s="1"/>
  <c r="AP134" i="3"/>
  <c r="AO134" i="3"/>
  <c r="AA133" i="3"/>
  <c r="AB133" i="3" s="1"/>
  <c r="AC133" i="3" s="1"/>
  <c r="AD133" i="3" s="1"/>
  <c r="AE133" i="3" s="1"/>
  <c r="AF133" i="3" s="1"/>
  <c r="AG133" i="3" s="1"/>
  <c r="AH133" i="3" s="1"/>
  <c r="AI133" i="3" s="1"/>
  <c r="AJ133" i="3" s="1"/>
  <c r="AK133" i="3" s="1"/>
  <c r="AL133" i="3" s="1"/>
  <c r="AM133" i="3" s="1"/>
  <c r="AN133" i="3" s="1"/>
  <c r="AO133" i="3" s="1"/>
  <c r="AP133" i="3" s="1"/>
  <c r="AQ133" i="3" s="1"/>
  <c r="AR133" i="3" s="1"/>
  <c r="AS133" i="3" s="1"/>
  <c r="AT133" i="3" s="1"/>
  <c r="AU133" i="3" s="1"/>
  <c r="AV133" i="3" s="1"/>
  <c r="Z133" i="3"/>
  <c r="I113" i="3"/>
  <c r="L112" i="3"/>
  <c r="I112" i="3"/>
  <c r="L111" i="3"/>
  <c r="I111" i="3"/>
  <c r="L108" i="3"/>
  <c r="M108" i="3" s="1"/>
  <c r="J108" i="3"/>
  <c r="K108" i="3" s="1"/>
  <c r="BD106" i="3"/>
  <c r="BE106" i="3" s="1"/>
  <c r="BF106" i="3" s="1"/>
  <c r="BG106" i="3" s="1"/>
  <c r="BH106" i="3" s="1"/>
  <c r="BI106" i="3" s="1"/>
  <c r="BJ106" i="3" s="1"/>
  <c r="BK106" i="3" s="1"/>
  <c r="BL106" i="3" s="1"/>
  <c r="BM106" i="3" s="1"/>
  <c r="BN106" i="3" s="1"/>
  <c r="BO106" i="3" s="1"/>
  <c r="BP106" i="3" s="1"/>
  <c r="BQ106" i="3" s="1"/>
  <c r="BR106" i="3" s="1"/>
  <c r="BS106" i="3" s="1"/>
  <c r="BT106" i="3" s="1"/>
  <c r="BU106" i="3" s="1"/>
  <c r="BV106" i="3" s="1"/>
  <c r="BW106" i="3" s="1"/>
  <c r="BX106" i="3" s="1"/>
  <c r="BB106" i="3"/>
  <c r="BC106" i="3" s="1"/>
  <c r="BA106" i="3"/>
  <c r="AN105" i="3"/>
  <c r="AO105" i="3" s="1"/>
  <c r="AP105" i="3" s="1"/>
  <c r="AQ105" i="3" s="1"/>
  <c r="AR105" i="3" s="1"/>
  <c r="AS105" i="3" s="1"/>
  <c r="AT105" i="3" s="1"/>
  <c r="AU105" i="3" s="1"/>
  <c r="AV105" i="3" s="1"/>
  <c r="AW105" i="3" s="1"/>
  <c r="AX105" i="3" s="1"/>
  <c r="AY105" i="3" s="1"/>
  <c r="AZ105" i="3" s="1"/>
  <c r="BA105" i="3" s="1"/>
  <c r="BB105" i="3" s="1"/>
  <c r="BC105" i="3" s="1"/>
  <c r="BD105" i="3" s="1"/>
  <c r="BE105" i="3" s="1"/>
  <c r="BF105" i="3" s="1"/>
  <c r="BG105" i="3" s="1"/>
  <c r="BH105" i="3" s="1"/>
  <c r="AL105" i="3"/>
  <c r="AM105" i="3" s="1"/>
  <c r="AF104" i="3"/>
  <c r="AG104" i="3" s="1"/>
  <c r="AH104" i="3" s="1"/>
  <c r="AI104" i="3" s="1"/>
  <c r="AJ104" i="3" s="1"/>
  <c r="AK104" i="3" s="1"/>
  <c r="AL104" i="3" s="1"/>
  <c r="AM104" i="3" s="1"/>
  <c r="AN104" i="3" s="1"/>
  <c r="AO104" i="3" s="1"/>
  <c r="AP104" i="3" s="1"/>
  <c r="AQ104" i="3" s="1"/>
  <c r="AR104" i="3" s="1"/>
  <c r="AS104" i="3" s="1"/>
  <c r="X104" i="3"/>
  <c r="Y104" i="3" s="1"/>
  <c r="Z104" i="3" s="1"/>
  <c r="AA104" i="3" s="1"/>
  <c r="AB104" i="3" s="1"/>
  <c r="AC104" i="3" s="1"/>
  <c r="AD104" i="3" s="1"/>
  <c r="AE104" i="3" s="1"/>
  <c r="W104" i="3"/>
  <c r="H84" i="3"/>
  <c r="H83" i="3"/>
  <c r="H82" i="3"/>
  <c r="I79" i="3"/>
  <c r="J79" i="3" s="1"/>
  <c r="C79" i="3"/>
  <c r="C108" i="3" s="1"/>
  <c r="H78" i="3"/>
  <c r="I78" i="3" s="1"/>
  <c r="J78" i="3" s="1"/>
  <c r="K78" i="3" s="1"/>
  <c r="L78" i="3" s="1"/>
  <c r="M78" i="3" s="1"/>
  <c r="N78" i="3" s="1"/>
  <c r="O78" i="3" s="1"/>
  <c r="P78" i="3" s="1"/>
  <c r="Q78" i="3" s="1"/>
  <c r="R78" i="3" s="1"/>
  <c r="S78" i="3" s="1"/>
  <c r="T78" i="3" s="1"/>
  <c r="U78" i="3" s="1"/>
  <c r="V78" i="3" s="1"/>
  <c r="W78" i="3" s="1"/>
  <c r="X78" i="3" s="1"/>
  <c r="Y78" i="3" s="1"/>
  <c r="Z78" i="3" s="1"/>
  <c r="AA78" i="3" s="1"/>
  <c r="AB78" i="3" s="1"/>
  <c r="AC78" i="3" s="1"/>
  <c r="AD78" i="3" s="1"/>
  <c r="AE78" i="3" s="1"/>
  <c r="AF78" i="3" s="1"/>
  <c r="AG78" i="3" s="1"/>
  <c r="AH78" i="3" s="1"/>
  <c r="AI78" i="3" s="1"/>
  <c r="AJ78" i="3" s="1"/>
  <c r="AK78" i="3" s="1"/>
  <c r="AL78" i="3" s="1"/>
  <c r="AM78" i="3" s="1"/>
  <c r="AN78" i="3" s="1"/>
  <c r="AO78" i="3" s="1"/>
  <c r="AP78" i="3" s="1"/>
  <c r="AQ78" i="3" s="1"/>
  <c r="AR78" i="3" s="1"/>
  <c r="AS78" i="3" s="1"/>
  <c r="AT78" i="3" s="1"/>
  <c r="AU78" i="3" s="1"/>
  <c r="AV78" i="3" s="1"/>
  <c r="AW78" i="3" s="1"/>
  <c r="AX78" i="3" s="1"/>
  <c r="AY78" i="3" s="1"/>
  <c r="AZ78" i="3" s="1"/>
  <c r="BA78" i="3" s="1"/>
  <c r="BB78" i="3" s="1"/>
  <c r="BC78" i="3" s="1"/>
  <c r="BD78" i="3" s="1"/>
  <c r="BE78" i="3" s="1"/>
  <c r="BF78" i="3" s="1"/>
  <c r="BG78" i="3" s="1"/>
  <c r="BH78" i="3" s="1"/>
  <c r="BI78" i="3" s="1"/>
  <c r="BJ78" i="3" s="1"/>
  <c r="BK78" i="3" s="1"/>
  <c r="BL78" i="3" s="1"/>
  <c r="BM78" i="3" s="1"/>
  <c r="BN78" i="3" s="1"/>
  <c r="BO78" i="3" s="1"/>
  <c r="BP78" i="3" s="1"/>
  <c r="BQ78" i="3" s="1"/>
  <c r="BR78" i="3" s="1"/>
  <c r="BS78" i="3" s="1"/>
  <c r="BT78" i="3" s="1"/>
  <c r="BU78" i="3" s="1"/>
  <c r="BV78" i="3" s="1"/>
  <c r="BW78" i="3" s="1"/>
  <c r="BX78" i="3" s="1"/>
  <c r="BY78" i="3" s="1"/>
  <c r="BZ78" i="3" s="1"/>
  <c r="CA78" i="3" s="1"/>
  <c r="BY77" i="3"/>
  <c r="BQ77" i="3"/>
  <c r="BR77" i="3" s="1"/>
  <c r="BS77" i="3" s="1"/>
  <c r="BT77" i="3" s="1"/>
  <c r="BU77" i="3" s="1"/>
  <c r="BV77" i="3" s="1"/>
  <c r="BW77" i="3" s="1"/>
  <c r="BX77" i="3" s="1"/>
  <c r="BI77" i="3"/>
  <c r="BJ77" i="3" s="1"/>
  <c r="BK77" i="3" s="1"/>
  <c r="BL77" i="3" s="1"/>
  <c r="BM77" i="3" s="1"/>
  <c r="BN77" i="3" s="1"/>
  <c r="BO77" i="3" s="1"/>
  <c r="BP77" i="3" s="1"/>
  <c r="BB77" i="3"/>
  <c r="BC77" i="3" s="1"/>
  <c r="BD77" i="3" s="1"/>
  <c r="BE77" i="3" s="1"/>
  <c r="BF77" i="3" s="1"/>
  <c r="BG77" i="3" s="1"/>
  <c r="BH77" i="3" s="1"/>
  <c r="AM76" i="3"/>
  <c r="AN76" i="3" s="1"/>
  <c r="AO76" i="3" s="1"/>
  <c r="AP76" i="3" s="1"/>
  <c r="AQ76" i="3" s="1"/>
  <c r="AR76" i="3" s="1"/>
  <c r="AS76" i="3" s="1"/>
  <c r="AT76" i="3" s="1"/>
  <c r="AU76" i="3" s="1"/>
  <c r="AV76" i="3" s="1"/>
  <c r="AW76" i="3" s="1"/>
  <c r="AX76" i="3" s="1"/>
  <c r="AY76" i="3" s="1"/>
  <c r="AZ76" i="3" s="1"/>
  <c r="BA76" i="3" s="1"/>
  <c r="BB76" i="3" s="1"/>
  <c r="BC76" i="3" s="1"/>
  <c r="BD76" i="3" s="1"/>
  <c r="BE76" i="3" s="1"/>
  <c r="BF76" i="3" s="1"/>
  <c r="BG76" i="3" s="1"/>
  <c r="BH76" i="3" s="1"/>
  <c r="BI76" i="3" s="1"/>
  <c r="AS75" i="3"/>
  <c r="AT75" i="3" s="1"/>
  <c r="AK75" i="3"/>
  <c r="AL75" i="3" s="1"/>
  <c r="AM75" i="3" s="1"/>
  <c r="AN75" i="3" s="1"/>
  <c r="AO75" i="3" s="1"/>
  <c r="AP75" i="3" s="1"/>
  <c r="AQ75" i="3" s="1"/>
  <c r="AR75" i="3" s="1"/>
  <c r="AC75" i="3"/>
  <c r="AD75" i="3" s="1"/>
  <c r="AE75" i="3" s="1"/>
  <c r="AF75" i="3" s="1"/>
  <c r="AG75" i="3" s="1"/>
  <c r="AH75" i="3" s="1"/>
  <c r="AI75" i="3" s="1"/>
  <c r="AJ75" i="3" s="1"/>
  <c r="Y75" i="3"/>
  <c r="Z75" i="3" s="1"/>
  <c r="AA75" i="3" s="1"/>
  <c r="AB75" i="3" s="1"/>
  <c r="X75" i="3"/>
  <c r="G55" i="3"/>
  <c r="G54" i="3"/>
  <c r="G53" i="3"/>
  <c r="H50" i="3"/>
  <c r="H52" i="3" s="1"/>
  <c r="N49" i="3"/>
  <c r="O49" i="3" s="1"/>
  <c r="P49" i="3" s="1"/>
  <c r="Q49" i="3" s="1"/>
  <c r="R49" i="3" s="1"/>
  <c r="S49" i="3" s="1"/>
  <c r="T49" i="3" s="1"/>
  <c r="U49" i="3" s="1"/>
  <c r="V49" i="3" s="1"/>
  <c r="W49" i="3" s="1"/>
  <c r="X49" i="3" s="1"/>
  <c r="Y49" i="3" s="1"/>
  <c r="Z49" i="3" s="1"/>
  <c r="AA49" i="3" s="1"/>
  <c r="AB49" i="3" s="1"/>
  <c r="AC49" i="3" s="1"/>
  <c r="AD49" i="3" s="1"/>
  <c r="AE49" i="3" s="1"/>
  <c r="AF49" i="3" s="1"/>
  <c r="AG49" i="3" s="1"/>
  <c r="AH49" i="3" s="1"/>
  <c r="AI49" i="3" s="1"/>
  <c r="AJ49" i="3" s="1"/>
  <c r="AK49" i="3" s="1"/>
  <c r="AL49" i="3" s="1"/>
  <c r="AM49" i="3" s="1"/>
  <c r="AN49" i="3" s="1"/>
  <c r="AO49" i="3" s="1"/>
  <c r="AP49" i="3" s="1"/>
  <c r="AQ49" i="3" s="1"/>
  <c r="AR49" i="3" s="1"/>
  <c r="AS49" i="3" s="1"/>
  <c r="AT49" i="3" s="1"/>
  <c r="AU49" i="3" s="1"/>
  <c r="AV49" i="3" s="1"/>
  <c r="AW49" i="3" s="1"/>
  <c r="AX49" i="3" s="1"/>
  <c r="AY49" i="3" s="1"/>
  <c r="AZ49" i="3" s="1"/>
  <c r="BA49" i="3" s="1"/>
  <c r="BB49" i="3" s="1"/>
  <c r="BC49" i="3" s="1"/>
  <c r="BD49" i="3" s="1"/>
  <c r="BE49" i="3" s="1"/>
  <c r="BF49" i="3" s="1"/>
  <c r="BG49" i="3" s="1"/>
  <c r="BH49" i="3" s="1"/>
  <c r="BI49" i="3" s="1"/>
  <c r="BJ49" i="3" s="1"/>
  <c r="BK49" i="3" s="1"/>
  <c r="BL49" i="3" s="1"/>
  <c r="BM49" i="3" s="1"/>
  <c r="BN49" i="3" s="1"/>
  <c r="BO49" i="3" s="1"/>
  <c r="BP49" i="3" s="1"/>
  <c r="BQ49" i="3" s="1"/>
  <c r="BR49" i="3" s="1"/>
  <c r="BS49" i="3" s="1"/>
  <c r="BT49" i="3" s="1"/>
  <c r="BU49" i="3" s="1"/>
  <c r="BV49" i="3" s="1"/>
  <c r="BW49" i="3" s="1"/>
  <c r="BX49" i="3" s="1"/>
  <c r="BY49" i="3" s="1"/>
  <c r="BZ49" i="3" s="1"/>
  <c r="M49" i="3"/>
  <c r="I49" i="3"/>
  <c r="J49" i="3" s="1"/>
  <c r="K49" i="3" s="1"/>
  <c r="L49" i="3" s="1"/>
  <c r="H49" i="3"/>
  <c r="BF48" i="3"/>
  <c r="BG48" i="3" s="1"/>
  <c r="BH48" i="3" s="1"/>
  <c r="BI48" i="3" s="1"/>
  <c r="BJ48" i="3" s="1"/>
  <c r="BK48" i="3" s="1"/>
  <c r="BL48" i="3" s="1"/>
  <c r="BM48" i="3" s="1"/>
  <c r="BN48" i="3" s="1"/>
  <c r="BO48" i="3" s="1"/>
  <c r="BP48" i="3" s="1"/>
  <c r="BQ48" i="3" s="1"/>
  <c r="BR48" i="3" s="1"/>
  <c r="BS48" i="3" s="1"/>
  <c r="BT48" i="3" s="1"/>
  <c r="BU48" i="3" s="1"/>
  <c r="BV48" i="3" s="1"/>
  <c r="BW48" i="3" s="1"/>
  <c r="BX48" i="3" s="1"/>
  <c r="BB48" i="3"/>
  <c r="BC48" i="3" s="1"/>
  <c r="BD48" i="3" s="1"/>
  <c r="BE48" i="3" s="1"/>
  <c r="BA48" i="3"/>
  <c r="AL47" i="3"/>
  <c r="AM47" i="3" s="1"/>
  <c r="AN47" i="3" s="1"/>
  <c r="AO47" i="3" s="1"/>
  <c r="AP47" i="3" s="1"/>
  <c r="AQ47" i="3" s="1"/>
  <c r="AR47" i="3" s="1"/>
  <c r="AS47" i="3" s="1"/>
  <c r="AT47" i="3" s="1"/>
  <c r="AU47" i="3" s="1"/>
  <c r="AV47" i="3" s="1"/>
  <c r="AW47" i="3" s="1"/>
  <c r="AX47" i="3" s="1"/>
  <c r="AY47" i="3" s="1"/>
  <c r="AZ47" i="3" s="1"/>
  <c r="BA47" i="3" s="1"/>
  <c r="BB47" i="3" s="1"/>
  <c r="BC47" i="3" s="1"/>
  <c r="BD47" i="3" s="1"/>
  <c r="BE47" i="3" s="1"/>
  <c r="BF47" i="3" s="1"/>
  <c r="BG47" i="3" s="1"/>
  <c r="BH47" i="3" s="1"/>
  <c r="W46" i="3"/>
  <c r="X46" i="3" s="1"/>
  <c r="Y46" i="3" s="1"/>
  <c r="Z46" i="3" s="1"/>
  <c r="AA46" i="3" s="1"/>
  <c r="AB46" i="3" s="1"/>
  <c r="AC46" i="3" s="1"/>
  <c r="AD46" i="3" s="1"/>
  <c r="AE46" i="3" s="1"/>
  <c r="AF46" i="3" s="1"/>
  <c r="AG46" i="3" s="1"/>
  <c r="AH46" i="3" s="1"/>
  <c r="AI46" i="3" s="1"/>
  <c r="AJ46" i="3" s="1"/>
  <c r="AK46" i="3" s="1"/>
  <c r="AL46" i="3" s="1"/>
  <c r="AM46" i="3" s="1"/>
  <c r="AN46" i="3" s="1"/>
  <c r="AO46" i="3" s="1"/>
  <c r="AP46" i="3" s="1"/>
  <c r="AQ46" i="3" s="1"/>
  <c r="AR46" i="3" s="1"/>
  <c r="AS46" i="3" s="1"/>
  <c r="G21" i="3"/>
  <c r="G35" i="3" s="1"/>
  <c r="G43" i="3" s="1"/>
  <c r="G20" i="3"/>
  <c r="G19" i="3"/>
  <c r="G18" i="3"/>
  <c r="H16" i="3"/>
  <c r="I16" i="3" s="1"/>
  <c r="BB15" i="3"/>
  <c r="BC15" i="3" s="1"/>
  <c r="BD15" i="3" s="1"/>
  <c r="BE15" i="3" s="1"/>
  <c r="BF15" i="3" s="1"/>
  <c r="BG15" i="3" s="1"/>
  <c r="BH15" i="3" s="1"/>
  <c r="BI15" i="3" s="1"/>
  <c r="BJ15" i="3" s="1"/>
  <c r="BK15" i="3" s="1"/>
  <c r="BL15" i="3" s="1"/>
  <c r="BM15" i="3" s="1"/>
  <c r="BN15" i="3" s="1"/>
  <c r="BO15" i="3" s="1"/>
  <c r="BP15" i="3" s="1"/>
  <c r="BQ15" i="3" s="1"/>
  <c r="BR15" i="3" s="1"/>
  <c r="BS15" i="3" s="1"/>
  <c r="BT15" i="3" s="1"/>
  <c r="BU15" i="3" s="1"/>
  <c r="BV15" i="3" s="1"/>
  <c r="BW15" i="3" s="1"/>
  <c r="BA15" i="3"/>
  <c r="AL14" i="3"/>
  <c r="AM14" i="3" s="1"/>
  <c r="AN14" i="3" s="1"/>
  <c r="AO14" i="3" s="1"/>
  <c r="AP14" i="3" s="1"/>
  <c r="AQ14" i="3" s="1"/>
  <c r="AR14" i="3" s="1"/>
  <c r="AS14" i="3" s="1"/>
  <c r="AT14" i="3" s="1"/>
  <c r="AU14" i="3" s="1"/>
  <c r="AV14" i="3" s="1"/>
  <c r="AW14" i="3" s="1"/>
  <c r="AX14" i="3" s="1"/>
  <c r="AY14" i="3" s="1"/>
  <c r="AZ14" i="3" s="1"/>
  <c r="BA14" i="3" s="1"/>
  <c r="BB14" i="3" s="1"/>
  <c r="BC14" i="3" s="1"/>
  <c r="BD14" i="3" s="1"/>
  <c r="BE14" i="3" s="1"/>
  <c r="BF14" i="3" s="1"/>
  <c r="BG14" i="3" s="1"/>
  <c r="BH14" i="3" s="1"/>
  <c r="X13" i="3"/>
  <c r="Y13" i="3" s="1"/>
  <c r="Z13" i="3" s="1"/>
  <c r="AA13" i="3" s="1"/>
  <c r="AB13" i="3" s="1"/>
  <c r="AC13" i="3" s="1"/>
  <c r="AD13" i="3" s="1"/>
  <c r="AE13" i="3" s="1"/>
  <c r="AF13" i="3" s="1"/>
  <c r="AG13" i="3" s="1"/>
  <c r="AH13" i="3" s="1"/>
  <c r="AI13" i="3" s="1"/>
  <c r="AJ13" i="3" s="1"/>
  <c r="AK13" i="3" s="1"/>
  <c r="AL13" i="3" s="1"/>
  <c r="AM13" i="3" s="1"/>
  <c r="AN13" i="3" s="1"/>
  <c r="AO13" i="3" s="1"/>
  <c r="AP13" i="3" s="1"/>
  <c r="AQ13" i="3" s="1"/>
  <c r="AR13" i="3" s="1"/>
  <c r="AS13" i="3" s="1"/>
  <c r="W13" i="3"/>
  <c r="AD9" i="3"/>
  <c r="AC9" i="3"/>
  <c r="AB9" i="3"/>
  <c r="AA9" i="3"/>
  <c r="Z9" i="3"/>
  <c r="Y9" i="3"/>
  <c r="X9" i="3"/>
  <c r="W9" i="3"/>
  <c r="V9" i="3"/>
  <c r="U9" i="3"/>
  <c r="T9" i="3"/>
  <c r="S9" i="3"/>
  <c r="R9" i="3"/>
  <c r="Q9" i="3"/>
  <c r="P9" i="3"/>
  <c r="O9" i="3"/>
  <c r="N9" i="3"/>
  <c r="M9" i="3"/>
  <c r="L9" i="3"/>
  <c r="K9" i="3"/>
  <c r="J9" i="3"/>
  <c r="I9" i="3"/>
  <c r="H9" i="3"/>
  <c r="G9" i="3"/>
  <c r="AD8" i="3"/>
  <c r="AC8" i="3"/>
  <c r="AB8" i="3"/>
  <c r="AA8" i="3"/>
  <c r="Z8" i="3"/>
  <c r="Y8" i="3"/>
  <c r="X8" i="3"/>
  <c r="W8" i="3"/>
  <c r="V8" i="3"/>
  <c r="U8" i="3"/>
  <c r="T8" i="3"/>
  <c r="S8" i="3"/>
  <c r="R8" i="3"/>
  <c r="Q8" i="3"/>
  <c r="P8" i="3"/>
  <c r="O8" i="3"/>
  <c r="N8" i="3"/>
  <c r="M8" i="3"/>
  <c r="L8" i="3"/>
  <c r="K8" i="3"/>
  <c r="J8" i="3"/>
  <c r="I8" i="3"/>
  <c r="H8" i="3"/>
  <c r="G8" i="3"/>
  <c r="H7" i="3"/>
  <c r="I7" i="3" s="1"/>
  <c r="J7" i="3" s="1"/>
  <c r="K7" i="3" s="1"/>
  <c r="L7" i="3" s="1"/>
  <c r="M7" i="3" s="1"/>
  <c r="N7" i="3" s="1"/>
  <c r="O7" i="3" s="1"/>
  <c r="P7" i="3" s="1"/>
  <c r="Q7" i="3" s="1"/>
  <c r="R7" i="3" s="1"/>
  <c r="G55" i="1"/>
  <c r="G54" i="1"/>
  <c r="G53" i="1"/>
  <c r="I50" i="1"/>
  <c r="J50" i="1" s="1"/>
  <c r="H50" i="1"/>
  <c r="H55" i="1" s="1"/>
  <c r="H49" i="1"/>
  <c r="I49" i="1" s="1"/>
  <c r="J49" i="1" s="1"/>
  <c r="K49" i="1" s="1"/>
  <c r="L49" i="1" s="1"/>
  <c r="M49" i="1" s="1"/>
  <c r="N49" i="1" s="1"/>
  <c r="O49" i="1" s="1"/>
  <c r="P49" i="1" s="1"/>
  <c r="Q49" i="1" s="1"/>
  <c r="R49" i="1" s="1"/>
  <c r="S49" i="1" s="1"/>
  <c r="T49" i="1" s="1"/>
  <c r="U49" i="1" s="1"/>
  <c r="V49" i="1" s="1"/>
  <c r="W49" i="1" s="1"/>
  <c r="X49" i="1" s="1"/>
  <c r="Y49" i="1" s="1"/>
  <c r="Z49" i="1" s="1"/>
  <c r="AA49" i="1" s="1"/>
  <c r="AB49" i="1" s="1"/>
  <c r="AC49" i="1" s="1"/>
  <c r="AD49" i="1" s="1"/>
  <c r="AE49" i="1" s="1"/>
  <c r="AF49" i="1" s="1"/>
  <c r="AG49" i="1" s="1"/>
  <c r="AH49" i="1" s="1"/>
  <c r="AI49" i="1" s="1"/>
  <c r="AJ49" i="1" s="1"/>
  <c r="AK49" i="1" s="1"/>
  <c r="AL49" i="1" s="1"/>
  <c r="AM49" i="1" s="1"/>
  <c r="AN49" i="1" s="1"/>
  <c r="AO49" i="1" s="1"/>
  <c r="AP49" i="1" s="1"/>
  <c r="AQ49" i="1" s="1"/>
  <c r="AR49" i="1" s="1"/>
  <c r="AS49" i="1" s="1"/>
  <c r="AT49" i="1" s="1"/>
  <c r="AU49" i="1" s="1"/>
  <c r="AV49" i="1" s="1"/>
  <c r="AW49" i="1" s="1"/>
  <c r="AX49" i="1" s="1"/>
  <c r="AY49" i="1" s="1"/>
  <c r="AZ49" i="1" s="1"/>
  <c r="BA49" i="1" s="1"/>
  <c r="BB49" i="1" s="1"/>
  <c r="BC49" i="1" s="1"/>
  <c r="BD49" i="1" s="1"/>
  <c r="BE49" i="1" s="1"/>
  <c r="BF49" i="1" s="1"/>
  <c r="BG49" i="1" s="1"/>
  <c r="BH49" i="1" s="1"/>
  <c r="BI49" i="1" s="1"/>
  <c r="BJ49" i="1" s="1"/>
  <c r="BK49" i="1" s="1"/>
  <c r="BL49" i="1" s="1"/>
  <c r="BM49" i="1" s="1"/>
  <c r="BN49" i="1" s="1"/>
  <c r="BO49" i="1" s="1"/>
  <c r="BP49" i="1" s="1"/>
  <c r="BQ49" i="1" s="1"/>
  <c r="BR49" i="1" s="1"/>
  <c r="BS49" i="1" s="1"/>
  <c r="BT49" i="1" s="1"/>
  <c r="BU49" i="1" s="1"/>
  <c r="BV49" i="1" s="1"/>
  <c r="BW49" i="1" s="1"/>
  <c r="BX49" i="1" s="1"/>
  <c r="BY49" i="1" s="1"/>
  <c r="BZ49" i="1" s="1"/>
  <c r="BA48" i="1"/>
  <c r="BB48" i="1" s="1"/>
  <c r="BC48" i="1" s="1"/>
  <c r="BD48" i="1" s="1"/>
  <c r="BE48" i="1" s="1"/>
  <c r="BF48" i="1" s="1"/>
  <c r="BG48" i="1" s="1"/>
  <c r="BH48" i="1" s="1"/>
  <c r="BI48" i="1" s="1"/>
  <c r="BJ48" i="1" s="1"/>
  <c r="BK48" i="1" s="1"/>
  <c r="BL48" i="1" s="1"/>
  <c r="BM48" i="1" s="1"/>
  <c r="BN48" i="1" s="1"/>
  <c r="BO48" i="1" s="1"/>
  <c r="BP48" i="1" s="1"/>
  <c r="BQ48" i="1" s="1"/>
  <c r="BR48" i="1" s="1"/>
  <c r="BS48" i="1" s="1"/>
  <c r="BT48" i="1" s="1"/>
  <c r="BU48" i="1" s="1"/>
  <c r="BV48" i="1" s="1"/>
  <c r="BW48" i="1" s="1"/>
  <c r="BX48" i="1" s="1"/>
  <c r="AL47" i="1"/>
  <c r="AM47" i="1" s="1"/>
  <c r="AN47" i="1" s="1"/>
  <c r="AO47" i="1" s="1"/>
  <c r="AP47" i="1" s="1"/>
  <c r="AQ47" i="1" s="1"/>
  <c r="AR47" i="1" s="1"/>
  <c r="AS47" i="1" s="1"/>
  <c r="AT47" i="1" s="1"/>
  <c r="AU47" i="1" s="1"/>
  <c r="AV47" i="1" s="1"/>
  <c r="AW47" i="1" s="1"/>
  <c r="AX47" i="1" s="1"/>
  <c r="AY47" i="1" s="1"/>
  <c r="AZ47" i="1" s="1"/>
  <c r="BA47" i="1" s="1"/>
  <c r="BB47" i="1" s="1"/>
  <c r="BC47" i="1" s="1"/>
  <c r="BD47" i="1" s="1"/>
  <c r="BE47" i="1" s="1"/>
  <c r="BF47" i="1" s="1"/>
  <c r="BG47" i="1" s="1"/>
  <c r="BH47" i="1" s="1"/>
  <c r="AF46" i="1"/>
  <c r="AG46" i="1" s="1"/>
  <c r="AH46" i="1" s="1"/>
  <c r="AI46" i="1" s="1"/>
  <c r="AJ46" i="1" s="1"/>
  <c r="AK46" i="1" s="1"/>
  <c r="AL46" i="1" s="1"/>
  <c r="AM46" i="1" s="1"/>
  <c r="AN46" i="1" s="1"/>
  <c r="AO46" i="1" s="1"/>
  <c r="AP46" i="1" s="1"/>
  <c r="AQ46" i="1" s="1"/>
  <c r="AR46" i="1" s="1"/>
  <c r="AS46" i="1" s="1"/>
  <c r="X46" i="1"/>
  <c r="Y46" i="1" s="1"/>
  <c r="Z46" i="1" s="1"/>
  <c r="AA46" i="1" s="1"/>
  <c r="AB46" i="1" s="1"/>
  <c r="AC46" i="1" s="1"/>
  <c r="AD46" i="1" s="1"/>
  <c r="AE46" i="1" s="1"/>
  <c r="W46" i="1"/>
  <c r="G21" i="1"/>
  <c r="G20" i="1"/>
  <c r="G19" i="1"/>
  <c r="G18" i="1"/>
  <c r="G23" i="1" s="1"/>
  <c r="I16" i="1"/>
  <c r="I21" i="1" s="1"/>
  <c r="H16" i="1"/>
  <c r="H21" i="1" s="1"/>
  <c r="BA15" i="1"/>
  <c r="BB15" i="1" s="1"/>
  <c r="BC15" i="1" s="1"/>
  <c r="BD15" i="1" s="1"/>
  <c r="BE15" i="1" s="1"/>
  <c r="BF15" i="1" s="1"/>
  <c r="BG15" i="1" s="1"/>
  <c r="BH15" i="1" s="1"/>
  <c r="BI15" i="1" s="1"/>
  <c r="BJ15" i="1" s="1"/>
  <c r="BK15" i="1" s="1"/>
  <c r="BL15" i="1" s="1"/>
  <c r="BM15" i="1" s="1"/>
  <c r="BN15" i="1" s="1"/>
  <c r="BO15" i="1" s="1"/>
  <c r="BP15" i="1" s="1"/>
  <c r="BQ15" i="1" s="1"/>
  <c r="BR15" i="1" s="1"/>
  <c r="BS15" i="1" s="1"/>
  <c r="BT15" i="1" s="1"/>
  <c r="BU15" i="1" s="1"/>
  <c r="BV15" i="1" s="1"/>
  <c r="BW15" i="1" s="1"/>
  <c r="AM14" i="1"/>
  <c r="AN14" i="1" s="1"/>
  <c r="AO14" i="1" s="1"/>
  <c r="AP14" i="1" s="1"/>
  <c r="AQ14" i="1" s="1"/>
  <c r="AR14" i="1" s="1"/>
  <c r="AS14" i="1" s="1"/>
  <c r="AT14" i="1" s="1"/>
  <c r="AU14" i="1" s="1"/>
  <c r="AV14" i="1" s="1"/>
  <c r="AW14" i="1" s="1"/>
  <c r="AX14" i="1" s="1"/>
  <c r="AY14" i="1" s="1"/>
  <c r="AZ14" i="1" s="1"/>
  <c r="BA14" i="1" s="1"/>
  <c r="BB14" i="1" s="1"/>
  <c r="BC14" i="1" s="1"/>
  <c r="BD14" i="1" s="1"/>
  <c r="BE14" i="1" s="1"/>
  <c r="BF14" i="1" s="1"/>
  <c r="BG14" i="1" s="1"/>
  <c r="BH14" i="1" s="1"/>
  <c r="AL14" i="1"/>
  <c r="W13" i="1"/>
  <c r="X13" i="1" s="1"/>
  <c r="Y13" i="1" s="1"/>
  <c r="Z13" i="1" s="1"/>
  <c r="AA13" i="1" s="1"/>
  <c r="AB13" i="1" s="1"/>
  <c r="AC13" i="1" s="1"/>
  <c r="AD13" i="1" s="1"/>
  <c r="AE13" i="1" s="1"/>
  <c r="AF13" i="1" s="1"/>
  <c r="AG13" i="1" s="1"/>
  <c r="AH13" i="1" s="1"/>
  <c r="AI13" i="1" s="1"/>
  <c r="AJ13" i="1" s="1"/>
  <c r="AK13" i="1" s="1"/>
  <c r="AL13" i="1" s="1"/>
  <c r="AM13" i="1" s="1"/>
  <c r="AN13" i="1" s="1"/>
  <c r="AO13" i="1" s="1"/>
  <c r="AP13" i="1" s="1"/>
  <c r="AQ13" i="1" s="1"/>
  <c r="AR13" i="1" s="1"/>
  <c r="AS13" i="1" s="1"/>
  <c r="AD9" i="1"/>
  <c r="AC9" i="1"/>
  <c r="AB9" i="1"/>
  <c r="AA9" i="1"/>
  <c r="Z9" i="1"/>
  <c r="Y9" i="1"/>
  <c r="X9" i="1"/>
  <c r="W9" i="1"/>
  <c r="V9" i="1"/>
  <c r="U9" i="1"/>
  <c r="T9" i="1"/>
  <c r="S9" i="1"/>
  <c r="R9" i="1"/>
  <c r="Q9" i="1"/>
  <c r="P9" i="1"/>
  <c r="O9" i="1"/>
  <c r="N9" i="1"/>
  <c r="M9" i="1"/>
  <c r="L9" i="1"/>
  <c r="K9" i="1"/>
  <c r="J9" i="1"/>
  <c r="I9" i="1"/>
  <c r="H9" i="1"/>
  <c r="G9" i="1"/>
  <c r="AD8" i="1"/>
  <c r="AC8" i="1"/>
  <c r="AB8" i="1"/>
  <c r="AA8" i="1"/>
  <c r="Z8" i="1"/>
  <c r="Y8" i="1"/>
  <c r="X8" i="1"/>
  <c r="W8" i="1"/>
  <c r="V8" i="1"/>
  <c r="U8" i="1"/>
  <c r="T8" i="1"/>
  <c r="S8" i="1"/>
  <c r="R8" i="1"/>
  <c r="Q8" i="1"/>
  <c r="P8" i="1"/>
  <c r="O8" i="1"/>
  <c r="N8" i="1"/>
  <c r="M8" i="1"/>
  <c r="L8" i="1"/>
  <c r="K8" i="1"/>
  <c r="J8" i="1"/>
  <c r="I8" i="1"/>
  <c r="H8" i="1"/>
  <c r="G8" i="1"/>
  <c r="H7" i="1"/>
  <c r="I7" i="1" s="1"/>
  <c r="J7" i="1" s="1"/>
  <c r="K7" i="1" s="1"/>
  <c r="L7" i="1" s="1"/>
  <c r="M7" i="1" s="1"/>
  <c r="N7" i="1" s="1"/>
  <c r="O7" i="1" s="1"/>
  <c r="P7" i="1" s="1"/>
  <c r="Q7" i="1" s="1"/>
  <c r="R7" i="1" s="1"/>
  <c r="H59" i="3" l="1"/>
  <c r="H66" i="3"/>
  <c r="J16" i="3"/>
  <c r="I21" i="3"/>
  <c r="I20" i="3"/>
  <c r="I19" i="3"/>
  <c r="I18" i="3"/>
  <c r="J147" i="3"/>
  <c r="I126" i="3"/>
  <c r="H91" i="3"/>
  <c r="G68" i="3"/>
  <c r="I118" i="3"/>
  <c r="G60" i="3"/>
  <c r="G28" i="3"/>
  <c r="G34" i="3"/>
  <c r="G42" i="3" s="1"/>
  <c r="H89" i="3"/>
  <c r="S7" i="3"/>
  <c r="T7" i="3" s="1"/>
  <c r="U7" i="3" s="1"/>
  <c r="V7" i="3" s="1"/>
  <c r="W7" i="3" s="1"/>
  <c r="X7" i="3" s="1"/>
  <c r="Y7" i="3" s="1"/>
  <c r="Z7" i="3" s="1"/>
  <c r="AA7" i="3" s="1"/>
  <c r="AB7" i="3" s="1"/>
  <c r="AC7" i="3" s="1"/>
  <c r="AD7" i="3" s="1"/>
  <c r="G33" i="3"/>
  <c r="G41" i="3" s="1"/>
  <c r="G27" i="3"/>
  <c r="G67" i="3"/>
  <c r="K79" i="3"/>
  <c r="J84" i="3"/>
  <c r="J83" i="3"/>
  <c r="J82" i="3"/>
  <c r="J81" i="3"/>
  <c r="K113" i="3"/>
  <c r="K112" i="3"/>
  <c r="K111" i="3"/>
  <c r="K110" i="3"/>
  <c r="L113" i="3"/>
  <c r="G26" i="3"/>
  <c r="N108" i="3"/>
  <c r="M113" i="3"/>
  <c r="M112" i="3"/>
  <c r="M111" i="3"/>
  <c r="M110" i="3"/>
  <c r="H98" i="3"/>
  <c r="G23" i="3"/>
  <c r="G25" i="3"/>
  <c r="G61" i="3"/>
  <c r="L110" i="3"/>
  <c r="H18" i="3"/>
  <c r="H19" i="3"/>
  <c r="H20" i="3"/>
  <c r="H21" i="3"/>
  <c r="H96" i="3"/>
  <c r="I125" i="3"/>
  <c r="K156" i="3"/>
  <c r="K149" i="3"/>
  <c r="I50" i="3"/>
  <c r="H55" i="3"/>
  <c r="H54" i="3"/>
  <c r="H53" i="3"/>
  <c r="G69" i="3"/>
  <c r="L118" i="3"/>
  <c r="L125" i="3"/>
  <c r="L156" i="3"/>
  <c r="L149" i="3"/>
  <c r="I107" i="3"/>
  <c r="J107" i="3" s="1"/>
  <c r="K107" i="3" s="1"/>
  <c r="L107" i="3" s="1"/>
  <c r="M107" i="3" s="1"/>
  <c r="N107" i="3" s="1"/>
  <c r="O107" i="3" s="1"/>
  <c r="P107" i="3" s="1"/>
  <c r="Q107" i="3" s="1"/>
  <c r="R107" i="3" s="1"/>
  <c r="S107" i="3" s="1"/>
  <c r="T107" i="3" s="1"/>
  <c r="U107" i="3" s="1"/>
  <c r="V107" i="3" s="1"/>
  <c r="W107" i="3" s="1"/>
  <c r="X107" i="3" s="1"/>
  <c r="Y107" i="3" s="1"/>
  <c r="Z107" i="3" s="1"/>
  <c r="AA107" i="3" s="1"/>
  <c r="AB107" i="3" s="1"/>
  <c r="AC107" i="3" s="1"/>
  <c r="AD107" i="3" s="1"/>
  <c r="AE107" i="3" s="1"/>
  <c r="AF107" i="3" s="1"/>
  <c r="AG107" i="3" s="1"/>
  <c r="AH107" i="3" s="1"/>
  <c r="AI107" i="3" s="1"/>
  <c r="AJ107" i="3" s="1"/>
  <c r="AK107" i="3" s="1"/>
  <c r="AL107" i="3" s="1"/>
  <c r="AM107" i="3" s="1"/>
  <c r="AN107" i="3" s="1"/>
  <c r="AO107" i="3" s="1"/>
  <c r="AP107" i="3" s="1"/>
  <c r="AQ107" i="3" s="1"/>
  <c r="AR107" i="3" s="1"/>
  <c r="AS107" i="3" s="1"/>
  <c r="AT107" i="3" s="1"/>
  <c r="AU107" i="3" s="1"/>
  <c r="AV107" i="3" s="1"/>
  <c r="AW107" i="3" s="1"/>
  <c r="AX107" i="3" s="1"/>
  <c r="AY107" i="3" s="1"/>
  <c r="AZ107" i="3" s="1"/>
  <c r="BA107" i="3" s="1"/>
  <c r="BB107" i="3" s="1"/>
  <c r="BC107" i="3" s="1"/>
  <c r="BD107" i="3" s="1"/>
  <c r="BE107" i="3" s="1"/>
  <c r="BF107" i="3" s="1"/>
  <c r="BG107" i="3" s="1"/>
  <c r="BH107" i="3" s="1"/>
  <c r="BI107" i="3" s="1"/>
  <c r="BJ107" i="3" s="1"/>
  <c r="BK107" i="3" s="1"/>
  <c r="BL107" i="3" s="1"/>
  <c r="BM107" i="3" s="1"/>
  <c r="BN107" i="3" s="1"/>
  <c r="BO107" i="3" s="1"/>
  <c r="BP107" i="3" s="1"/>
  <c r="BQ107" i="3" s="1"/>
  <c r="BR107" i="3" s="1"/>
  <c r="BS107" i="3" s="1"/>
  <c r="BT107" i="3" s="1"/>
  <c r="BU107" i="3" s="1"/>
  <c r="BV107" i="3" s="1"/>
  <c r="BW107" i="3" s="1"/>
  <c r="BX107" i="3" s="1"/>
  <c r="BY107" i="3" s="1"/>
  <c r="BZ107" i="3" s="1"/>
  <c r="CA107" i="3" s="1"/>
  <c r="CB107" i="3" s="1"/>
  <c r="C137" i="3"/>
  <c r="I127" i="3"/>
  <c r="G32" i="3"/>
  <c r="H90" i="3"/>
  <c r="I119" i="3"/>
  <c r="O137" i="3"/>
  <c r="N142" i="3"/>
  <c r="N141" i="3"/>
  <c r="N140" i="3"/>
  <c r="N139" i="3"/>
  <c r="L119" i="3"/>
  <c r="L126" i="3"/>
  <c r="J154" i="3"/>
  <c r="J155" i="3"/>
  <c r="J148" i="3"/>
  <c r="J156" i="3"/>
  <c r="J149" i="3"/>
  <c r="G62" i="3"/>
  <c r="I81" i="3"/>
  <c r="I82" i="3"/>
  <c r="I83" i="3"/>
  <c r="I84" i="3"/>
  <c r="H97" i="3"/>
  <c r="I120" i="3"/>
  <c r="K139" i="3"/>
  <c r="K140" i="3"/>
  <c r="K141" i="3"/>
  <c r="L139" i="3"/>
  <c r="L140" i="3"/>
  <c r="L141" i="3"/>
  <c r="M139" i="3"/>
  <c r="M140" i="3"/>
  <c r="M141" i="3"/>
  <c r="M142" i="3"/>
  <c r="J110" i="3"/>
  <c r="J111" i="3"/>
  <c r="J112" i="3"/>
  <c r="J113" i="3"/>
  <c r="H35" i="1"/>
  <c r="H43" i="1" s="1"/>
  <c r="H28" i="1"/>
  <c r="S7" i="1"/>
  <c r="T7" i="1" s="1"/>
  <c r="U7" i="1" s="1"/>
  <c r="V7" i="1" s="1"/>
  <c r="W7" i="1" s="1"/>
  <c r="X7" i="1" s="1"/>
  <c r="Y7" i="1" s="1"/>
  <c r="Z7" i="1" s="1"/>
  <c r="AA7" i="1" s="1"/>
  <c r="AB7" i="1" s="1"/>
  <c r="AC7" i="1" s="1"/>
  <c r="AD7" i="1" s="1"/>
  <c r="G62" i="1"/>
  <c r="G27" i="1"/>
  <c r="I28" i="1"/>
  <c r="I35" i="1"/>
  <c r="I43" i="1" s="1"/>
  <c r="I18" i="1"/>
  <c r="I20" i="1"/>
  <c r="J16" i="1"/>
  <c r="H69" i="1"/>
  <c r="H62" i="1"/>
  <c r="G69" i="1"/>
  <c r="CB107" i="1"/>
  <c r="G68" i="1"/>
  <c r="J55" i="1"/>
  <c r="J54" i="1"/>
  <c r="J53" i="1"/>
  <c r="J52" i="1"/>
  <c r="K50" i="1"/>
  <c r="G26" i="1"/>
  <c r="G33" i="1"/>
  <c r="G41" i="1" s="1"/>
  <c r="G34" i="1"/>
  <c r="G42" i="1" s="1"/>
  <c r="G35" i="1"/>
  <c r="G43" i="1" s="1"/>
  <c r="G28" i="1"/>
  <c r="G32" i="1"/>
  <c r="H18" i="1"/>
  <c r="H19" i="1"/>
  <c r="H20" i="1"/>
  <c r="G25" i="1"/>
  <c r="G30" i="1" s="1"/>
  <c r="I19" i="1"/>
  <c r="G67" i="1"/>
  <c r="G61" i="1"/>
  <c r="G60" i="1"/>
  <c r="H52" i="1"/>
  <c r="H53" i="1"/>
  <c r="H54" i="1"/>
  <c r="I52" i="1"/>
  <c r="I53" i="1"/>
  <c r="I54" i="1"/>
  <c r="I55" i="1"/>
  <c r="J136" i="3" l="1"/>
  <c r="K136" i="3" s="1"/>
  <c r="L136" i="3" s="1"/>
  <c r="M136" i="3" s="1"/>
  <c r="N136" i="3" s="1"/>
  <c r="O136" i="3" s="1"/>
  <c r="P136" i="3" s="1"/>
  <c r="Q136" i="3" s="1"/>
  <c r="R136" i="3" s="1"/>
  <c r="S136" i="3" s="1"/>
  <c r="T136" i="3" s="1"/>
  <c r="U136" i="3" s="1"/>
  <c r="V136" i="3" s="1"/>
  <c r="W136" i="3" s="1"/>
  <c r="X136" i="3" s="1"/>
  <c r="Y136" i="3" s="1"/>
  <c r="Z136" i="3" s="1"/>
  <c r="AA136" i="3" s="1"/>
  <c r="AB136" i="3" s="1"/>
  <c r="AC136" i="3" s="1"/>
  <c r="AD136" i="3" s="1"/>
  <c r="AE136" i="3" s="1"/>
  <c r="AF136" i="3" s="1"/>
  <c r="AG136" i="3" s="1"/>
  <c r="AH136" i="3" s="1"/>
  <c r="AI136" i="3" s="1"/>
  <c r="AJ136" i="3" s="1"/>
  <c r="AK136" i="3" s="1"/>
  <c r="AL136" i="3" s="1"/>
  <c r="AM136" i="3" s="1"/>
  <c r="AN136" i="3" s="1"/>
  <c r="AO136" i="3" s="1"/>
  <c r="AP136" i="3" s="1"/>
  <c r="AQ136" i="3" s="1"/>
  <c r="AR136" i="3" s="1"/>
  <c r="AS136" i="3" s="1"/>
  <c r="AT136" i="3" s="1"/>
  <c r="AU136" i="3" s="1"/>
  <c r="AV136" i="3" s="1"/>
  <c r="AW136" i="3" s="1"/>
  <c r="AX136" i="3" s="1"/>
  <c r="AY136" i="3" s="1"/>
  <c r="AZ136" i="3" s="1"/>
  <c r="BA136" i="3" s="1"/>
  <c r="BB136" i="3" s="1"/>
  <c r="BC136" i="3" s="1"/>
  <c r="BD136" i="3" s="1"/>
  <c r="BE136" i="3" s="1"/>
  <c r="BF136" i="3" s="1"/>
  <c r="BG136" i="3" s="1"/>
  <c r="BH136" i="3" s="1"/>
  <c r="BI136" i="3" s="1"/>
  <c r="BJ136" i="3" s="1"/>
  <c r="BK136" i="3" s="1"/>
  <c r="BL136" i="3" s="1"/>
  <c r="BM136" i="3" s="1"/>
  <c r="BN136" i="3" s="1"/>
  <c r="BO136" i="3" s="1"/>
  <c r="BP136" i="3" s="1"/>
  <c r="BQ136" i="3" s="1"/>
  <c r="BR136" i="3" s="1"/>
  <c r="BS136" i="3" s="1"/>
  <c r="BT136" i="3" s="1"/>
  <c r="BU136" i="3" s="1"/>
  <c r="BV136" i="3" s="1"/>
  <c r="BW136" i="3" s="1"/>
  <c r="BX136" i="3" s="1"/>
  <c r="BY136" i="3" s="1"/>
  <c r="BZ136" i="3" s="1"/>
  <c r="CA136" i="3" s="1"/>
  <c r="CB136" i="3" s="1"/>
  <c r="CC136" i="3" s="1"/>
  <c r="I96" i="3"/>
  <c r="I89" i="3"/>
  <c r="N148" i="3"/>
  <c r="N155" i="3"/>
  <c r="H68" i="3"/>
  <c r="H61" i="3"/>
  <c r="H35" i="3"/>
  <c r="H43" i="3" s="1"/>
  <c r="H28" i="3"/>
  <c r="M119" i="3"/>
  <c r="M126" i="3"/>
  <c r="K127" i="3"/>
  <c r="K120" i="3"/>
  <c r="I33" i="3"/>
  <c r="I41" i="3" s="1"/>
  <c r="I26" i="3"/>
  <c r="K155" i="3"/>
  <c r="K148" i="3"/>
  <c r="I95" i="3"/>
  <c r="I88" i="3"/>
  <c r="I86" i="3"/>
  <c r="N149" i="3"/>
  <c r="N156" i="3"/>
  <c r="H69" i="3"/>
  <c r="H62" i="3"/>
  <c r="H34" i="3"/>
  <c r="H42" i="3" s="1"/>
  <c r="H27" i="3"/>
  <c r="M120" i="3"/>
  <c r="M127" i="3"/>
  <c r="J95" i="3"/>
  <c r="J88" i="3"/>
  <c r="J86" i="3"/>
  <c r="I34" i="3"/>
  <c r="I42" i="3" s="1"/>
  <c r="I27" i="3"/>
  <c r="M125" i="3"/>
  <c r="M118" i="3"/>
  <c r="L148" i="3"/>
  <c r="L155" i="3"/>
  <c r="K147" i="3"/>
  <c r="K154" i="3"/>
  <c r="P137" i="3"/>
  <c r="O142" i="3"/>
  <c r="O141" i="3"/>
  <c r="O140" i="3"/>
  <c r="O139" i="3"/>
  <c r="I55" i="3"/>
  <c r="I54" i="3"/>
  <c r="I53" i="3"/>
  <c r="I52" i="3"/>
  <c r="J50" i="3"/>
  <c r="H33" i="3"/>
  <c r="H41" i="3" s="1"/>
  <c r="H26" i="3"/>
  <c r="O108" i="3"/>
  <c r="N113" i="3"/>
  <c r="N112" i="3"/>
  <c r="N111" i="3"/>
  <c r="N110" i="3"/>
  <c r="J96" i="3"/>
  <c r="J89" i="3"/>
  <c r="I35" i="3"/>
  <c r="I43" i="3" s="1"/>
  <c r="I28" i="3"/>
  <c r="J117" i="3"/>
  <c r="J115" i="3"/>
  <c r="J124" i="3"/>
  <c r="H60" i="3"/>
  <c r="H67" i="3"/>
  <c r="H71" i="3" s="1"/>
  <c r="K119" i="3"/>
  <c r="K126" i="3"/>
  <c r="M149" i="3"/>
  <c r="M156" i="3"/>
  <c r="L147" i="3"/>
  <c r="L154" i="3"/>
  <c r="K153" i="3"/>
  <c r="K158" i="3" s="1"/>
  <c r="K146" i="3"/>
  <c r="K151" i="3" s="1"/>
  <c r="K144" i="3"/>
  <c r="H32" i="3"/>
  <c r="H25" i="3"/>
  <c r="H23" i="3"/>
  <c r="J97" i="3"/>
  <c r="J90" i="3"/>
  <c r="K16" i="3"/>
  <c r="J21" i="3"/>
  <c r="J20" i="3"/>
  <c r="J19" i="3"/>
  <c r="J18" i="3"/>
  <c r="J127" i="3"/>
  <c r="J120" i="3"/>
  <c r="M148" i="3"/>
  <c r="M155" i="3"/>
  <c r="L153" i="3"/>
  <c r="L158" i="3" s="1"/>
  <c r="L146" i="3"/>
  <c r="L151" i="3" s="1"/>
  <c r="L144" i="3"/>
  <c r="L124" i="3"/>
  <c r="L129" i="3" s="1"/>
  <c r="L117" i="3"/>
  <c r="L115" i="3"/>
  <c r="L120" i="3"/>
  <c r="L127" i="3"/>
  <c r="J98" i="3"/>
  <c r="J91" i="3"/>
  <c r="I97" i="3"/>
  <c r="I90" i="3"/>
  <c r="J126" i="3"/>
  <c r="J119" i="3"/>
  <c r="M154" i="3"/>
  <c r="M147" i="3"/>
  <c r="G40" i="3"/>
  <c r="G37" i="3"/>
  <c r="K117" i="3"/>
  <c r="K115" i="3"/>
  <c r="K124" i="3"/>
  <c r="K129" i="3" s="1"/>
  <c r="L79" i="3"/>
  <c r="K84" i="3"/>
  <c r="K83" i="3"/>
  <c r="K82" i="3"/>
  <c r="K81" i="3"/>
  <c r="H57" i="3"/>
  <c r="N154" i="3"/>
  <c r="N147" i="3"/>
  <c r="I25" i="3"/>
  <c r="I30" i="3" s="1"/>
  <c r="I23" i="3"/>
  <c r="I32" i="3"/>
  <c r="J118" i="3"/>
  <c r="J125" i="3"/>
  <c r="M153" i="3"/>
  <c r="M146" i="3"/>
  <c r="M151" i="3" s="1"/>
  <c r="M144" i="3"/>
  <c r="I91" i="3"/>
  <c r="I98" i="3"/>
  <c r="N153" i="3"/>
  <c r="N158" i="3" s="1"/>
  <c r="N146" i="3"/>
  <c r="N151" i="3" s="1"/>
  <c r="N144" i="3"/>
  <c r="G30" i="3"/>
  <c r="M124" i="3"/>
  <c r="M117" i="3"/>
  <c r="M122" i="3" s="1"/>
  <c r="M115" i="3"/>
  <c r="K118" i="3"/>
  <c r="K125" i="3"/>
  <c r="H64" i="3"/>
  <c r="J61" i="1"/>
  <c r="J68" i="1"/>
  <c r="I27" i="1"/>
  <c r="I34" i="1"/>
  <c r="I42" i="1" s="1"/>
  <c r="J69" i="1"/>
  <c r="J62" i="1"/>
  <c r="I32" i="1"/>
  <c r="I25" i="1"/>
  <c r="I23" i="1"/>
  <c r="H27" i="1"/>
  <c r="H34" i="1"/>
  <c r="H42" i="1" s="1"/>
  <c r="CB136" i="1"/>
  <c r="CC136" i="1" s="1"/>
  <c r="I69" i="1"/>
  <c r="I62" i="1"/>
  <c r="H33" i="1"/>
  <c r="H41" i="1" s="1"/>
  <c r="H26" i="1"/>
  <c r="I68" i="1"/>
  <c r="I61" i="1"/>
  <c r="H68" i="1"/>
  <c r="H61" i="1"/>
  <c r="H25" i="1"/>
  <c r="H30" i="1" s="1"/>
  <c r="H23" i="1"/>
  <c r="H32" i="1"/>
  <c r="G37" i="1"/>
  <c r="G40" i="1"/>
  <c r="I60" i="1"/>
  <c r="I67" i="1"/>
  <c r="H67" i="1"/>
  <c r="H60" i="1"/>
  <c r="K55" i="1"/>
  <c r="K54" i="1"/>
  <c r="K53" i="1"/>
  <c r="K52" i="1"/>
  <c r="L50" i="1"/>
  <c r="I59" i="1"/>
  <c r="I64" i="1" s="1"/>
  <c r="I57" i="1"/>
  <c r="I66" i="1"/>
  <c r="I71" i="1" s="1"/>
  <c r="H59" i="1"/>
  <c r="H64" i="1" s="1"/>
  <c r="H57" i="1"/>
  <c r="H66" i="1"/>
  <c r="H71" i="1" s="1"/>
  <c r="J59" i="1"/>
  <c r="J57" i="1"/>
  <c r="J66" i="1"/>
  <c r="I26" i="1"/>
  <c r="I33" i="1"/>
  <c r="I41" i="1" s="1"/>
  <c r="J60" i="1"/>
  <c r="J67" i="1"/>
  <c r="K16" i="1"/>
  <c r="J21" i="1"/>
  <c r="J20" i="1"/>
  <c r="J19" i="1"/>
  <c r="J18" i="1"/>
  <c r="J34" i="3" l="1"/>
  <c r="J42" i="3" s="1"/>
  <c r="J27" i="3"/>
  <c r="M129" i="3"/>
  <c r="J35" i="3"/>
  <c r="J43" i="3" s="1"/>
  <c r="J28" i="3"/>
  <c r="H30" i="3"/>
  <c r="N125" i="3"/>
  <c r="N118" i="3"/>
  <c r="O155" i="3"/>
  <c r="O148" i="3"/>
  <c r="K122" i="3"/>
  <c r="L122" i="3"/>
  <c r="K21" i="3"/>
  <c r="K20" i="3"/>
  <c r="K19" i="3"/>
  <c r="K18" i="3"/>
  <c r="L16" i="3"/>
  <c r="H40" i="3"/>
  <c r="H37" i="3"/>
  <c r="J129" i="3"/>
  <c r="N126" i="3"/>
  <c r="N119" i="3"/>
  <c r="K50" i="3"/>
  <c r="J55" i="3"/>
  <c r="J54" i="3"/>
  <c r="J53" i="3"/>
  <c r="J52" i="3"/>
  <c r="O149" i="3"/>
  <c r="O156" i="3"/>
  <c r="O154" i="3"/>
  <c r="O147" i="3"/>
  <c r="K95" i="3"/>
  <c r="K88" i="3"/>
  <c r="K86" i="3"/>
  <c r="N120" i="3"/>
  <c r="N127" i="3"/>
  <c r="I59" i="3"/>
  <c r="I57" i="3"/>
  <c r="I66" i="3"/>
  <c r="P142" i="3"/>
  <c r="P141" i="3"/>
  <c r="P140" i="3"/>
  <c r="P139" i="3"/>
  <c r="Q137" i="3"/>
  <c r="M158" i="3"/>
  <c r="K96" i="3"/>
  <c r="K89" i="3"/>
  <c r="J122" i="3"/>
  <c r="P108" i="3"/>
  <c r="O113" i="3"/>
  <c r="O112" i="3"/>
  <c r="O111" i="3"/>
  <c r="O110" i="3"/>
  <c r="I60" i="3"/>
  <c r="I67" i="3"/>
  <c r="I93" i="3"/>
  <c r="K97" i="3"/>
  <c r="K90" i="3"/>
  <c r="I61" i="3"/>
  <c r="I68" i="3"/>
  <c r="I100" i="3"/>
  <c r="I40" i="3"/>
  <c r="I37" i="3"/>
  <c r="K98" i="3"/>
  <c r="K91" i="3"/>
  <c r="J25" i="3"/>
  <c r="J23" i="3"/>
  <c r="J32" i="3"/>
  <c r="I69" i="3"/>
  <c r="I62" i="3"/>
  <c r="J93" i="3"/>
  <c r="N124" i="3"/>
  <c r="N129" i="3" s="1"/>
  <c r="N117" i="3"/>
  <c r="N122" i="3" s="1"/>
  <c r="N115" i="3"/>
  <c r="M79" i="3"/>
  <c r="L84" i="3"/>
  <c r="L83" i="3"/>
  <c r="L82" i="3"/>
  <c r="L81" i="3"/>
  <c r="J26" i="3"/>
  <c r="J33" i="3"/>
  <c r="J41" i="3" s="1"/>
  <c r="O153" i="3"/>
  <c r="O146" i="3"/>
  <c r="O151" i="3" s="1"/>
  <c r="O144" i="3"/>
  <c r="J100" i="3"/>
  <c r="J28" i="1"/>
  <c r="J35" i="1"/>
  <c r="J43" i="1" s="1"/>
  <c r="K60" i="1"/>
  <c r="K67" i="1"/>
  <c r="J71" i="1"/>
  <c r="K62" i="1"/>
  <c r="K69" i="1"/>
  <c r="J64" i="1"/>
  <c r="H37" i="1"/>
  <c r="H40" i="1"/>
  <c r="I30" i="1"/>
  <c r="J25" i="1"/>
  <c r="J30" i="1" s="1"/>
  <c r="J32" i="1"/>
  <c r="J23" i="1"/>
  <c r="I37" i="1"/>
  <c r="I40" i="1"/>
  <c r="K21" i="1"/>
  <c r="K19" i="1"/>
  <c r="K18" i="1"/>
  <c r="K20" i="1"/>
  <c r="L16" i="1"/>
  <c r="K61" i="1"/>
  <c r="K68" i="1"/>
  <c r="J33" i="1"/>
  <c r="J41" i="1" s="1"/>
  <c r="J26" i="1"/>
  <c r="M50" i="1"/>
  <c r="L52" i="1"/>
  <c r="L55" i="1"/>
  <c r="L54" i="1"/>
  <c r="L53" i="1"/>
  <c r="J27" i="1"/>
  <c r="J34" i="1"/>
  <c r="J42" i="1" s="1"/>
  <c r="K66" i="1"/>
  <c r="K71" i="1" s="1"/>
  <c r="K59" i="1"/>
  <c r="K57" i="1"/>
  <c r="L88" i="3" l="1"/>
  <c r="L86" i="3"/>
  <c r="L95" i="3"/>
  <c r="J30" i="3"/>
  <c r="I64" i="3"/>
  <c r="J62" i="3"/>
  <c r="J69" i="3"/>
  <c r="K25" i="3"/>
  <c r="K23" i="3"/>
  <c r="K32" i="3"/>
  <c r="O158" i="3"/>
  <c r="L96" i="3"/>
  <c r="L89" i="3"/>
  <c r="O124" i="3"/>
  <c r="O117" i="3"/>
  <c r="O122" i="3" s="1"/>
  <c r="O115" i="3"/>
  <c r="R137" i="3"/>
  <c r="Q139" i="3"/>
  <c r="Q142" i="3"/>
  <c r="Q141" i="3"/>
  <c r="Q140" i="3"/>
  <c r="L50" i="3"/>
  <c r="K55" i="3"/>
  <c r="K54" i="3"/>
  <c r="K53" i="3"/>
  <c r="K52" i="3"/>
  <c r="K26" i="3"/>
  <c r="K33" i="3"/>
  <c r="K41" i="3" s="1"/>
  <c r="L97" i="3"/>
  <c r="L90" i="3"/>
  <c r="O125" i="3"/>
  <c r="O118" i="3"/>
  <c r="P153" i="3"/>
  <c r="P146" i="3"/>
  <c r="P144" i="3"/>
  <c r="K27" i="3"/>
  <c r="K34" i="3"/>
  <c r="K42" i="3" s="1"/>
  <c r="L98" i="3"/>
  <c r="L91" i="3"/>
  <c r="O126" i="3"/>
  <c r="O119" i="3"/>
  <c r="P154" i="3"/>
  <c r="P147" i="3"/>
  <c r="K35" i="3"/>
  <c r="K43" i="3" s="1"/>
  <c r="K28" i="3"/>
  <c r="L21" i="3"/>
  <c r="L18" i="3"/>
  <c r="M16" i="3"/>
  <c r="L20" i="3"/>
  <c r="L19" i="3"/>
  <c r="N79" i="3"/>
  <c r="M84" i="3"/>
  <c r="M83" i="3"/>
  <c r="M82" i="3"/>
  <c r="M81" i="3"/>
  <c r="O127" i="3"/>
  <c r="O120" i="3"/>
  <c r="P155" i="3"/>
  <c r="P148" i="3"/>
  <c r="J61" i="3"/>
  <c r="J68" i="3"/>
  <c r="Q108" i="3"/>
  <c r="P113" i="3"/>
  <c r="P112" i="3"/>
  <c r="P111" i="3"/>
  <c r="P110" i="3"/>
  <c r="P156" i="3"/>
  <c r="P149" i="3"/>
  <c r="K93" i="3"/>
  <c r="J66" i="3"/>
  <c r="J57" i="3"/>
  <c r="J59" i="3"/>
  <c r="J40" i="3"/>
  <c r="J37" i="3"/>
  <c r="I71" i="3"/>
  <c r="K100" i="3"/>
  <c r="J60" i="3"/>
  <c r="J67" i="3"/>
  <c r="K64" i="1"/>
  <c r="L67" i="1"/>
  <c r="L60" i="1"/>
  <c r="M16" i="1"/>
  <c r="L21" i="1"/>
  <c r="L20" i="1"/>
  <c r="L19" i="1"/>
  <c r="L18" i="1"/>
  <c r="J40" i="1"/>
  <c r="J37" i="1"/>
  <c r="K34" i="1"/>
  <c r="K42" i="1" s="1"/>
  <c r="K27" i="1"/>
  <c r="L62" i="1"/>
  <c r="L69" i="1"/>
  <c r="K32" i="1"/>
  <c r="K25" i="1"/>
  <c r="K23" i="1"/>
  <c r="L61" i="1"/>
  <c r="L68" i="1"/>
  <c r="L66" i="1"/>
  <c r="L59" i="1"/>
  <c r="L64" i="1" s="1"/>
  <c r="L57" i="1"/>
  <c r="K26" i="1"/>
  <c r="K33" i="1"/>
  <c r="K41" i="1" s="1"/>
  <c r="N50" i="1"/>
  <c r="M55" i="1"/>
  <c r="M54" i="1"/>
  <c r="M53" i="1"/>
  <c r="M52" i="1"/>
  <c r="K28" i="1"/>
  <c r="K35" i="1"/>
  <c r="K43" i="1" s="1"/>
  <c r="Q155" i="3" l="1"/>
  <c r="Q148" i="3"/>
  <c r="J64" i="3"/>
  <c r="P124" i="3"/>
  <c r="P117" i="3"/>
  <c r="P115" i="3"/>
  <c r="L28" i="3"/>
  <c r="L35" i="3"/>
  <c r="L43" i="3" s="1"/>
  <c r="P151" i="3"/>
  <c r="K67" i="3"/>
  <c r="K60" i="3"/>
  <c r="Q156" i="3"/>
  <c r="Q149" i="3"/>
  <c r="O129" i="3"/>
  <c r="L93" i="3"/>
  <c r="P125" i="3"/>
  <c r="P118" i="3"/>
  <c r="P158" i="3"/>
  <c r="K61" i="3"/>
  <c r="K68" i="3"/>
  <c r="Q153" i="3"/>
  <c r="Q144" i="3"/>
  <c r="Q146" i="3"/>
  <c r="K40" i="3"/>
  <c r="K37" i="3"/>
  <c r="J71" i="3"/>
  <c r="P126" i="3"/>
  <c r="P119" i="3"/>
  <c r="M88" i="3"/>
  <c r="M86" i="3"/>
  <c r="M95" i="3"/>
  <c r="K62" i="3"/>
  <c r="K69" i="3"/>
  <c r="S137" i="3"/>
  <c r="R142" i="3"/>
  <c r="R141" i="3"/>
  <c r="R140" i="3"/>
  <c r="R139" i="3"/>
  <c r="L32" i="3"/>
  <c r="L25" i="3"/>
  <c r="L23" i="3"/>
  <c r="P127" i="3"/>
  <c r="P120" i="3"/>
  <c r="M89" i="3"/>
  <c r="M96" i="3"/>
  <c r="M50" i="3"/>
  <c r="L55" i="3"/>
  <c r="L54" i="3"/>
  <c r="L53" i="3"/>
  <c r="L52" i="3"/>
  <c r="K30" i="3"/>
  <c r="R108" i="3"/>
  <c r="Q113" i="3"/>
  <c r="Q112" i="3"/>
  <c r="Q111" i="3"/>
  <c r="Q110" i="3"/>
  <c r="M97" i="3"/>
  <c r="M90" i="3"/>
  <c r="L26" i="3"/>
  <c r="L33" i="3"/>
  <c r="L41" i="3" s="1"/>
  <c r="K66" i="3"/>
  <c r="K59" i="3"/>
  <c r="K57" i="3"/>
  <c r="M98" i="3"/>
  <c r="M91" i="3"/>
  <c r="L27" i="3"/>
  <c r="L34" i="3"/>
  <c r="L42" i="3" s="1"/>
  <c r="N84" i="3"/>
  <c r="N83" i="3"/>
  <c r="N82" i="3"/>
  <c r="N81" i="3"/>
  <c r="O79" i="3"/>
  <c r="N16" i="3"/>
  <c r="M21" i="3"/>
  <c r="M20" i="3"/>
  <c r="M19" i="3"/>
  <c r="M18" i="3"/>
  <c r="Q154" i="3"/>
  <c r="Q147" i="3"/>
  <c r="L100" i="3"/>
  <c r="M68" i="1"/>
  <c r="M61" i="1"/>
  <c r="M62" i="1"/>
  <c r="M69" i="1"/>
  <c r="N16" i="1"/>
  <c r="M21" i="1"/>
  <c r="M20" i="1"/>
  <c r="M19" i="1"/>
  <c r="M18" i="1"/>
  <c r="O50" i="1"/>
  <c r="N55" i="1"/>
  <c r="N54" i="1"/>
  <c r="N53" i="1"/>
  <c r="N52" i="1"/>
  <c r="M67" i="1"/>
  <c r="M60" i="1"/>
  <c r="K30" i="1"/>
  <c r="L32" i="1"/>
  <c r="L25" i="1"/>
  <c r="L23" i="1"/>
  <c r="L71" i="1"/>
  <c r="K40" i="1"/>
  <c r="K37" i="1"/>
  <c r="L33" i="1"/>
  <c r="L41" i="1" s="1"/>
  <c r="L26" i="1"/>
  <c r="L34" i="1"/>
  <c r="L42" i="1" s="1"/>
  <c r="L27" i="1"/>
  <c r="M66" i="1"/>
  <c r="M71" i="1" s="1"/>
  <c r="M59" i="1"/>
  <c r="M57" i="1"/>
  <c r="L35" i="1"/>
  <c r="L43" i="1" s="1"/>
  <c r="L28" i="1"/>
  <c r="M27" i="3" l="1"/>
  <c r="M34" i="3"/>
  <c r="M42" i="3" s="1"/>
  <c r="T137" i="3"/>
  <c r="S142" i="3"/>
  <c r="S141" i="3"/>
  <c r="S140" i="3"/>
  <c r="S139" i="3"/>
  <c r="P129" i="3"/>
  <c r="O16" i="3"/>
  <c r="N21" i="3"/>
  <c r="N20" i="3"/>
  <c r="N19" i="3"/>
  <c r="N18" i="3"/>
  <c r="Q125" i="3"/>
  <c r="Q118" i="3"/>
  <c r="M100" i="3"/>
  <c r="Q117" i="3"/>
  <c r="Q115" i="3"/>
  <c r="Q124" i="3"/>
  <c r="P79" i="3"/>
  <c r="O83" i="3"/>
  <c r="O82" i="3"/>
  <c r="O81" i="3"/>
  <c r="O84" i="3"/>
  <c r="Q126" i="3"/>
  <c r="Q119" i="3"/>
  <c r="L66" i="3"/>
  <c r="L59" i="3"/>
  <c r="L57" i="3"/>
  <c r="N88" i="3"/>
  <c r="N93" i="3" s="1"/>
  <c r="N86" i="3"/>
  <c r="N95" i="3"/>
  <c r="Q127" i="3"/>
  <c r="Q120" i="3"/>
  <c r="L67" i="3"/>
  <c r="L60" i="3"/>
  <c r="L30" i="3"/>
  <c r="R153" i="3"/>
  <c r="R146" i="3"/>
  <c r="R144" i="3"/>
  <c r="M93" i="3"/>
  <c r="N89" i="3"/>
  <c r="N96" i="3"/>
  <c r="S108" i="3"/>
  <c r="R113" i="3"/>
  <c r="R112" i="3"/>
  <c r="R111" i="3"/>
  <c r="R110" i="3"/>
  <c r="L68" i="3"/>
  <c r="L61" i="3"/>
  <c r="L40" i="3"/>
  <c r="L37" i="3"/>
  <c r="R154" i="3"/>
  <c r="R147" i="3"/>
  <c r="Q151" i="3"/>
  <c r="M32" i="3"/>
  <c r="M25" i="3"/>
  <c r="M30" i="3" s="1"/>
  <c r="M23" i="3"/>
  <c r="N90" i="3"/>
  <c r="N97" i="3"/>
  <c r="K64" i="3"/>
  <c r="L62" i="3"/>
  <c r="L69" i="3"/>
  <c r="R155" i="3"/>
  <c r="R148" i="3"/>
  <c r="M28" i="3"/>
  <c r="M35" i="3"/>
  <c r="M43" i="3" s="1"/>
  <c r="M26" i="3"/>
  <c r="M33" i="3"/>
  <c r="M41" i="3" s="1"/>
  <c r="N98" i="3"/>
  <c r="N91" i="3"/>
  <c r="K71" i="3"/>
  <c r="M55" i="3"/>
  <c r="M54" i="3"/>
  <c r="M53" i="3"/>
  <c r="M52" i="3"/>
  <c r="N50" i="3"/>
  <c r="R156" i="3"/>
  <c r="R149" i="3"/>
  <c r="Q158" i="3"/>
  <c r="P122" i="3"/>
  <c r="M33" i="1"/>
  <c r="M41" i="1" s="1"/>
  <c r="M26" i="1"/>
  <c r="M34" i="1"/>
  <c r="M42" i="1" s="1"/>
  <c r="M27" i="1"/>
  <c r="M35" i="1"/>
  <c r="M43" i="1" s="1"/>
  <c r="M28" i="1"/>
  <c r="M32" i="1"/>
  <c r="M23" i="1"/>
  <c r="M25" i="1"/>
  <c r="M30" i="1" s="1"/>
  <c r="N66" i="1"/>
  <c r="N59" i="1"/>
  <c r="N57" i="1"/>
  <c r="O16" i="1"/>
  <c r="N21" i="1"/>
  <c r="N20" i="1"/>
  <c r="N19" i="1"/>
  <c r="N18" i="1"/>
  <c r="L30" i="1"/>
  <c r="N67" i="1"/>
  <c r="N60" i="1"/>
  <c r="P50" i="1"/>
  <c r="O55" i="1"/>
  <c r="O54" i="1"/>
  <c r="O53" i="1"/>
  <c r="O52" i="1"/>
  <c r="L37" i="1"/>
  <c r="L40" i="1"/>
  <c r="N68" i="1"/>
  <c r="N61" i="1"/>
  <c r="M64" i="1"/>
  <c r="N69" i="1"/>
  <c r="N62" i="1"/>
  <c r="N28" i="3" l="1"/>
  <c r="N35" i="3"/>
  <c r="N43" i="3" s="1"/>
  <c r="M68" i="3"/>
  <c r="M61" i="3"/>
  <c r="R151" i="3"/>
  <c r="Q79" i="3"/>
  <c r="P84" i="3"/>
  <c r="P83" i="3"/>
  <c r="P82" i="3"/>
  <c r="P81" i="3"/>
  <c r="Q129" i="3"/>
  <c r="P16" i="3"/>
  <c r="O21" i="3"/>
  <c r="O20" i="3"/>
  <c r="O19" i="3"/>
  <c r="O18" i="3"/>
  <c r="M69" i="3"/>
  <c r="M62" i="3"/>
  <c r="R158" i="3"/>
  <c r="L64" i="3"/>
  <c r="R117" i="3"/>
  <c r="R115" i="3"/>
  <c r="R124" i="3"/>
  <c r="L71" i="3"/>
  <c r="Q122" i="3"/>
  <c r="S153" i="3"/>
  <c r="S146" i="3"/>
  <c r="S144" i="3"/>
  <c r="M67" i="3"/>
  <c r="M60" i="3"/>
  <c r="O90" i="3"/>
  <c r="O97" i="3"/>
  <c r="R118" i="3"/>
  <c r="R125" i="3"/>
  <c r="S147" i="3"/>
  <c r="S154" i="3"/>
  <c r="R126" i="3"/>
  <c r="R119" i="3"/>
  <c r="O91" i="3"/>
  <c r="O98" i="3"/>
  <c r="N32" i="3"/>
  <c r="N25" i="3"/>
  <c r="N23" i="3"/>
  <c r="S155" i="3"/>
  <c r="S148" i="3"/>
  <c r="N55" i="3"/>
  <c r="N54" i="3"/>
  <c r="N53" i="3"/>
  <c r="O50" i="3"/>
  <c r="N52" i="3"/>
  <c r="M40" i="3"/>
  <c r="M37" i="3"/>
  <c r="R127" i="3"/>
  <c r="R120" i="3"/>
  <c r="N100" i="3"/>
  <c r="O95" i="3"/>
  <c r="O100" i="3" s="1"/>
  <c r="O88" i="3"/>
  <c r="O86" i="3"/>
  <c r="N33" i="3"/>
  <c r="N41" i="3" s="1"/>
  <c r="N26" i="3"/>
  <c r="S156" i="3"/>
  <c r="S149" i="3"/>
  <c r="M66" i="3"/>
  <c r="M71" i="3" s="1"/>
  <c r="M59" i="3"/>
  <c r="M64" i="3" s="1"/>
  <c r="M57" i="3"/>
  <c r="S113" i="3"/>
  <c r="S112" i="3"/>
  <c r="S111" i="3"/>
  <c r="S110" i="3"/>
  <c r="T108" i="3"/>
  <c r="O89" i="3"/>
  <c r="O96" i="3"/>
  <c r="N27" i="3"/>
  <c r="N34" i="3"/>
  <c r="N42" i="3" s="1"/>
  <c r="U137" i="3"/>
  <c r="T142" i="3"/>
  <c r="T141" i="3"/>
  <c r="T140" i="3"/>
  <c r="T139" i="3"/>
  <c r="N34" i="1"/>
  <c r="N42" i="1" s="1"/>
  <c r="N27" i="1"/>
  <c r="N71" i="1"/>
  <c r="P16" i="1"/>
  <c r="O21" i="1"/>
  <c r="O20" i="1"/>
  <c r="O19" i="1"/>
  <c r="O18" i="1"/>
  <c r="O66" i="1"/>
  <c r="O59" i="1"/>
  <c r="O57" i="1"/>
  <c r="M37" i="1"/>
  <c r="M40" i="1"/>
  <c r="N35" i="1"/>
  <c r="N43" i="1" s="1"/>
  <c r="N28" i="1"/>
  <c r="O67" i="1"/>
  <c r="O60" i="1"/>
  <c r="O68" i="1"/>
  <c r="O61" i="1"/>
  <c r="O69" i="1"/>
  <c r="O62" i="1"/>
  <c r="N25" i="1"/>
  <c r="N30" i="1" s="1"/>
  <c r="N23" i="1"/>
  <c r="N32" i="1"/>
  <c r="Q50" i="1"/>
  <c r="P55" i="1"/>
  <c r="P54" i="1"/>
  <c r="P53" i="1"/>
  <c r="P52" i="1"/>
  <c r="N33" i="1"/>
  <c r="N41" i="1" s="1"/>
  <c r="N26" i="1"/>
  <c r="N64" i="1"/>
  <c r="N69" i="3" l="1"/>
  <c r="N62" i="3"/>
  <c r="N30" i="3"/>
  <c r="R122" i="3"/>
  <c r="P96" i="3"/>
  <c r="P89" i="3"/>
  <c r="T153" i="3"/>
  <c r="T146" i="3"/>
  <c r="T144" i="3"/>
  <c r="N40" i="3"/>
  <c r="N37" i="3"/>
  <c r="S151" i="3"/>
  <c r="P90" i="3"/>
  <c r="P97" i="3"/>
  <c r="T147" i="3"/>
  <c r="T154" i="3"/>
  <c r="S158" i="3"/>
  <c r="P91" i="3"/>
  <c r="P98" i="3"/>
  <c r="Q16" i="3"/>
  <c r="P21" i="3"/>
  <c r="P20" i="3"/>
  <c r="P19" i="3"/>
  <c r="P18" i="3"/>
  <c r="P95" i="3"/>
  <c r="P100" i="3" s="1"/>
  <c r="P88" i="3"/>
  <c r="P86" i="3"/>
  <c r="T148" i="3"/>
  <c r="T155" i="3"/>
  <c r="U108" i="3"/>
  <c r="T111" i="3"/>
  <c r="T110" i="3"/>
  <c r="T112" i="3"/>
  <c r="T113" i="3"/>
  <c r="O32" i="3"/>
  <c r="O25" i="3"/>
  <c r="O23" i="3"/>
  <c r="R79" i="3"/>
  <c r="Q84" i="3"/>
  <c r="Q83" i="3"/>
  <c r="Q82" i="3"/>
  <c r="Q81" i="3"/>
  <c r="T156" i="3"/>
  <c r="T149" i="3"/>
  <c r="S117" i="3"/>
  <c r="S115" i="3"/>
  <c r="S124" i="3"/>
  <c r="S129" i="3" s="1"/>
  <c r="N66" i="3"/>
  <c r="N71" i="3" s="1"/>
  <c r="N59" i="3"/>
  <c r="N57" i="3"/>
  <c r="O33" i="3"/>
  <c r="O41" i="3" s="1"/>
  <c r="O26" i="3"/>
  <c r="S127" i="3"/>
  <c r="S120" i="3"/>
  <c r="N68" i="3"/>
  <c r="N61" i="3"/>
  <c r="V137" i="3"/>
  <c r="U142" i="3"/>
  <c r="U141" i="3"/>
  <c r="U140" i="3"/>
  <c r="U139" i="3"/>
  <c r="S118" i="3"/>
  <c r="S125" i="3"/>
  <c r="O93" i="3"/>
  <c r="O55" i="3"/>
  <c r="O54" i="3"/>
  <c r="O53" i="3"/>
  <c r="O52" i="3"/>
  <c r="P50" i="3"/>
  <c r="O34" i="3"/>
  <c r="O42" i="3" s="1"/>
  <c r="O27" i="3"/>
  <c r="S119" i="3"/>
  <c r="S126" i="3"/>
  <c r="N67" i="3"/>
  <c r="N60" i="3"/>
  <c r="R129" i="3"/>
  <c r="O28" i="3"/>
  <c r="O35" i="3"/>
  <c r="O43" i="3" s="1"/>
  <c r="P67" i="1"/>
  <c r="P60" i="1"/>
  <c r="P59" i="1"/>
  <c r="P57" i="1"/>
  <c r="P66" i="1"/>
  <c r="O35" i="1"/>
  <c r="O43" i="1" s="1"/>
  <c r="O28" i="1"/>
  <c r="P68" i="1"/>
  <c r="P61" i="1"/>
  <c r="Q16" i="1"/>
  <c r="P21" i="1"/>
  <c r="P20" i="1"/>
  <c r="P19" i="1"/>
  <c r="P18" i="1"/>
  <c r="P69" i="1"/>
  <c r="P62" i="1"/>
  <c r="R50" i="1"/>
  <c r="Q55" i="1"/>
  <c r="Q54" i="1"/>
  <c r="Q53" i="1"/>
  <c r="Q52" i="1"/>
  <c r="O64" i="1"/>
  <c r="O71" i="1"/>
  <c r="O32" i="1"/>
  <c r="O25" i="1"/>
  <c r="O23" i="1"/>
  <c r="O26" i="1"/>
  <c r="O33" i="1"/>
  <c r="O41" i="1" s="1"/>
  <c r="N40" i="1"/>
  <c r="N37" i="1"/>
  <c r="O34" i="1"/>
  <c r="O42" i="1" s="1"/>
  <c r="O27" i="1"/>
  <c r="T119" i="3" l="1"/>
  <c r="T126" i="3"/>
  <c r="U148" i="3"/>
  <c r="U155" i="3"/>
  <c r="O30" i="3"/>
  <c r="T124" i="3"/>
  <c r="T117" i="3"/>
  <c r="T115" i="3"/>
  <c r="P32" i="3"/>
  <c r="P25" i="3"/>
  <c r="P23" i="3"/>
  <c r="U149" i="3"/>
  <c r="U156" i="3"/>
  <c r="O37" i="3"/>
  <c r="O40" i="3"/>
  <c r="T118" i="3"/>
  <c r="T125" i="3"/>
  <c r="P33" i="3"/>
  <c r="P41" i="3" s="1"/>
  <c r="P26" i="3"/>
  <c r="Q50" i="3"/>
  <c r="P55" i="3"/>
  <c r="P54" i="3"/>
  <c r="P53" i="3"/>
  <c r="P52" i="3"/>
  <c r="W137" i="3"/>
  <c r="V142" i="3"/>
  <c r="V141" i="3"/>
  <c r="V140" i="3"/>
  <c r="V139" i="3"/>
  <c r="Q95" i="3"/>
  <c r="Q88" i="3"/>
  <c r="Q86" i="3"/>
  <c r="V108" i="3"/>
  <c r="U113" i="3"/>
  <c r="U112" i="3"/>
  <c r="U111" i="3"/>
  <c r="U110" i="3"/>
  <c r="P34" i="3"/>
  <c r="P42" i="3" s="1"/>
  <c r="P27" i="3"/>
  <c r="O59" i="3"/>
  <c r="O57" i="3"/>
  <c r="O66" i="3"/>
  <c r="Q96" i="3"/>
  <c r="Q89" i="3"/>
  <c r="P35" i="3"/>
  <c r="P43" i="3" s="1"/>
  <c r="P28" i="3"/>
  <c r="O67" i="3"/>
  <c r="O60" i="3"/>
  <c r="S122" i="3"/>
  <c r="Q97" i="3"/>
  <c r="Q90" i="3"/>
  <c r="R16" i="3"/>
  <c r="Q21" i="3"/>
  <c r="Q20" i="3"/>
  <c r="Q19" i="3"/>
  <c r="Q18" i="3"/>
  <c r="O68" i="3"/>
  <c r="O61" i="3"/>
  <c r="Q91" i="3"/>
  <c r="Q98" i="3"/>
  <c r="T151" i="3"/>
  <c r="U154" i="3"/>
  <c r="U147" i="3"/>
  <c r="O69" i="3"/>
  <c r="O62" i="3"/>
  <c r="U153" i="3"/>
  <c r="U158" i="3" s="1"/>
  <c r="U146" i="3"/>
  <c r="U151" i="3" s="1"/>
  <c r="U144" i="3"/>
  <c r="N64" i="3"/>
  <c r="S79" i="3"/>
  <c r="R84" i="3"/>
  <c r="R83" i="3"/>
  <c r="R82" i="3"/>
  <c r="R81" i="3"/>
  <c r="T120" i="3"/>
  <c r="T127" i="3"/>
  <c r="P93" i="3"/>
  <c r="T158" i="3"/>
  <c r="Q68" i="1"/>
  <c r="Q61" i="1"/>
  <c r="Q69" i="1"/>
  <c r="Q62" i="1"/>
  <c r="P71" i="1"/>
  <c r="R55" i="1"/>
  <c r="R54" i="1"/>
  <c r="R53" i="1"/>
  <c r="R52" i="1"/>
  <c r="S50" i="1"/>
  <c r="P25" i="1"/>
  <c r="P23" i="1"/>
  <c r="P32" i="1"/>
  <c r="P64" i="1"/>
  <c r="O30" i="1"/>
  <c r="P26" i="1"/>
  <c r="P33" i="1"/>
  <c r="P41" i="1" s="1"/>
  <c r="O37" i="1"/>
  <c r="O40" i="1"/>
  <c r="P27" i="1"/>
  <c r="P34" i="1"/>
  <c r="P42" i="1" s="1"/>
  <c r="Q59" i="1"/>
  <c r="Q57" i="1"/>
  <c r="Q66" i="1"/>
  <c r="P35" i="1"/>
  <c r="P43" i="1" s="1"/>
  <c r="P28" i="1"/>
  <c r="Q60" i="1"/>
  <c r="Q67" i="1"/>
  <c r="Q21" i="1"/>
  <c r="Q20" i="1"/>
  <c r="Q18" i="1"/>
  <c r="R16" i="1"/>
  <c r="Q19" i="1"/>
  <c r="Q33" i="3" l="1"/>
  <c r="Q41" i="3" s="1"/>
  <c r="Q26" i="3"/>
  <c r="W108" i="3"/>
  <c r="V113" i="3"/>
  <c r="V112" i="3"/>
  <c r="V111" i="3"/>
  <c r="V110" i="3"/>
  <c r="Q100" i="3"/>
  <c r="V154" i="3"/>
  <c r="V147" i="3"/>
  <c r="P69" i="3"/>
  <c r="P62" i="3"/>
  <c r="R97" i="3"/>
  <c r="R90" i="3"/>
  <c r="Q34" i="3"/>
  <c r="Q42" i="3" s="1"/>
  <c r="Q27" i="3"/>
  <c r="V148" i="3"/>
  <c r="V155" i="3"/>
  <c r="Q55" i="3"/>
  <c r="Q54" i="3"/>
  <c r="Q53" i="3"/>
  <c r="Q52" i="3"/>
  <c r="R50" i="3"/>
  <c r="R96" i="3"/>
  <c r="R89" i="3"/>
  <c r="Q35" i="3"/>
  <c r="Q43" i="3" s="1"/>
  <c r="Q28" i="3"/>
  <c r="V149" i="3"/>
  <c r="V156" i="3"/>
  <c r="T79" i="3"/>
  <c r="S84" i="3"/>
  <c r="S83" i="3"/>
  <c r="S82" i="3"/>
  <c r="S81" i="3"/>
  <c r="S16" i="3"/>
  <c r="R21" i="3"/>
  <c r="R20" i="3"/>
  <c r="R19" i="3"/>
  <c r="R18" i="3"/>
  <c r="O71" i="3"/>
  <c r="X137" i="3"/>
  <c r="W142" i="3"/>
  <c r="W141" i="3"/>
  <c r="W140" i="3"/>
  <c r="W139" i="3"/>
  <c r="U124" i="3"/>
  <c r="U117" i="3"/>
  <c r="U115" i="3"/>
  <c r="P30" i="3"/>
  <c r="T122" i="3"/>
  <c r="O64" i="3"/>
  <c r="U125" i="3"/>
  <c r="U118" i="3"/>
  <c r="P59" i="3"/>
  <c r="P57" i="3"/>
  <c r="P66" i="3"/>
  <c r="P37" i="3"/>
  <c r="P40" i="3"/>
  <c r="T129" i="3"/>
  <c r="U119" i="3"/>
  <c r="U126" i="3"/>
  <c r="P60" i="3"/>
  <c r="P67" i="3"/>
  <c r="R98" i="3"/>
  <c r="R91" i="3"/>
  <c r="R95" i="3"/>
  <c r="R100" i="3" s="1"/>
  <c r="R88" i="3"/>
  <c r="R93" i="3" s="1"/>
  <c r="R86" i="3"/>
  <c r="Q32" i="3"/>
  <c r="Q25" i="3"/>
  <c r="Q30" i="3" s="1"/>
  <c r="Q23" i="3"/>
  <c r="U120" i="3"/>
  <c r="U127" i="3"/>
  <c r="Q93" i="3"/>
  <c r="V153" i="3"/>
  <c r="V158" i="3" s="1"/>
  <c r="V146" i="3"/>
  <c r="V151" i="3" s="1"/>
  <c r="V144" i="3"/>
  <c r="P68" i="3"/>
  <c r="P61" i="3"/>
  <c r="Q32" i="1"/>
  <c r="Q25" i="1"/>
  <c r="Q23" i="1"/>
  <c r="Q28" i="1"/>
  <c r="Q35" i="1"/>
  <c r="Q43" i="1" s="1"/>
  <c r="Q71" i="1"/>
  <c r="S55" i="1"/>
  <c r="S54" i="1"/>
  <c r="S53" i="1"/>
  <c r="S52" i="1"/>
  <c r="T50" i="1"/>
  <c r="R59" i="1"/>
  <c r="R57" i="1"/>
  <c r="R66" i="1"/>
  <c r="Q27" i="1"/>
  <c r="Q34" i="1"/>
  <c r="Q42" i="1" s="1"/>
  <c r="Q64" i="1"/>
  <c r="P37" i="1"/>
  <c r="P40" i="1"/>
  <c r="R60" i="1"/>
  <c r="R67" i="1"/>
  <c r="Q26" i="1"/>
  <c r="Q33" i="1"/>
  <c r="Q41" i="1" s="1"/>
  <c r="R61" i="1"/>
  <c r="R68" i="1"/>
  <c r="S16" i="1"/>
  <c r="R21" i="1"/>
  <c r="R20" i="1"/>
  <c r="R19" i="1"/>
  <c r="R18" i="1"/>
  <c r="P30" i="1"/>
  <c r="R69" i="1"/>
  <c r="R62" i="1"/>
  <c r="R25" i="3" l="1"/>
  <c r="R23" i="3"/>
  <c r="R32" i="3"/>
  <c r="Q61" i="3"/>
  <c r="Q68" i="3"/>
  <c r="V124" i="3"/>
  <c r="V117" i="3"/>
  <c r="V115" i="3"/>
  <c r="P71" i="3"/>
  <c r="W153" i="3"/>
  <c r="W158" i="3" s="1"/>
  <c r="W146" i="3"/>
  <c r="W144" i="3"/>
  <c r="R33" i="3"/>
  <c r="R41" i="3" s="1"/>
  <c r="R26" i="3"/>
  <c r="S95" i="3"/>
  <c r="S88" i="3"/>
  <c r="S86" i="3"/>
  <c r="Q69" i="3"/>
  <c r="Q62" i="3"/>
  <c r="V125" i="3"/>
  <c r="V118" i="3"/>
  <c r="W154" i="3"/>
  <c r="W147" i="3"/>
  <c r="R34" i="3"/>
  <c r="R42" i="3" s="1"/>
  <c r="R27" i="3"/>
  <c r="S96" i="3"/>
  <c r="S89" i="3"/>
  <c r="V126" i="3"/>
  <c r="V119" i="3"/>
  <c r="P64" i="3"/>
  <c r="U122" i="3"/>
  <c r="W155" i="3"/>
  <c r="W148" i="3"/>
  <c r="R35" i="3"/>
  <c r="R43" i="3" s="1"/>
  <c r="R28" i="3"/>
  <c r="S97" i="3"/>
  <c r="S90" i="3"/>
  <c r="V120" i="3"/>
  <c r="V127" i="3"/>
  <c r="U129" i="3"/>
  <c r="W149" i="3"/>
  <c r="W156" i="3"/>
  <c r="S21" i="3"/>
  <c r="S20" i="3"/>
  <c r="S19" i="3"/>
  <c r="S18" i="3"/>
  <c r="T16" i="3"/>
  <c r="S98" i="3"/>
  <c r="S91" i="3"/>
  <c r="X108" i="3"/>
  <c r="W113" i="3"/>
  <c r="W112" i="3"/>
  <c r="W111" i="3"/>
  <c r="W110" i="3"/>
  <c r="Q40" i="3"/>
  <c r="Q37" i="3"/>
  <c r="X142" i="3"/>
  <c r="X141" i="3"/>
  <c r="X140" i="3"/>
  <c r="X139" i="3"/>
  <c r="Y137" i="3"/>
  <c r="U79" i="3"/>
  <c r="T84" i="3"/>
  <c r="T83" i="3"/>
  <c r="T82" i="3"/>
  <c r="T81" i="3"/>
  <c r="S50" i="3"/>
  <c r="R55" i="3"/>
  <c r="R54" i="3"/>
  <c r="R52" i="3"/>
  <c r="R53" i="3"/>
  <c r="Q59" i="3"/>
  <c r="Q64" i="3" s="1"/>
  <c r="Q57" i="3"/>
  <c r="Q66" i="3"/>
  <c r="Q60" i="3"/>
  <c r="Q67" i="3"/>
  <c r="R71" i="1"/>
  <c r="S60" i="1"/>
  <c r="S67" i="1"/>
  <c r="S61" i="1"/>
  <c r="S68" i="1"/>
  <c r="R64" i="1"/>
  <c r="S62" i="1"/>
  <c r="S69" i="1"/>
  <c r="Q30" i="1"/>
  <c r="S18" i="1"/>
  <c r="S20" i="1"/>
  <c r="S19" i="1"/>
  <c r="T16" i="1"/>
  <c r="S21" i="1"/>
  <c r="R23" i="1"/>
  <c r="R25" i="1"/>
  <c r="R30" i="1" s="1"/>
  <c r="R32" i="1"/>
  <c r="Q37" i="1"/>
  <c r="Q40" i="1"/>
  <c r="R33" i="1"/>
  <c r="R41" i="1" s="1"/>
  <c r="R26" i="1"/>
  <c r="R27" i="1"/>
  <c r="R34" i="1"/>
  <c r="R42" i="1" s="1"/>
  <c r="S66" i="1"/>
  <c r="S71" i="1" s="1"/>
  <c r="S59" i="1"/>
  <c r="S64" i="1" s="1"/>
  <c r="S57" i="1"/>
  <c r="R28" i="1"/>
  <c r="R35" i="1"/>
  <c r="R43" i="1" s="1"/>
  <c r="U50" i="1"/>
  <c r="T52" i="1"/>
  <c r="T55" i="1"/>
  <c r="T53" i="1"/>
  <c r="T54" i="1"/>
  <c r="T50" i="3" l="1"/>
  <c r="S55" i="3"/>
  <c r="S54" i="3"/>
  <c r="S53" i="3"/>
  <c r="S52" i="3"/>
  <c r="T97" i="3"/>
  <c r="T90" i="3"/>
  <c r="X154" i="3"/>
  <c r="X147" i="3"/>
  <c r="S35" i="3"/>
  <c r="S43" i="3" s="1"/>
  <c r="S28" i="3"/>
  <c r="V122" i="3"/>
  <c r="T98" i="3"/>
  <c r="T91" i="3"/>
  <c r="X155" i="3"/>
  <c r="X148" i="3"/>
  <c r="S93" i="3"/>
  <c r="V129" i="3"/>
  <c r="V79" i="3"/>
  <c r="U84" i="3"/>
  <c r="U83" i="3"/>
  <c r="U82" i="3"/>
  <c r="U81" i="3"/>
  <c r="X156" i="3"/>
  <c r="X149" i="3"/>
  <c r="W124" i="3"/>
  <c r="W117" i="3"/>
  <c r="W122" i="3" s="1"/>
  <c r="W115" i="3"/>
  <c r="S100" i="3"/>
  <c r="R60" i="3"/>
  <c r="R67" i="3"/>
  <c r="W125" i="3"/>
  <c r="W118" i="3"/>
  <c r="X153" i="3"/>
  <c r="X146" i="3"/>
  <c r="X144" i="3"/>
  <c r="R66" i="3"/>
  <c r="R57" i="3"/>
  <c r="R59" i="3"/>
  <c r="R64" i="3" s="1"/>
  <c r="W126" i="3"/>
  <c r="W119" i="3"/>
  <c r="T18" i="3"/>
  <c r="T20" i="3"/>
  <c r="T19" i="3"/>
  <c r="U16" i="3"/>
  <c r="T21" i="3"/>
  <c r="R37" i="3"/>
  <c r="R40" i="3"/>
  <c r="S34" i="3"/>
  <c r="S42" i="3" s="1"/>
  <c r="S27" i="3"/>
  <c r="Q71" i="3"/>
  <c r="R61" i="3"/>
  <c r="R68" i="3"/>
  <c r="W127" i="3"/>
  <c r="W120" i="3"/>
  <c r="S25" i="3"/>
  <c r="S30" i="3" s="1"/>
  <c r="S23" i="3"/>
  <c r="S32" i="3"/>
  <c r="T96" i="3"/>
  <c r="T89" i="3"/>
  <c r="R62" i="3"/>
  <c r="R69" i="3"/>
  <c r="T88" i="3"/>
  <c r="T93" i="3" s="1"/>
  <c r="T86" i="3"/>
  <c r="T95" i="3"/>
  <c r="Z137" i="3"/>
  <c r="Y142" i="3"/>
  <c r="Y141" i="3"/>
  <c r="Y140" i="3"/>
  <c r="Y139" i="3"/>
  <c r="Y108" i="3"/>
  <c r="X113" i="3"/>
  <c r="X112" i="3"/>
  <c r="X111" i="3"/>
  <c r="X110" i="3"/>
  <c r="S26" i="3"/>
  <c r="S33" i="3"/>
  <c r="S41" i="3" s="1"/>
  <c r="W151" i="3"/>
  <c r="R30" i="3"/>
  <c r="T61" i="1"/>
  <c r="T68" i="1"/>
  <c r="R40" i="1"/>
  <c r="R37" i="1"/>
  <c r="S26" i="1"/>
  <c r="S33" i="1"/>
  <c r="S41" i="1" s="1"/>
  <c r="T62" i="1"/>
  <c r="T69" i="1"/>
  <c r="S32" i="1"/>
  <c r="S25" i="1"/>
  <c r="S23" i="1"/>
  <c r="T67" i="1"/>
  <c r="T60" i="1"/>
  <c r="T66" i="1"/>
  <c r="T59" i="1"/>
  <c r="T57" i="1"/>
  <c r="V50" i="1"/>
  <c r="U55" i="1"/>
  <c r="U54" i="1"/>
  <c r="U53" i="1"/>
  <c r="U52" i="1"/>
  <c r="S34" i="1"/>
  <c r="S42" i="1" s="1"/>
  <c r="S27" i="1"/>
  <c r="S28" i="1"/>
  <c r="S35" i="1"/>
  <c r="S43" i="1" s="1"/>
  <c r="U16" i="1"/>
  <c r="T21" i="1"/>
  <c r="T20" i="1"/>
  <c r="T19" i="1"/>
  <c r="T18" i="1"/>
  <c r="S61" i="3" l="1"/>
  <c r="S68" i="3"/>
  <c r="X126" i="3"/>
  <c r="X119" i="3"/>
  <c r="Y153" i="3"/>
  <c r="Y144" i="3"/>
  <c r="Y146" i="3"/>
  <c r="T26" i="3"/>
  <c r="T33" i="3"/>
  <c r="T41" i="3" s="1"/>
  <c r="U88" i="3"/>
  <c r="U86" i="3"/>
  <c r="U95" i="3"/>
  <c r="U50" i="3"/>
  <c r="T55" i="3"/>
  <c r="T54" i="3"/>
  <c r="T53" i="3"/>
  <c r="T52" i="3"/>
  <c r="X127" i="3"/>
  <c r="X120" i="3"/>
  <c r="Y154" i="3"/>
  <c r="Y147" i="3"/>
  <c r="T27" i="3"/>
  <c r="T34" i="3"/>
  <c r="T42" i="3" s="1"/>
  <c r="X151" i="3"/>
  <c r="U89" i="3"/>
  <c r="U96" i="3"/>
  <c r="T35" i="3"/>
  <c r="T43" i="3" s="1"/>
  <c r="T28" i="3"/>
  <c r="Z108" i="3"/>
  <c r="Y113" i="3"/>
  <c r="Y112" i="3"/>
  <c r="Y111" i="3"/>
  <c r="Y110" i="3"/>
  <c r="Y155" i="3"/>
  <c r="Y148" i="3"/>
  <c r="T25" i="3"/>
  <c r="T32" i="3"/>
  <c r="T23" i="3"/>
  <c r="R71" i="3"/>
  <c r="X158" i="3"/>
  <c r="U97" i="3"/>
  <c r="U90" i="3"/>
  <c r="Y156" i="3"/>
  <c r="Y149" i="3"/>
  <c r="U98" i="3"/>
  <c r="U91" i="3"/>
  <c r="AA137" i="3"/>
  <c r="Z142" i="3"/>
  <c r="Z141" i="3"/>
  <c r="Z140" i="3"/>
  <c r="Z139" i="3"/>
  <c r="S40" i="3"/>
  <c r="S37" i="3"/>
  <c r="V84" i="3"/>
  <c r="V83" i="3"/>
  <c r="V82" i="3"/>
  <c r="V81" i="3"/>
  <c r="W79" i="3"/>
  <c r="S66" i="3"/>
  <c r="S59" i="3"/>
  <c r="S64" i="3" s="1"/>
  <c r="S57" i="3"/>
  <c r="T100" i="3"/>
  <c r="S67" i="3"/>
  <c r="S60" i="3"/>
  <c r="X124" i="3"/>
  <c r="X129" i="3" s="1"/>
  <c r="X117" i="3"/>
  <c r="X122" i="3" s="1"/>
  <c r="X115" i="3"/>
  <c r="X125" i="3"/>
  <c r="X118" i="3"/>
  <c r="V16" i="3"/>
  <c r="U21" i="3"/>
  <c r="U20" i="3"/>
  <c r="U19" i="3"/>
  <c r="U18" i="3"/>
  <c r="W129" i="3"/>
  <c r="S62" i="3"/>
  <c r="S69" i="3"/>
  <c r="U67" i="1"/>
  <c r="U60" i="1"/>
  <c r="T32" i="1"/>
  <c r="T25" i="1"/>
  <c r="T30" i="1" s="1"/>
  <c r="T23" i="1"/>
  <c r="U62" i="1"/>
  <c r="U69" i="1"/>
  <c r="S30" i="1"/>
  <c r="T33" i="1"/>
  <c r="T41" i="1" s="1"/>
  <c r="T26" i="1"/>
  <c r="W50" i="1"/>
  <c r="V55" i="1"/>
  <c r="V54" i="1"/>
  <c r="V53" i="1"/>
  <c r="V52" i="1"/>
  <c r="T64" i="1"/>
  <c r="S40" i="1"/>
  <c r="S37" i="1"/>
  <c r="U68" i="1"/>
  <c r="U61" i="1"/>
  <c r="T34" i="1"/>
  <c r="T42" i="1" s="1"/>
  <c r="T27" i="1"/>
  <c r="T71" i="1"/>
  <c r="T35" i="1"/>
  <c r="T43" i="1" s="1"/>
  <c r="T28" i="1"/>
  <c r="V16" i="1"/>
  <c r="U21" i="1"/>
  <c r="U19" i="1"/>
  <c r="U18" i="1"/>
  <c r="U20" i="1"/>
  <c r="U66" i="1"/>
  <c r="U59" i="1"/>
  <c r="U64" i="1" s="1"/>
  <c r="U57" i="1"/>
  <c r="Y117" i="3" l="1"/>
  <c r="Y115" i="3"/>
  <c r="Y124" i="3"/>
  <c r="T66" i="3"/>
  <c r="T59" i="3"/>
  <c r="T57" i="3"/>
  <c r="S71" i="3"/>
  <c r="V89" i="3"/>
  <c r="V96" i="3"/>
  <c r="Y125" i="3"/>
  <c r="Y118" i="3"/>
  <c r="T67" i="3"/>
  <c r="T60" i="3"/>
  <c r="V88" i="3"/>
  <c r="V86" i="3"/>
  <c r="V95" i="3"/>
  <c r="V100" i="3" s="1"/>
  <c r="U32" i="3"/>
  <c r="U25" i="3"/>
  <c r="U23" i="3"/>
  <c r="V90" i="3"/>
  <c r="V97" i="3"/>
  <c r="Y126" i="3"/>
  <c r="Y119" i="3"/>
  <c r="T68" i="3"/>
  <c r="T61" i="3"/>
  <c r="U100" i="3"/>
  <c r="U26" i="3"/>
  <c r="U33" i="3"/>
  <c r="U41" i="3" s="1"/>
  <c r="V98" i="3"/>
  <c r="V91" i="3"/>
  <c r="Y127" i="3"/>
  <c r="Y120" i="3"/>
  <c r="T62" i="3"/>
  <c r="T69" i="3"/>
  <c r="Y151" i="3"/>
  <c r="AB137" i="3"/>
  <c r="AA142" i="3"/>
  <c r="AA141" i="3"/>
  <c r="AA140" i="3"/>
  <c r="AA139" i="3"/>
  <c r="U27" i="3"/>
  <c r="U34" i="3"/>
  <c r="U42" i="3" s="1"/>
  <c r="Z153" i="3"/>
  <c r="Z146" i="3"/>
  <c r="Z144" i="3"/>
  <c r="T40" i="3"/>
  <c r="T37" i="3"/>
  <c r="AA108" i="3"/>
  <c r="Z113" i="3"/>
  <c r="Z112" i="3"/>
  <c r="Z111" i="3"/>
  <c r="Z110" i="3"/>
  <c r="U55" i="3"/>
  <c r="U54" i="3"/>
  <c r="U53" i="3"/>
  <c r="U52" i="3"/>
  <c r="V50" i="3"/>
  <c r="U93" i="3"/>
  <c r="U28" i="3"/>
  <c r="U35" i="3"/>
  <c r="U43" i="3" s="1"/>
  <c r="Z154" i="3"/>
  <c r="Z147" i="3"/>
  <c r="T30" i="3"/>
  <c r="Y158" i="3"/>
  <c r="W16" i="3"/>
  <c r="V21" i="3"/>
  <c r="V20" i="3"/>
  <c r="V19" i="3"/>
  <c r="V18" i="3"/>
  <c r="Z155" i="3"/>
  <c r="Z148" i="3"/>
  <c r="X79" i="3"/>
  <c r="W82" i="3"/>
  <c r="W83" i="3"/>
  <c r="W81" i="3"/>
  <c r="W84" i="3"/>
  <c r="Z156" i="3"/>
  <c r="Z149" i="3"/>
  <c r="U34" i="1"/>
  <c r="U42" i="1" s="1"/>
  <c r="U27" i="1"/>
  <c r="V68" i="1"/>
  <c r="V61" i="1"/>
  <c r="U33" i="1"/>
  <c r="U41" i="1" s="1"/>
  <c r="U26" i="1"/>
  <c r="X50" i="1"/>
  <c r="W55" i="1"/>
  <c r="W54" i="1"/>
  <c r="W53" i="1"/>
  <c r="W52" i="1"/>
  <c r="T37" i="1"/>
  <c r="T40" i="1"/>
  <c r="U35" i="1"/>
  <c r="U43" i="1" s="1"/>
  <c r="U28" i="1"/>
  <c r="U32" i="1"/>
  <c r="U25" i="1"/>
  <c r="U23" i="1"/>
  <c r="W16" i="1"/>
  <c r="V21" i="1"/>
  <c r="V20" i="1"/>
  <c r="V19" i="1"/>
  <c r="V18" i="1"/>
  <c r="V69" i="1"/>
  <c r="V62" i="1"/>
  <c r="U71" i="1"/>
  <c r="V66" i="1"/>
  <c r="V71" i="1" s="1"/>
  <c r="V59" i="1"/>
  <c r="V64" i="1" s="1"/>
  <c r="V57" i="1"/>
  <c r="V67" i="1"/>
  <c r="V60" i="1"/>
  <c r="W50" i="3" l="1"/>
  <c r="V55" i="3"/>
  <c r="V54" i="3"/>
  <c r="V53" i="3"/>
  <c r="V52" i="3"/>
  <c r="Z117" i="3"/>
  <c r="Z115" i="3"/>
  <c r="Z124" i="3"/>
  <c r="AA153" i="3"/>
  <c r="AA146" i="3"/>
  <c r="AA144" i="3"/>
  <c r="U40" i="3"/>
  <c r="U37" i="3"/>
  <c r="W89" i="3"/>
  <c r="W96" i="3"/>
  <c r="V32" i="3"/>
  <c r="V25" i="3"/>
  <c r="V23" i="3"/>
  <c r="U66" i="3"/>
  <c r="U59" i="3"/>
  <c r="U57" i="3"/>
  <c r="Z118" i="3"/>
  <c r="Z125" i="3"/>
  <c r="AA147" i="3"/>
  <c r="AA154" i="3"/>
  <c r="Y129" i="3"/>
  <c r="Y79" i="3"/>
  <c r="X84" i="3"/>
  <c r="X83" i="3"/>
  <c r="X82" i="3"/>
  <c r="X81" i="3"/>
  <c r="V33" i="3"/>
  <c r="V41" i="3" s="1"/>
  <c r="V26" i="3"/>
  <c r="U67" i="3"/>
  <c r="U60" i="3"/>
  <c r="Z126" i="3"/>
  <c r="Z119" i="3"/>
  <c r="AA155" i="3"/>
  <c r="AA148" i="3"/>
  <c r="V93" i="3"/>
  <c r="W90" i="3"/>
  <c r="W97" i="3"/>
  <c r="V27" i="3"/>
  <c r="V34" i="3"/>
  <c r="V42" i="3" s="1"/>
  <c r="U68" i="3"/>
  <c r="U61" i="3"/>
  <c r="Z127" i="3"/>
  <c r="Z120" i="3"/>
  <c r="AA156" i="3"/>
  <c r="AA149" i="3"/>
  <c r="Y122" i="3"/>
  <c r="V28" i="3"/>
  <c r="V35" i="3"/>
  <c r="V43" i="3" s="1"/>
  <c r="U69" i="3"/>
  <c r="U62" i="3"/>
  <c r="AA113" i="3"/>
  <c r="AA112" i="3"/>
  <c r="AA111" i="3"/>
  <c r="AA110" i="3"/>
  <c r="AB108" i="3"/>
  <c r="AC137" i="3"/>
  <c r="AB142" i="3"/>
  <c r="AB141" i="3"/>
  <c r="AB140" i="3"/>
  <c r="AB139" i="3"/>
  <c r="X16" i="3"/>
  <c r="W21" i="3"/>
  <c r="W20" i="3"/>
  <c r="W19" i="3"/>
  <c r="W18" i="3"/>
  <c r="Z151" i="3"/>
  <c r="T64" i="3"/>
  <c r="W91" i="3"/>
  <c r="W98" i="3"/>
  <c r="Z158" i="3"/>
  <c r="T71" i="3"/>
  <c r="W95" i="3"/>
  <c r="W100" i="3" s="1"/>
  <c r="W88" i="3"/>
  <c r="W86" i="3"/>
  <c r="U30" i="3"/>
  <c r="W66" i="1"/>
  <c r="W59" i="1"/>
  <c r="W57" i="1"/>
  <c r="V25" i="1"/>
  <c r="V23" i="1"/>
  <c r="V32" i="1"/>
  <c r="U30" i="1"/>
  <c r="V34" i="1"/>
  <c r="V42" i="1" s="1"/>
  <c r="V27" i="1"/>
  <c r="W67" i="1"/>
  <c r="W60" i="1"/>
  <c r="V33" i="1"/>
  <c r="V41" i="1" s="1"/>
  <c r="V26" i="1"/>
  <c r="V35" i="1"/>
  <c r="V43" i="1" s="1"/>
  <c r="V28" i="1"/>
  <c r="W68" i="1"/>
  <c r="W61" i="1"/>
  <c r="X16" i="1"/>
  <c r="W21" i="1"/>
  <c r="W20" i="1"/>
  <c r="W19" i="1"/>
  <c r="W18" i="1"/>
  <c r="W69" i="1"/>
  <c r="W62" i="1"/>
  <c r="U37" i="1"/>
  <c r="U40" i="1"/>
  <c r="Y50" i="1"/>
  <c r="X55" i="1"/>
  <c r="X54" i="1"/>
  <c r="X53" i="1"/>
  <c r="X52" i="1"/>
  <c r="W33" i="3" l="1"/>
  <c r="W41" i="3" s="1"/>
  <c r="W26" i="3"/>
  <c r="AA119" i="3"/>
  <c r="AA126" i="3"/>
  <c r="X90" i="3"/>
  <c r="X97" i="3"/>
  <c r="W55" i="3"/>
  <c r="W54" i="3"/>
  <c r="W53" i="3"/>
  <c r="W52" i="3"/>
  <c r="X50" i="3"/>
  <c r="W34" i="3"/>
  <c r="W42" i="3" s="1"/>
  <c r="W27" i="3"/>
  <c r="AA127" i="3"/>
  <c r="AA120" i="3"/>
  <c r="X91" i="3"/>
  <c r="X98" i="3"/>
  <c r="U64" i="3"/>
  <c r="Z122" i="3"/>
  <c r="W28" i="3"/>
  <c r="W35" i="3"/>
  <c r="W43" i="3" s="1"/>
  <c r="Z79" i="3"/>
  <c r="Y84" i="3"/>
  <c r="Y83" i="3"/>
  <c r="Y82" i="3"/>
  <c r="Y81" i="3"/>
  <c r="U71" i="3"/>
  <c r="Y16" i="3"/>
  <c r="X21" i="3"/>
  <c r="X20" i="3"/>
  <c r="X19" i="3"/>
  <c r="X18" i="3"/>
  <c r="AB153" i="3"/>
  <c r="AB146" i="3"/>
  <c r="AB144" i="3"/>
  <c r="AB147" i="3"/>
  <c r="AB154" i="3"/>
  <c r="V30" i="3"/>
  <c r="V66" i="3"/>
  <c r="V59" i="3"/>
  <c r="V57" i="3"/>
  <c r="W93" i="3"/>
  <c r="AB148" i="3"/>
  <c r="AB155" i="3"/>
  <c r="AC108" i="3"/>
  <c r="AB111" i="3"/>
  <c r="AB110" i="3"/>
  <c r="AB113" i="3"/>
  <c r="AB112" i="3"/>
  <c r="V40" i="3"/>
  <c r="V37" i="3"/>
  <c r="V67" i="3"/>
  <c r="V60" i="3"/>
  <c r="AB156" i="3"/>
  <c r="AB149" i="3"/>
  <c r="AA117" i="3"/>
  <c r="AA115" i="3"/>
  <c r="AA124" i="3"/>
  <c r="X95" i="3"/>
  <c r="X88" i="3"/>
  <c r="X86" i="3"/>
  <c r="AA151" i="3"/>
  <c r="V68" i="3"/>
  <c r="V61" i="3"/>
  <c r="W32" i="3"/>
  <c r="W25" i="3"/>
  <c r="W30" i="3" s="1"/>
  <c r="W23" i="3"/>
  <c r="AD137" i="3"/>
  <c r="AC142" i="3"/>
  <c r="AC141" i="3"/>
  <c r="AC140" i="3"/>
  <c r="AC139" i="3"/>
  <c r="AA118" i="3"/>
  <c r="AA125" i="3"/>
  <c r="X96" i="3"/>
  <c r="X89" i="3"/>
  <c r="AA158" i="3"/>
  <c r="Z129" i="3"/>
  <c r="V69" i="3"/>
  <c r="V62" i="3"/>
  <c r="Z50" i="1"/>
  <c r="Y55" i="1"/>
  <c r="Y54" i="1"/>
  <c r="Y53" i="1"/>
  <c r="Y52" i="1"/>
  <c r="W25" i="1"/>
  <c r="W32" i="1"/>
  <c r="W23" i="1"/>
  <c r="W26" i="1"/>
  <c r="W33" i="1"/>
  <c r="W41" i="1" s="1"/>
  <c r="W34" i="1"/>
  <c r="W42" i="1" s="1"/>
  <c r="W27" i="1"/>
  <c r="X59" i="1"/>
  <c r="X57" i="1"/>
  <c r="X66" i="1"/>
  <c r="W35" i="1"/>
  <c r="W43" i="1" s="1"/>
  <c r="W28" i="1"/>
  <c r="V40" i="1"/>
  <c r="V37" i="1"/>
  <c r="X67" i="1"/>
  <c r="X60" i="1"/>
  <c r="X21" i="1"/>
  <c r="X20" i="1"/>
  <c r="X19" i="1"/>
  <c r="X18" i="1"/>
  <c r="Y16" i="1"/>
  <c r="X68" i="1"/>
  <c r="X61" i="1"/>
  <c r="V30" i="1"/>
  <c r="W64" i="1"/>
  <c r="X69" i="1"/>
  <c r="X62" i="1"/>
  <c r="W71" i="1"/>
  <c r="Y96" i="3" l="1"/>
  <c r="Y89" i="3"/>
  <c r="AC153" i="3"/>
  <c r="AC146" i="3"/>
  <c r="AC144" i="3"/>
  <c r="X93" i="3"/>
  <c r="AB124" i="3"/>
  <c r="AB117" i="3"/>
  <c r="AB115" i="3"/>
  <c r="V64" i="3"/>
  <c r="Y97" i="3"/>
  <c r="Y90" i="3"/>
  <c r="W68" i="3"/>
  <c r="W61" i="3"/>
  <c r="AA122" i="3"/>
  <c r="AC154" i="3"/>
  <c r="AC147" i="3"/>
  <c r="X100" i="3"/>
  <c r="AB118" i="3"/>
  <c r="AB125" i="3"/>
  <c r="V71" i="3"/>
  <c r="Y91" i="3"/>
  <c r="Y98" i="3"/>
  <c r="W69" i="3"/>
  <c r="W62" i="3"/>
  <c r="AC148" i="3"/>
  <c r="AC155" i="3"/>
  <c r="AD108" i="3"/>
  <c r="AC113" i="3"/>
  <c r="AC112" i="3"/>
  <c r="AC111" i="3"/>
  <c r="AC110" i="3"/>
  <c r="X32" i="3"/>
  <c r="X25" i="3"/>
  <c r="X23" i="3"/>
  <c r="AA79" i="3"/>
  <c r="Z84" i="3"/>
  <c r="Z83" i="3"/>
  <c r="Z82" i="3"/>
  <c r="Z81" i="3"/>
  <c r="AC149" i="3"/>
  <c r="AC156" i="3"/>
  <c r="W40" i="3"/>
  <c r="W37" i="3"/>
  <c r="X33" i="3"/>
  <c r="X41" i="3" s="1"/>
  <c r="X26" i="3"/>
  <c r="AE137" i="3"/>
  <c r="AD142" i="3"/>
  <c r="AD141" i="3"/>
  <c r="AD140" i="3"/>
  <c r="AD139" i="3"/>
  <c r="AB151" i="3"/>
  <c r="X34" i="3"/>
  <c r="X42" i="3" s="1"/>
  <c r="X27" i="3"/>
  <c r="AB120" i="3"/>
  <c r="AB127" i="3"/>
  <c r="W67" i="3"/>
  <c r="W60" i="3"/>
  <c r="AA129" i="3"/>
  <c r="AB158" i="3"/>
  <c r="X35" i="3"/>
  <c r="X43" i="3" s="1"/>
  <c r="X28" i="3"/>
  <c r="Y50" i="3"/>
  <c r="X55" i="3"/>
  <c r="X54" i="3"/>
  <c r="X53" i="3"/>
  <c r="X52" i="3"/>
  <c r="AB119" i="3"/>
  <c r="AB126" i="3"/>
  <c r="Z16" i="3"/>
  <c r="Y21" i="3"/>
  <c r="Y20" i="3"/>
  <c r="Y19" i="3"/>
  <c r="Y18" i="3"/>
  <c r="Y95" i="3"/>
  <c r="Y100" i="3" s="1"/>
  <c r="Y88" i="3"/>
  <c r="Y86" i="3"/>
  <c r="W59" i="3"/>
  <c r="W64" i="3" s="1"/>
  <c r="W57" i="3"/>
  <c r="W66" i="3"/>
  <c r="W71" i="3" s="1"/>
  <c r="W30" i="1"/>
  <c r="Z55" i="1"/>
  <c r="Z54" i="1"/>
  <c r="Z53" i="1"/>
  <c r="Z52" i="1"/>
  <c r="AA50" i="1"/>
  <c r="Y21" i="1"/>
  <c r="Y19" i="1"/>
  <c r="Z16" i="1"/>
  <c r="Y20" i="1"/>
  <c r="Y18" i="1"/>
  <c r="X25" i="1"/>
  <c r="X23" i="1"/>
  <c r="X32" i="1"/>
  <c r="X26" i="1"/>
  <c r="X33" i="1"/>
  <c r="X41" i="1" s="1"/>
  <c r="X71" i="1"/>
  <c r="Y59" i="1"/>
  <c r="Y57" i="1"/>
  <c r="Y66" i="1"/>
  <c r="X27" i="1"/>
  <c r="X34" i="1"/>
  <c r="X42" i="1" s="1"/>
  <c r="Y60" i="1"/>
  <c r="Y67" i="1"/>
  <c r="X35" i="1"/>
  <c r="X43" i="1" s="1"/>
  <c r="X28" i="1"/>
  <c r="X64" i="1"/>
  <c r="Y68" i="1"/>
  <c r="Y61" i="1"/>
  <c r="W37" i="1"/>
  <c r="W40" i="1"/>
  <c r="Y69" i="1"/>
  <c r="Y62" i="1"/>
  <c r="Y33" i="3" l="1"/>
  <c r="Y41" i="3" s="1"/>
  <c r="Y26" i="3"/>
  <c r="X69" i="3"/>
  <c r="X62" i="3"/>
  <c r="AD148" i="3"/>
  <c r="AD155" i="3"/>
  <c r="AC120" i="3"/>
  <c r="AC127" i="3"/>
  <c r="Y34" i="3"/>
  <c r="Y42" i="3" s="1"/>
  <c r="Y27" i="3"/>
  <c r="AD149" i="3"/>
  <c r="AD156" i="3"/>
  <c r="AE108" i="3"/>
  <c r="AD113" i="3"/>
  <c r="AD112" i="3"/>
  <c r="AD111" i="3"/>
  <c r="AD110" i="3"/>
  <c r="Y93" i="3"/>
  <c r="Y35" i="3"/>
  <c r="Y43" i="3" s="1"/>
  <c r="Y28" i="3"/>
  <c r="AF137" i="3"/>
  <c r="AE142" i="3"/>
  <c r="AE141" i="3"/>
  <c r="AE140" i="3"/>
  <c r="AE139" i="3"/>
  <c r="Z95" i="3"/>
  <c r="Z88" i="3"/>
  <c r="Z86" i="3"/>
  <c r="AB122" i="3"/>
  <c r="AA16" i="3"/>
  <c r="Z21" i="3"/>
  <c r="Z20" i="3"/>
  <c r="Z19" i="3"/>
  <c r="Z18" i="3"/>
  <c r="Z96" i="3"/>
  <c r="Z89" i="3"/>
  <c r="AB129" i="3"/>
  <c r="Y55" i="3"/>
  <c r="Y54" i="3"/>
  <c r="Y53" i="3"/>
  <c r="Y52" i="3"/>
  <c r="Z50" i="3"/>
  <c r="Z97" i="3"/>
  <c r="Z90" i="3"/>
  <c r="X59" i="3"/>
  <c r="X57" i="3"/>
  <c r="X66" i="3"/>
  <c r="Z98" i="3"/>
  <c r="Z91" i="3"/>
  <c r="X30" i="3"/>
  <c r="AC124" i="3"/>
  <c r="AC117" i="3"/>
  <c r="AC122" i="3" s="1"/>
  <c r="AC115" i="3"/>
  <c r="AC151" i="3"/>
  <c r="X60" i="3"/>
  <c r="X67" i="3"/>
  <c r="AD153" i="3"/>
  <c r="AD146" i="3"/>
  <c r="AD144" i="3"/>
  <c r="AB79" i="3"/>
  <c r="AA84" i="3"/>
  <c r="AA83" i="3"/>
  <c r="AA82" i="3"/>
  <c r="AA81" i="3"/>
  <c r="X40" i="3"/>
  <c r="X37" i="3"/>
  <c r="AC125" i="3"/>
  <c r="AC118" i="3"/>
  <c r="AC158" i="3"/>
  <c r="Y32" i="3"/>
  <c r="Y25" i="3"/>
  <c r="Y30" i="3" s="1"/>
  <c r="Y23" i="3"/>
  <c r="X68" i="3"/>
  <c r="X61" i="3"/>
  <c r="AD154" i="3"/>
  <c r="AD147" i="3"/>
  <c r="AC119" i="3"/>
  <c r="AC126" i="3"/>
  <c r="Y64" i="1"/>
  <c r="Y28" i="1"/>
  <c r="Y35" i="1"/>
  <c r="Y43" i="1" s="1"/>
  <c r="Z60" i="1"/>
  <c r="Z67" i="1"/>
  <c r="Z61" i="1"/>
  <c r="Z68" i="1"/>
  <c r="Z69" i="1"/>
  <c r="Z62" i="1"/>
  <c r="X30" i="1"/>
  <c r="Y32" i="1"/>
  <c r="Y25" i="1"/>
  <c r="Y23" i="1"/>
  <c r="Y27" i="1"/>
  <c r="Y34" i="1"/>
  <c r="Y42" i="1" s="1"/>
  <c r="Y71" i="1"/>
  <c r="AA16" i="1"/>
  <c r="Z21" i="1"/>
  <c r="Z20" i="1"/>
  <c r="Z19" i="1"/>
  <c r="Z18" i="1"/>
  <c r="AA55" i="1"/>
  <c r="AA54" i="1"/>
  <c r="AA53" i="1"/>
  <c r="AA52" i="1"/>
  <c r="AB50" i="1"/>
  <c r="X37" i="1"/>
  <c r="X40" i="1"/>
  <c r="Y26" i="1"/>
  <c r="Y33" i="1"/>
  <c r="Y41" i="1" s="1"/>
  <c r="Z59" i="1"/>
  <c r="Z64" i="1" s="1"/>
  <c r="Z57" i="1"/>
  <c r="Z66" i="1"/>
  <c r="Z71" i="1" s="1"/>
  <c r="AD124" i="3" l="1"/>
  <c r="AD117" i="3"/>
  <c r="AD115" i="3"/>
  <c r="AA97" i="3"/>
  <c r="AA90" i="3"/>
  <c r="AC129" i="3"/>
  <c r="X71" i="3"/>
  <c r="AE153" i="3"/>
  <c r="AE146" i="3"/>
  <c r="AE144" i="3"/>
  <c r="AD125" i="3"/>
  <c r="AD118" i="3"/>
  <c r="AA96" i="3"/>
  <c r="AA89" i="3"/>
  <c r="AA98" i="3"/>
  <c r="AA91" i="3"/>
  <c r="AA50" i="3"/>
  <c r="Z54" i="3"/>
  <c r="Z55" i="3"/>
  <c r="Z53" i="3"/>
  <c r="Z52" i="3"/>
  <c r="Z25" i="3"/>
  <c r="Z23" i="3"/>
  <c r="Z32" i="3"/>
  <c r="AE154" i="3"/>
  <c r="AE147" i="3"/>
  <c r="AD126" i="3"/>
  <c r="AD119" i="3"/>
  <c r="AC79" i="3"/>
  <c r="AB84" i="3"/>
  <c r="AB83" i="3"/>
  <c r="AB82" i="3"/>
  <c r="AB81" i="3"/>
  <c r="X64" i="3"/>
  <c r="Y59" i="3"/>
  <c r="Y57" i="3"/>
  <c r="Y66" i="3"/>
  <c r="Z33" i="3"/>
  <c r="Z41" i="3" s="1"/>
  <c r="Z26" i="3"/>
  <c r="AE155" i="3"/>
  <c r="AE148" i="3"/>
  <c r="AD120" i="3"/>
  <c r="AD127" i="3"/>
  <c r="AD151" i="3"/>
  <c r="Y60" i="3"/>
  <c r="Y67" i="3"/>
  <c r="Z34" i="3"/>
  <c r="Z42" i="3" s="1"/>
  <c r="Z27" i="3"/>
  <c r="AE149" i="3"/>
  <c r="AE156" i="3"/>
  <c r="AF108" i="3"/>
  <c r="AE113" i="3"/>
  <c r="AE112" i="3"/>
  <c r="AE111" i="3"/>
  <c r="AE110" i="3"/>
  <c r="AD158" i="3"/>
  <c r="Y61" i="3"/>
  <c r="Y68" i="3"/>
  <c r="Z35" i="3"/>
  <c r="Z43" i="3" s="1"/>
  <c r="Z28" i="3"/>
  <c r="Z93" i="3"/>
  <c r="AF142" i="3"/>
  <c r="AF141" i="3"/>
  <c r="AF140" i="3"/>
  <c r="AF139" i="3"/>
  <c r="AG137" i="3"/>
  <c r="Y69" i="3"/>
  <c r="Y62" i="3"/>
  <c r="AA21" i="3"/>
  <c r="AA20" i="3"/>
  <c r="AA19" i="3"/>
  <c r="AA18" i="3"/>
  <c r="AB16" i="3"/>
  <c r="Z100" i="3"/>
  <c r="Y40" i="3"/>
  <c r="Y37" i="3"/>
  <c r="AA95" i="3"/>
  <c r="AA100" i="3" s="1"/>
  <c r="AA88" i="3"/>
  <c r="AA93" i="3" s="1"/>
  <c r="AA86" i="3"/>
  <c r="Z28" i="1"/>
  <c r="Z35" i="1"/>
  <c r="Z43" i="1" s="1"/>
  <c r="Y30" i="1"/>
  <c r="AC50" i="1"/>
  <c r="AB55" i="1"/>
  <c r="AB54" i="1"/>
  <c r="AB53" i="1"/>
  <c r="AB52" i="1"/>
  <c r="AA20" i="1"/>
  <c r="AA21" i="1"/>
  <c r="AB16" i="1"/>
  <c r="AA19" i="1"/>
  <c r="AA18" i="1"/>
  <c r="Y37" i="1"/>
  <c r="Y40" i="1"/>
  <c r="AA66" i="1"/>
  <c r="AA71" i="1" s="1"/>
  <c r="AA59" i="1"/>
  <c r="AA57" i="1"/>
  <c r="AA60" i="1"/>
  <c r="AA67" i="1"/>
  <c r="AA61" i="1"/>
  <c r="AA68" i="1"/>
  <c r="Z25" i="1"/>
  <c r="Z32" i="1"/>
  <c r="Z23" i="1"/>
  <c r="AA62" i="1"/>
  <c r="AA69" i="1"/>
  <c r="Z33" i="1"/>
  <c r="Z41" i="1" s="1"/>
  <c r="Z26" i="1"/>
  <c r="Z27" i="1"/>
  <c r="Z34" i="1"/>
  <c r="Z42" i="1" s="1"/>
  <c r="AA25" i="3" l="1"/>
  <c r="AA23" i="3"/>
  <c r="AA32" i="3"/>
  <c r="AA26" i="3"/>
  <c r="AA33" i="3"/>
  <c r="AA41" i="3" s="1"/>
  <c r="Y64" i="3"/>
  <c r="Z66" i="3"/>
  <c r="Z71" i="3" s="1"/>
  <c r="Z59" i="3"/>
  <c r="Z57" i="3"/>
  <c r="AD79" i="3"/>
  <c r="AC84" i="3"/>
  <c r="AC83" i="3"/>
  <c r="AC82" i="3"/>
  <c r="AC81" i="3"/>
  <c r="AE158" i="3"/>
  <c r="AA34" i="3"/>
  <c r="AA42" i="3" s="1"/>
  <c r="AA27" i="3"/>
  <c r="AH137" i="3"/>
  <c r="AG141" i="3"/>
  <c r="AG140" i="3"/>
  <c r="AG142" i="3"/>
  <c r="AG139" i="3"/>
  <c r="AE124" i="3"/>
  <c r="AE117" i="3"/>
  <c r="AE122" i="3" s="1"/>
  <c r="AE115" i="3"/>
  <c r="Z60" i="3"/>
  <c r="Z67" i="3"/>
  <c r="AD122" i="3"/>
  <c r="AA35" i="3"/>
  <c r="AA43" i="3" s="1"/>
  <c r="AA28" i="3"/>
  <c r="AF153" i="3"/>
  <c r="AF158" i="3" s="1"/>
  <c r="AF146" i="3"/>
  <c r="AF144" i="3"/>
  <c r="AE125" i="3"/>
  <c r="AE118" i="3"/>
  <c r="Z62" i="3"/>
  <c r="Z69" i="3"/>
  <c r="AD129" i="3"/>
  <c r="AF154" i="3"/>
  <c r="AF147" i="3"/>
  <c r="AE126" i="3"/>
  <c r="AE119" i="3"/>
  <c r="AB88" i="3"/>
  <c r="AB86" i="3"/>
  <c r="AB95" i="3"/>
  <c r="Z61" i="3"/>
  <c r="Z68" i="3"/>
  <c r="AF155" i="3"/>
  <c r="AF148" i="3"/>
  <c r="AE127" i="3"/>
  <c r="AE120" i="3"/>
  <c r="AB96" i="3"/>
  <c r="AB89" i="3"/>
  <c r="Z40" i="3"/>
  <c r="Z37" i="3"/>
  <c r="AB50" i="3"/>
  <c r="AA55" i="3"/>
  <c r="AA54" i="3"/>
  <c r="AA53" i="3"/>
  <c r="AA52" i="3"/>
  <c r="AF156" i="3"/>
  <c r="AF149" i="3"/>
  <c r="AG108" i="3"/>
  <c r="AF113" i="3"/>
  <c r="AF112" i="3"/>
  <c r="AF111" i="3"/>
  <c r="AF110" i="3"/>
  <c r="AB97" i="3"/>
  <c r="AB90" i="3"/>
  <c r="AB20" i="3"/>
  <c r="AB19" i="3"/>
  <c r="AB18" i="3"/>
  <c r="AB21" i="3"/>
  <c r="AC16" i="3"/>
  <c r="Y71" i="3"/>
  <c r="AB98" i="3"/>
  <c r="AB91" i="3"/>
  <c r="Z30" i="3"/>
  <c r="AE151" i="3"/>
  <c r="AA64" i="1"/>
  <c r="AA32" i="1"/>
  <c r="AA25" i="1"/>
  <c r="AA23" i="1"/>
  <c r="AB66" i="1"/>
  <c r="AB57" i="1"/>
  <c r="AB59" i="1"/>
  <c r="AB64" i="1" s="1"/>
  <c r="AA33" i="1"/>
  <c r="AA41" i="1" s="1"/>
  <c r="AA26" i="1"/>
  <c r="AB67" i="1"/>
  <c r="AB60" i="1"/>
  <c r="AC16" i="1"/>
  <c r="AB21" i="1"/>
  <c r="AB20" i="1"/>
  <c r="AB19" i="1"/>
  <c r="AB18" i="1"/>
  <c r="AB61" i="1"/>
  <c r="AB68" i="1"/>
  <c r="Z40" i="1"/>
  <c r="Z37" i="1"/>
  <c r="AA28" i="1"/>
  <c r="AA35" i="1"/>
  <c r="AA43" i="1" s="1"/>
  <c r="AB62" i="1"/>
  <c r="AB69" i="1"/>
  <c r="Z30" i="1"/>
  <c r="AA34" i="1"/>
  <c r="AA42" i="1" s="1"/>
  <c r="AA27" i="1"/>
  <c r="AD50" i="1"/>
  <c r="AC55" i="1"/>
  <c r="AC54" i="1"/>
  <c r="AC53" i="1"/>
  <c r="AC52" i="1"/>
  <c r="AD16" i="3" l="1"/>
  <c r="AC21" i="3"/>
  <c r="AC20" i="3"/>
  <c r="AC19" i="3"/>
  <c r="AC18" i="3"/>
  <c r="AA67" i="3"/>
  <c r="AA60" i="3"/>
  <c r="AE129" i="3"/>
  <c r="AB35" i="3"/>
  <c r="AB43" i="3" s="1"/>
  <c r="AB28" i="3"/>
  <c r="AA61" i="3"/>
  <c r="AA68" i="3"/>
  <c r="AB100" i="3"/>
  <c r="AC88" i="3"/>
  <c r="AC86" i="3"/>
  <c r="AC95" i="3"/>
  <c r="AH108" i="3"/>
  <c r="AG113" i="3"/>
  <c r="AG112" i="3"/>
  <c r="AG111" i="3"/>
  <c r="AG110" i="3"/>
  <c r="AB23" i="3"/>
  <c r="AB32" i="3"/>
  <c r="AB25" i="3"/>
  <c r="AA62" i="3"/>
  <c r="AA69" i="3"/>
  <c r="AG153" i="3"/>
  <c r="AG146" i="3"/>
  <c r="AG144" i="3"/>
  <c r="AC89" i="3"/>
  <c r="AC96" i="3"/>
  <c r="AA40" i="3"/>
  <c r="AA37" i="3"/>
  <c r="AB26" i="3"/>
  <c r="AB33" i="3"/>
  <c r="AB41" i="3" s="1"/>
  <c r="AF124" i="3"/>
  <c r="AF117" i="3"/>
  <c r="AF115" i="3"/>
  <c r="AC50" i="3"/>
  <c r="AB55" i="3"/>
  <c r="AB54" i="3"/>
  <c r="AB53" i="3"/>
  <c r="AB52" i="3"/>
  <c r="AB93" i="3"/>
  <c r="AG156" i="3"/>
  <c r="AG149" i="3"/>
  <c r="AC97" i="3"/>
  <c r="AC90" i="3"/>
  <c r="AB27" i="3"/>
  <c r="AB34" i="3"/>
  <c r="AB42" i="3" s="1"/>
  <c r="AF125" i="3"/>
  <c r="AF118" i="3"/>
  <c r="AG154" i="3"/>
  <c r="AG147" i="3"/>
  <c r="AC98" i="3"/>
  <c r="AC91" i="3"/>
  <c r="AA30" i="3"/>
  <c r="AF126" i="3"/>
  <c r="AF119" i="3"/>
  <c r="AG155" i="3"/>
  <c r="AG148" i="3"/>
  <c r="AD84" i="3"/>
  <c r="AD83" i="3"/>
  <c r="AD82" i="3"/>
  <c r="AD81" i="3"/>
  <c r="AE79" i="3"/>
  <c r="AA66" i="3"/>
  <c r="AA59" i="3"/>
  <c r="AA64" i="3" s="1"/>
  <c r="AA57" i="3"/>
  <c r="AF127" i="3"/>
  <c r="AF120" i="3"/>
  <c r="AF151" i="3"/>
  <c r="AI137" i="3"/>
  <c r="AH142" i="3"/>
  <c r="AH141" i="3"/>
  <c r="AH140" i="3"/>
  <c r="AH139" i="3"/>
  <c r="Z64" i="3"/>
  <c r="AE50" i="1"/>
  <c r="AD55" i="1"/>
  <c r="AD54" i="1"/>
  <c r="AD53" i="1"/>
  <c r="AD52" i="1"/>
  <c r="AB33" i="1"/>
  <c r="AB41" i="1" s="1"/>
  <c r="AB26" i="1"/>
  <c r="AA30" i="1"/>
  <c r="AB32" i="1"/>
  <c r="AB25" i="1"/>
  <c r="AB30" i="1" s="1"/>
  <c r="AB23" i="1"/>
  <c r="AB34" i="1"/>
  <c r="AB42" i="1" s="1"/>
  <c r="AB27" i="1"/>
  <c r="AB71" i="1"/>
  <c r="AA40" i="1"/>
  <c r="AA37" i="1"/>
  <c r="AB35" i="1"/>
  <c r="AB43" i="1" s="1"/>
  <c r="AB28" i="1"/>
  <c r="AD16" i="1"/>
  <c r="AC20" i="1"/>
  <c r="AC19" i="1"/>
  <c r="AC18" i="1"/>
  <c r="AC21" i="1"/>
  <c r="AC62" i="1"/>
  <c r="AC69" i="1"/>
  <c r="AC66" i="1"/>
  <c r="AC59" i="1"/>
  <c r="AC64" i="1" s="1"/>
  <c r="AC57" i="1"/>
  <c r="AC67" i="1"/>
  <c r="AC60" i="1"/>
  <c r="AC68" i="1"/>
  <c r="AC61" i="1"/>
  <c r="AG151" i="3" l="1"/>
  <c r="AC27" i="3"/>
  <c r="AC34" i="3"/>
  <c r="AC42" i="3" s="1"/>
  <c r="AJ137" i="3"/>
  <c r="AI142" i="3"/>
  <c r="AI141" i="3"/>
  <c r="AI140" i="3"/>
  <c r="AI139" i="3"/>
  <c r="AD90" i="3"/>
  <c r="AD97" i="3"/>
  <c r="AB66" i="3"/>
  <c r="AB59" i="3"/>
  <c r="AB57" i="3"/>
  <c r="AF122" i="3"/>
  <c r="AG158" i="3"/>
  <c r="AB30" i="3"/>
  <c r="AG117" i="3"/>
  <c r="AG115" i="3"/>
  <c r="AG124" i="3"/>
  <c r="AC28" i="3"/>
  <c r="AC35" i="3"/>
  <c r="AC43" i="3" s="1"/>
  <c r="AH156" i="3"/>
  <c r="AH149" i="3"/>
  <c r="AD98" i="3"/>
  <c r="AD91" i="3"/>
  <c r="AB67" i="3"/>
  <c r="AB60" i="3"/>
  <c r="AF129" i="3"/>
  <c r="AB40" i="3"/>
  <c r="AB37" i="3"/>
  <c r="AG125" i="3"/>
  <c r="AG118" i="3"/>
  <c r="AE16" i="3"/>
  <c r="AD21" i="3"/>
  <c r="AD20" i="3"/>
  <c r="AD19" i="3"/>
  <c r="AD18" i="3"/>
  <c r="AD89" i="3"/>
  <c r="AD96" i="3"/>
  <c r="AB68" i="3"/>
  <c r="AB61" i="3"/>
  <c r="AG126" i="3"/>
  <c r="AG119" i="3"/>
  <c r="AC100" i="3"/>
  <c r="AA71" i="3"/>
  <c r="AB62" i="3"/>
  <c r="AB69" i="3"/>
  <c r="AG127" i="3"/>
  <c r="AG120" i="3"/>
  <c r="AH153" i="3"/>
  <c r="AH146" i="3"/>
  <c r="AH144" i="3"/>
  <c r="AC55" i="3"/>
  <c r="AC54" i="3"/>
  <c r="AC53" i="3"/>
  <c r="AC52" i="3"/>
  <c r="AD50" i="3"/>
  <c r="AI108" i="3"/>
  <c r="AH113" i="3"/>
  <c r="AH112" i="3"/>
  <c r="AH111" i="3"/>
  <c r="AH110" i="3"/>
  <c r="AC93" i="3"/>
  <c r="AH154" i="3"/>
  <c r="AH147" i="3"/>
  <c r="AF79" i="3"/>
  <c r="AE82" i="3"/>
  <c r="AE81" i="3"/>
  <c r="AE84" i="3"/>
  <c r="AE83" i="3"/>
  <c r="AC32" i="3"/>
  <c r="AC25" i="3"/>
  <c r="AC23" i="3"/>
  <c r="AH155" i="3"/>
  <c r="AH148" i="3"/>
  <c r="AD88" i="3"/>
  <c r="AD93" i="3" s="1"/>
  <c r="AD86" i="3"/>
  <c r="AD95" i="3"/>
  <c r="AD100" i="3" s="1"/>
  <c r="AC26" i="3"/>
  <c r="AC33" i="3"/>
  <c r="AC41" i="3" s="1"/>
  <c r="AC33" i="1"/>
  <c r="AC41" i="1" s="1"/>
  <c r="AC26" i="1"/>
  <c r="AE16" i="1"/>
  <c r="AD21" i="1"/>
  <c r="AD20" i="1"/>
  <c r="AD19" i="1"/>
  <c r="AD18" i="1"/>
  <c r="AC34" i="1"/>
  <c r="AC42" i="1" s="1"/>
  <c r="AC27" i="1"/>
  <c r="AC71" i="1"/>
  <c r="AD66" i="1"/>
  <c r="AD59" i="1"/>
  <c r="AD57" i="1"/>
  <c r="AD67" i="1"/>
  <c r="AD60" i="1"/>
  <c r="AD68" i="1"/>
  <c r="AD61" i="1"/>
  <c r="AC28" i="1"/>
  <c r="AC35" i="1"/>
  <c r="AC43" i="1" s="1"/>
  <c r="AD69" i="1"/>
  <c r="AD62" i="1"/>
  <c r="AC32" i="1"/>
  <c r="AC25" i="1"/>
  <c r="AC23" i="1"/>
  <c r="AB37" i="1"/>
  <c r="AB40" i="1"/>
  <c r="AF50" i="1"/>
  <c r="AE55" i="1"/>
  <c r="AE54" i="1"/>
  <c r="AE53" i="1"/>
  <c r="AE52" i="1"/>
  <c r="AC30" i="3" l="1"/>
  <c r="AE89" i="3"/>
  <c r="AE96" i="3"/>
  <c r="AH126" i="3"/>
  <c r="AH119" i="3"/>
  <c r="AD28" i="3"/>
  <c r="AD35" i="3"/>
  <c r="AD43" i="3" s="1"/>
  <c r="AC40" i="3"/>
  <c r="AC37" i="3"/>
  <c r="AG79" i="3"/>
  <c r="AF84" i="3"/>
  <c r="AF83" i="3"/>
  <c r="AF82" i="3"/>
  <c r="AF81" i="3"/>
  <c r="AH127" i="3"/>
  <c r="AH120" i="3"/>
  <c r="AF16" i="3"/>
  <c r="AE21" i="3"/>
  <c r="AE20" i="3"/>
  <c r="AE19" i="3"/>
  <c r="AE18" i="3"/>
  <c r="AG122" i="3"/>
  <c r="AI113" i="3"/>
  <c r="AI112" i="3"/>
  <c r="AI111" i="3"/>
  <c r="AI110" i="3"/>
  <c r="AJ108" i="3"/>
  <c r="AE50" i="3"/>
  <c r="AD55" i="3"/>
  <c r="AD54" i="3"/>
  <c r="AD53" i="3"/>
  <c r="AD52" i="3"/>
  <c r="AH151" i="3"/>
  <c r="AI153" i="3"/>
  <c r="AI146" i="3"/>
  <c r="AI144" i="3"/>
  <c r="AC66" i="3"/>
  <c r="AC59" i="3"/>
  <c r="AC57" i="3"/>
  <c r="AH158" i="3"/>
  <c r="AI147" i="3"/>
  <c r="AI154" i="3"/>
  <c r="AC67" i="3"/>
  <c r="AC60" i="3"/>
  <c r="AI155" i="3"/>
  <c r="AI148" i="3"/>
  <c r="AE90" i="3"/>
  <c r="AE97" i="3"/>
  <c r="AC68" i="3"/>
  <c r="AC61" i="3"/>
  <c r="AD32" i="3"/>
  <c r="AD25" i="3"/>
  <c r="AD23" i="3"/>
  <c r="AI156" i="3"/>
  <c r="AI149" i="3"/>
  <c r="AE91" i="3"/>
  <c r="AE98" i="3"/>
  <c r="AH117" i="3"/>
  <c r="AH115" i="3"/>
  <c r="AH124" i="3"/>
  <c r="AC69" i="3"/>
  <c r="AC62" i="3"/>
  <c r="AD33" i="3"/>
  <c r="AD41" i="3" s="1"/>
  <c r="AD26" i="3"/>
  <c r="AB64" i="3"/>
  <c r="AK137" i="3"/>
  <c r="AJ142" i="3"/>
  <c r="AJ141" i="3"/>
  <c r="AJ140" i="3"/>
  <c r="AJ139" i="3"/>
  <c r="AE95" i="3"/>
  <c r="AE100" i="3" s="1"/>
  <c r="AE88" i="3"/>
  <c r="AE93" i="3" s="1"/>
  <c r="AE86" i="3"/>
  <c r="AH118" i="3"/>
  <c r="AH125" i="3"/>
  <c r="AD34" i="3"/>
  <c r="AD42" i="3" s="1"/>
  <c r="AD27" i="3"/>
  <c r="AG129" i="3"/>
  <c r="AB71" i="3"/>
  <c r="AE67" i="1"/>
  <c r="AE60" i="1"/>
  <c r="AD34" i="1"/>
  <c r="AD42" i="1" s="1"/>
  <c r="AD27" i="1"/>
  <c r="AE68" i="1"/>
  <c r="AE61" i="1"/>
  <c r="AD35" i="1"/>
  <c r="AD43" i="1" s="1"/>
  <c r="AD28" i="1"/>
  <c r="AE69" i="1"/>
  <c r="AE62" i="1"/>
  <c r="AF16" i="1"/>
  <c r="AE21" i="1"/>
  <c r="AE20" i="1"/>
  <c r="AE19" i="1"/>
  <c r="AE18" i="1"/>
  <c r="AG50" i="1"/>
  <c r="AF55" i="1"/>
  <c r="AF54" i="1"/>
  <c r="AF53" i="1"/>
  <c r="AF52" i="1"/>
  <c r="AC30" i="1"/>
  <c r="AD64" i="1"/>
  <c r="AC37" i="1"/>
  <c r="AC40" i="1"/>
  <c r="AD71" i="1"/>
  <c r="AD25" i="1"/>
  <c r="AD23" i="1"/>
  <c r="AD32" i="1"/>
  <c r="AE66" i="1"/>
  <c r="AE71" i="1" s="1"/>
  <c r="AE59" i="1"/>
  <c r="AE64" i="1" s="1"/>
  <c r="AE57" i="1"/>
  <c r="AD33" i="1"/>
  <c r="AD41" i="1" s="1"/>
  <c r="AD26" i="1"/>
  <c r="AI151" i="3" l="1"/>
  <c r="AF95" i="3"/>
  <c r="AF88" i="3"/>
  <c r="AF86" i="3"/>
  <c r="AI158" i="3"/>
  <c r="AK108" i="3"/>
  <c r="AJ110" i="3"/>
  <c r="AJ113" i="3"/>
  <c r="AJ111" i="3"/>
  <c r="AJ112" i="3"/>
  <c r="AF96" i="3"/>
  <c r="AF89" i="3"/>
  <c r="AJ153" i="3"/>
  <c r="AJ146" i="3"/>
  <c r="AJ144" i="3"/>
  <c r="AD66" i="3"/>
  <c r="AD59" i="3"/>
  <c r="AD57" i="3"/>
  <c r="AI117" i="3"/>
  <c r="AI115" i="3"/>
  <c r="AI124" i="3"/>
  <c r="AF90" i="3"/>
  <c r="AF97" i="3"/>
  <c r="AJ147" i="3"/>
  <c r="AJ154" i="3"/>
  <c r="AH129" i="3"/>
  <c r="AD30" i="3"/>
  <c r="AD67" i="3"/>
  <c r="AD60" i="3"/>
  <c r="AI118" i="3"/>
  <c r="AI125" i="3"/>
  <c r="AE32" i="3"/>
  <c r="AE25" i="3"/>
  <c r="AE23" i="3"/>
  <c r="AF91" i="3"/>
  <c r="AF98" i="3"/>
  <c r="AJ148" i="3"/>
  <c r="AJ155" i="3"/>
  <c r="AD40" i="3"/>
  <c r="AD37" i="3"/>
  <c r="AC64" i="3"/>
  <c r="AD68" i="3"/>
  <c r="AD61" i="3"/>
  <c r="AI119" i="3"/>
  <c r="AI126" i="3"/>
  <c r="AE33" i="3"/>
  <c r="AE41" i="3" s="1"/>
  <c r="AE26" i="3"/>
  <c r="AH79" i="3"/>
  <c r="AG84" i="3"/>
  <c r="AG83" i="3"/>
  <c r="AG82" i="3"/>
  <c r="AG81" i="3"/>
  <c r="AJ156" i="3"/>
  <c r="AJ149" i="3"/>
  <c r="AH122" i="3"/>
  <c r="AC71" i="3"/>
  <c r="AD69" i="3"/>
  <c r="AD62" i="3"/>
  <c r="AI127" i="3"/>
  <c r="AI120" i="3"/>
  <c r="AE34" i="3"/>
  <c r="AE42" i="3" s="1"/>
  <c r="AE27" i="3"/>
  <c r="AL137" i="3"/>
  <c r="AK142" i="3"/>
  <c r="AK141" i="3"/>
  <c r="AK140" i="3"/>
  <c r="AK139" i="3"/>
  <c r="AE55" i="3"/>
  <c r="AE54" i="3"/>
  <c r="AE53" i="3"/>
  <c r="AE52" i="3"/>
  <c r="AF50" i="3"/>
  <c r="AE28" i="3"/>
  <c r="AE35" i="3"/>
  <c r="AE43" i="3" s="1"/>
  <c r="AG16" i="3"/>
  <c r="AF21" i="3"/>
  <c r="AF20" i="3"/>
  <c r="AF19" i="3"/>
  <c r="AF18" i="3"/>
  <c r="AF59" i="1"/>
  <c r="AF57" i="1"/>
  <c r="AF66" i="1"/>
  <c r="AG16" i="1"/>
  <c r="AF21" i="1"/>
  <c r="AF20" i="1"/>
  <c r="AF19" i="1"/>
  <c r="AF18" i="1"/>
  <c r="AF68" i="1"/>
  <c r="AF61" i="1"/>
  <c r="AD40" i="1"/>
  <c r="AD37" i="1"/>
  <c r="AF69" i="1"/>
  <c r="AF62" i="1"/>
  <c r="AH50" i="1"/>
  <c r="AG55" i="1"/>
  <c r="AG54" i="1"/>
  <c r="AG53" i="1"/>
  <c r="AG52" i="1"/>
  <c r="AE25" i="1"/>
  <c r="AE30" i="1" s="1"/>
  <c r="AE23" i="1"/>
  <c r="AE32" i="1"/>
  <c r="AD30" i="1"/>
  <c r="AE26" i="1"/>
  <c r="AE33" i="1"/>
  <c r="AE41" i="1" s="1"/>
  <c r="AE34" i="1"/>
  <c r="AE42" i="1" s="1"/>
  <c r="AE27" i="1"/>
  <c r="AF67" i="1"/>
  <c r="AF60" i="1"/>
  <c r="AE35" i="1"/>
  <c r="AE43" i="1" s="1"/>
  <c r="AE28" i="1"/>
  <c r="AF33" i="3" l="1"/>
  <c r="AF41" i="3" s="1"/>
  <c r="AF26" i="3"/>
  <c r="AE67" i="3"/>
  <c r="AE60" i="3"/>
  <c r="AM137" i="3"/>
  <c r="AL142" i="3"/>
  <c r="AL141" i="3"/>
  <c r="AL140" i="3"/>
  <c r="AL139" i="3"/>
  <c r="AE37" i="3"/>
  <c r="AE40" i="3"/>
  <c r="AI129" i="3"/>
  <c r="AF100" i="3"/>
  <c r="AF34" i="3"/>
  <c r="AF42" i="3" s="1"/>
  <c r="AF27" i="3"/>
  <c r="AE68" i="3"/>
  <c r="AE61" i="3"/>
  <c r="AJ119" i="3"/>
  <c r="AJ126" i="3"/>
  <c r="AF35" i="3"/>
  <c r="AF43" i="3" s="1"/>
  <c r="AF28" i="3"/>
  <c r="AE69" i="3"/>
  <c r="AE62" i="3"/>
  <c r="AG95" i="3"/>
  <c r="AG88" i="3"/>
  <c r="AG86" i="3"/>
  <c r="AI122" i="3"/>
  <c r="AJ118" i="3"/>
  <c r="AJ125" i="3"/>
  <c r="AH16" i="3"/>
  <c r="AG21" i="3"/>
  <c r="AG20" i="3"/>
  <c r="AG19" i="3"/>
  <c r="AG18" i="3"/>
  <c r="AG96" i="3"/>
  <c r="AG89" i="3"/>
  <c r="AJ120" i="3"/>
  <c r="AJ127" i="3"/>
  <c r="AK153" i="3"/>
  <c r="AK146" i="3"/>
  <c r="AK144" i="3"/>
  <c r="AG97" i="3"/>
  <c r="AG90" i="3"/>
  <c r="AD64" i="3"/>
  <c r="AJ151" i="3"/>
  <c r="AJ124" i="3"/>
  <c r="AJ129" i="3" s="1"/>
  <c r="AJ117" i="3"/>
  <c r="AJ122" i="3" s="1"/>
  <c r="AJ115" i="3"/>
  <c r="AK147" i="3"/>
  <c r="AK154" i="3"/>
  <c r="AG91" i="3"/>
  <c r="AG98" i="3"/>
  <c r="AD71" i="3"/>
  <c r="AJ158" i="3"/>
  <c r="AL108" i="3"/>
  <c r="AK113" i="3"/>
  <c r="AK112" i="3"/>
  <c r="AK111" i="3"/>
  <c r="AK110" i="3"/>
  <c r="AG50" i="3"/>
  <c r="AF55" i="3"/>
  <c r="AF54" i="3"/>
  <c r="AF53" i="3"/>
  <c r="AF52" i="3"/>
  <c r="AK148" i="3"/>
  <c r="AK155" i="3"/>
  <c r="AI79" i="3"/>
  <c r="AH84" i="3"/>
  <c r="AH83" i="3"/>
  <c r="AH82" i="3"/>
  <c r="AH81" i="3"/>
  <c r="AF32" i="3"/>
  <c r="AF25" i="3"/>
  <c r="AF30" i="3" s="1"/>
  <c r="AF23" i="3"/>
  <c r="AE59" i="3"/>
  <c r="AE64" i="3" s="1"/>
  <c r="AE57" i="3"/>
  <c r="AE66" i="3"/>
  <c r="AE71" i="3" s="1"/>
  <c r="AK149" i="3"/>
  <c r="AK156" i="3"/>
  <c r="AE30" i="3"/>
  <c r="AF93" i="3"/>
  <c r="AF33" i="1"/>
  <c r="AF41" i="1" s="1"/>
  <c r="AF26" i="1"/>
  <c r="AF64" i="1"/>
  <c r="AF27" i="1"/>
  <c r="AF34" i="1"/>
  <c r="AF42" i="1" s="1"/>
  <c r="AG59" i="1"/>
  <c r="AG57" i="1"/>
  <c r="AG66" i="1"/>
  <c r="AF35" i="1"/>
  <c r="AF43" i="1" s="1"/>
  <c r="AF28" i="1"/>
  <c r="AG60" i="1"/>
  <c r="AG67" i="1"/>
  <c r="AG21" i="1"/>
  <c r="AG20" i="1"/>
  <c r="AG18" i="1"/>
  <c r="AH16" i="1"/>
  <c r="AG19" i="1"/>
  <c r="AG68" i="1"/>
  <c r="AG61" i="1"/>
  <c r="AG69" i="1"/>
  <c r="AG62" i="1"/>
  <c r="AH55" i="1"/>
  <c r="AH54" i="1"/>
  <c r="AH53" i="1"/>
  <c r="AH52" i="1"/>
  <c r="AI50" i="1"/>
  <c r="AF71" i="1"/>
  <c r="AE37" i="1"/>
  <c r="AE40" i="1"/>
  <c r="AF25" i="1"/>
  <c r="AF30" i="1" s="1"/>
  <c r="AF23" i="1"/>
  <c r="AF32" i="1"/>
  <c r="AJ79" i="3" l="1"/>
  <c r="AI84" i="3"/>
  <c r="AI83" i="3"/>
  <c r="AI82" i="3"/>
  <c r="AI81" i="3"/>
  <c r="AM108" i="3"/>
  <c r="AL113" i="3"/>
  <c r="AL112" i="3"/>
  <c r="AL111" i="3"/>
  <c r="AL110" i="3"/>
  <c r="AG33" i="3"/>
  <c r="AG41" i="3" s="1"/>
  <c r="AG26" i="3"/>
  <c r="AF59" i="3"/>
  <c r="AF57" i="3"/>
  <c r="AF66" i="3"/>
  <c r="AK151" i="3"/>
  <c r="AG34" i="3"/>
  <c r="AG42" i="3" s="1"/>
  <c r="AG27" i="3"/>
  <c r="AF37" i="3"/>
  <c r="AF40" i="3"/>
  <c r="AF60" i="3"/>
  <c r="AF67" i="3"/>
  <c r="AK158" i="3"/>
  <c r="AG35" i="3"/>
  <c r="AG43" i="3" s="1"/>
  <c r="AG28" i="3"/>
  <c r="AG93" i="3"/>
  <c r="AL153" i="3"/>
  <c r="AL146" i="3"/>
  <c r="AL151" i="3" s="1"/>
  <c r="AL144" i="3"/>
  <c r="AH95" i="3"/>
  <c r="AH88" i="3"/>
  <c r="AH86" i="3"/>
  <c r="AF68" i="3"/>
  <c r="AF61" i="3"/>
  <c r="AI16" i="3"/>
  <c r="AH21" i="3"/>
  <c r="AH20" i="3"/>
  <c r="AH19" i="3"/>
  <c r="AH18" i="3"/>
  <c r="AG100" i="3"/>
  <c r="AL154" i="3"/>
  <c r="AL147" i="3"/>
  <c r="AH96" i="3"/>
  <c r="AH89" i="3"/>
  <c r="AF69" i="3"/>
  <c r="AF62" i="3"/>
  <c r="AK124" i="3"/>
  <c r="AK117" i="3"/>
  <c r="AK115" i="3"/>
  <c r="AL148" i="3"/>
  <c r="AL155" i="3"/>
  <c r="AH97" i="3"/>
  <c r="AH90" i="3"/>
  <c r="AG55" i="3"/>
  <c r="AG54" i="3"/>
  <c r="AG53" i="3"/>
  <c r="AG52" i="3"/>
  <c r="AH50" i="3"/>
  <c r="AK125" i="3"/>
  <c r="AK118" i="3"/>
  <c r="AL149" i="3"/>
  <c r="AL156" i="3"/>
  <c r="AH98" i="3"/>
  <c r="AH91" i="3"/>
  <c r="AK119" i="3"/>
  <c r="AK126" i="3"/>
  <c r="AN137" i="3"/>
  <c r="AM142" i="3"/>
  <c r="AM141" i="3"/>
  <c r="AM140" i="3"/>
  <c r="AM139" i="3"/>
  <c r="AK120" i="3"/>
  <c r="AK127" i="3"/>
  <c r="AG25" i="3"/>
  <c r="AG30" i="3" s="1"/>
  <c r="AG23" i="3"/>
  <c r="AG32" i="3"/>
  <c r="AH61" i="1"/>
  <c r="AH68" i="1"/>
  <c r="AG71" i="1"/>
  <c r="AH60" i="1"/>
  <c r="AH67" i="1"/>
  <c r="AG28" i="1"/>
  <c r="AG35" i="1"/>
  <c r="AG43" i="1" s="1"/>
  <c r="AH69" i="1"/>
  <c r="AH62" i="1"/>
  <c r="AG64" i="1"/>
  <c r="AG26" i="1"/>
  <c r="AG33" i="1"/>
  <c r="AG41" i="1" s="1"/>
  <c r="AI16" i="1"/>
  <c r="AH21" i="1"/>
  <c r="AH20" i="1"/>
  <c r="AH19" i="1"/>
  <c r="AH18" i="1"/>
  <c r="AI55" i="1"/>
  <c r="AI54" i="1"/>
  <c r="AI53" i="1"/>
  <c r="AI52" i="1"/>
  <c r="AJ50" i="1"/>
  <c r="AG32" i="1"/>
  <c r="AG25" i="1"/>
  <c r="AG23" i="1"/>
  <c r="AF37" i="1"/>
  <c r="AF40" i="1"/>
  <c r="AH59" i="1"/>
  <c r="AH64" i="1" s="1"/>
  <c r="AH57" i="1"/>
  <c r="AH66" i="1"/>
  <c r="AG27" i="1"/>
  <c r="AG34" i="1"/>
  <c r="AG42" i="1" s="1"/>
  <c r="AG40" i="3" l="1"/>
  <c r="AG37" i="3"/>
  <c r="AM153" i="3"/>
  <c r="AM158" i="3" s="1"/>
  <c r="AM146" i="3"/>
  <c r="AM144" i="3"/>
  <c r="AI50" i="3"/>
  <c r="AH54" i="3"/>
  <c r="AH53" i="3"/>
  <c r="AH52" i="3"/>
  <c r="AH55" i="3"/>
  <c r="AL158" i="3"/>
  <c r="AK79" i="3"/>
  <c r="AJ84" i="3"/>
  <c r="AJ83" i="3"/>
  <c r="AJ82" i="3"/>
  <c r="AJ81" i="3"/>
  <c r="AM154" i="3"/>
  <c r="AM147" i="3"/>
  <c r="AG59" i="3"/>
  <c r="AG64" i="3" s="1"/>
  <c r="AG57" i="3"/>
  <c r="AG66" i="3"/>
  <c r="AL124" i="3"/>
  <c r="AL117" i="3"/>
  <c r="AL115" i="3"/>
  <c r="AM155" i="3"/>
  <c r="AM148" i="3"/>
  <c r="AG60" i="3"/>
  <c r="AG67" i="3"/>
  <c r="AH93" i="3"/>
  <c r="AL125" i="3"/>
  <c r="AL118" i="3"/>
  <c r="AM149" i="3"/>
  <c r="AM156" i="3"/>
  <c r="AG61" i="3"/>
  <c r="AG68" i="3"/>
  <c r="AH25" i="3"/>
  <c r="AH23" i="3"/>
  <c r="AH32" i="3"/>
  <c r="AH100" i="3"/>
  <c r="AL126" i="3"/>
  <c r="AL119" i="3"/>
  <c r="AN142" i="3"/>
  <c r="AN141" i="3"/>
  <c r="AN140" i="3"/>
  <c r="AN139" i="3"/>
  <c r="AO137" i="3"/>
  <c r="AG69" i="3"/>
  <c r="AG62" i="3"/>
  <c r="AK122" i="3"/>
  <c r="AH26" i="3"/>
  <c r="AH33" i="3"/>
  <c r="AH41" i="3" s="1"/>
  <c r="AF71" i="3"/>
  <c r="AL120" i="3"/>
  <c r="AL127" i="3"/>
  <c r="AI95" i="3"/>
  <c r="AI88" i="3"/>
  <c r="AI86" i="3"/>
  <c r="AK129" i="3"/>
  <c r="AH34" i="3"/>
  <c r="AH42" i="3" s="1"/>
  <c r="AH27" i="3"/>
  <c r="AN108" i="3"/>
  <c r="AM113" i="3"/>
  <c r="AM112" i="3"/>
  <c r="AM111" i="3"/>
  <c r="AM110" i="3"/>
  <c r="AI96" i="3"/>
  <c r="AI89" i="3"/>
  <c r="AH35" i="3"/>
  <c r="AH43" i="3" s="1"/>
  <c r="AH28" i="3"/>
  <c r="AF64" i="3"/>
  <c r="AI97" i="3"/>
  <c r="AI90" i="3"/>
  <c r="AI21" i="3"/>
  <c r="AI20" i="3"/>
  <c r="AI19" i="3"/>
  <c r="AI18" i="3"/>
  <c r="AJ16" i="3"/>
  <c r="AI98" i="3"/>
  <c r="AI91" i="3"/>
  <c r="AK50" i="1"/>
  <c r="AJ55" i="1"/>
  <c r="AJ52" i="1"/>
  <c r="AJ54" i="1"/>
  <c r="AJ53" i="1"/>
  <c r="AH71" i="1"/>
  <c r="AI66" i="1"/>
  <c r="AI71" i="1" s="1"/>
  <c r="AI59" i="1"/>
  <c r="AI57" i="1"/>
  <c r="AH23" i="1"/>
  <c r="AH32" i="1"/>
  <c r="AH25" i="1"/>
  <c r="AG30" i="1"/>
  <c r="AI60" i="1"/>
  <c r="AI67" i="1"/>
  <c r="AH33" i="1"/>
  <c r="AH41" i="1" s="1"/>
  <c r="AH26" i="1"/>
  <c r="AG37" i="1"/>
  <c r="AG40" i="1"/>
  <c r="AI61" i="1"/>
  <c r="AI68" i="1"/>
  <c r="AH27" i="1"/>
  <c r="AH34" i="1"/>
  <c r="AH42" i="1" s="1"/>
  <c r="AI62" i="1"/>
  <c r="AI69" i="1"/>
  <c r="AH28" i="1"/>
  <c r="AH35" i="1"/>
  <c r="AH43" i="1" s="1"/>
  <c r="AI21" i="1"/>
  <c r="AJ16" i="1"/>
  <c r="AI20" i="1"/>
  <c r="AI18" i="1"/>
  <c r="AI19" i="1"/>
  <c r="AI35" i="3" l="1"/>
  <c r="AI43" i="3" s="1"/>
  <c r="AI28" i="3"/>
  <c r="AN155" i="3"/>
  <c r="AN148" i="3"/>
  <c r="AH37" i="3"/>
  <c r="AH40" i="3"/>
  <c r="AH66" i="3"/>
  <c r="AH59" i="3"/>
  <c r="AH57" i="3"/>
  <c r="AM151" i="3"/>
  <c r="AN156" i="3"/>
  <c r="AN149" i="3"/>
  <c r="AM125" i="3"/>
  <c r="AM118" i="3"/>
  <c r="AH30" i="3"/>
  <c r="AH61" i="3"/>
  <c r="AH68" i="3"/>
  <c r="AM126" i="3"/>
  <c r="AM119" i="3"/>
  <c r="AL122" i="3"/>
  <c r="AJ88" i="3"/>
  <c r="AJ86" i="3"/>
  <c r="AJ95" i="3"/>
  <c r="AJ50" i="3"/>
  <c r="AI55" i="3"/>
  <c r="AI54" i="3"/>
  <c r="AI53" i="3"/>
  <c r="AI52" i="3"/>
  <c r="AJ21" i="3"/>
  <c r="AJ20" i="3"/>
  <c r="AJ19" i="3"/>
  <c r="AJ18" i="3"/>
  <c r="AK16" i="3"/>
  <c r="AM127" i="3"/>
  <c r="AM120" i="3"/>
  <c r="AI93" i="3"/>
  <c r="AL129" i="3"/>
  <c r="AJ96" i="3"/>
  <c r="AJ89" i="3"/>
  <c r="AI25" i="3"/>
  <c r="AI23" i="3"/>
  <c r="AI32" i="3"/>
  <c r="AO108" i="3"/>
  <c r="AN113" i="3"/>
  <c r="AN112" i="3"/>
  <c r="AN111" i="3"/>
  <c r="AN110" i="3"/>
  <c r="AI100" i="3"/>
  <c r="AP137" i="3"/>
  <c r="AO141" i="3"/>
  <c r="AO140" i="3"/>
  <c r="AO139" i="3"/>
  <c r="AO142" i="3"/>
  <c r="AJ97" i="3"/>
  <c r="AJ90" i="3"/>
  <c r="AI26" i="3"/>
  <c r="AI33" i="3"/>
  <c r="AI41" i="3" s="1"/>
  <c r="AN153" i="3"/>
  <c r="AN146" i="3"/>
  <c r="AN144" i="3"/>
  <c r="AJ98" i="3"/>
  <c r="AJ91" i="3"/>
  <c r="AM124" i="3"/>
  <c r="AM129" i="3" s="1"/>
  <c r="AM117" i="3"/>
  <c r="AM115" i="3"/>
  <c r="AH60" i="3"/>
  <c r="AH67" i="3"/>
  <c r="AI27" i="3"/>
  <c r="AI34" i="3"/>
  <c r="AI42" i="3" s="1"/>
  <c r="AN154" i="3"/>
  <c r="AN147" i="3"/>
  <c r="AG71" i="3"/>
  <c r="AL79" i="3"/>
  <c r="AK84" i="3"/>
  <c r="AK83" i="3"/>
  <c r="AK82" i="3"/>
  <c r="AK81" i="3"/>
  <c r="AH62" i="3"/>
  <c r="AH69" i="3"/>
  <c r="AI34" i="1"/>
  <c r="AI42" i="1" s="1"/>
  <c r="AI27" i="1"/>
  <c r="AJ21" i="1"/>
  <c r="AK16" i="1"/>
  <c r="AJ20" i="1"/>
  <c r="AJ19" i="1"/>
  <c r="AJ18" i="1"/>
  <c r="AI64" i="1"/>
  <c r="AJ62" i="1"/>
  <c r="AJ69" i="1"/>
  <c r="AL50" i="1"/>
  <c r="AK55" i="1"/>
  <c r="AK54" i="1"/>
  <c r="AK53" i="1"/>
  <c r="AK52" i="1"/>
  <c r="AI33" i="1"/>
  <c r="AI41" i="1" s="1"/>
  <c r="AI26" i="1"/>
  <c r="AJ67" i="1"/>
  <c r="AJ60" i="1"/>
  <c r="AI28" i="1"/>
  <c r="AI35" i="1"/>
  <c r="AI43" i="1" s="1"/>
  <c r="AI32" i="1"/>
  <c r="AI25" i="1"/>
  <c r="AI30" i="1" s="1"/>
  <c r="AI23" i="1"/>
  <c r="AH30" i="1"/>
  <c r="AJ61" i="1"/>
  <c r="AJ68" i="1"/>
  <c r="AH40" i="1"/>
  <c r="AH37" i="1"/>
  <c r="AJ66" i="1"/>
  <c r="AJ57" i="1"/>
  <c r="AJ59" i="1"/>
  <c r="AL84" i="3" l="1"/>
  <c r="AL83" i="3"/>
  <c r="AL82" i="3"/>
  <c r="AL81" i="3"/>
  <c r="AM79" i="3"/>
  <c r="AO153" i="3"/>
  <c r="AO146" i="3"/>
  <c r="AO144" i="3"/>
  <c r="AN125" i="3"/>
  <c r="AN118" i="3"/>
  <c r="AI30" i="3"/>
  <c r="AL16" i="3"/>
  <c r="AK21" i="3"/>
  <c r="AK20" i="3"/>
  <c r="AK19" i="3"/>
  <c r="AK18" i="3"/>
  <c r="AI62" i="3"/>
  <c r="AI69" i="3"/>
  <c r="AK50" i="3"/>
  <c r="AJ55" i="3"/>
  <c r="AJ54" i="3"/>
  <c r="AJ53" i="3"/>
  <c r="AJ52" i="3"/>
  <c r="AO155" i="3"/>
  <c r="AO148" i="3"/>
  <c r="AN127" i="3"/>
  <c r="AN120" i="3"/>
  <c r="AJ26" i="3"/>
  <c r="AJ33" i="3"/>
  <c r="AJ41" i="3" s="1"/>
  <c r="AJ100" i="3"/>
  <c r="AN126" i="3"/>
  <c r="AN119" i="3"/>
  <c r="AN151" i="3"/>
  <c r="AQ137" i="3"/>
  <c r="AP142" i="3"/>
  <c r="AP141" i="3"/>
  <c r="AP140" i="3"/>
  <c r="AP139" i="3"/>
  <c r="AP108" i="3"/>
  <c r="AO113" i="3"/>
  <c r="AO112" i="3"/>
  <c r="AO111" i="3"/>
  <c r="AO110" i="3"/>
  <c r="AJ27" i="3"/>
  <c r="AJ34" i="3"/>
  <c r="AJ42" i="3" s="1"/>
  <c r="AJ23" i="3"/>
  <c r="AJ25" i="3"/>
  <c r="AJ30" i="3" s="1"/>
  <c r="AJ32" i="3"/>
  <c r="AK88" i="3"/>
  <c r="AK86" i="3"/>
  <c r="AK95" i="3"/>
  <c r="AN158" i="3"/>
  <c r="AJ28" i="3"/>
  <c r="AJ35" i="3"/>
  <c r="AJ43" i="3" s="1"/>
  <c r="AJ93" i="3"/>
  <c r="AK89" i="3"/>
  <c r="AK96" i="3"/>
  <c r="AI66" i="3"/>
  <c r="AI59" i="3"/>
  <c r="AI57" i="3"/>
  <c r="AH64" i="3"/>
  <c r="AK97" i="3"/>
  <c r="AK90" i="3"/>
  <c r="AM122" i="3"/>
  <c r="AI40" i="3"/>
  <c r="AI37" i="3"/>
  <c r="AI67" i="3"/>
  <c r="AI60" i="3"/>
  <c r="AH71" i="3"/>
  <c r="AO154" i="3"/>
  <c r="AO147" i="3"/>
  <c r="AK98" i="3"/>
  <c r="AK91" i="3"/>
  <c r="AO156" i="3"/>
  <c r="AO149" i="3"/>
  <c r="AN124" i="3"/>
  <c r="AN129" i="3" s="1"/>
  <c r="AN117" i="3"/>
  <c r="AN115" i="3"/>
  <c r="AI61" i="3"/>
  <c r="AI68" i="3"/>
  <c r="AM50" i="1"/>
  <c r="AL55" i="1"/>
  <c r="AL54" i="1"/>
  <c r="AL53" i="1"/>
  <c r="AL52" i="1"/>
  <c r="AJ27" i="1"/>
  <c r="AJ34" i="1"/>
  <c r="AJ42" i="1" s="1"/>
  <c r="AJ35" i="1"/>
  <c r="AJ43" i="1" s="1"/>
  <c r="AJ28" i="1"/>
  <c r="AL16" i="1"/>
  <c r="AK20" i="1"/>
  <c r="AK19" i="1"/>
  <c r="AK18" i="1"/>
  <c r="AK21" i="1"/>
  <c r="AK66" i="1"/>
  <c r="AK59" i="1"/>
  <c r="AK57" i="1"/>
  <c r="AI40" i="1"/>
  <c r="AI37" i="1"/>
  <c r="AJ64" i="1"/>
  <c r="AK67" i="1"/>
  <c r="AK60" i="1"/>
  <c r="AJ71" i="1"/>
  <c r="AK68" i="1"/>
  <c r="AK61" i="1"/>
  <c r="AJ32" i="1"/>
  <c r="AJ25" i="1"/>
  <c r="AJ23" i="1"/>
  <c r="AK62" i="1"/>
  <c r="AK69" i="1"/>
  <c r="AJ33" i="1"/>
  <c r="AJ41" i="1" s="1"/>
  <c r="AJ26" i="1"/>
  <c r="AJ40" i="3" l="1"/>
  <c r="AJ37" i="3"/>
  <c r="AO125" i="3"/>
  <c r="AO118" i="3"/>
  <c r="AK33" i="3"/>
  <c r="AK41" i="3" s="1"/>
  <c r="AK26" i="3"/>
  <c r="AL88" i="3"/>
  <c r="AL86" i="3"/>
  <c r="AL95" i="3"/>
  <c r="AL89" i="3"/>
  <c r="AL96" i="3"/>
  <c r="AO127" i="3"/>
  <c r="AO120" i="3"/>
  <c r="AP153" i="3"/>
  <c r="AP146" i="3"/>
  <c r="AP144" i="3"/>
  <c r="AJ67" i="3"/>
  <c r="AJ60" i="3"/>
  <c r="AK28" i="3"/>
  <c r="AK35" i="3"/>
  <c r="AK43" i="3" s="1"/>
  <c r="AL90" i="3"/>
  <c r="AL97" i="3"/>
  <c r="AK100" i="3"/>
  <c r="AK93" i="3"/>
  <c r="AQ108" i="3"/>
  <c r="AP113" i="3"/>
  <c r="AP112" i="3"/>
  <c r="AP111" i="3"/>
  <c r="AP110" i="3"/>
  <c r="AP154" i="3"/>
  <c r="AP147" i="3"/>
  <c r="AJ68" i="3"/>
  <c r="AJ61" i="3"/>
  <c r="AM16" i="3"/>
  <c r="AL21" i="3"/>
  <c r="AL20" i="3"/>
  <c r="AL19" i="3"/>
  <c r="AL18" i="3"/>
  <c r="AL98" i="3"/>
  <c r="AL91" i="3"/>
  <c r="AP155" i="3"/>
  <c r="AP148" i="3"/>
  <c r="AJ62" i="3"/>
  <c r="AJ69" i="3"/>
  <c r="AO126" i="3"/>
  <c r="AO119" i="3"/>
  <c r="AJ66" i="3"/>
  <c r="AJ59" i="3"/>
  <c r="AJ64" i="3" s="1"/>
  <c r="AJ57" i="3"/>
  <c r="AI64" i="3"/>
  <c r="AP156" i="3"/>
  <c r="AP149" i="3"/>
  <c r="AK55" i="3"/>
  <c r="AK54" i="3"/>
  <c r="AK53" i="3"/>
  <c r="AK52" i="3"/>
  <c r="AL50" i="3"/>
  <c r="AO151" i="3"/>
  <c r="AI71" i="3"/>
  <c r="AR137" i="3"/>
  <c r="AQ142" i="3"/>
  <c r="AQ141" i="3"/>
  <c r="AQ140" i="3"/>
  <c r="AQ139" i="3"/>
  <c r="AO158" i="3"/>
  <c r="AK27" i="3"/>
  <c r="AK34" i="3"/>
  <c r="AK42" i="3" s="1"/>
  <c r="AN122" i="3"/>
  <c r="AO117" i="3"/>
  <c r="AO122" i="3" s="1"/>
  <c r="AO115" i="3"/>
  <c r="AO124" i="3"/>
  <c r="AK32" i="3"/>
  <c r="AK25" i="3"/>
  <c r="AK23" i="3"/>
  <c r="AN79" i="3"/>
  <c r="AM82" i="3"/>
  <c r="AM81" i="3"/>
  <c r="AM84" i="3"/>
  <c r="AM83" i="3"/>
  <c r="AK64" i="1"/>
  <c r="AK34" i="1"/>
  <c r="AK42" i="1" s="1"/>
  <c r="AK27" i="1"/>
  <c r="AN50" i="1"/>
  <c r="AM55" i="1"/>
  <c r="AM54" i="1"/>
  <c r="AM53" i="1"/>
  <c r="AM52" i="1"/>
  <c r="AK71" i="1"/>
  <c r="AM16" i="1"/>
  <c r="AL20" i="1"/>
  <c r="AL19" i="1"/>
  <c r="AL18" i="1"/>
  <c r="AL21" i="1"/>
  <c r="AJ30" i="1"/>
  <c r="AJ37" i="1"/>
  <c r="AJ40" i="1"/>
  <c r="AL66" i="1"/>
  <c r="AL59" i="1"/>
  <c r="AL64" i="1" s="1"/>
  <c r="AL57" i="1"/>
  <c r="AK28" i="1"/>
  <c r="AK35" i="1"/>
  <c r="AK43" i="1" s="1"/>
  <c r="AL67" i="1"/>
  <c r="AL60" i="1"/>
  <c r="AK32" i="1"/>
  <c r="AK23" i="1"/>
  <c r="AK25" i="1"/>
  <c r="AL68" i="1"/>
  <c r="AL61" i="1"/>
  <c r="AK33" i="1"/>
  <c r="AK41" i="1" s="1"/>
  <c r="AK26" i="1"/>
  <c r="AL69" i="1"/>
  <c r="AL62" i="1"/>
  <c r="AM91" i="3" l="1"/>
  <c r="AM98" i="3"/>
  <c r="AQ155" i="3"/>
  <c r="AQ148" i="3"/>
  <c r="AK67" i="3"/>
  <c r="AK60" i="3"/>
  <c r="AN16" i="3"/>
  <c r="AM21" i="3"/>
  <c r="AM20" i="3"/>
  <c r="AM19" i="3"/>
  <c r="AM18" i="3"/>
  <c r="AM95" i="3"/>
  <c r="AM88" i="3"/>
  <c r="AM86" i="3"/>
  <c r="AQ156" i="3"/>
  <c r="AQ149" i="3"/>
  <c r="AK68" i="3"/>
  <c r="AK61" i="3"/>
  <c r="AJ71" i="3"/>
  <c r="AK69" i="3"/>
  <c r="AK62" i="3"/>
  <c r="AP117" i="3"/>
  <c r="AP115" i="3"/>
  <c r="AP124" i="3"/>
  <c r="AP129" i="3" s="1"/>
  <c r="AM89" i="3"/>
  <c r="AM96" i="3"/>
  <c r="AS137" i="3"/>
  <c r="AR142" i="3"/>
  <c r="AR141" i="3"/>
  <c r="AR140" i="3"/>
  <c r="AR139" i="3"/>
  <c r="AO79" i="3"/>
  <c r="AN84" i="3"/>
  <c r="AN83" i="3"/>
  <c r="AN82" i="3"/>
  <c r="AN81" i="3"/>
  <c r="AK30" i="3"/>
  <c r="AP118" i="3"/>
  <c r="AP125" i="3"/>
  <c r="AK40" i="3"/>
  <c r="AK37" i="3"/>
  <c r="AL32" i="3"/>
  <c r="AL25" i="3"/>
  <c r="AL23" i="3"/>
  <c r="AP126" i="3"/>
  <c r="AP119" i="3"/>
  <c r="AO129" i="3"/>
  <c r="AL33" i="3"/>
  <c r="AL41" i="3" s="1"/>
  <c r="AL26" i="3"/>
  <c r="AP127" i="3"/>
  <c r="AP120" i="3"/>
  <c r="AP151" i="3"/>
  <c r="AL100" i="3"/>
  <c r="AQ153" i="3"/>
  <c r="AQ146" i="3"/>
  <c r="AQ144" i="3"/>
  <c r="AM50" i="3"/>
  <c r="AL55" i="3"/>
  <c r="AL54" i="3"/>
  <c r="AL53" i="3"/>
  <c r="AL52" i="3"/>
  <c r="AL27" i="3"/>
  <c r="AL34" i="3"/>
  <c r="AL42" i="3" s="1"/>
  <c r="AQ113" i="3"/>
  <c r="AQ112" i="3"/>
  <c r="AQ111" i="3"/>
  <c r="AQ110" i="3"/>
  <c r="AR108" i="3"/>
  <c r="AP158" i="3"/>
  <c r="AM90" i="3"/>
  <c r="AM97" i="3"/>
  <c r="AQ147" i="3"/>
  <c r="AQ154" i="3"/>
  <c r="AK66" i="3"/>
  <c r="AK71" i="3" s="1"/>
  <c r="AK59" i="3"/>
  <c r="AK57" i="3"/>
  <c r="AL28" i="3"/>
  <c r="AL35" i="3"/>
  <c r="AL43" i="3" s="1"/>
  <c r="AL93" i="3"/>
  <c r="AK37" i="1"/>
  <c r="AK40" i="1"/>
  <c r="AK30" i="1"/>
  <c r="AL33" i="1"/>
  <c r="AL41" i="1" s="1"/>
  <c r="AL26" i="1"/>
  <c r="AN16" i="1"/>
  <c r="AM20" i="1"/>
  <c r="AM19" i="1"/>
  <c r="AM18" i="1"/>
  <c r="AM21" i="1"/>
  <c r="AL34" i="1"/>
  <c r="AL42" i="1" s="1"/>
  <c r="AL27" i="1"/>
  <c r="AL71" i="1"/>
  <c r="AM66" i="1"/>
  <c r="AM59" i="1"/>
  <c r="AM57" i="1"/>
  <c r="AM67" i="1"/>
  <c r="AM60" i="1"/>
  <c r="AM68" i="1"/>
  <c r="AM61" i="1"/>
  <c r="AL35" i="1"/>
  <c r="AL43" i="1" s="1"/>
  <c r="AL28" i="1"/>
  <c r="AM69" i="1"/>
  <c r="AM62" i="1"/>
  <c r="AL25" i="1"/>
  <c r="AL23" i="1"/>
  <c r="AL32" i="1"/>
  <c r="AO50" i="1"/>
  <c r="AN55" i="1"/>
  <c r="AN54" i="1"/>
  <c r="AN53" i="1"/>
  <c r="AN52" i="1"/>
  <c r="AL66" i="3" l="1"/>
  <c r="AL59" i="3"/>
  <c r="AL57" i="3"/>
  <c r="AN95" i="3"/>
  <c r="AN88" i="3"/>
  <c r="AN86" i="3"/>
  <c r="AL67" i="3"/>
  <c r="AL60" i="3"/>
  <c r="AN96" i="3"/>
  <c r="AN89" i="3"/>
  <c r="AM33" i="3"/>
  <c r="AM41" i="3" s="1"/>
  <c r="AM26" i="3"/>
  <c r="AM32" i="3"/>
  <c r="AM25" i="3"/>
  <c r="AM23" i="3"/>
  <c r="AL68" i="3"/>
  <c r="AL61" i="3"/>
  <c r="AN90" i="3"/>
  <c r="AN97" i="3"/>
  <c r="AR153" i="3"/>
  <c r="AR146" i="3"/>
  <c r="AR151" i="3" s="1"/>
  <c r="AR144" i="3"/>
  <c r="AM34" i="3"/>
  <c r="AM42" i="3" s="1"/>
  <c r="AM27" i="3"/>
  <c r="AQ127" i="3"/>
  <c r="AQ120" i="3"/>
  <c r="AL40" i="3"/>
  <c r="AL37" i="3"/>
  <c r="AK64" i="3"/>
  <c r="AL69" i="3"/>
  <c r="AL62" i="3"/>
  <c r="AN91" i="3"/>
  <c r="AN98" i="3"/>
  <c r="AR147" i="3"/>
  <c r="AR154" i="3"/>
  <c r="AM28" i="3"/>
  <c r="AM35" i="3"/>
  <c r="AM43" i="3" s="1"/>
  <c r="AS108" i="3"/>
  <c r="AR110" i="3"/>
  <c r="AR113" i="3"/>
  <c r="AR112" i="3"/>
  <c r="AR111" i="3"/>
  <c r="AM55" i="3"/>
  <c r="AM54" i="3"/>
  <c r="AM53" i="3"/>
  <c r="AM52" i="3"/>
  <c r="AN50" i="3"/>
  <c r="AP79" i="3"/>
  <c r="AO84" i="3"/>
  <c r="AO83" i="3"/>
  <c r="AO82" i="3"/>
  <c r="AO81" i="3"/>
  <c r="AR148" i="3"/>
  <c r="AR155" i="3"/>
  <c r="AP122" i="3"/>
  <c r="AO16" i="3"/>
  <c r="AN21" i="3"/>
  <c r="AN20" i="3"/>
  <c r="AN19" i="3"/>
  <c r="AN18" i="3"/>
  <c r="AQ117" i="3"/>
  <c r="AQ115" i="3"/>
  <c r="AQ124" i="3"/>
  <c r="AQ151" i="3"/>
  <c r="AR156" i="3"/>
  <c r="AR149" i="3"/>
  <c r="AQ118" i="3"/>
  <c r="AQ125" i="3"/>
  <c r="AQ158" i="3"/>
  <c r="AT137" i="3"/>
  <c r="AS142" i="3"/>
  <c r="AS141" i="3"/>
  <c r="AS140" i="3"/>
  <c r="AS139" i="3"/>
  <c r="AM93" i="3"/>
  <c r="AQ119" i="3"/>
  <c r="AQ126" i="3"/>
  <c r="AL30" i="3"/>
  <c r="AM100" i="3"/>
  <c r="AL40" i="1"/>
  <c r="AL37" i="1"/>
  <c r="AM64" i="1"/>
  <c r="AM35" i="1"/>
  <c r="AM43" i="1" s="1"/>
  <c r="AM28" i="1"/>
  <c r="AM23" i="1"/>
  <c r="AM32" i="1"/>
  <c r="AM25" i="1"/>
  <c r="AM26" i="1"/>
  <c r="AM33" i="1"/>
  <c r="AM41" i="1" s="1"/>
  <c r="AM71" i="1"/>
  <c r="AN59" i="1"/>
  <c r="AN57" i="1"/>
  <c r="AN66" i="1"/>
  <c r="AM34" i="1"/>
  <c r="AM42" i="1" s="1"/>
  <c r="AM27" i="1"/>
  <c r="AL30" i="1"/>
  <c r="AN67" i="1"/>
  <c r="AN60" i="1"/>
  <c r="AN21" i="1"/>
  <c r="AN20" i="1"/>
  <c r="AN19" i="1"/>
  <c r="AN18" i="1"/>
  <c r="AO16" i="1"/>
  <c r="AN68" i="1"/>
  <c r="AN61" i="1"/>
  <c r="AN69" i="1"/>
  <c r="AN62" i="1"/>
  <c r="AP50" i="1"/>
  <c r="AO55" i="1"/>
  <c r="AO54" i="1"/>
  <c r="AO53" i="1"/>
  <c r="AO52" i="1"/>
  <c r="AO91" i="3" l="1"/>
  <c r="AO98" i="3"/>
  <c r="AM59" i="3"/>
  <c r="AM57" i="3"/>
  <c r="AM66" i="3"/>
  <c r="AR118" i="3"/>
  <c r="AR125" i="3"/>
  <c r="AM40" i="3"/>
  <c r="AM37" i="3"/>
  <c r="AM67" i="3"/>
  <c r="AM60" i="3"/>
  <c r="AS153" i="3"/>
  <c r="AS146" i="3"/>
  <c r="AS151" i="3" s="1"/>
  <c r="AS144" i="3"/>
  <c r="AM68" i="3"/>
  <c r="AM61" i="3"/>
  <c r="AR120" i="3"/>
  <c r="AR127" i="3"/>
  <c r="AS147" i="3"/>
  <c r="AS154" i="3"/>
  <c r="AN32" i="3"/>
  <c r="AN25" i="3"/>
  <c r="AN23" i="3"/>
  <c r="AM69" i="3"/>
  <c r="AM62" i="3"/>
  <c r="AR124" i="3"/>
  <c r="AR117" i="3"/>
  <c r="AR115" i="3"/>
  <c r="AN93" i="3"/>
  <c r="AR119" i="3"/>
  <c r="AR126" i="3"/>
  <c r="AS148" i="3"/>
  <c r="AS155" i="3"/>
  <c r="AQ129" i="3"/>
  <c r="AN33" i="3"/>
  <c r="AN41" i="3" s="1"/>
  <c r="AN26" i="3"/>
  <c r="AT108" i="3"/>
  <c r="AS113" i="3"/>
  <c r="AS112" i="3"/>
  <c r="AS111" i="3"/>
  <c r="AS110" i="3"/>
  <c r="AN100" i="3"/>
  <c r="AQ79" i="3"/>
  <c r="AP84" i="3"/>
  <c r="AP83" i="3"/>
  <c r="AP82" i="3"/>
  <c r="AP81" i="3"/>
  <c r="AS149" i="3"/>
  <c r="AS156" i="3"/>
  <c r="AN34" i="3"/>
  <c r="AN42" i="3" s="1"/>
  <c r="AN27" i="3"/>
  <c r="AO95" i="3"/>
  <c r="AO88" i="3"/>
  <c r="AO86" i="3"/>
  <c r="AU137" i="3"/>
  <c r="AT142" i="3"/>
  <c r="AT141" i="3"/>
  <c r="AT140" i="3"/>
  <c r="AT139" i="3"/>
  <c r="AQ122" i="3"/>
  <c r="AN35" i="3"/>
  <c r="AN43" i="3" s="1"/>
  <c r="AN28" i="3"/>
  <c r="AO96" i="3"/>
  <c r="AO89" i="3"/>
  <c r="AL64" i="3"/>
  <c r="AP16" i="3"/>
  <c r="AO21" i="3"/>
  <c r="AO20" i="3"/>
  <c r="AO19" i="3"/>
  <c r="AO18" i="3"/>
  <c r="AO97" i="3"/>
  <c r="AO90" i="3"/>
  <c r="AO50" i="3"/>
  <c r="AN55" i="3"/>
  <c r="AN54" i="3"/>
  <c r="AN53" i="3"/>
  <c r="AN52" i="3"/>
  <c r="AR158" i="3"/>
  <c r="AM30" i="3"/>
  <c r="AL71" i="3"/>
  <c r="AO60" i="1"/>
  <c r="AO67" i="1"/>
  <c r="AO69" i="1"/>
  <c r="AO62" i="1"/>
  <c r="AN25" i="1"/>
  <c r="AN23" i="1"/>
  <c r="AN32" i="1"/>
  <c r="AP55" i="1"/>
  <c r="AP54" i="1"/>
  <c r="AP53" i="1"/>
  <c r="AP52" i="1"/>
  <c r="AQ50" i="1"/>
  <c r="AN33" i="1"/>
  <c r="AN41" i="1" s="1"/>
  <c r="AN26" i="1"/>
  <c r="AO68" i="1"/>
  <c r="AO61" i="1"/>
  <c r="AN27" i="1"/>
  <c r="AN34" i="1"/>
  <c r="AN42" i="1" s="1"/>
  <c r="AN35" i="1"/>
  <c r="AN43" i="1" s="1"/>
  <c r="AN28" i="1"/>
  <c r="AN71" i="1"/>
  <c r="AM30" i="1"/>
  <c r="AM37" i="1"/>
  <c r="AM40" i="1"/>
  <c r="AO21" i="1"/>
  <c r="AO20" i="1"/>
  <c r="AO19" i="1"/>
  <c r="AP16" i="1"/>
  <c r="AO18" i="1"/>
  <c r="AO59" i="1"/>
  <c r="AO64" i="1" s="1"/>
  <c r="AO57" i="1"/>
  <c r="AO66" i="1"/>
  <c r="AN64" i="1"/>
  <c r="AT154" i="3" l="1"/>
  <c r="AT147" i="3"/>
  <c r="AP96" i="3"/>
  <c r="AP89" i="3"/>
  <c r="AS125" i="3"/>
  <c r="AS118" i="3"/>
  <c r="AS158" i="3"/>
  <c r="AT148" i="3"/>
  <c r="AT155" i="3"/>
  <c r="AP97" i="3"/>
  <c r="AP90" i="3"/>
  <c r="AS119" i="3"/>
  <c r="AS126" i="3"/>
  <c r="AN30" i="3"/>
  <c r="AT149" i="3"/>
  <c r="AT156" i="3"/>
  <c r="AO93" i="3"/>
  <c r="AP98" i="3"/>
  <c r="AP91" i="3"/>
  <c r="AS120" i="3"/>
  <c r="AS127" i="3"/>
  <c r="AR122" i="3"/>
  <c r="AN40" i="3"/>
  <c r="AN37" i="3"/>
  <c r="AM71" i="3"/>
  <c r="AQ16" i="3"/>
  <c r="AP21" i="3"/>
  <c r="AP20" i="3"/>
  <c r="AP19" i="3"/>
  <c r="AP18" i="3"/>
  <c r="AN59" i="3"/>
  <c r="AN57" i="3"/>
  <c r="AN66" i="3"/>
  <c r="AO25" i="3"/>
  <c r="AO23" i="3"/>
  <c r="AO32" i="3"/>
  <c r="AV137" i="3"/>
  <c r="AU142" i="3"/>
  <c r="AU141" i="3"/>
  <c r="AU140" i="3"/>
  <c r="AU139" i="3"/>
  <c r="AO100" i="3"/>
  <c r="AR79" i="3"/>
  <c r="AQ84" i="3"/>
  <c r="AQ83" i="3"/>
  <c r="AQ82" i="3"/>
  <c r="AQ81" i="3"/>
  <c r="AU108" i="3"/>
  <c r="AT113" i="3"/>
  <c r="AT112" i="3"/>
  <c r="AT111" i="3"/>
  <c r="AT110" i="3"/>
  <c r="AR129" i="3"/>
  <c r="AO55" i="3"/>
  <c r="AO54" i="3"/>
  <c r="AO53" i="3"/>
  <c r="AO52" i="3"/>
  <c r="AP50" i="3"/>
  <c r="AN60" i="3"/>
  <c r="AN67" i="3"/>
  <c r="AO33" i="3"/>
  <c r="AO41" i="3" s="1"/>
  <c r="AO26" i="3"/>
  <c r="AM64" i="3"/>
  <c r="AN68" i="3"/>
  <c r="AN61" i="3"/>
  <c r="AO34" i="3"/>
  <c r="AO42" i="3" s="1"/>
  <c r="AO27" i="3"/>
  <c r="AT153" i="3"/>
  <c r="AT146" i="3"/>
  <c r="AT151" i="3" s="1"/>
  <c r="AT144" i="3"/>
  <c r="AP95" i="3"/>
  <c r="AP88" i="3"/>
  <c r="AP93" i="3" s="1"/>
  <c r="AP86" i="3"/>
  <c r="AS124" i="3"/>
  <c r="AS117" i="3"/>
  <c r="AS122" i="3" s="1"/>
  <c r="AS115" i="3"/>
  <c r="AN69" i="3"/>
  <c r="AN62" i="3"/>
  <c r="AO35" i="3"/>
  <c r="AO43" i="3" s="1"/>
  <c r="AO28" i="3"/>
  <c r="AO28" i="1"/>
  <c r="AO35" i="1"/>
  <c r="AO43" i="1" s="1"/>
  <c r="AP60" i="1"/>
  <c r="AP67" i="1"/>
  <c r="AO27" i="1"/>
  <c r="AO34" i="1"/>
  <c r="AO42" i="1" s="1"/>
  <c r="AP61" i="1"/>
  <c r="AP68" i="1"/>
  <c r="AN37" i="1"/>
  <c r="AN40" i="1"/>
  <c r="AN30" i="1"/>
  <c r="AO71" i="1"/>
  <c r="AO32" i="1"/>
  <c r="AO25" i="1"/>
  <c r="AO23" i="1"/>
  <c r="AQ55" i="1"/>
  <c r="AQ54" i="1"/>
  <c r="AQ53" i="1"/>
  <c r="AQ52" i="1"/>
  <c r="AR50" i="1"/>
  <c r="AP69" i="1"/>
  <c r="AP62" i="1"/>
  <c r="AQ16" i="1"/>
  <c r="AP21" i="1"/>
  <c r="AP20" i="1"/>
  <c r="AP19" i="1"/>
  <c r="AP18" i="1"/>
  <c r="AP59" i="1"/>
  <c r="AP64" i="1" s="1"/>
  <c r="AP57" i="1"/>
  <c r="AP66" i="1"/>
  <c r="AO26" i="1"/>
  <c r="AO33" i="1"/>
  <c r="AO41" i="1" s="1"/>
  <c r="AO40" i="3" l="1"/>
  <c r="AO37" i="3"/>
  <c r="AP100" i="3"/>
  <c r="AT120" i="3"/>
  <c r="AT127" i="3"/>
  <c r="AQ21" i="3"/>
  <c r="AQ20" i="3"/>
  <c r="AQ19" i="3"/>
  <c r="AQ18" i="3"/>
  <c r="AR16" i="3"/>
  <c r="AV108" i="3"/>
  <c r="AU113" i="3"/>
  <c r="AU112" i="3"/>
  <c r="AU111" i="3"/>
  <c r="AU110" i="3"/>
  <c r="AQ50" i="3"/>
  <c r="AP53" i="3"/>
  <c r="AP54" i="3"/>
  <c r="AP52" i="3"/>
  <c r="AP55" i="3"/>
  <c r="AO59" i="3"/>
  <c r="AO64" i="3" s="1"/>
  <c r="AO57" i="3"/>
  <c r="AO66" i="3"/>
  <c r="AO71" i="3" s="1"/>
  <c r="AQ95" i="3"/>
  <c r="AQ88" i="3"/>
  <c r="AQ86" i="3"/>
  <c r="AU153" i="3"/>
  <c r="AU146" i="3"/>
  <c r="AU151" i="3" s="1"/>
  <c r="AU144" i="3"/>
  <c r="AO30" i="3"/>
  <c r="AO60" i="3"/>
  <c r="AO67" i="3"/>
  <c r="AQ96" i="3"/>
  <c r="AQ89" i="3"/>
  <c r="AU154" i="3"/>
  <c r="AU147" i="3"/>
  <c r="AN71" i="3"/>
  <c r="AP25" i="3"/>
  <c r="AP23" i="3"/>
  <c r="AP32" i="3"/>
  <c r="AS129" i="3"/>
  <c r="AO61" i="3"/>
  <c r="AO68" i="3"/>
  <c r="AT124" i="3"/>
  <c r="AT117" i="3"/>
  <c r="AT115" i="3"/>
  <c r="AQ97" i="3"/>
  <c r="AQ90" i="3"/>
  <c r="AU155" i="3"/>
  <c r="AU148" i="3"/>
  <c r="AP26" i="3"/>
  <c r="AP33" i="3"/>
  <c r="AP41" i="3" s="1"/>
  <c r="AT158" i="3"/>
  <c r="AO69" i="3"/>
  <c r="AO62" i="3"/>
  <c r="AT125" i="3"/>
  <c r="AT118" i="3"/>
  <c r="AQ98" i="3"/>
  <c r="AQ91" i="3"/>
  <c r="AU149" i="3"/>
  <c r="AU156" i="3"/>
  <c r="AN64" i="3"/>
  <c r="AP34" i="3"/>
  <c r="AP42" i="3" s="1"/>
  <c r="AP27" i="3"/>
  <c r="AT126" i="3"/>
  <c r="AT119" i="3"/>
  <c r="AS79" i="3"/>
  <c r="AR84" i="3"/>
  <c r="AR83" i="3"/>
  <c r="AR82" i="3"/>
  <c r="AR81" i="3"/>
  <c r="AV142" i="3"/>
  <c r="AV141" i="3"/>
  <c r="AV140" i="3"/>
  <c r="AV139" i="3"/>
  <c r="AW137" i="3"/>
  <c r="AP35" i="3"/>
  <c r="AP43" i="3" s="1"/>
  <c r="AP28" i="3"/>
  <c r="AP27" i="1"/>
  <c r="AP34" i="1"/>
  <c r="AP42" i="1" s="1"/>
  <c r="AQ60" i="1"/>
  <c r="AQ67" i="1"/>
  <c r="AQ21" i="1"/>
  <c r="AQ20" i="1"/>
  <c r="AQ19" i="1"/>
  <c r="AQ18" i="1"/>
  <c r="AR16" i="1"/>
  <c r="AQ62" i="1"/>
  <c r="AQ69" i="1"/>
  <c r="AQ61" i="1"/>
  <c r="AQ68" i="1"/>
  <c r="AO30" i="1"/>
  <c r="AP32" i="1"/>
  <c r="AP25" i="1"/>
  <c r="AP30" i="1" s="1"/>
  <c r="AP23" i="1"/>
  <c r="AS50" i="1"/>
  <c r="AR54" i="1"/>
  <c r="AR53" i="1"/>
  <c r="AR52" i="1"/>
  <c r="AR55" i="1"/>
  <c r="AO37" i="1"/>
  <c r="AO40" i="1"/>
  <c r="AP28" i="1"/>
  <c r="AP35" i="1"/>
  <c r="AP43" i="1" s="1"/>
  <c r="AP71" i="1"/>
  <c r="AP33" i="1"/>
  <c r="AP41" i="1" s="1"/>
  <c r="AP26" i="1"/>
  <c r="AQ66" i="1"/>
  <c r="AQ59" i="1"/>
  <c r="AQ57" i="1"/>
  <c r="AX137" i="3" l="1"/>
  <c r="AW140" i="3"/>
  <c r="AW141" i="3"/>
  <c r="AW139" i="3"/>
  <c r="AW142" i="3"/>
  <c r="AR88" i="3"/>
  <c r="AR86" i="3"/>
  <c r="AR95" i="3"/>
  <c r="AT122" i="3"/>
  <c r="AU158" i="3"/>
  <c r="AP62" i="3"/>
  <c r="AP69" i="3"/>
  <c r="AV153" i="3"/>
  <c r="AV146" i="3"/>
  <c r="AV144" i="3"/>
  <c r="AR96" i="3"/>
  <c r="AR89" i="3"/>
  <c r="AT129" i="3"/>
  <c r="AP40" i="3"/>
  <c r="AP37" i="3"/>
  <c r="AP66" i="3"/>
  <c r="AP59" i="3"/>
  <c r="AP57" i="3"/>
  <c r="AU124" i="3"/>
  <c r="AU117" i="3"/>
  <c r="AU115" i="3"/>
  <c r="AR19" i="3"/>
  <c r="AR21" i="3"/>
  <c r="AR20" i="3"/>
  <c r="AR18" i="3"/>
  <c r="AS16" i="3"/>
  <c r="AV154" i="3"/>
  <c r="AV147" i="3"/>
  <c r="AR97" i="3"/>
  <c r="AR90" i="3"/>
  <c r="AQ93" i="3"/>
  <c r="AP61" i="3"/>
  <c r="AP68" i="3"/>
  <c r="AU125" i="3"/>
  <c r="AU118" i="3"/>
  <c r="AQ25" i="3"/>
  <c r="AQ30" i="3" s="1"/>
  <c r="AQ23" i="3"/>
  <c r="AQ32" i="3"/>
  <c r="AV155" i="3"/>
  <c r="AV148" i="3"/>
  <c r="AR98" i="3"/>
  <c r="AR91" i="3"/>
  <c r="AP30" i="3"/>
  <c r="AQ100" i="3"/>
  <c r="AP60" i="3"/>
  <c r="AP67" i="3"/>
  <c r="AU126" i="3"/>
  <c r="AU119" i="3"/>
  <c r="AQ26" i="3"/>
  <c r="AQ33" i="3"/>
  <c r="AQ41" i="3" s="1"/>
  <c r="AV156" i="3"/>
  <c r="AV149" i="3"/>
  <c r="AT79" i="3"/>
  <c r="AS84" i="3"/>
  <c r="AS83" i="3"/>
  <c r="AS82" i="3"/>
  <c r="AS81" i="3"/>
  <c r="AR50" i="3"/>
  <c r="AQ55" i="3"/>
  <c r="AQ54" i="3"/>
  <c r="AQ53" i="3"/>
  <c r="AQ52" i="3"/>
  <c r="AU127" i="3"/>
  <c r="AU120" i="3"/>
  <c r="AQ27" i="3"/>
  <c r="AQ34" i="3"/>
  <c r="AQ42" i="3" s="1"/>
  <c r="AW108" i="3"/>
  <c r="AV113" i="3"/>
  <c r="AV112" i="3"/>
  <c r="AV111" i="3"/>
  <c r="AV110" i="3"/>
  <c r="AQ35" i="3"/>
  <c r="AQ43" i="3" s="1"/>
  <c r="AQ28" i="3"/>
  <c r="AQ71" i="1"/>
  <c r="AR62" i="1"/>
  <c r="AR69" i="1"/>
  <c r="AR67" i="1"/>
  <c r="AR60" i="1"/>
  <c r="AR21" i="1"/>
  <c r="AS16" i="1"/>
  <c r="AR20" i="1"/>
  <c r="AR19" i="1"/>
  <c r="AR18" i="1"/>
  <c r="AP40" i="1"/>
  <c r="AP37" i="1"/>
  <c r="AR61" i="1"/>
  <c r="AR68" i="1"/>
  <c r="AQ32" i="1"/>
  <c r="AQ25" i="1"/>
  <c r="AQ30" i="1" s="1"/>
  <c r="AQ23" i="1"/>
  <c r="AR66" i="1"/>
  <c r="AR57" i="1"/>
  <c r="AR59" i="1"/>
  <c r="AR64" i="1" s="1"/>
  <c r="AT50" i="1"/>
  <c r="AS55" i="1"/>
  <c r="AS54" i="1"/>
  <c r="AS53" i="1"/>
  <c r="AS52" i="1"/>
  <c r="AQ26" i="1"/>
  <c r="AQ33" i="1"/>
  <c r="AQ41" i="1" s="1"/>
  <c r="AQ34" i="1"/>
  <c r="AQ42" i="1" s="1"/>
  <c r="AQ27" i="1"/>
  <c r="AQ64" i="1"/>
  <c r="AQ28" i="1"/>
  <c r="AQ35" i="1"/>
  <c r="AQ43" i="1" s="1"/>
  <c r="AR26" i="3" l="1"/>
  <c r="AR33" i="3"/>
  <c r="AR41" i="3" s="1"/>
  <c r="AW154" i="3"/>
  <c r="AW147" i="3"/>
  <c r="AX108" i="3"/>
  <c r="AW113" i="3"/>
  <c r="AW112" i="3"/>
  <c r="AW111" i="3"/>
  <c r="AW110" i="3"/>
  <c r="AS50" i="3"/>
  <c r="AR55" i="3"/>
  <c r="AR54" i="3"/>
  <c r="AR53" i="3"/>
  <c r="AR52" i="3"/>
  <c r="AS98" i="3"/>
  <c r="AS91" i="3"/>
  <c r="AP64" i="3"/>
  <c r="AY137" i="3"/>
  <c r="AX142" i="3"/>
  <c r="AX141" i="3"/>
  <c r="AX140" i="3"/>
  <c r="AX139" i="3"/>
  <c r="AT84" i="3"/>
  <c r="AT83" i="3"/>
  <c r="AT82" i="3"/>
  <c r="AT81" i="3"/>
  <c r="AU79" i="3"/>
  <c r="AP71" i="3"/>
  <c r="AV151" i="3"/>
  <c r="AR100" i="3"/>
  <c r="AV158" i="3"/>
  <c r="AT16" i="3"/>
  <c r="AS21" i="3"/>
  <c r="AS20" i="3"/>
  <c r="AS19" i="3"/>
  <c r="AS18" i="3"/>
  <c r="AR93" i="3"/>
  <c r="AV124" i="3"/>
  <c r="AV117" i="3"/>
  <c r="AV115" i="3"/>
  <c r="AQ66" i="3"/>
  <c r="AQ59" i="3"/>
  <c r="AQ57" i="3"/>
  <c r="AR25" i="3"/>
  <c r="AR30" i="3" s="1"/>
  <c r="AR23" i="3"/>
  <c r="AR32" i="3"/>
  <c r="AU122" i="3"/>
  <c r="AW156" i="3"/>
  <c r="AW149" i="3"/>
  <c r="AV125" i="3"/>
  <c r="AV118" i="3"/>
  <c r="AQ67" i="3"/>
  <c r="AQ60" i="3"/>
  <c r="AS88" i="3"/>
  <c r="AS86" i="3"/>
  <c r="AS95" i="3"/>
  <c r="AQ40" i="3"/>
  <c r="AQ37" i="3"/>
  <c r="AR27" i="3"/>
  <c r="AR34" i="3"/>
  <c r="AR42" i="3" s="1"/>
  <c r="AU129" i="3"/>
  <c r="AW153" i="3"/>
  <c r="AW158" i="3" s="1"/>
  <c r="AW146" i="3"/>
  <c r="AW144" i="3"/>
  <c r="AV127" i="3"/>
  <c r="AV120" i="3"/>
  <c r="AQ62" i="3"/>
  <c r="AQ69" i="3"/>
  <c r="AS97" i="3"/>
  <c r="AS90" i="3"/>
  <c r="AV126" i="3"/>
  <c r="AV119" i="3"/>
  <c r="AQ61" i="3"/>
  <c r="AQ68" i="3"/>
  <c r="AS89" i="3"/>
  <c r="AS96" i="3"/>
  <c r="AR35" i="3"/>
  <c r="AR43" i="3" s="1"/>
  <c r="AR28" i="3"/>
  <c r="AW155" i="3"/>
  <c r="AW148" i="3"/>
  <c r="AS68" i="1"/>
  <c r="AS61" i="1"/>
  <c r="AR71" i="1"/>
  <c r="AR35" i="1"/>
  <c r="AR43" i="1" s="1"/>
  <c r="AR28" i="1"/>
  <c r="AS62" i="1"/>
  <c r="AS69" i="1"/>
  <c r="AU50" i="1"/>
  <c r="AT55" i="1"/>
  <c r="AT54" i="1"/>
  <c r="AT53" i="1"/>
  <c r="AT52" i="1"/>
  <c r="AR32" i="1"/>
  <c r="AR25" i="1"/>
  <c r="AR23" i="1"/>
  <c r="AR33" i="1"/>
  <c r="AR41" i="1" s="1"/>
  <c r="AR26" i="1"/>
  <c r="AS66" i="1"/>
  <c r="AS59" i="1"/>
  <c r="AS57" i="1"/>
  <c r="AR34" i="1"/>
  <c r="AR42" i="1" s="1"/>
  <c r="AR27" i="1"/>
  <c r="AS67" i="1"/>
  <c r="AS60" i="1"/>
  <c r="AQ40" i="1"/>
  <c r="AQ37" i="1"/>
  <c r="AS21" i="1"/>
  <c r="AT16" i="1"/>
  <c r="AS19" i="1"/>
  <c r="AS18" i="1"/>
  <c r="AS20" i="1"/>
  <c r="AT89" i="3" l="1"/>
  <c r="AT96" i="3"/>
  <c r="AX155" i="3"/>
  <c r="AX148" i="3"/>
  <c r="AS93" i="3"/>
  <c r="AQ64" i="3"/>
  <c r="AS26" i="3"/>
  <c r="AS33" i="3"/>
  <c r="AS41" i="3" s="1"/>
  <c r="AT90" i="3"/>
  <c r="AT97" i="3"/>
  <c r="AX156" i="3"/>
  <c r="AX149" i="3"/>
  <c r="AR62" i="3"/>
  <c r="AR69" i="3"/>
  <c r="AR68" i="3"/>
  <c r="AR61" i="3"/>
  <c r="AW151" i="3"/>
  <c r="AQ71" i="3"/>
  <c r="AS27" i="3"/>
  <c r="AS34" i="3"/>
  <c r="AS42" i="3" s="1"/>
  <c r="AT98" i="3"/>
  <c r="AT91" i="3"/>
  <c r="AZ137" i="3"/>
  <c r="AY142" i="3"/>
  <c r="AY141" i="3"/>
  <c r="AY140" i="3"/>
  <c r="AY139" i="3"/>
  <c r="AS55" i="3"/>
  <c r="AS54" i="3"/>
  <c r="AS53" i="3"/>
  <c r="AS52" i="3"/>
  <c r="AT50" i="3"/>
  <c r="AW117" i="3"/>
  <c r="AW122" i="3" s="1"/>
  <c r="AW115" i="3"/>
  <c r="AW124" i="3"/>
  <c r="AS28" i="3"/>
  <c r="AS35" i="3"/>
  <c r="AS43" i="3" s="1"/>
  <c r="AW125" i="3"/>
  <c r="AW118" i="3"/>
  <c r="AS32" i="3"/>
  <c r="AS25" i="3"/>
  <c r="AS23" i="3"/>
  <c r="AV122" i="3"/>
  <c r="AU16" i="3"/>
  <c r="AT21" i="3"/>
  <c r="AT20" i="3"/>
  <c r="AT19" i="3"/>
  <c r="AT18" i="3"/>
  <c r="AW126" i="3"/>
  <c r="AW119" i="3"/>
  <c r="AV129" i="3"/>
  <c r="AW127" i="3"/>
  <c r="AW120" i="3"/>
  <c r="AR40" i="3"/>
  <c r="AR37" i="3"/>
  <c r="AV79" i="3"/>
  <c r="AU81" i="3"/>
  <c r="AU84" i="3"/>
  <c r="AU83" i="3"/>
  <c r="AU82" i="3"/>
  <c r="AX153" i="3"/>
  <c r="AX158" i="3" s="1"/>
  <c r="AX146" i="3"/>
  <c r="AX144" i="3"/>
  <c r="AR66" i="3"/>
  <c r="AR59" i="3"/>
  <c r="AR57" i="3"/>
  <c r="AY108" i="3"/>
  <c r="AX113" i="3"/>
  <c r="AX112" i="3"/>
  <c r="AX111" i="3"/>
  <c r="AX110" i="3"/>
  <c r="AS100" i="3"/>
  <c r="AT88" i="3"/>
  <c r="AT86" i="3"/>
  <c r="AT95" i="3"/>
  <c r="AT100" i="3" s="1"/>
  <c r="AX154" i="3"/>
  <c r="AX147" i="3"/>
  <c r="AR67" i="3"/>
  <c r="AR60" i="3"/>
  <c r="AS34" i="1"/>
  <c r="AS42" i="1" s="1"/>
  <c r="AS27" i="1"/>
  <c r="AS32" i="1"/>
  <c r="AS23" i="1"/>
  <c r="AS25" i="1"/>
  <c r="AT68" i="1"/>
  <c r="AT61" i="1"/>
  <c r="AS33" i="1"/>
  <c r="AS41" i="1" s="1"/>
  <c r="AS26" i="1"/>
  <c r="AR30" i="1"/>
  <c r="AT69" i="1"/>
  <c r="AT62" i="1"/>
  <c r="AV50" i="1"/>
  <c r="AU55" i="1"/>
  <c r="AU54" i="1"/>
  <c r="AU53" i="1"/>
  <c r="AU52" i="1"/>
  <c r="AT21" i="1"/>
  <c r="AU16" i="1"/>
  <c r="AT20" i="1"/>
  <c r="AT19" i="1"/>
  <c r="AT18" i="1"/>
  <c r="AR37" i="1"/>
  <c r="AR40" i="1"/>
  <c r="AS35" i="1"/>
  <c r="AS43" i="1" s="1"/>
  <c r="AS28" i="1"/>
  <c r="AS64" i="1"/>
  <c r="AT66" i="1"/>
  <c r="AT71" i="1" s="1"/>
  <c r="AT59" i="1"/>
  <c r="AT57" i="1"/>
  <c r="AS71" i="1"/>
  <c r="AT67" i="1"/>
  <c r="AT60" i="1"/>
  <c r="AY113" i="3" l="1"/>
  <c r="AY112" i="3"/>
  <c r="AY111" i="3"/>
  <c r="AY110" i="3"/>
  <c r="AZ108" i="3"/>
  <c r="AS66" i="3"/>
  <c r="AS59" i="3"/>
  <c r="AS57" i="3"/>
  <c r="AT93" i="3"/>
  <c r="AU90" i="3"/>
  <c r="AU97" i="3"/>
  <c r="AS30" i="3"/>
  <c r="AS67" i="3"/>
  <c r="AS60" i="3"/>
  <c r="AR64" i="3"/>
  <c r="AU91" i="3"/>
  <c r="AU98" i="3"/>
  <c r="AS40" i="3"/>
  <c r="AS37" i="3"/>
  <c r="AS68" i="3"/>
  <c r="AS61" i="3"/>
  <c r="AY153" i="3"/>
  <c r="AY146" i="3"/>
  <c r="AY144" i="3"/>
  <c r="AU89" i="3"/>
  <c r="AU96" i="3"/>
  <c r="AR71" i="3"/>
  <c r="AU95" i="3"/>
  <c r="AU88" i="3"/>
  <c r="AU86" i="3"/>
  <c r="AT32" i="3"/>
  <c r="AT25" i="3"/>
  <c r="AT23" i="3"/>
  <c r="AS69" i="3"/>
  <c r="AS62" i="3"/>
  <c r="AY147" i="3"/>
  <c r="AY154" i="3"/>
  <c r="AX117" i="3"/>
  <c r="AX115" i="3"/>
  <c r="AX124" i="3"/>
  <c r="AW79" i="3"/>
  <c r="AV84" i="3"/>
  <c r="AV83" i="3"/>
  <c r="AV82" i="3"/>
  <c r="AV81" i="3"/>
  <c r="AT33" i="3"/>
  <c r="AT41" i="3" s="1"/>
  <c r="AT26" i="3"/>
  <c r="AW129" i="3"/>
  <c r="AY155" i="3"/>
  <c r="AY148" i="3"/>
  <c r="AX118" i="3"/>
  <c r="AX125" i="3"/>
  <c r="AT34" i="3"/>
  <c r="AT42" i="3" s="1"/>
  <c r="AT27" i="3"/>
  <c r="AY156" i="3"/>
  <c r="AY149" i="3"/>
  <c r="AX126" i="3"/>
  <c r="AX119" i="3"/>
  <c r="AX151" i="3"/>
  <c r="AT28" i="3"/>
  <c r="AT35" i="3"/>
  <c r="AT43" i="3" s="1"/>
  <c r="BA137" i="3"/>
  <c r="AZ142" i="3"/>
  <c r="AZ141" i="3"/>
  <c r="AZ140" i="3"/>
  <c r="AZ139" i="3"/>
  <c r="AX127" i="3"/>
  <c r="AX120" i="3"/>
  <c r="AV16" i="3"/>
  <c r="AU21" i="3"/>
  <c r="AU20" i="3"/>
  <c r="AU19" i="3"/>
  <c r="AU18" i="3"/>
  <c r="AU50" i="3"/>
  <c r="AT55" i="3"/>
  <c r="AT54" i="3"/>
  <c r="AT53" i="3"/>
  <c r="AT52" i="3"/>
  <c r="AW50" i="1"/>
  <c r="AV55" i="1"/>
  <c r="AV54" i="1"/>
  <c r="AV53" i="1"/>
  <c r="AV52" i="1"/>
  <c r="AU69" i="1"/>
  <c r="AU62" i="1"/>
  <c r="AS30" i="1"/>
  <c r="AT25" i="1"/>
  <c r="AT23" i="1"/>
  <c r="AT32" i="1"/>
  <c r="AS37" i="1"/>
  <c r="AS40" i="1"/>
  <c r="AT33" i="1"/>
  <c r="AT41" i="1" s="1"/>
  <c r="AT26" i="1"/>
  <c r="AT34" i="1"/>
  <c r="AT42" i="1" s="1"/>
  <c r="AT27" i="1"/>
  <c r="AT64" i="1"/>
  <c r="AU21" i="1"/>
  <c r="AV16" i="1"/>
  <c r="AU20" i="1"/>
  <c r="AU19" i="1"/>
  <c r="AU18" i="1"/>
  <c r="AU66" i="1"/>
  <c r="AU71" i="1" s="1"/>
  <c r="AU59" i="1"/>
  <c r="AU57" i="1"/>
  <c r="AT35" i="1"/>
  <c r="AT43" i="1" s="1"/>
  <c r="AT28" i="1"/>
  <c r="AU67" i="1"/>
  <c r="AU60" i="1"/>
  <c r="AU68" i="1"/>
  <c r="AU61" i="1"/>
  <c r="AU33" i="3" l="1"/>
  <c r="AU41" i="3" s="1"/>
  <c r="AU26" i="3"/>
  <c r="AX79" i="3"/>
  <c r="AW84" i="3"/>
  <c r="AW83" i="3"/>
  <c r="AW82" i="3"/>
  <c r="AW81" i="3"/>
  <c r="AT40" i="3"/>
  <c r="AT37" i="3"/>
  <c r="AY118" i="3"/>
  <c r="AY125" i="3"/>
  <c r="AT66" i="3"/>
  <c r="AT59" i="3"/>
  <c r="AT57" i="3"/>
  <c r="AU34" i="3"/>
  <c r="AU42" i="3" s="1"/>
  <c r="AU27" i="3"/>
  <c r="AY119" i="3"/>
  <c r="AY126" i="3"/>
  <c r="AT67" i="3"/>
  <c r="AT60" i="3"/>
  <c r="AU35" i="3"/>
  <c r="AU43" i="3" s="1"/>
  <c r="AU28" i="3"/>
  <c r="AY127" i="3"/>
  <c r="AY120" i="3"/>
  <c r="AT68" i="3"/>
  <c r="AT61" i="3"/>
  <c r="AW16" i="3"/>
  <c r="AV21" i="3"/>
  <c r="AV20" i="3"/>
  <c r="AV19" i="3"/>
  <c r="AV18" i="3"/>
  <c r="BB137" i="3"/>
  <c r="BA142" i="3"/>
  <c r="BA141" i="3"/>
  <c r="BA140" i="3"/>
  <c r="BA139" i="3"/>
  <c r="AT69" i="3"/>
  <c r="AT62" i="3"/>
  <c r="AZ153" i="3"/>
  <c r="AZ146" i="3"/>
  <c r="AZ144" i="3"/>
  <c r="AV95" i="3"/>
  <c r="AV88" i="3"/>
  <c r="AV86" i="3"/>
  <c r="AX129" i="3"/>
  <c r="AU93" i="3"/>
  <c r="AU55" i="3"/>
  <c r="AU54" i="3"/>
  <c r="AU53" i="3"/>
  <c r="AU52" i="3"/>
  <c r="AV50" i="3"/>
  <c r="AZ147" i="3"/>
  <c r="AZ154" i="3"/>
  <c r="AV96" i="3"/>
  <c r="AV89" i="3"/>
  <c r="AU100" i="3"/>
  <c r="AZ148" i="3"/>
  <c r="AZ155" i="3"/>
  <c r="AV90" i="3"/>
  <c r="AV97" i="3"/>
  <c r="AX122" i="3"/>
  <c r="AY151" i="3"/>
  <c r="AS64" i="3"/>
  <c r="BA108" i="3"/>
  <c r="AZ110" i="3"/>
  <c r="AZ113" i="3"/>
  <c r="AZ112" i="3"/>
  <c r="AZ111" i="3"/>
  <c r="AU32" i="3"/>
  <c r="AU25" i="3"/>
  <c r="AU30" i="3" s="1"/>
  <c r="AU23" i="3"/>
  <c r="AZ156" i="3"/>
  <c r="AZ149" i="3"/>
  <c r="AV91" i="3"/>
  <c r="AV98" i="3"/>
  <c r="AT30" i="3"/>
  <c r="AY158" i="3"/>
  <c r="AS71" i="3"/>
  <c r="AY117" i="3"/>
  <c r="AY115" i="3"/>
  <c r="AY124" i="3"/>
  <c r="AY129" i="3" s="1"/>
  <c r="AU64" i="1"/>
  <c r="AU26" i="1"/>
  <c r="AU33" i="1"/>
  <c r="AU41" i="1" s="1"/>
  <c r="AV59" i="1"/>
  <c r="AV57" i="1"/>
  <c r="AV66" i="1"/>
  <c r="AU34" i="1"/>
  <c r="AU42" i="1" s="1"/>
  <c r="AU27" i="1"/>
  <c r="AV67" i="1"/>
  <c r="AV60" i="1"/>
  <c r="AV21" i="1"/>
  <c r="AW16" i="1"/>
  <c r="AV20" i="1"/>
  <c r="AV19" i="1"/>
  <c r="AV18" i="1"/>
  <c r="AT40" i="1"/>
  <c r="AT37" i="1"/>
  <c r="AV68" i="1"/>
  <c r="AV61" i="1"/>
  <c r="AU35" i="1"/>
  <c r="AU43" i="1" s="1"/>
  <c r="AU28" i="1"/>
  <c r="AV69" i="1"/>
  <c r="AV62" i="1"/>
  <c r="AU32" i="1"/>
  <c r="AU25" i="1"/>
  <c r="AU30" i="1" s="1"/>
  <c r="AU23" i="1"/>
  <c r="AT30" i="1"/>
  <c r="AX50" i="1"/>
  <c r="AW55" i="1"/>
  <c r="AW54" i="1"/>
  <c r="AW53" i="1"/>
  <c r="AW52" i="1"/>
  <c r="AT64" i="3" l="1"/>
  <c r="AU67" i="3"/>
  <c r="AU60" i="3"/>
  <c r="AV100" i="3"/>
  <c r="BC137" i="3"/>
  <c r="BB142" i="3"/>
  <c r="BB141" i="3"/>
  <c r="BB140" i="3"/>
  <c r="BB139" i="3"/>
  <c r="AT71" i="3"/>
  <c r="BB108" i="3"/>
  <c r="BA113" i="3"/>
  <c r="BA112" i="3"/>
  <c r="BA111" i="3"/>
  <c r="BA110" i="3"/>
  <c r="AU59" i="3"/>
  <c r="AU57" i="3"/>
  <c r="AU66" i="3"/>
  <c r="AV93" i="3"/>
  <c r="AU68" i="3"/>
  <c r="AU61" i="3"/>
  <c r="AW95" i="3"/>
  <c r="AW88" i="3"/>
  <c r="AW86" i="3"/>
  <c r="BA149" i="3"/>
  <c r="BA156" i="3"/>
  <c r="AU69" i="3"/>
  <c r="AU62" i="3"/>
  <c r="AZ151" i="3"/>
  <c r="AV32" i="3"/>
  <c r="AV25" i="3"/>
  <c r="AV23" i="3"/>
  <c r="AW96" i="3"/>
  <c r="AW89" i="3"/>
  <c r="AY122" i="3"/>
  <c r="AZ118" i="3"/>
  <c r="AZ125" i="3"/>
  <c r="AZ158" i="3"/>
  <c r="AV33" i="3"/>
  <c r="AV41" i="3" s="1"/>
  <c r="AV26" i="3"/>
  <c r="AW97" i="3"/>
  <c r="AW90" i="3"/>
  <c r="AZ119" i="3"/>
  <c r="AZ126" i="3"/>
  <c r="BA153" i="3"/>
  <c r="BA158" i="3" s="1"/>
  <c r="BA146" i="3"/>
  <c r="BA144" i="3"/>
  <c r="AV34" i="3"/>
  <c r="AV42" i="3" s="1"/>
  <c r="AV27" i="3"/>
  <c r="AW91" i="3"/>
  <c r="AW98" i="3"/>
  <c r="AZ120" i="3"/>
  <c r="AZ127" i="3"/>
  <c r="BA147" i="3"/>
  <c r="BA154" i="3"/>
  <c r="AV35" i="3"/>
  <c r="AV43" i="3" s="1"/>
  <c r="AV28" i="3"/>
  <c r="AY79" i="3"/>
  <c r="AX84" i="3"/>
  <c r="AX83" i="3"/>
  <c r="AX82" i="3"/>
  <c r="AX81" i="3"/>
  <c r="AU37" i="3"/>
  <c r="AU40" i="3"/>
  <c r="AZ124" i="3"/>
  <c r="AZ115" i="3"/>
  <c r="AZ117" i="3"/>
  <c r="AZ122" i="3" s="1"/>
  <c r="AW50" i="3"/>
  <c r="AV55" i="3"/>
  <c r="AV54" i="3"/>
  <c r="AV53" i="3"/>
  <c r="AV52" i="3"/>
  <c r="BA148" i="3"/>
  <c r="BA155" i="3"/>
  <c r="AX16" i="3"/>
  <c r="AW21" i="3"/>
  <c r="AW20" i="3"/>
  <c r="AW19" i="3"/>
  <c r="AW18" i="3"/>
  <c r="AV35" i="1"/>
  <c r="AV43" i="1" s="1"/>
  <c r="AV28" i="1"/>
  <c r="AV71" i="1"/>
  <c r="AV64" i="1"/>
  <c r="AW59" i="1"/>
  <c r="AW57" i="1"/>
  <c r="AW66" i="1"/>
  <c r="AU37" i="1"/>
  <c r="AU40" i="1"/>
  <c r="AW60" i="1"/>
  <c r="AW67" i="1"/>
  <c r="AV25" i="1"/>
  <c r="AV30" i="1" s="1"/>
  <c r="AV23" i="1"/>
  <c r="AV32" i="1"/>
  <c r="AW68" i="1"/>
  <c r="AW61" i="1"/>
  <c r="AV33" i="1"/>
  <c r="AV41" i="1" s="1"/>
  <c r="AV26" i="1"/>
  <c r="AW69" i="1"/>
  <c r="AW62" i="1"/>
  <c r="AV27" i="1"/>
  <c r="AV34" i="1"/>
  <c r="AV42" i="1" s="1"/>
  <c r="AX55" i="1"/>
  <c r="AX54" i="1"/>
  <c r="AX53" i="1"/>
  <c r="AX52" i="1"/>
  <c r="AY50" i="1"/>
  <c r="AW21" i="1"/>
  <c r="AW18" i="1"/>
  <c r="AX16" i="1"/>
  <c r="AW20" i="1"/>
  <c r="AW19" i="1"/>
  <c r="AW32" i="3" l="1"/>
  <c r="AW25" i="3"/>
  <c r="AW23" i="3"/>
  <c r="AZ129" i="3"/>
  <c r="AX98" i="3"/>
  <c r="AX91" i="3"/>
  <c r="BA151" i="3"/>
  <c r="AV30" i="3"/>
  <c r="AV37" i="3"/>
  <c r="AV40" i="3"/>
  <c r="BA124" i="3"/>
  <c r="BA117" i="3"/>
  <c r="BA115" i="3"/>
  <c r="AW34" i="3"/>
  <c r="AW42" i="3" s="1"/>
  <c r="AW27" i="3"/>
  <c r="BA125" i="3"/>
  <c r="BA118" i="3"/>
  <c r="AW35" i="3"/>
  <c r="AW43" i="3" s="1"/>
  <c r="AW28" i="3"/>
  <c r="AV59" i="3"/>
  <c r="AV57" i="3"/>
  <c r="AV66" i="3"/>
  <c r="AU71" i="3"/>
  <c r="BA119" i="3"/>
  <c r="BA126" i="3"/>
  <c r="BB153" i="3"/>
  <c r="BB146" i="3"/>
  <c r="BB144" i="3"/>
  <c r="AW33" i="3"/>
  <c r="AW41" i="3" s="1"/>
  <c r="AW26" i="3"/>
  <c r="AZ79" i="3"/>
  <c r="AY84" i="3"/>
  <c r="AY83" i="3"/>
  <c r="AY82" i="3"/>
  <c r="AY81" i="3"/>
  <c r="AY16" i="3"/>
  <c r="AX21" i="3"/>
  <c r="AX20" i="3"/>
  <c r="AX19" i="3"/>
  <c r="AX18" i="3"/>
  <c r="AV60" i="3"/>
  <c r="AV67" i="3"/>
  <c r="AW93" i="3"/>
  <c r="BA120" i="3"/>
  <c r="BA127" i="3"/>
  <c r="BB154" i="3"/>
  <c r="BB147" i="3"/>
  <c r="AV68" i="3"/>
  <c r="AV61" i="3"/>
  <c r="AX95" i="3"/>
  <c r="AX88" i="3"/>
  <c r="AX86" i="3"/>
  <c r="AW100" i="3"/>
  <c r="AU64" i="3"/>
  <c r="BC108" i="3"/>
  <c r="BB113" i="3"/>
  <c r="BB112" i="3"/>
  <c r="BB111" i="3"/>
  <c r="BB110" i="3"/>
  <c r="BB148" i="3"/>
  <c r="BB155" i="3"/>
  <c r="AV69" i="3"/>
  <c r="AV62" i="3"/>
  <c r="AX96" i="3"/>
  <c r="AX89" i="3"/>
  <c r="BB149" i="3"/>
  <c r="BB156" i="3"/>
  <c r="AW55" i="3"/>
  <c r="AW54" i="3"/>
  <c r="AW53" i="3"/>
  <c r="AW52" i="3"/>
  <c r="AX50" i="3"/>
  <c r="AX97" i="3"/>
  <c r="AX90" i="3"/>
  <c r="BD137" i="3"/>
  <c r="BC142" i="3"/>
  <c r="BC141" i="3"/>
  <c r="BC140" i="3"/>
  <c r="BC139" i="3"/>
  <c r="AX21" i="1"/>
  <c r="AX20" i="1"/>
  <c r="AX19" i="1"/>
  <c r="AX18" i="1"/>
  <c r="AY16" i="1"/>
  <c r="AX69" i="1"/>
  <c r="AX62" i="1"/>
  <c r="AW64" i="1"/>
  <c r="AW28" i="1"/>
  <c r="AW35" i="1"/>
  <c r="AW43" i="1" s="1"/>
  <c r="AV37" i="1"/>
  <c r="AV40" i="1"/>
  <c r="AY55" i="1"/>
  <c r="AY54" i="1"/>
  <c r="AY53" i="1"/>
  <c r="AY52" i="1"/>
  <c r="AZ50" i="1"/>
  <c r="AX59" i="1"/>
  <c r="AX57" i="1"/>
  <c r="AX66" i="1"/>
  <c r="AX71" i="1" s="1"/>
  <c r="AW26" i="1"/>
  <c r="AW33" i="1"/>
  <c r="AW41" i="1" s="1"/>
  <c r="AX60" i="1"/>
  <c r="AX67" i="1"/>
  <c r="AW71" i="1"/>
  <c r="AW32" i="1"/>
  <c r="AW25" i="1"/>
  <c r="AW23" i="1"/>
  <c r="AW27" i="1"/>
  <c r="AW34" i="1"/>
  <c r="AW42" i="1" s="1"/>
  <c r="AX61" i="1"/>
  <c r="AX68" i="1"/>
  <c r="BB120" i="3" l="1"/>
  <c r="BB127" i="3"/>
  <c r="AX93" i="3"/>
  <c r="AV71" i="3"/>
  <c r="BA129" i="3"/>
  <c r="BC153" i="3"/>
  <c r="BC146" i="3"/>
  <c r="BC144" i="3"/>
  <c r="AY50" i="3"/>
  <c r="AX53" i="3"/>
  <c r="AX52" i="3"/>
  <c r="AX55" i="3"/>
  <c r="AX54" i="3"/>
  <c r="BD108" i="3"/>
  <c r="BC113" i="3"/>
  <c r="BC112" i="3"/>
  <c r="BC111" i="3"/>
  <c r="BC110" i="3"/>
  <c r="AX100" i="3"/>
  <c r="AX25" i="3"/>
  <c r="AX23" i="3"/>
  <c r="AX32" i="3"/>
  <c r="AY95" i="3"/>
  <c r="AY100" i="3" s="1"/>
  <c r="AY88" i="3"/>
  <c r="AY86" i="3"/>
  <c r="BC154" i="3"/>
  <c r="BC147" i="3"/>
  <c r="AW59" i="3"/>
  <c r="AW57" i="3"/>
  <c r="AW66" i="3"/>
  <c r="AX26" i="3"/>
  <c r="AX33" i="3"/>
  <c r="AX41" i="3" s="1"/>
  <c r="AY96" i="3"/>
  <c r="AY89" i="3"/>
  <c r="AV64" i="3"/>
  <c r="BC155" i="3"/>
  <c r="BC148" i="3"/>
  <c r="AW60" i="3"/>
  <c r="AW67" i="3"/>
  <c r="AX34" i="3"/>
  <c r="AX42" i="3" s="1"/>
  <c r="AX27" i="3"/>
  <c r="AY97" i="3"/>
  <c r="AY90" i="3"/>
  <c r="BB158" i="3"/>
  <c r="BC149" i="3"/>
  <c r="BC156" i="3"/>
  <c r="AW61" i="3"/>
  <c r="AW68" i="3"/>
  <c r="AX35" i="3"/>
  <c r="AX43" i="3" s="1"/>
  <c r="AX28" i="3"/>
  <c r="AY98" i="3"/>
  <c r="AY91" i="3"/>
  <c r="BD142" i="3"/>
  <c r="BD141" i="3"/>
  <c r="BD140" i="3"/>
  <c r="BD139" i="3"/>
  <c r="BE137" i="3"/>
  <c r="AW69" i="3"/>
  <c r="AW62" i="3"/>
  <c r="BB124" i="3"/>
  <c r="BB129" i="3" s="1"/>
  <c r="BB117" i="3"/>
  <c r="BB115" i="3"/>
  <c r="AY21" i="3"/>
  <c r="AY20" i="3"/>
  <c r="AY19" i="3"/>
  <c r="AY18" i="3"/>
  <c r="AZ16" i="3"/>
  <c r="BA79" i="3"/>
  <c r="AZ84" i="3"/>
  <c r="AZ83" i="3"/>
  <c r="AZ82" i="3"/>
  <c r="AZ81" i="3"/>
  <c r="AW30" i="3"/>
  <c r="BB126" i="3"/>
  <c r="BB119" i="3"/>
  <c r="BB125" i="3"/>
  <c r="BB118" i="3"/>
  <c r="BB151" i="3"/>
  <c r="BA122" i="3"/>
  <c r="AW40" i="3"/>
  <c r="AW37" i="3"/>
  <c r="AX28" i="1"/>
  <c r="AX35" i="1"/>
  <c r="AX43" i="1" s="1"/>
  <c r="AY66" i="1"/>
  <c r="AY59" i="1"/>
  <c r="AY57" i="1"/>
  <c r="AX64" i="1"/>
  <c r="AY60" i="1"/>
  <c r="AY67" i="1"/>
  <c r="AY21" i="1"/>
  <c r="AY20" i="1"/>
  <c r="AY19" i="1"/>
  <c r="AY18" i="1"/>
  <c r="AZ16" i="1"/>
  <c r="BA50" i="1"/>
  <c r="AZ54" i="1"/>
  <c r="AZ53" i="1"/>
  <c r="AZ52" i="1"/>
  <c r="AZ55" i="1"/>
  <c r="AW30" i="1"/>
  <c r="AY61" i="1"/>
  <c r="AY68" i="1"/>
  <c r="AX25" i="1"/>
  <c r="AX23" i="1"/>
  <c r="AX32" i="1"/>
  <c r="AW37" i="1"/>
  <c r="AW40" i="1"/>
  <c r="AY62" i="1"/>
  <c r="AY69" i="1"/>
  <c r="AX33" i="1"/>
  <c r="AX41" i="1" s="1"/>
  <c r="AX26" i="1"/>
  <c r="AX27" i="1"/>
  <c r="AX34" i="1"/>
  <c r="AX42" i="1" s="1"/>
  <c r="AY27" i="3" l="1"/>
  <c r="AY34" i="3"/>
  <c r="AY42" i="3" s="1"/>
  <c r="BD153" i="3"/>
  <c r="BD146" i="3"/>
  <c r="BD144" i="3"/>
  <c r="AW71" i="3"/>
  <c r="BC124" i="3"/>
  <c r="BC117" i="3"/>
  <c r="BC115" i="3"/>
  <c r="BB79" i="3"/>
  <c r="BA84" i="3"/>
  <c r="BA83" i="3"/>
  <c r="BA82" i="3"/>
  <c r="BA81" i="3"/>
  <c r="AY35" i="3"/>
  <c r="AY43" i="3" s="1"/>
  <c r="AY28" i="3"/>
  <c r="BD154" i="3"/>
  <c r="BD147" i="3"/>
  <c r="AX37" i="3"/>
  <c r="AX40" i="3"/>
  <c r="BC125" i="3"/>
  <c r="BC118" i="3"/>
  <c r="AX60" i="3"/>
  <c r="AX67" i="3"/>
  <c r="BC151" i="3"/>
  <c r="AZ98" i="3"/>
  <c r="AZ91" i="3"/>
  <c r="BD155" i="3"/>
  <c r="BD148" i="3"/>
  <c r="AW64" i="3"/>
  <c r="BC126" i="3"/>
  <c r="BC119" i="3"/>
  <c r="AZ50" i="3"/>
  <c r="AY55" i="3"/>
  <c r="AY54" i="3"/>
  <c r="AY53" i="3"/>
  <c r="AY52" i="3"/>
  <c r="BC158" i="3"/>
  <c r="AX66" i="3"/>
  <c r="AX59" i="3"/>
  <c r="AX57" i="3"/>
  <c r="BD156" i="3"/>
  <c r="BD149" i="3"/>
  <c r="AX30" i="3"/>
  <c r="BC127" i="3"/>
  <c r="BC120" i="3"/>
  <c r="BB122" i="3"/>
  <c r="BE108" i="3"/>
  <c r="BD113" i="3"/>
  <c r="BD112" i="3"/>
  <c r="BD111" i="3"/>
  <c r="BD110" i="3"/>
  <c r="AZ88" i="3"/>
  <c r="AZ86" i="3"/>
  <c r="AZ95" i="3"/>
  <c r="AZ21" i="3"/>
  <c r="AZ20" i="3"/>
  <c r="AZ18" i="3"/>
  <c r="AZ19" i="3"/>
  <c r="BA16" i="3"/>
  <c r="AZ96" i="3"/>
  <c r="AZ89" i="3"/>
  <c r="AY25" i="3"/>
  <c r="AY23" i="3"/>
  <c r="AY32" i="3"/>
  <c r="AX61" i="3"/>
  <c r="AX68" i="3"/>
  <c r="AZ97" i="3"/>
  <c r="AZ90" i="3"/>
  <c r="AY26" i="3"/>
  <c r="AY33" i="3"/>
  <c r="AY41" i="3" s="1"/>
  <c r="BF137" i="3"/>
  <c r="BE140" i="3"/>
  <c r="BE139" i="3"/>
  <c r="BE142" i="3"/>
  <c r="BE141" i="3"/>
  <c r="AY93" i="3"/>
  <c r="AX62" i="3"/>
  <c r="AX69" i="3"/>
  <c r="AZ61" i="1"/>
  <c r="AZ68" i="1"/>
  <c r="AX40" i="1"/>
  <c r="AX37" i="1"/>
  <c r="BB50" i="1"/>
  <c r="BA55" i="1"/>
  <c r="BA54" i="1"/>
  <c r="BA53" i="1"/>
  <c r="BA52" i="1"/>
  <c r="AZ21" i="1"/>
  <c r="BA16" i="1"/>
  <c r="AZ20" i="1"/>
  <c r="AZ19" i="1"/>
  <c r="AZ18" i="1"/>
  <c r="AX30" i="1"/>
  <c r="AY32" i="1"/>
  <c r="AY25" i="1"/>
  <c r="AY23" i="1"/>
  <c r="AY26" i="1"/>
  <c r="AY33" i="1"/>
  <c r="AY41" i="1" s="1"/>
  <c r="AY64" i="1"/>
  <c r="AZ62" i="1"/>
  <c r="AZ69" i="1"/>
  <c r="AY34" i="1"/>
  <c r="AY42" i="1" s="1"/>
  <c r="AY27" i="1"/>
  <c r="AY71" i="1"/>
  <c r="AZ66" i="1"/>
  <c r="AZ59" i="1"/>
  <c r="AZ57" i="1"/>
  <c r="AY28" i="1"/>
  <c r="AY35" i="1"/>
  <c r="AY43" i="1" s="1"/>
  <c r="AZ67" i="1"/>
  <c r="AZ60" i="1"/>
  <c r="BE155" i="3" l="1"/>
  <c r="BE148" i="3"/>
  <c r="BE156" i="3"/>
  <c r="BE149" i="3"/>
  <c r="AZ32" i="3"/>
  <c r="AZ25" i="3"/>
  <c r="AZ23" i="3"/>
  <c r="AY67" i="3"/>
  <c r="AY60" i="3"/>
  <c r="BD151" i="3"/>
  <c r="AZ26" i="3"/>
  <c r="AZ33" i="3"/>
  <c r="AZ41" i="3" s="1"/>
  <c r="AY66" i="3"/>
  <c r="AY71" i="3" s="1"/>
  <c r="AY59" i="3"/>
  <c r="AY57" i="3"/>
  <c r="BE153" i="3"/>
  <c r="BE146" i="3"/>
  <c r="BE151" i="3" s="1"/>
  <c r="BE144" i="3"/>
  <c r="AZ27" i="3"/>
  <c r="AZ34" i="3"/>
  <c r="AZ42" i="3" s="1"/>
  <c r="AY61" i="3"/>
  <c r="AY68" i="3"/>
  <c r="BA88" i="3"/>
  <c r="BA86" i="3"/>
  <c r="BA95" i="3"/>
  <c r="BD158" i="3"/>
  <c r="BF108" i="3"/>
  <c r="BE113" i="3"/>
  <c r="BE112" i="3"/>
  <c r="BE111" i="3"/>
  <c r="BE110" i="3"/>
  <c r="BC129" i="3"/>
  <c r="BE154" i="3"/>
  <c r="BE147" i="3"/>
  <c r="AZ28" i="3"/>
  <c r="AZ35" i="3"/>
  <c r="AZ43" i="3" s="1"/>
  <c r="AY62" i="3"/>
  <c r="AY69" i="3"/>
  <c r="BA89" i="3"/>
  <c r="BA96" i="3"/>
  <c r="BG137" i="3"/>
  <c r="BF142" i="3"/>
  <c r="BF141" i="3"/>
  <c r="BF140" i="3"/>
  <c r="BF139" i="3"/>
  <c r="AY40" i="3"/>
  <c r="AY37" i="3"/>
  <c r="AZ100" i="3"/>
  <c r="BD124" i="3"/>
  <c r="BD117" i="3"/>
  <c r="BD115" i="3"/>
  <c r="AX64" i="3"/>
  <c r="BA50" i="3"/>
  <c r="AZ55" i="3"/>
  <c r="AZ54" i="3"/>
  <c r="AZ53" i="3"/>
  <c r="AZ52" i="3"/>
  <c r="BA97" i="3"/>
  <c r="BA90" i="3"/>
  <c r="BD125" i="3"/>
  <c r="BD118" i="3"/>
  <c r="AX71" i="3"/>
  <c r="BA98" i="3"/>
  <c r="BA91" i="3"/>
  <c r="AY30" i="3"/>
  <c r="AZ93" i="3"/>
  <c r="BD126" i="3"/>
  <c r="BD119" i="3"/>
  <c r="BB84" i="3"/>
  <c r="BB83" i="3"/>
  <c r="BB82" i="3"/>
  <c r="BB81" i="3"/>
  <c r="BC79" i="3"/>
  <c r="BB16" i="3"/>
  <c r="BA21" i="3"/>
  <c r="BA20" i="3"/>
  <c r="BA19" i="3"/>
  <c r="BA18" i="3"/>
  <c r="BD127" i="3"/>
  <c r="BD120" i="3"/>
  <c r="BC122" i="3"/>
  <c r="AZ71" i="1"/>
  <c r="AY40" i="1"/>
  <c r="AY37" i="1"/>
  <c r="AZ32" i="1"/>
  <c r="AZ25" i="1"/>
  <c r="AZ23" i="1"/>
  <c r="AZ33" i="1"/>
  <c r="AZ41" i="1" s="1"/>
  <c r="AZ26" i="1"/>
  <c r="BA66" i="1"/>
  <c r="BA59" i="1"/>
  <c r="BA57" i="1"/>
  <c r="AZ34" i="1"/>
  <c r="AZ42" i="1" s="1"/>
  <c r="AZ27" i="1"/>
  <c r="BA67" i="1"/>
  <c r="BA60" i="1"/>
  <c r="BB16" i="1"/>
  <c r="BA20" i="1"/>
  <c r="BA19" i="1"/>
  <c r="BA18" i="1"/>
  <c r="BA21" i="1"/>
  <c r="BA68" i="1"/>
  <c r="BA61" i="1"/>
  <c r="AZ35" i="1"/>
  <c r="AZ43" i="1" s="1"/>
  <c r="AZ28" i="1"/>
  <c r="BA62" i="1"/>
  <c r="BA69" i="1"/>
  <c r="BC50" i="1"/>
  <c r="BB55" i="1"/>
  <c r="BB54" i="1"/>
  <c r="BB53" i="1"/>
  <c r="BB52" i="1"/>
  <c r="AZ64" i="1"/>
  <c r="AY30" i="1"/>
  <c r="BC16" i="3" l="1"/>
  <c r="BB21" i="3"/>
  <c r="BB20" i="3"/>
  <c r="BB19" i="3"/>
  <c r="BB18" i="3"/>
  <c r="BA28" i="3"/>
  <c r="BA35" i="3"/>
  <c r="BA43" i="3" s="1"/>
  <c r="BF156" i="3"/>
  <c r="BF149" i="3"/>
  <c r="BE117" i="3"/>
  <c r="BE115" i="3"/>
  <c r="BE124" i="3"/>
  <c r="BE129" i="3" s="1"/>
  <c r="AZ40" i="3"/>
  <c r="AZ37" i="3"/>
  <c r="BE125" i="3"/>
  <c r="BE118" i="3"/>
  <c r="AZ66" i="3"/>
  <c r="AZ59" i="3"/>
  <c r="AZ57" i="3"/>
  <c r="BE126" i="3"/>
  <c r="BE119" i="3"/>
  <c r="AY64" i="3"/>
  <c r="BD79" i="3"/>
  <c r="BC84" i="3"/>
  <c r="BC81" i="3"/>
  <c r="BC83" i="3"/>
  <c r="BC82" i="3"/>
  <c r="AZ67" i="3"/>
  <c r="AZ60" i="3"/>
  <c r="BD122" i="3"/>
  <c r="BE127" i="3"/>
  <c r="BE120" i="3"/>
  <c r="BA100" i="3"/>
  <c r="BB88" i="3"/>
  <c r="BB93" i="3" s="1"/>
  <c r="BB86" i="3"/>
  <c r="BB95" i="3"/>
  <c r="AZ68" i="3"/>
  <c r="AZ61" i="3"/>
  <c r="BD129" i="3"/>
  <c r="BG108" i="3"/>
  <c r="BF113" i="3"/>
  <c r="BF112" i="3"/>
  <c r="BF111" i="3"/>
  <c r="BF110" i="3"/>
  <c r="BE158" i="3"/>
  <c r="BH137" i="3"/>
  <c r="BG142" i="3"/>
  <c r="BG141" i="3"/>
  <c r="BG140" i="3"/>
  <c r="BG139" i="3"/>
  <c r="BA32" i="3"/>
  <c r="BA25" i="3"/>
  <c r="BA30" i="3" s="1"/>
  <c r="BA23" i="3"/>
  <c r="BB89" i="3"/>
  <c r="BB96" i="3"/>
  <c r="AZ62" i="3"/>
  <c r="AZ69" i="3"/>
  <c r="BF146" i="3"/>
  <c r="BF153" i="3"/>
  <c r="BF144" i="3"/>
  <c r="BA93" i="3"/>
  <c r="BA26" i="3"/>
  <c r="BA33" i="3"/>
  <c r="BA41" i="3" s="1"/>
  <c r="BB90" i="3"/>
  <c r="BB97" i="3"/>
  <c r="BA55" i="3"/>
  <c r="BA54" i="3"/>
  <c r="BA53" i="3"/>
  <c r="BA52" i="3"/>
  <c r="BB50" i="3"/>
  <c r="BF154" i="3"/>
  <c r="BF147" i="3"/>
  <c r="BA27" i="3"/>
  <c r="BA34" i="3"/>
  <c r="BA42" i="3" s="1"/>
  <c r="BB98" i="3"/>
  <c r="BB91" i="3"/>
  <c r="BF155" i="3"/>
  <c r="BF148" i="3"/>
  <c r="AZ30" i="3"/>
  <c r="BA32" i="1"/>
  <c r="BA23" i="1"/>
  <c r="BA25" i="1"/>
  <c r="BA33" i="1"/>
  <c r="BA41" i="1" s="1"/>
  <c r="BA26" i="1"/>
  <c r="BA64" i="1"/>
  <c r="BA34" i="1"/>
  <c r="BA42" i="1" s="1"/>
  <c r="BA27" i="1"/>
  <c r="BA71" i="1"/>
  <c r="BB66" i="1"/>
  <c r="BB59" i="1"/>
  <c r="BB57" i="1"/>
  <c r="BB21" i="1"/>
  <c r="BC16" i="1"/>
  <c r="BB20" i="1"/>
  <c r="BB19" i="1"/>
  <c r="BB18" i="1"/>
  <c r="BB67" i="1"/>
  <c r="BB60" i="1"/>
  <c r="BB68" i="1"/>
  <c r="BB61" i="1"/>
  <c r="AZ30" i="1"/>
  <c r="BB69" i="1"/>
  <c r="BB62" i="1"/>
  <c r="AZ37" i="1"/>
  <c r="AZ40" i="1"/>
  <c r="BD50" i="1"/>
  <c r="BC55" i="1"/>
  <c r="BC54" i="1"/>
  <c r="BC53" i="1"/>
  <c r="BC52" i="1"/>
  <c r="BA35" i="1"/>
  <c r="BA43" i="1" s="1"/>
  <c r="BA28" i="1"/>
  <c r="BA69" i="3" l="1"/>
  <c r="BA62" i="3"/>
  <c r="BA40" i="3"/>
  <c r="BA37" i="3"/>
  <c r="BC90" i="3"/>
  <c r="BC97" i="3"/>
  <c r="BC89" i="3"/>
  <c r="BC96" i="3"/>
  <c r="BG146" i="3"/>
  <c r="BG153" i="3"/>
  <c r="BG144" i="3"/>
  <c r="BC95" i="3"/>
  <c r="BC86" i="3"/>
  <c r="BC88" i="3"/>
  <c r="BE122" i="3"/>
  <c r="BF158" i="3"/>
  <c r="BG147" i="3"/>
  <c r="BG154" i="3"/>
  <c r="BF117" i="3"/>
  <c r="BF115" i="3"/>
  <c r="BF124" i="3"/>
  <c r="BC91" i="3"/>
  <c r="BC98" i="3"/>
  <c r="BB32" i="3"/>
  <c r="BB25" i="3"/>
  <c r="BB23" i="3"/>
  <c r="BC50" i="3"/>
  <c r="BB55" i="3"/>
  <c r="BB54" i="3"/>
  <c r="BB53" i="3"/>
  <c r="BB52" i="3"/>
  <c r="BF151" i="3"/>
  <c r="BG155" i="3"/>
  <c r="BG148" i="3"/>
  <c r="BF118" i="3"/>
  <c r="BF125" i="3"/>
  <c r="BE79" i="3"/>
  <c r="BD84" i="3"/>
  <c r="BD83" i="3"/>
  <c r="BD82" i="3"/>
  <c r="BD81" i="3"/>
  <c r="AZ64" i="3"/>
  <c r="BB33" i="3"/>
  <c r="BB41" i="3" s="1"/>
  <c r="BB26" i="3"/>
  <c r="BA66" i="3"/>
  <c r="BA59" i="3"/>
  <c r="BA57" i="3"/>
  <c r="BG156" i="3"/>
  <c r="BG149" i="3"/>
  <c r="BF126" i="3"/>
  <c r="BF119" i="3"/>
  <c r="AZ71" i="3"/>
  <c r="BB27" i="3"/>
  <c r="BB34" i="3"/>
  <c r="BB42" i="3" s="1"/>
  <c r="BA67" i="3"/>
  <c r="BA60" i="3"/>
  <c r="BI137" i="3"/>
  <c r="BH142" i="3"/>
  <c r="BH141" i="3"/>
  <c r="BH140" i="3"/>
  <c r="BH139" i="3"/>
  <c r="BF127" i="3"/>
  <c r="BF120" i="3"/>
  <c r="BB100" i="3"/>
  <c r="BB28" i="3"/>
  <c r="BB35" i="3"/>
  <c r="BB43" i="3" s="1"/>
  <c r="BA68" i="3"/>
  <c r="BA61" i="3"/>
  <c r="BG113" i="3"/>
  <c r="BG112" i="3"/>
  <c r="BG111" i="3"/>
  <c r="BG110" i="3"/>
  <c r="BH108" i="3"/>
  <c r="BD16" i="3"/>
  <c r="BC21" i="3"/>
  <c r="BC20" i="3"/>
  <c r="BC19" i="3"/>
  <c r="BC18" i="3"/>
  <c r="BB34" i="1"/>
  <c r="BB42" i="1" s="1"/>
  <c r="BB27" i="1"/>
  <c r="BB71" i="1"/>
  <c r="BC66" i="1"/>
  <c r="BC71" i="1" s="1"/>
  <c r="BC59" i="1"/>
  <c r="BC57" i="1"/>
  <c r="BB35" i="1"/>
  <c r="BB43" i="1" s="1"/>
  <c r="BB28" i="1"/>
  <c r="BA30" i="1"/>
  <c r="BC67" i="1"/>
  <c r="BC60" i="1"/>
  <c r="BD16" i="1"/>
  <c r="BC20" i="1"/>
  <c r="BC19" i="1"/>
  <c r="BC18" i="1"/>
  <c r="BC21" i="1"/>
  <c r="BC68" i="1"/>
  <c r="BC61" i="1"/>
  <c r="BA37" i="1"/>
  <c r="BA40" i="1"/>
  <c r="BC69" i="1"/>
  <c r="BC62" i="1"/>
  <c r="BE50" i="1"/>
  <c r="BD55" i="1"/>
  <c r="BD54" i="1"/>
  <c r="BD53" i="1"/>
  <c r="BD52" i="1"/>
  <c r="BB25" i="1"/>
  <c r="BB23" i="1"/>
  <c r="BB32" i="1"/>
  <c r="BB33" i="1"/>
  <c r="BB41" i="1" s="1"/>
  <c r="BB26" i="1"/>
  <c r="BB64" i="1"/>
  <c r="BG151" i="3" l="1"/>
  <c r="BC32" i="3"/>
  <c r="BC25" i="3"/>
  <c r="BC23" i="3"/>
  <c r="BG119" i="3"/>
  <c r="BG126" i="3"/>
  <c r="BC33" i="3"/>
  <c r="BC41" i="3" s="1"/>
  <c r="BC26" i="3"/>
  <c r="BG127" i="3"/>
  <c r="BG120" i="3"/>
  <c r="BA64" i="3"/>
  <c r="BD95" i="3"/>
  <c r="BD88" i="3"/>
  <c r="BD93" i="3" s="1"/>
  <c r="BD86" i="3"/>
  <c r="BC34" i="3"/>
  <c r="BC42" i="3" s="1"/>
  <c r="BC27" i="3"/>
  <c r="BA71" i="3"/>
  <c r="BD96" i="3"/>
  <c r="BD89" i="3"/>
  <c r="BB66" i="3"/>
  <c r="BB59" i="3"/>
  <c r="BB64" i="3" s="1"/>
  <c r="BB57" i="3"/>
  <c r="BF129" i="3"/>
  <c r="BC93" i="3"/>
  <c r="BC28" i="3"/>
  <c r="BC35" i="3"/>
  <c r="BC43" i="3" s="1"/>
  <c r="BH153" i="3"/>
  <c r="BH146" i="3"/>
  <c r="BH144" i="3"/>
  <c r="BD90" i="3"/>
  <c r="BD97" i="3"/>
  <c r="BB67" i="3"/>
  <c r="BB60" i="3"/>
  <c r="BB30" i="3"/>
  <c r="BJ137" i="3"/>
  <c r="BI142" i="3"/>
  <c r="BI141" i="3"/>
  <c r="BI140" i="3"/>
  <c r="BI139" i="3"/>
  <c r="BE16" i="3"/>
  <c r="BD21" i="3"/>
  <c r="BD20" i="3"/>
  <c r="BD19" i="3"/>
  <c r="BD18" i="3"/>
  <c r="BH147" i="3"/>
  <c r="BH154" i="3"/>
  <c r="BD91" i="3"/>
  <c r="BD98" i="3"/>
  <c r="BB68" i="3"/>
  <c r="BB61" i="3"/>
  <c r="BB40" i="3"/>
  <c r="BB37" i="3"/>
  <c r="BF122" i="3"/>
  <c r="BC100" i="3"/>
  <c r="BG118" i="3"/>
  <c r="BG125" i="3"/>
  <c r="BI108" i="3"/>
  <c r="BH113" i="3"/>
  <c r="BH112" i="3"/>
  <c r="BH111" i="3"/>
  <c r="BH110" i="3"/>
  <c r="BH148" i="3"/>
  <c r="BH155" i="3"/>
  <c r="BF79" i="3"/>
  <c r="BE84" i="3"/>
  <c r="BE83" i="3"/>
  <c r="BE82" i="3"/>
  <c r="BE81" i="3"/>
  <c r="BB69" i="3"/>
  <c r="BB62" i="3"/>
  <c r="BG117" i="3"/>
  <c r="BG115" i="3"/>
  <c r="BG124" i="3"/>
  <c r="BG129" i="3" s="1"/>
  <c r="BH156" i="3"/>
  <c r="BH149" i="3"/>
  <c r="BC55" i="3"/>
  <c r="BC54" i="3"/>
  <c r="BC53" i="3"/>
  <c r="BC52" i="3"/>
  <c r="BD50" i="3"/>
  <c r="BG158" i="3"/>
  <c r="BB40" i="1"/>
  <c r="BB37" i="1"/>
  <c r="BD67" i="1"/>
  <c r="BD60" i="1"/>
  <c r="BC34" i="1"/>
  <c r="BC42" i="1" s="1"/>
  <c r="BC27" i="1"/>
  <c r="BD59" i="1"/>
  <c r="BD57" i="1"/>
  <c r="BD66" i="1"/>
  <c r="BD71" i="1" s="1"/>
  <c r="BD68" i="1"/>
  <c r="BD61" i="1"/>
  <c r="BD21" i="1"/>
  <c r="BD20" i="1"/>
  <c r="BD19" i="1"/>
  <c r="BD18" i="1"/>
  <c r="BE16" i="1"/>
  <c r="BC26" i="1"/>
  <c r="BC33" i="1"/>
  <c r="BC41" i="1" s="1"/>
  <c r="BB30" i="1"/>
  <c r="BD69" i="1"/>
  <c r="BD62" i="1"/>
  <c r="BF50" i="1"/>
  <c r="BE55" i="1"/>
  <c r="BE54" i="1"/>
  <c r="BE53" i="1"/>
  <c r="BE52" i="1"/>
  <c r="BC35" i="1"/>
  <c r="BC43" i="1" s="1"/>
  <c r="BC28" i="1"/>
  <c r="BC23" i="1"/>
  <c r="BC32" i="1"/>
  <c r="BC25" i="1"/>
  <c r="BC64" i="1"/>
  <c r="BH120" i="3" l="1"/>
  <c r="BH127" i="3"/>
  <c r="BI153" i="3"/>
  <c r="BI146" i="3"/>
  <c r="BI144" i="3"/>
  <c r="BB71" i="3"/>
  <c r="BD100" i="3"/>
  <c r="BC30" i="3"/>
  <c r="BH119" i="3"/>
  <c r="BH126" i="3"/>
  <c r="BE95" i="3"/>
  <c r="BE88" i="3"/>
  <c r="BE86" i="3"/>
  <c r="BJ108" i="3"/>
  <c r="BI113" i="3"/>
  <c r="BI112" i="3"/>
  <c r="BI111" i="3"/>
  <c r="BI110" i="3"/>
  <c r="BD32" i="3"/>
  <c r="BD25" i="3"/>
  <c r="BD23" i="3"/>
  <c r="BI147" i="3"/>
  <c r="BI154" i="3"/>
  <c r="BH151" i="3"/>
  <c r="BC40" i="3"/>
  <c r="BC37" i="3"/>
  <c r="BE50" i="3"/>
  <c r="BD55" i="3"/>
  <c r="BD54" i="3"/>
  <c r="BD53" i="3"/>
  <c r="BD52" i="3"/>
  <c r="BG122" i="3"/>
  <c r="BE96" i="3"/>
  <c r="BE89" i="3"/>
  <c r="BD33" i="3"/>
  <c r="BD41" i="3" s="1"/>
  <c r="BD26" i="3"/>
  <c r="BI148" i="3"/>
  <c r="BI155" i="3"/>
  <c r="BH158" i="3"/>
  <c r="BC59" i="3"/>
  <c r="BC57" i="3"/>
  <c r="BC66" i="3"/>
  <c r="BE97" i="3"/>
  <c r="BE90" i="3"/>
  <c r="BD34" i="3"/>
  <c r="BD42" i="3" s="1"/>
  <c r="BD27" i="3"/>
  <c r="BI149" i="3"/>
  <c r="BI156" i="3"/>
  <c r="BC67" i="3"/>
  <c r="BC60" i="3"/>
  <c r="BE91" i="3"/>
  <c r="BE98" i="3"/>
  <c r="BD35" i="3"/>
  <c r="BD43" i="3" s="1"/>
  <c r="BD28" i="3"/>
  <c r="BK137" i="3"/>
  <c r="BJ142" i="3"/>
  <c r="BJ141" i="3"/>
  <c r="BJ140" i="3"/>
  <c r="BJ139" i="3"/>
  <c r="BC68" i="3"/>
  <c r="BC61" i="3"/>
  <c r="BG79" i="3"/>
  <c r="BF84" i="3"/>
  <c r="BF83" i="3"/>
  <c r="BF82" i="3"/>
  <c r="BF81" i="3"/>
  <c r="BH124" i="3"/>
  <c r="BH115" i="3"/>
  <c r="BH117" i="3"/>
  <c r="BF16" i="3"/>
  <c r="BE21" i="3"/>
  <c r="BE20" i="3"/>
  <c r="BE19" i="3"/>
  <c r="BE18" i="3"/>
  <c r="BC69" i="3"/>
  <c r="BC62" i="3"/>
  <c r="BH118" i="3"/>
  <c r="BH125" i="3"/>
  <c r="BC30" i="1"/>
  <c r="BE69" i="1"/>
  <c r="BE62" i="1"/>
  <c r="BD26" i="1"/>
  <c r="BD33" i="1"/>
  <c r="BD41" i="1" s="1"/>
  <c r="BC37" i="1"/>
  <c r="BC40" i="1"/>
  <c r="BF55" i="1"/>
  <c r="BF54" i="1"/>
  <c r="BF53" i="1"/>
  <c r="BF52" i="1"/>
  <c r="BG50" i="1"/>
  <c r="BD27" i="1"/>
  <c r="BD34" i="1"/>
  <c r="BD42" i="1" s="1"/>
  <c r="BD64" i="1"/>
  <c r="BE68" i="1"/>
  <c r="BE61" i="1"/>
  <c r="BD25" i="1"/>
  <c r="BD23" i="1"/>
  <c r="BD32" i="1"/>
  <c r="BD35" i="1"/>
  <c r="BD43" i="1" s="1"/>
  <c r="BD28" i="1"/>
  <c r="BE59" i="1"/>
  <c r="BE64" i="1" s="1"/>
  <c r="BE57" i="1"/>
  <c r="BE66" i="1"/>
  <c r="BE60" i="1"/>
  <c r="BE67" i="1"/>
  <c r="BE21" i="1"/>
  <c r="BE20" i="1"/>
  <c r="BE19" i="1"/>
  <c r="BF16" i="1"/>
  <c r="BE18" i="1"/>
  <c r="BF98" i="3" l="1"/>
  <c r="BF91" i="3"/>
  <c r="BJ154" i="3"/>
  <c r="BJ147" i="3"/>
  <c r="BD69" i="3"/>
  <c r="BD62" i="3"/>
  <c r="BD30" i="3"/>
  <c r="BI124" i="3"/>
  <c r="BI117" i="3"/>
  <c r="BI115" i="3"/>
  <c r="BE93" i="3"/>
  <c r="BE25" i="3"/>
  <c r="BE23" i="3"/>
  <c r="BE32" i="3"/>
  <c r="BH122" i="3"/>
  <c r="BH79" i="3"/>
  <c r="BG84" i="3"/>
  <c r="BG83" i="3"/>
  <c r="BG82" i="3"/>
  <c r="BG81" i="3"/>
  <c r="BJ148" i="3"/>
  <c r="BJ155" i="3"/>
  <c r="BE55" i="3"/>
  <c r="BE54" i="3"/>
  <c r="BE53" i="3"/>
  <c r="BE52" i="3"/>
  <c r="BF50" i="3"/>
  <c r="BD37" i="3"/>
  <c r="BD40" i="3"/>
  <c r="BI125" i="3"/>
  <c r="BI118" i="3"/>
  <c r="BE100" i="3"/>
  <c r="BE33" i="3"/>
  <c r="BE41" i="3" s="1"/>
  <c r="BE26" i="3"/>
  <c r="BJ149" i="3"/>
  <c r="BJ156" i="3"/>
  <c r="BI119" i="3"/>
  <c r="BI126" i="3"/>
  <c r="BE34" i="3"/>
  <c r="BE42" i="3" s="1"/>
  <c r="BE27" i="3"/>
  <c r="BH129" i="3"/>
  <c r="BL137" i="3"/>
  <c r="BK142" i="3"/>
  <c r="BK141" i="3"/>
  <c r="BK140" i="3"/>
  <c r="BK139" i="3"/>
  <c r="BI120" i="3"/>
  <c r="BI127" i="3"/>
  <c r="BE35" i="3"/>
  <c r="BE43" i="3" s="1"/>
  <c r="BE28" i="3"/>
  <c r="BK108" i="3"/>
  <c r="BJ113" i="3"/>
  <c r="BJ112" i="3"/>
  <c r="BJ111" i="3"/>
  <c r="BJ110" i="3"/>
  <c r="BI151" i="3"/>
  <c r="BG16" i="3"/>
  <c r="BF21" i="3"/>
  <c r="BF20" i="3"/>
  <c r="BF19" i="3"/>
  <c r="BF18" i="3"/>
  <c r="BF95" i="3"/>
  <c r="BF100" i="3" s="1"/>
  <c r="BF88" i="3"/>
  <c r="BF93" i="3" s="1"/>
  <c r="BF86" i="3"/>
  <c r="BC71" i="3"/>
  <c r="BD59" i="3"/>
  <c r="BD57" i="3"/>
  <c r="BD66" i="3"/>
  <c r="BD71" i="3" s="1"/>
  <c r="BI158" i="3"/>
  <c r="BF96" i="3"/>
  <c r="BF89" i="3"/>
  <c r="BD60" i="3"/>
  <c r="BD67" i="3"/>
  <c r="BF97" i="3"/>
  <c r="BF90" i="3"/>
  <c r="BJ153" i="3"/>
  <c r="BJ158" i="3" s="1"/>
  <c r="BJ146" i="3"/>
  <c r="BJ151" i="3" s="1"/>
  <c r="BJ144" i="3"/>
  <c r="BC64" i="3"/>
  <c r="BD68" i="3"/>
  <c r="BD61" i="3"/>
  <c r="BE27" i="1"/>
  <c r="BE34" i="1"/>
  <c r="BE42" i="1" s="1"/>
  <c r="BD37" i="1"/>
  <c r="BD40" i="1"/>
  <c r="BF69" i="1"/>
  <c r="BF62" i="1"/>
  <c r="BE28" i="1"/>
  <c r="BE35" i="1"/>
  <c r="BE43" i="1" s="1"/>
  <c r="BD30" i="1"/>
  <c r="BE26" i="1"/>
  <c r="BE33" i="1"/>
  <c r="BE41" i="1" s="1"/>
  <c r="BF61" i="1"/>
  <c r="BF68" i="1"/>
  <c r="BG55" i="1"/>
  <c r="BG54" i="1"/>
  <c r="BG53" i="1"/>
  <c r="BG52" i="1"/>
  <c r="BH50" i="1"/>
  <c r="BE32" i="1"/>
  <c r="BE25" i="1"/>
  <c r="BE30" i="1" s="1"/>
  <c r="BE23" i="1"/>
  <c r="BE71" i="1"/>
  <c r="BF59" i="1"/>
  <c r="BF57" i="1"/>
  <c r="BF66" i="1"/>
  <c r="BG16" i="1"/>
  <c r="BF21" i="1"/>
  <c r="BF20" i="1"/>
  <c r="BF19" i="1"/>
  <c r="BF18" i="1"/>
  <c r="BF60" i="1"/>
  <c r="BF67" i="1"/>
  <c r="BD64" i="3" l="1"/>
  <c r="BG21" i="3"/>
  <c r="BG20" i="3"/>
  <c r="BG19" i="3"/>
  <c r="BG18" i="3"/>
  <c r="BH16" i="3"/>
  <c r="BJ125" i="3"/>
  <c r="BJ118" i="3"/>
  <c r="BE61" i="3"/>
  <c r="BE68" i="3"/>
  <c r="BG97" i="3"/>
  <c r="BG90" i="3"/>
  <c r="BJ126" i="3"/>
  <c r="BJ119" i="3"/>
  <c r="BE69" i="3"/>
  <c r="BE62" i="3"/>
  <c r="BG98" i="3"/>
  <c r="BG91" i="3"/>
  <c r="BJ120" i="3"/>
  <c r="BJ127" i="3"/>
  <c r="BI79" i="3"/>
  <c r="BH84" i="3"/>
  <c r="BH83" i="3"/>
  <c r="BH82" i="3"/>
  <c r="BH81" i="3"/>
  <c r="BL108" i="3"/>
  <c r="BK113" i="3"/>
  <c r="BK112" i="3"/>
  <c r="BK111" i="3"/>
  <c r="BK110" i="3"/>
  <c r="BK153" i="3"/>
  <c r="BK146" i="3"/>
  <c r="BK144" i="3"/>
  <c r="BI122" i="3"/>
  <c r="BF25" i="3"/>
  <c r="BF23" i="3"/>
  <c r="BF32" i="3"/>
  <c r="BK154" i="3"/>
  <c r="BK147" i="3"/>
  <c r="BE40" i="3"/>
  <c r="BE37" i="3"/>
  <c r="BI129" i="3"/>
  <c r="BF33" i="3"/>
  <c r="BF41" i="3" s="1"/>
  <c r="BF26" i="3"/>
  <c r="BK155" i="3"/>
  <c r="BK148" i="3"/>
  <c r="BG50" i="3"/>
  <c r="BF53" i="3"/>
  <c r="BF52" i="3"/>
  <c r="BF55" i="3"/>
  <c r="BF54" i="3"/>
  <c r="BF34" i="3"/>
  <c r="BF42" i="3" s="1"/>
  <c r="BF27" i="3"/>
  <c r="BK149" i="3"/>
  <c r="BK156" i="3"/>
  <c r="BE59" i="3"/>
  <c r="BE57" i="3"/>
  <c r="BE66" i="3"/>
  <c r="BE71" i="3" s="1"/>
  <c r="BG95" i="3"/>
  <c r="BG88" i="3"/>
  <c r="BG86" i="3"/>
  <c r="BE30" i="3"/>
  <c r="BF35" i="3"/>
  <c r="BF43" i="3" s="1"/>
  <c r="BF28" i="3"/>
  <c r="BJ124" i="3"/>
  <c r="BJ129" i="3" s="1"/>
  <c r="BJ117" i="3"/>
  <c r="BJ122" i="3" s="1"/>
  <c r="BJ115" i="3"/>
  <c r="BL142" i="3"/>
  <c r="BL141" i="3"/>
  <c r="BL140" i="3"/>
  <c r="BL139" i="3"/>
  <c r="BM137" i="3"/>
  <c r="BE60" i="3"/>
  <c r="BE67" i="3"/>
  <c r="BG96" i="3"/>
  <c r="BG89" i="3"/>
  <c r="BG62" i="1"/>
  <c r="BG69" i="1"/>
  <c r="BF23" i="1"/>
  <c r="BF25" i="1"/>
  <c r="BF32" i="1"/>
  <c r="BF71" i="1"/>
  <c r="BE37" i="1"/>
  <c r="BE40" i="1"/>
  <c r="BF33" i="1"/>
  <c r="BF41" i="1" s="1"/>
  <c r="BF26" i="1"/>
  <c r="BF27" i="1"/>
  <c r="BF34" i="1"/>
  <c r="BF42" i="1" s="1"/>
  <c r="BF64" i="1"/>
  <c r="BI50" i="1"/>
  <c r="BH53" i="1"/>
  <c r="BH52" i="1"/>
  <c r="BH55" i="1"/>
  <c r="BH54" i="1"/>
  <c r="BF28" i="1"/>
  <c r="BF35" i="1"/>
  <c r="BF43" i="1" s="1"/>
  <c r="BG66" i="1"/>
  <c r="BG59" i="1"/>
  <c r="BG57" i="1"/>
  <c r="BG21" i="1"/>
  <c r="BG19" i="1"/>
  <c r="BG18" i="1"/>
  <c r="BH16" i="1"/>
  <c r="BG20" i="1"/>
  <c r="BG60" i="1"/>
  <c r="BG67" i="1"/>
  <c r="BG61" i="1"/>
  <c r="BG68" i="1"/>
  <c r="BF66" i="3" l="1"/>
  <c r="BF59" i="3"/>
  <c r="BF57" i="3"/>
  <c r="BH96" i="3"/>
  <c r="BH89" i="3"/>
  <c r="BG26" i="3"/>
  <c r="BG33" i="3"/>
  <c r="BG41" i="3" s="1"/>
  <c r="BN137" i="3"/>
  <c r="BM139" i="3"/>
  <c r="BM142" i="3"/>
  <c r="BM140" i="3"/>
  <c r="BM141" i="3"/>
  <c r="BF60" i="3"/>
  <c r="BF67" i="3"/>
  <c r="BH97" i="3"/>
  <c r="BH90" i="3"/>
  <c r="BG34" i="3"/>
  <c r="BG42" i="3" s="1"/>
  <c r="BG27" i="3"/>
  <c r="BL153" i="3"/>
  <c r="BL146" i="3"/>
  <c r="BL144" i="3"/>
  <c r="BH50" i="3"/>
  <c r="BG55" i="3"/>
  <c r="BG54" i="3"/>
  <c r="BG53" i="3"/>
  <c r="BG52" i="3"/>
  <c r="BF37" i="3"/>
  <c r="BF40" i="3"/>
  <c r="BH98" i="3"/>
  <c r="BH91" i="3"/>
  <c r="BG35" i="3"/>
  <c r="BG43" i="3" s="1"/>
  <c r="BG28" i="3"/>
  <c r="BL154" i="3"/>
  <c r="BL147" i="3"/>
  <c r="BG93" i="3"/>
  <c r="BK124" i="3"/>
  <c r="BK117" i="3"/>
  <c r="BK115" i="3"/>
  <c r="BJ79" i="3"/>
  <c r="BI84" i="3"/>
  <c r="BI83" i="3"/>
  <c r="BI82" i="3"/>
  <c r="BI81" i="3"/>
  <c r="BL155" i="3"/>
  <c r="BL148" i="3"/>
  <c r="BG100" i="3"/>
  <c r="BF30" i="3"/>
  <c r="BK151" i="3"/>
  <c r="BK125" i="3"/>
  <c r="BK118" i="3"/>
  <c r="BL156" i="3"/>
  <c r="BL149" i="3"/>
  <c r="BK158" i="3"/>
  <c r="BK126" i="3"/>
  <c r="BK119" i="3"/>
  <c r="BE64" i="3"/>
  <c r="BF61" i="3"/>
  <c r="BF68" i="3"/>
  <c r="BK127" i="3"/>
  <c r="BK120" i="3"/>
  <c r="BH18" i="3"/>
  <c r="BH21" i="3"/>
  <c r="BH20" i="3"/>
  <c r="BH19" i="3"/>
  <c r="BI16" i="3"/>
  <c r="BF62" i="3"/>
  <c r="BF69" i="3"/>
  <c r="BM108" i="3"/>
  <c r="BL113" i="3"/>
  <c r="BL112" i="3"/>
  <c r="BL111" i="3"/>
  <c r="BL110" i="3"/>
  <c r="BH88" i="3"/>
  <c r="BH86" i="3"/>
  <c r="BH95" i="3"/>
  <c r="BH100" i="3" s="1"/>
  <c r="BG25" i="3"/>
  <c r="BG30" i="3" s="1"/>
  <c r="BG23" i="3"/>
  <c r="BG32" i="3"/>
  <c r="BG32" i="1"/>
  <c r="BG25" i="1"/>
  <c r="BG23" i="1"/>
  <c r="BH61" i="1"/>
  <c r="BH68" i="1"/>
  <c r="BG33" i="1"/>
  <c r="BG41" i="1" s="1"/>
  <c r="BG26" i="1"/>
  <c r="BH62" i="1"/>
  <c r="BH69" i="1"/>
  <c r="BF40" i="1"/>
  <c r="BF37" i="1"/>
  <c r="BG28" i="1"/>
  <c r="BG35" i="1"/>
  <c r="BG43" i="1" s="1"/>
  <c r="BH66" i="1"/>
  <c r="BH59" i="1"/>
  <c r="BH57" i="1"/>
  <c r="BF30" i="1"/>
  <c r="BH67" i="1"/>
  <c r="BH60" i="1"/>
  <c r="BJ50" i="1"/>
  <c r="BI55" i="1"/>
  <c r="BI54" i="1"/>
  <c r="BI53" i="1"/>
  <c r="BI52" i="1"/>
  <c r="BG64" i="1"/>
  <c r="BG34" i="1"/>
  <c r="BG42" i="1" s="1"/>
  <c r="BG27" i="1"/>
  <c r="BG71" i="1"/>
  <c r="BH21" i="1"/>
  <c r="BI16" i="1"/>
  <c r="BH20" i="1"/>
  <c r="BH19" i="1"/>
  <c r="BH18" i="1"/>
  <c r="BG37" i="3" l="1"/>
  <c r="BG40" i="3"/>
  <c r="BJ16" i="3"/>
  <c r="BI21" i="3"/>
  <c r="BI20" i="3"/>
  <c r="BI19" i="3"/>
  <c r="BI18" i="3"/>
  <c r="BK129" i="3"/>
  <c r="BM155" i="3"/>
  <c r="BM148" i="3"/>
  <c r="BH26" i="3"/>
  <c r="BH33" i="3"/>
  <c r="BH41" i="3" s="1"/>
  <c r="BI88" i="3"/>
  <c r="BI86" i="3"/>
  <c r="BI95" i="3"/>
  <c r="BM154" i="3"/>
  <c r="BM147" i="3"/>
  <c r="BF64" i="3"/>
  <c r="BH27" i="3"/>
  <c r="BH34" i="3"/>
  <c r="BH42" i="3" s="1"/>
  <c r="BI89" i="3"/>
  <c r="BI96" i="3"/>
  <c r="BG66" i="3"/>
  <c r="BG59" i="3"/>
  <c r="BG57" i="3"/>
  <c r="BL151" i="3"/>
  <c r="BM156" i="3"/>
  <c r="BM149" i="3"/>
  <c r="BF71" i="3"/>
  <c r="BH93" i="3"/>
  <c r="BL124" i="3"/>
  <c r="BL117" i="3"/>
  <c r="BL115" i="3"/>
  <c r="BH28" i="3"/>
  <c r="BH35" i="3"/>
  <c r="BH43" i="3" s="1"/>
  <c r="BI97" i="3"/>
  <c r="BI90" i="3"/>
  <c r="BG67" i="3"/>
  <c r="BG60" i="3"/>
  <c r="BL158" i="3"/>
  <c r="BM153" i="3"/>
  <c r="BM158" i="3" s="1"/>
  <c r="BM146" i="3"/>
  <c r="BM144" i="3"/>
  <c r="BL125" i="3"/>
  <c r="BL118" i="3"/>
  <c r="BH25" i="3"/>
  <c r="BH23" i="3"/>
  <c r="BH32" i="3"/>
  <c r="BI98" i="3"/>
  <c r="BI91" i="3"/>
  <c r="BG61" i="3"/>
  <c r="BG68" i="3"/>
  <c r="BO137" i="3"/>
  <c r="BN142" i="3"/>
  <c r="BN141" i="3"/>
  <c r="BN140" i="3"/>
  <c r="BN139" i="3"/>
  <c r="BL126" i="3"/>
  <c r="BL119" i="3"/>
  <c r="BJ84" i="3"/>
  <c r="BJ83" i="3"/>
  <c r="BJ82" i="3"/>
  <c r="BJ81" i="3"/>
  <c r="BK79" i="3"/>
  <c r="BG62" i="3"/>
  <c r="BG69" i="3"/>
  <c r="BL127" i="3"/>
  <c r="BL120" i="3"/>
  <c r="BI50" i="3"/>
  <c r="BH55" i="3"/>
  <c r="BH54" i="3"/>
  <c r="BH53" i="3"/>
  <c r="BH52" i="3"/>
  <c r="BN108" i="3"/>
  <c r="BM113" i="3"/>
  <c r="BM112" i="3"/>
  <c r="BM111" i="3"/>
  <c r="BM110" i="3"/>
  <c r="BK122" i="3"/>
  <c r="BH32" i="1"/>
  <c r="BH25" i="1"/>
  <c r="BH23" i="1"/>
  <c r="BG40" i="1"/>
  <c r="BG37" i="1"/>
  <c r="BH33" i="1"/>
  <c r="BH41" i="1" s="1"/>
  <c r="BH26" i="1"/>
  <c r="BI66" i="1"/>
  <c r="BI59" i="1"/>
  <c r="BI64" i="1" s="1"/>
  <c r="BI57" i="1"/>
  <c r="BH34" i="1"/>
  <c r="BH42" i="1" s="1"/>
  <c r="BH27" i="1"/>
  <c r="BI67" i="1"/>
  <c r="BI60" i="1"/>
  <c r="BI21" i="1"/>
  <c r="BJ16" i="1"/>
  <c r="BI19" i="1"/>
  <c r="BI18" i="1"/>
  <c r="BI20" i="1"/>
  <c r="BI68" i="1"/>
  <c r="BI61" i="1"/>
  <c r="BH35" i="1"/>
  <c r="BH43" i="1" s="1"/>
  <c r="BH28" i="1"/>
  <c r="BI62" i="1"/>
  <c r="BI69" i="1"/>
  <c r="BK50" i="1"/>
  <c r="BJ55" i="1"/>
  <c r="BJ54" i="1"/>
  <c r="BJ53" i="1"/>
  <c r="BJ52" i="1"/>
  <c r="BH64" i="1"/>
  <c r="BH71" i="1"/>
  <c r="BG30" i="1"/>
  <c r="BM117" i="3" l="1"/>
  <c r="BM115" i="3"/>
  <c r="BM124" i="3"/>
  <c r="BH68" i="3"/>
  <c r="BH61" i="3"/>
  <c r="BL79" i="3"/>
  <c r="BK84" i="3"/>
  <c r="BK83" i="3"/>
  <c r="BK82" i="3"/>
  <c r="BK81" i="3"/>
  <c r="BM125" i="3"/>
  <c r="BM118" i="3"/>
  <c r="BH62" i="3"/>
  <c r="BH69" i="3"/>
  <c r="BJ88" i="3"/>
  <c r="BJ93" i="3" s="1"/>
  <c r="BJ86" i="3"/>
  <c r="BJ95" i="3"/>
  <c r="BN146" i="3"/>
  <c r="BN153" i="3"/>
  <c r="BN144" i="3"/>
  <c r="BH37" i="3"/>
  <c r="BH40" i="3"/>
  <c r="BI32" i="3"/>
  <c r="BI25" i="3"/>
  <c r="BI23" i="3"/>
  <c r="BM126" i="3"/>
  <c r="BM119" i="3"/>
  <c r="BI55" i="3"/>
  <c r="BI54" i="3"/>
  <c r="BI53" i="3"/>
  <c r="BI52" i="3"/>
  <c r="BJ50" i="3"/>
  <c r="BJ89" i="3"/>
  <c r="BJ96" i="3"/>
  <c r="BN154" i="3"/>
  <c r="BN147" i="3"/>
  <c r="BL122" i="3"/>
  <c r="BI26" i="3"/>
  <c r="BI33" i="3"/>
  <c r="BI41" i="3" s="1"/>
  <c r="BM127" i="3"/>
  <c r="BM120" i="3"/>
  <c r="BJ90" i="3"/>
  <c r="BJ97" i="3"/>
  <c r="BN155" i="3"/>
  <c r="BN148" i="3"/>
  <c r="BH30" i="3"/>
  <c r="BM151" i="3"/>
  <c r="BL129" i="3"/>
  <c r="BG64" i="3"/>
  <c r="BI27" i="3"/>
  <c r="BI34" i="3"/>
  <c r="BI42" i="3" s="1"/>
  <c r="BO108" i="3"/>
  <c r="BN113" i="3"/>
  <c r="BN112" i="3"/>
  <c r="BN111" i="3"/>
  <c r="BN110" i="3"/>
  <c r="BJ98" i="3"/>
  <c r="BJ91" i="3"/>
  <c r="BN156" i="3"/>
  <c r="BN149" i="3"/>
  <c r="BG71" i="3"/>
  <c r="BI28" i="3"/>
  <c r="BI35" i="3"/>
  <c r="BI43" i="3" s="1"/>
  <c r="BP137" i="3"/>
  <c r="BO142" i="3"/>
  <c r="BO141" i="3"/>
  <c r="BO140" i="3"/>
  <c r="BO139" i="3"/>
  <c r="BI100" i="3"/>
  <c r="BK16" i="3"/>
  <c r="BJ21" i="3"/>
  <c r="BJ20" i="3"/>
  <c r="BJ19" i="3"/>
  <c r="BJ18" i="3"/>
  <c r="BH66" i="3"/>
  <c r="BH59" i="3"/>
  <c r="BH57" i="3"/>
  <c r="BH67" i="3"/>
  <c r="BH60" i="3"/>
  <c r="BI93" i="3"/>
  <c r="BJ66" i="1"/>
  <c r="BJ59" i="1"/>
  <c r="BJ57" i="1"/>
  <c r="BI34" i="1"/>
  <c r="BI42" i="1" s="1"/>
  <c r="BI27" i="1"/>
  <c r="BI32" i="1"/>
  <c r="BI23" i="1"/>
  <c r="BI25" i="1"/>
  <c r="BI30" i="1" s="1"/>
  <c r="BJ68" i="1"/>
  <c r="BJ61" i="1"/>
  <c r="BI33" i="1"/>
  <c r="BI41" i="1" s="1"/>
  <c r="BI26" i="1"/>
  <c r="BI71" i="1"/>
  <c r="BH30" i="1"/>
  <c r="BJ69" i="1"/>
  <c r="BJ62" i="1"/>
  <c r="BJ21" i="1"/>
  <c r="BK16" i="1"/>
  <c r="BJ20" i="1"/>
  <c r="BJ19" i="1"/>
  <c r="BJ18" i="1"/>
  <c r="BH37" i="1"/>
  <c r="BH40" i="1"/>
  <c r="BJ67" i="1"/>
  <c r="BJ60" i="1"/>
  <c r="BL50" i="1"/>
  <c r="BK55" i="1"/>
  <c r="BK54" i="1"/>
  <c r="BK53" i="1"/>
  <c r="BK52" i="1"/>
  <c r="BI28" i="1"/>
  <c r="BI35" i="1"/>
  <c r="BI43" i="1" s="1"/>
  <c r="BH71" i="3" l="1"/>
  <c r="BJ27" i="3"/>
  <c r="BJ34" i="3"/>
  <c r="BJ42" i="3" s="1"/>
  <c r="BO147" i="3"/>
  <c r="BO154" i="3"/>
  <c r="BI66" i="3"/>
  <c r="BI59" i="3"/>
  <c r="BI57" i="3"/>
  <c r="BN151" i="3"/>
  <c r="BK91" i="3"/>
  <c r="BK98" i="3"/>
  <c r="BM129" i="3"/>
  <c r="BJ28" i="3"/>
  <c r="BJ35" i="3"/>
  <c r="BJ43" i="3" s="1"/>
  <c r="BO155" i="3"/>
  <c r="BO148" i="3"/>
  <c r="BN117" i="3"/>
  <c r="BN115" i="3"/>
  <c r="BN124" i="3"/>
  <c r="BI67" i="3"/>
  <c r="BI60" i="3"/>
  <c r="BM79" i="3"/>
  <c r="BL84" i="3"/>
  <c r="BL83" i="3"/>
  <c r="BL82" i="3"/>
  <c r="BL81" i="3"/>
  <c r="BL16" i="3"/>
  <c r="BK21" i="3"/>
  <c r="BK20" i="3"/>
  <c r="BK19" i="3"/>
  <c r="BK18" i="3"/>
  <c r="BO156" i="3"/>
  <c r="BO149" i="3"/>
  <c r="BN118" i="3"/>
  <c r="BN125" i="3"/>
  <c r="BI68" i="3"/>
  <c r="BI61" i="3"/>
  <c r="BM122" i="3"/>
  <c r="BQ137" i="3"/>
  <c r="BP142" i="3"/>
  <c r="BP141" i="3"/>
  <c r="BP140" i="3"/>
  <c r="BP139" i="3"/>
  <c r="BN126" i="3"/>
  <c r="BN119" i="3"/>
  <c r="BI69" i="3"/>
  <c r="BI62" i="3"/>
  <c r="BJ100" i="3"/>
  <c r="BN127" i="3"/>
  <c r="BN120" i="3"/>
  <c r="BO113" i="3"/>
  <c r="BO112" i="3"/>
  <c r="BO111" i="3"/>
  <c r="BO110" i="3"/>
  <c r="BP108" i="3"/>
  <c r="BI30" i="3"/>
  <c r="BK95" i="3"/>
  <c r="BK86" i="3"/>
  <c r="BK88" i="3"/>
  <c r="BJ32" i="3"/>
  <c r="BJ25" i="3"/>
  <c r="BJ30" i="3" s="1"/>
  <c r="BJ23" i="3"/>
  <c r="BI40" i="3"/>
  <c r="BI37" i="3"/>
  <c r="BK89" i="3"/>
  <c r="BK96" i="3"/>
  <c r="BH64" i="3"/>
  <c r="BJ33" i="3"/>
  <c r="BJ41" i="3" s="1"/>
  <c r="BJ26" i="3"/>
  <c r="BO146" i="3"/>
  <c r="BO151" i="3" s="1"/>
  <c r="BO153" i="3"/>
  <c r="BO144" i="3"/>
  <c r="BK50" i="3"/>
  <c r="BJ55" i="3"/>
  <c r="BJ54" i="3"/>
  <c r="BJ53" i="3"/>
  <c r="BJ52" i="3"/>
  <c r="BN158" i="3"/>
  <c r="BK90" i="3"/>
  <c r="BK97" i="3"/>
  <c r="BK68" i="1"/>
  <c r="BK61" i="1"/>
  <c r="BK69" i="1"/>
  <c r="BK62" i="1"/>
  <c r="BJ64" i="1"/>
  <c r="BM50" i="1"/>
  <c r="BL55" i="1"/>
  <c r="BL54" i="1"/>
  <c r="BL53" i="1"/>
  <c r="BL52" i="1"/>
  <c r="BJ25" i="1"/>
  <c r="BJ23" i="1"/>
  <c r="BJ32" i="1"/>
  <c r="BJ71" i="1"/>
  <c r="BJ33" i="1"/>
  <c r="BJ41" i="1" s="1"/>
  <c r="BJ26" i="1"/>
  <c r="BJ34" i="1"/>
  <c r="BJ42" i="1" s="1"/>
  <c r="BJ27" i="1"/>
  <c r="BL16" i="1"/>
  <c r="BK21" i="1"/>
  <c r="BK20" i="1"/>
  <c r="BK19" i="1"/>
  <c r="BK18" i="1"/>
  <c r="BK66" i="1"/>
  <c r="BK71" i="1" s="1"/>
  <c r="BK59" i="1"/>
  <c r="BK64" i="1" s="1"/>
  <c r="BK57" i="1"/>
  <c r="BJ35" i="1"/>
  <c r="BJ43" i="1" s="1"/>
  <c r="BJ28" i="1"/>
  <c r="BK67" i="1"/>
  <c r="BK60" i="1"/>
  <c r="BI37" i="1"/>
  <c r="BI40" i="1"/>
  <c r="BO127" i="3" l="1"/>
  <c r="BO120" i="3"/>
  <c r="BK34" i="3"/>
  <c r="BK42" i="3" s="1"/>
  <c r="BK27" i="3"/>
  <c r="BJ66" i="3"/>
  <c r="BJ59" i="3"/>
  <c r="BJ57" i="3"/>
  <c r="BK100" i="3"/>
  <c r="BP153" i="3"/>
  <c r="BP144" i="3"/>
  <c r="BP146" i="3"/>
  <c r="BM16" i="3"/>
  <c r="BL21" i="3"/>
  <c r="BL20" i="3"/>
  <c r="BL19" i="3"/>
  <c r="BL18" i="3"/>
  <c r="BL90" i="3"/>
  <c r="BL97" i="3"/>
  <c r="BJ67" i="3"/>
  <c r="BJ60" i="3"/>
  <c r="BP147" i="3"/>
  <c r="BP154" i="3"/>
  <c r="BL91" i="3"/>
  <c r="BL98" i="3"/>
  <c r="BJ68" i="3"/>
  <c r="BJ61" i="3"/>
  <c r="BQ108" i="3"/>
  <c r="BP113" i="3"/>
  <c r="BP112" i="3"/>
  <c r="BP111" i="3"/>
  <c r="BP110" i="3"/>
  <c r="BP148" i="3"/>
  <c r="BP155" i="3"/>
  <c r="BN79" i="3"/>
  <c r="BM84" i="3"/>
  <c r="BM83" i="3"/>
  <c r="BM82" i="3"/>
  <c r="BM81" i="3"/>
  <c r="BJ69" i="3"/>
  <c r="BJ62" i="3"/>
  <c r="BO117" i="3"/>
  <c r="BO115" i="3"/>
  <c r="BO124" i="3"/>
  <c r="BP156" i="3"/>
  <c r="BP149" i="3"/>
  <c r="BK55" i="3"/>
  <c r="BK54" i="3"/>
  <c r="BK53" i="3"/>
  <c r="BK52" i="3"/>
  <c r="BL50" i="3"/>
  <c r="BO118" i="3"/>
  <c r="BO125" i="3"/>
  <c r="BR137" i="3"/>
  <c r="BQ142" i="3"/>
  <c r="BQ141" i="3"/>
  <c r="BQ140" i="3"/>
  <c r="BQ139" i="3"/>
  <c r="BK32" i="3"/>
  <c r="BK25" i="3"/>
  <c r="BK23" i="3"/>
  <c r="BO158" i="3"/>
  <c r="BO119" i="3"/>
  <c r="BO126" i="3"/>
  <c r="BK33" i="3"/>
  <c r="BK41" i="3" s="1"/>
  <c r="BK26" i="3"/>
  <c r="BN129" i="3"/>
  <c r="BI64" i="3"/>
  <c r="BK93" i="3"/>
  <c r="BL95" i="3"/>
  <c r="BL100" i="3" s="1"/>
  <c r="BL88" i="3"/>
  <c r="BL93" i="3" s="1"/>
  <c r="BL86" i="3"/>
  <c r="BJ37" i="3"/>
  <c r="BJ40" i="3"/>
  <c r="BK28" i="3"/>
  <c r="BK35" i="3"/>
  <c r="BK43" i="3" s="1"/>
  <c r="BL96" i="3"/>
  <c r="BL89" i="3"/>
  <c r="BN122" i="3"/>
  <c r="BI71" i="3"/>
  <c r="BJ30" i="1"/>
  <c r="BL59" i="1"/>
  <c r="BL57" i="1"/>
  <c r="BL66" i="1"/>
  <c r="BL67" i="1"/>
  <c r="BL60" i="1"/>
  <c r="BK32" i="1"/>
  <c r="BK25" i="1"/>
  <c r="BK23" i="1"/>
  <c r="BL68" i="1"/>
  <c r="BL61" i="1"/>
  <c r="BK26" i="1"/>
  <c r="BK33" i="1"/>
  <c r="BK41" i="1" s="1"/>
  <c r="BL69" i="1"/>
  <c r="BL62" i="1"/>
  <c r="BK34" i="1"/>
  <c r="BK42" i="1" s="1"/>
  <c r="BK27" i="1"/>
  <c r="BN50" i="1"/>
  <c r="BM55" i="1"/>
  <c r="BM54" i="1"/>
  <c r="BM53" i="1"/>
  <c r="BM52" i="1"/>
  <c r="BK35" i="1"/>
  <c r="BK43" i="1" s="1"/>
  <c r="BK28" i="1"/>
  <c r="BL21" i="1"/>
  <c r="BL20" i="1"/>
  <c r="BL19" i="1"/>
  <c r="BL18" i="1"/>
  <c r="BM16" i="1"/>
  <c r="BJ40" i="1"/>
  <c r="BJ37" i="1"/>
  <c r="BQ149" i="3" l="1"/>
  <c r="BQ156" i="3"/>
  <c r="BK68" i="3"/>
  <c r="BK61" i="3"/>
  <c r="BL33" i="3"/>
  <c r="BL41" i="3" s="1"/>
  <c r="BL26" i="3"/>
  <c r="BS137" i="3"/>
  <c r="BR142" i="3"/>
  <c r="BR141" i="3"/>
  <c r="BR140" i="3"/>
  <c r="BR139" i="3"/>
  <c r="BK69" i="3"/>
  <c r="BK62" i="3"/>
  <c r="BL34" i="3"/>
  <c r="BL42" i="3" s="1"/>
  <c r="BL27" i="3"/>
  <c r="BP151" i="3"/>
  <c r="BM95" i="3"/>
  <c r="BM88" i="3"/>
  <c r="BM86" i="3"/>
  <c r="BP124" i="3"/>
  <c r="BP117" i="3"/>
  <c r="BP115" i="3"/>
  <c r="BL35" i="3"/>
  <c r="BL43" i="3" s="1"/>
  <c r="BL28" i="3"/>
  <c r="BK30" i="3"/>
  <c r="BO129" i="3"/>
  <c r="BM96" i="3"/>
  <c r="BM89" i="3"/>
  <c r="BP118" i="3"/>
  <c r="BP125" i="3"/>
  <c r="BN16" i="3"/>
  <c r="BM21" i="3"/>
  <c r="BM20" i="3"/>
  <c r="BM19" i="3"/>
  <c r="BM18" i="3"/>
  <c r="BP158" i="3"/>
  <c r="BK37" i="3"/>
  <c r="BK40" i="3"/>
  <c r="BM97" i="3"/>
  <c r="BM90" i="3"/>
  <c r="BP119" i="3"/>
  <c r="BP126" i="3"/>
  <c r="BQ153" i="3"/>
  <c r="BQ158" i="3" s="1"/>
  <c r="BQ144" i="3"/>
  <c r="BQ146" i="3"/>
  <c r="BM50" i="3"/>
  <c r="BL55" i="3"/>
  <c r="BL54" i="3"/>
  <c r="BL53" i="3"/>
  <c r="BL52" i="3"/>
  <c r="BO122" i="3"/>
  <c r="BM91" i="3"/>
  <c r="BM98" i="3"/>
  <c r="BP120" i="3"/>
  <c r="BP127" i="3"/>
  <c r="BJ64" i="3"/>
  <c r="BQ147" i="3"/>
  <c r="BQ154" i="3"/>
  <c r="BK59" i="3"/>
  <c r="BK57" i="3"/>
  <c r="BK66" i="3"/>
  <c r="BO79" i="3"/>
  <c r="BN84" i="3"/>
  <c r="BN83" i="3"/>
  <c r="BN82" i="3"/>
  <c r="BN81" i="3"/>
  <c r="BR108" i="3"/>
  <c r="BQ113" i="3"/>
  <c r="BQ112" i="3"/>
  <c r="BQ111" i="3"/>
  <c r="BQ110" i="3"/>
  <c r="BJ71" i="3"/>
  <c r="BQ148" i="3"/>
  <c r="BQ155" i="3"/>
  <c r="BK67" i="3"/>
  <c r="BK60" i="3"/>
  <c r="BL32" i="3"/>
  <c r="BL25" i="3"/>
  <c r="BL30" i="3" s="1"/>
  <c r="BL23" i="3"/>
  <c r="BL35" i="1"/>
  <c r="BL43" i="1" s="1"/>
  <c r="BL28" i="1"/>
  <c r="BK30" i="1"/>
  <c r="BM59" i="1"/>
  <c r="BM57" i="1"/>
  <c r="BM66" i="1"/>
  <c r="BK37" i="1"/>
  <c r="BK40" i="1"/>
  <c r="BM60" i="1"/>
  <c r="BM67" i="1"/>
  <c r="BM21" i="1"/>
  <c r="BM20" i="1"/>
  <c r="BM18" i="1"/>
  <c r="BN16" i="1"/>
  <c r="BM19" i="1"/>
  <c r="BM68" i="1"/>
  <c r="BM61" i="1"/>
  <c r="BL71" i="1"/>
  <c r="BL25" i="1"/>
  <c r="BL23" i="1"/>
  <c r="BL32" i="1"/>
  <c r="BM69" i="1"/>
  <c r="BM62" i="1"/>
  <c r="BL26" i="1"/>
  <c r="BL33" i="1"/>
  <c r="BL41" i="1" s="1"/>
  <c r="BN55" i="1"/>
  <c r="BN54" i="1"/>
  <c r="BN53" i="1"/>
  <c r="BN52" i="1"/>
  <c r="BO50" i="1"/>
  <c r="BL64" i="1"/>
  <c r="BL27" i="1"/>
  <c r="BL34" i="1"/>
  <c r="BL42" i="1" s="1"/>
  <c r="BQ119" i="3" l="1"/>
  <c r="BQ126" i="3"/>
  <c r="BN98" i="3"/>
  <c r="BN91" i="3"/>
  <c r="BK64" i="3"/>
  <c r="BL59" i="3"/>
  <c r="BL57" i="3"/>
  <c r="BL66" i="3"/>
  <c r="BM34" i="3"/>
  <c r="BM42" i="3" s="1"/>
  <c r="BM27" i="3"/>
  <c r="BP122" i="3"/>
  <c r="BR154" i="3"/>
  <c r="BR147" i="3"/>
  <c r="BQ120" i="3"/>
  <c r="BQ127" i="3"/>
  <c r="BP79" i="3"/>
  <c r="BO84" i="3"/>
  <c r="BO83" i="3"/>
  <c r="BO82" i="3"/>
  <c r="BO81" i="3"/>
  <c r="BL60" i="3"/>
  <c r="BL67" i="3"/>
  <c r="BM35" i="3"/>
  <c r="BM43" i="3" s="1"/>
  <c r="BM28" i="3"/>
  <c r="BP129" i="3"/>
  <c r="BR148" i="3"/>
  <c r="BR155" i="3"/>
  <c r="BS108" i="3"/>
  <c r="BR113" i="3"/>
  <c r="BR112" i="3"/>
  <c r="BR111" i="3"/>
  <c r="BR110" i="3"/>
  <c r="BL68" i="3"/>
  <c r="BL61" i="3"/>
  <c r="BO16" i="3"/>
  <c r="BN21" i="3"/>
  <c r="BN20" i="3"/>
  <c r="BN19" i="3"/>
  <c r="BN18" i="3"/>
  <c r="BR149" i="3"/>
  <c r="BR156" i="3"/>
  <c r="BL69" i="3"/>
  <c r="BL62" i="3"/>
  <c r="BM93" i="3"/>
  <c r="BT137" i="3"/>
  <c r="BS142" i="3"/>
  <c r="BS141" i="3"/>
  <c r="BS140" i="3"/>
  <c r="BS139" i="3"/>
  <c r="BM55" i="3"/>
  <c r="BM54" i="3"/>
  <c r="BM53" i="3"/>
  <c r="BM52" i="3"/>
  <c r="BN50" i="3"/>
  <c r="BM100" i="3"/>
  <c r="BL37" i="3"/>
  <c r="BL40" i="3"/>
  <c r="BN95" i="3"/>
  <c r="BN88" i="3"/>
  <c r="BN86" i="3"/>
  <c r="BQ124" i="3"/>
  <c r="BQ117" i="3"/>
  <c r="BQ115" i="3"/>
  <c r="BN96" i="3"/>
  <c r="BN89" i="3"/>
  <c r="BK71" i="3"/>
  <c r="BM32" i="3"/>
  <c r="BM25" i="3"/>
  <c r="BM23" i="3"/>
  <c r="BQ125" i="3"/>
  <c r="BQ118" i="3"/>
  <c r="BN97" i="3"/>
  <c r="BN90" i="3"/>
  <c r="BQ151" i="3"/>
  <c r="BM33" i="3"/>
  <c r="BM41" i="3" s="1"/>
  <c r="BM26" i="3"/>
  <c r="BR153" i="3"/>
  <c r="BR158" i="3" s="1"/>
  <c r="BR146" i="3"/>
  <c r="BR144" i="3"/>
  <c r="BN61" i="1"/>
  <c r="BN68" i="1"/>
  <c r="BM27" i="1"/>
  <c r="BM34" i="1"/>
  <c r="BM42" i="1" s="1"/>
  <c r="BN69" i="1"/>
  <c r="BN62" i="1"/>
  <c r="BM28" i="1"/>
  <c r="BM35" i="1"/>
  <c r="BM43" i="1" s="1"/>
  <c r="BM64" i="1"/>
  <c r="BL37" i="1"/>
  <c r="BL40" i="1"/>
  <c r="BO55" i="1"/>
  <c r="BO54" i="1"/>
  <c r="BO53" i="1"/>
  <c r="BO52" i="1"/>
  <c r="BP50" i="1"/>
  <c r="BL30" i="1"/>
  <c r="BM26" i="1"/>
  <c r="BM33" i="1"/>
  <c r="BM41" i="1" s="1"/>
  <c r="BN59" i="1"/>
  <c r="BN57" i="1"/>
  <c r="BN66" i="1"/>
  <c r="BN71" i="1" s="1"/>
  <c r="BN21" i="1"/>
  <c r="BO16" i="1"/>
  <c r="BN20" i="1"/>
  <c r="BN19" i="1"/>
  <c r="BN18" i="1"/>
  <c r="BN60" i="1"/>
  <c r="BN67" i="1"/>
  <c r="BM32" i="1"/>
  <c r="BM25" i="1"/>
  <c r="BM23" i="1"/>
  <c r="BM71" i="1"/>
  <c r="BR151" i="3" l="1"/>
  <c r="BM60" i="3"/>
  <c r="BM67" i="3"/>
  <c r="BT142" i="3"/>
  <c r="BT141" i="3"/>
  <c r="BT140" i="3"/>
  <c r="BT139" i="3"/>
  <c r="BU137" i="3"/>
  <c r="BT108" i="3"/>
  <c r="BS113" i="3"/>
  <c r="BS112" i="3"/>
  <c r="BS111" i="3"/>
  <c r="BS110" i="3"/>
  <c r="BO97" i="3"/>
  <c r="BO90" i="3"/>
  <c r="BL71" i="3"/>
  <c r="BM30" i="3"/>
  <c r="BM61" i="3"/>
  <c r="BM68" i="3"/>
  <c r="BN25" i="3"/>
  <c r="BN23" i="3"/>
  <c r="BN32" i="3"/>
  <c r="BO98" i="3"/>
  <c r="BO91" i="3"/>
  <c r="BM40" i="3"/>
  <c r="BM37" i="3"/>
  <c r="BM69" i="3"/>
  <c r="BM62" i="3"/>
  <c r="BN33" i="3"/>
  <c r="BN41" i="3" s="1"/>
  <c r="BN26" i="3"/>
  <c r="BQ79" i="3"/>
  <c r="BP84" i="3"/>
  <c r="BP83" i="3"/>
  <c r="BP82" i="3"/>
  <c r="BP81" i="3"/>
  <c r="BL64" i="3"/>
  <c r="BQ122" i="3"/>
  <c r="BN34" i="3"/>
  <c r="BN42" i="3" s="1"/>
  <c r="BN27" i="3"/>
  <c r="BQ129" i="3"/>
  <c r="BS153" i="3"/>
  <c r="BS158" i="3" s="1"/>
  <c r="BS146" i="3"/>
  <c r="BS144" i="3"/>
  <c r="BN35" i="3"/>
  <c r="BN43" i="3" s="1"/>
  <c r="BN28" i="3"/>
  <c r="BR124" i="3"/>
  <c r="BR117" i="3"/>
  <c r="BR115" i="3"/>
  <c r="BN93" i="3"/>
  <c r="BS154" i="3"/>
  <c r="BS147" i="3"/>
  <c r="BO21" i="3"/>
  <c r="BO20" i="3"/>
  <c r="BO19" i="3"/>
  <c r="BO18" i="3"/>
  <c r="BP16" i="3"/>
  <c r="BR125" i="3"/>
  <c r="BR118" i="3"/>
  <c r="BN100" i="3"/>
  <c r="BO50" i="3"/>
  <c r="BN52" i="3"/>
  <c r="BN55" i="3"/>
  <c r="BN54" i="3"/>
  <c r="BN53" i="3"/>
  <c r="BS155" i="3"/>
  <c r="BS148" i="3"/>
  <c r="BR126" i="3"/>
  <c r="BR119" i="3"/>
  <c r="BO95" i="3"/>
  <c r="BO100" i="3" s="1"/>
  <c r="BO88" i="3"/>
  <c r="BO86" i="3"/>
  <c r="BM59" i="3"/>
  <c r="BM57" i="3"/>
  <c r="BM66" i="3"/>
  <c r="BM71" i="3" s="1"/>
  <c r="BS149" i="3"/>
  <c r="BS156" i="3"/>
  <c r="BR120" i="3"/>
  <c r="BR127" i="3"/>
  <c r="BO96" i="3"/>
  <c r="BO89" i="3"/>
  <c r="BN33" i="1"/>
  <c r="BN41" i="1" s="1"/>
  <c r="BN26" i="1"/>
  <c r="BN64" i="1"/>
  <c r="BO60" i="1"/>
  <c r="BO67" i="1"/>
  <c r="BM30" i="1"/>
  <c r="BN27" i="1"/>
  <c r="BN34" i="1"/>
  <c r="BN42" i="1" s="1"/>
  <c r="BO61" i="1"/>
  <c r="BO68" i="1"/>
  <c r="BM37" i="1"/>
  <c r="BM40" i="1"/>
  <c r="BO21" i="1"/>
  <c r="BO18" i="1"/>
  <c r="BO19" i="1"/>
  <c r="BO20" i="1"/>
  <c r="BP16" i="1"/>
  <c r="BO62" i="1"/>
  <c r="BO69" i="1"/>
  <c r="BN28" i="1"/>
  <c r="BN35" i="1"/>
  <c r="BN43" i="1" s="1"/>
  <c r="BQ50" i="1"/>
  <c r="BP53" i="1"/>
  <c r="BP52" i="1"/>
  <c r="BP55" i="1"/>
  <c r="BP54" i="1"/>
  <c r="BN32" i="1"/>
  <c r="BN25" i="1"/>
  <c r="BN30" i="1" s="1"/>
  <c r="BN23" i="1"/>
  <c r="BO66" i="1"/>
  <c r="BO71" i="1" s="1"/>
  <c r="BO59" i="1"/>
  <c r="BO57" i="1"/>
  <c r="BO93" i="3" l="1"/>
  <c r="BN61" i="3"/>
  <c r="BN68" i="3"/>
  <c r="BP20" i="3"/>
  <c r="BP19" i="3"/>
  <c r="BP18" i="3"/>
  <c r="BP21" i="3"/>
  <c r="BQ16" i="3"/>
  <c r="BR122" i="3"/>
  <c r="BS151" i="3"/>
  <c r="BR79" i="3"/>
  <c r="BQ84" i="3"/>
  <c r="BQ83" i="3"/>
  <c r="BQ82" i="3"/>
  <c r="BQ81" i="3"/>
  <c r="BN62" i="3"/>
  <c r="BN69" i="3"/>
  <c r="BO25" i="3"/>
  <c r="BO23" i="3"/>
  <c r="BO32" i="3"/>
  <c r="BR129" i="3"/>
  <c r="BS124" i="3"/>
  <c r="BS117" i="3"/>
  <c r="BS115" i="3"/>
  <c r="BN66" i="3"/>
  <c r="BN59" i="3"/>
  <c r="BN57" i="3"/>
  <c r="BO26" i="3"/>
  <c r="BO33" i="3"/>
  <c r="BO41" i="3" s="1"/>
  <c r="BN37" i="3"/>
  <c r="BN40" i="3"/>
  <c r="BS125" i="3"/>
  <c r="BS118" i="3"/>
  <c r="BM64" i="3"/>
  <c r="BP50" i="3"/>
  <c r="BO55" i="3"/>
  <c r="BO54" i="3"/>
  <c r="BO53" i="3"/>
  <c r="BO52" i="3"/>
  <c r="BO34" i="3"/>
  <c r="BO42" i="3" s="1"/>
  <c r="BO27" i="3"/>
  <c r="BS126" i="3"/>
  <c r="BS119" i="3"/>
  <c r="BV137" i="3"/>
  <c r="BU139" i="3"/>
  <c r="BU142" i="3"/>
  <c r="BU141" i="3"/>
  <c r="BU140" i="3"/>
  <c r="BO35" i="3"/>
  <c r="BO43" i="3" s="1"/>
  <c r="BO28" i="3"/>
  <c r="BP88" i="3"/>
  <c r="BP86" i="3"/>
  <c r="BP95" i="3"/>
  <c r="BN30" i="3"/>
  <c r="BS127" i="3"/>
  <c r="BS120" i="3"/>
  <c r="BT153" i="3"/>
  <c r="BT146" i="3"/>
  <c r="BT144" i="3"/>
  <c r="BP96" i="3"/>
  <c r="BP89" i="3"/>
  <c r="BU108" i="3"/>
  <c r="BT113" i="3"/>
  <c r="BT112" i="3"/>
  <c r="BT111" i="3"/>
  <c r="BT110" i="3"/>
  <c r="BT154" i="3"/>
  <c r="BT147" i="3"/>
  <c r="BP97" i="3"/>
  <c r="BP90" i="3"/>
  <c r="BT155" i="3"/>
  <c r="BT148" i="3"/>
  <c r="BN60" i="3"/>
  <c r="BN67" i="3"/>
  <c r="BP98" i="3"/>
  <c r="BP91" i="3"/>
  <c r="BT156" i="3"/>
  <c r="BT149" i="3"/>
  <c r="BO64" i="1"/>
  <c r="BO28" i="1"/>
  <c r="BO35" i="1"/>
  <c r="BO43" i="1" s="1"/>
  <c r="BP61" i="1"/>
  <c r="BP68" i="1"/>
  <c r="BP62" i="1"/>
  <c r="BP69" i="1"/>
  <c r="BP66" i="1"/>
  <c r="BP59" i="1"/>
  <c r="BP64" i="1" s="1"/>
  <c r="BP57" i="1"/>
  <c r="BP67" i="1"/>
  <c r="BP60" i="1"/>
  <c r="BP21" i="1"/>
  <c r="BQ16" i="1"/>
  <c r="BP20" i="1"/>
  <c r="BP19" i="1"/>
  <c r="BP18" i="1"/>
  <c r="BN40" i="1"/>
  <c r="BN37" i="1"/>
  <c r="BR50" i="1"/>
  <c r="BQ55" i="1"/>
  <c r="BQ54" i="1"/>
  <c r="BQ53" i="1"/>
  <c r="BQ52" i="1"/>
  <c r="BO34" i="1"/>
  <c r="BO42" i="1" s="1"/>
  <c r="BO27" i="1"/>
  <c r="BO33" i="1"/>
  <c r="BO41" i="1" s="1"/>
  <c r="BO26" i="1"/>
  <c r="BO32" i="1"/>
  <c r="BO25" i="1"/>
  <c r="BO23" i="1"/>
  <c r="BT127" i="3" l="1"/>
  <c r="BT120" i="3"/>
  <c r="BP93" i="3"/>
  <c r="BU155" i="3"/>
  <c r="BU148" i="3"/>
  <c r="BQ50" i="3"/>
  <c r="BP55" i="3"/>
  <c r="BP54" i="3"/>
  <c r="BP53" i="3"/>
  <c r="BP52" i="3"/>
  <c r="BQ89" i="3"/>
  <c r="BQ96" i="3"/>
  <c r="BP23" i="3"/>
  <c r="BP25" i="3"/>
  <c r="BP32" i="3"/>
  <c r="BV108" i="3"/>
  <c r="BU113" i="3"/>
  <c r="BU112" i="3"/>
  <c r="BU111" i="3"/>
  <c r="BU110" i="3"/>
  <c r="BU156" i="3"/>
  <c r="BU149" i="3"/>
  <c r="BQ97" i="3"/>
  <c r="BQ90" i="3"/>
  <c r="BP26" i="3"/>
  <c r="BP33" i="3"/>
  <c r="BP41" i="3" s="1"/>
  <c r="BU153" i="3"/>
  <c r="BU158" i="3" s="1"/>
  <c r="BU146" i="3"/>
  <c r="BU144" i="3"/>
  <c r="BQ98" i="3"/>
  <c r="BQ91" i="3"/>
  <c r="BP27" i="3"/>
  <c r="BP34" i="3"/>
  <c r="BP42" i="3" s="1"/>
  <c r="BW137" i="3"/>
  <c r="BV142" i="3"/>
  <c r="BV141" i="3"/>
  <c r="BV140" i="3"/>
  <c r="BV139" i="3"/>
  <c r="BN64" i="3"/>
  <c r="BO37" i="3"/>
  <c r="BO40" i="3"/>
  <c r="BR84" i="3"/>
  <c r="BR83" i="3"/>
  <c r="BR82" i="3"/>
  <c r="BR81" i="3"/>
  <c r="BS79" i="3"/>
  <c r="BT151" i="3"/>
  <c r="BO66" i="3"/>
  <c r="BO71" i="3" s="1"/>
  <c r="BO59" i="3"/>
  <c r="BO57" i="3"/>
  <c r="BN71" i="3"/>
  <c r="BT124" i="3"/>
  <c r="BT117" i="3"/>
  <c r="BT115" i="3"/>
  <c r="BT158" i="3"/>
  <c r="BO67" i="3"/>
  <c r="BO60" i="3"/>
  <c r="BO30" i="3"/>
  <c r="BT125" i="3"/>
  <c r="BT118" i="3"/>
  <c r="BP100" i="3"/>
  <c r="BO61" i="3"/>
  <c r="BO68" i="3"/>
  <c r="BS122" i="3"/>
  <c r="BR16" i="3"/>
  <c r="BQ21" i="3"/>
  <c r="BQ20" i="3"/>
  <c r="BQ19" i="3"/>
  <c r="BQ18" i="3"/>
  <c r="BT126" i="3"/>
  <c r="BT119" i="3"/>
  <c r="BU154" i="3"/>
  <c r="BU147" i="3"/>
  <c r="BO62" i="3"/>
  <c r="BO69" i="3"/>
  <c r="BS129" i="3"/>
  <c r="BQ88" i="3"/>
  <c r="BQ93" i="3" s="1"/>
  <c r="BQ86" i="3"/>
  <c r="BQ95" i="3"/>
  <c r="BP35" i="3"/>
  <c r="BP43" i="3" s="1"/>
  <c r="BP28" i="3"/>
  <c r="BO30" i="1"/>
  <c r="BP33" i="1"/>
  <c r="BP41" i="1" s="1"/>
  <c r="BP26" i="1"/>
  <c r="BO40" i="1"/>
  <c r="BO37" i="1"/>
  <c r="BQ66" i="1"/>
  <c r="BQ71" i="1" s="1"/>
  <c r="BQ59" i="1"/>
  <c r="BQ57" i="1"/>
  <c r="BP27" i="1"/>
  <c r="BP34" i="1"/>
  <c r="BP42" i="1" s="1"/>
  <c r="BQ67" i="1"/>
  <c r="BQ60" i="1"/>
  <c r="BQ21" i="1"/>
  <c r="BR16" i="1"/>
  <c r="BQ20" i="1"/>
  <c r="BQ19" i="1"/>
  <c r="BQ18" i="1"/>
  <c r="BQ68" i="1"/>
  <c r="BQ61" i="1"/>
  <c r="BP35" i="1"/>
  <c r="BP43" i="1" s="1"/>
  <c r="BP28" i="1"/>
  <c r="BP71" i="1"/>
  <c r="BQ62" i="1"/>
  <c r="BQ69" i="1"/>
  <c r="BS50" i="1"/>
  <c r="BR55" i="1"/>
  <c r="BR54" i="1"/>
  <c r="BR53" i="1"/>
  <c r="BR52" i="1"/>
  <c r="BP32" i="1"/>
  <c r="BP25" i="1"/>
  <c r="BP30" i="1" s="1"/>
  <c r="BP23" i="1"/>
  <c r="BQ27" i="3" l="1"/>
  <c r="BQ34" i="3"/>
  <c r="BQ42" i="3" s="1"/>
  <c r="BT122" i="3"/>
  <c r="BR88" i="3"/>
  <c r="BR86" i="3"/>
  <c r="BR95" i="3"/>
  <c r="BV154" i="3"/>
  <c r="BV147" i="3"/>
  <c r="BU117" i="3"/>
  <c r="BU115" i="3"/>
  <c r="BU124" i="3"/>
  <c r="BP68" i="3"/>
  <c r="BP61" i="3"/>
  <c r="BT129" i="3"/>
  <c r="BR89" i="3"/>
  <c r="BR96" i="3"/>
  <c r="BV155" i="3"/>
  <c r="BV148" i="3"/>
  <c r="BU125" i="3"/>
  <c r="BU118" i="3"/>
  <c r="BP62" i="3"/>
  <c r="BP69" i="3"/>
  <c r="BR90" i="3"/>
  <c r="BR97" i="3"/>
  <c r="BV156" i="3"/>
  <c r="BV149" i="3"/>
  <c r="BU126" i="3"/>
  <c r="BU119" i="3"/>
  <c r="BQ55" i="3"/>
  <c r="BQ54" i="3"/>
  <c r="BQ53" i="3"/>
  <c r="BQ52" i="3"/>
  <c r="BR50" i="3"/>
  <c r="BQ32" i="3"/>
  <c r="BQ25" i="3"/>
  <c r="BQ23" i="3"/>
  <c r="BR98" i="3"/>
  <c r="BR91" i="3"/>
  <c r="BX137" i="3"/>
  <c r="BW142" i="3"/>
  <c r="BW141" i="3"/>
  <c r="BW140" i="3"/>
  <c r="BW139" i="3"/>
  <c r="BU151" i="3"/>
  <c r="BU127" i="3"/>
  <c r="BU120" i="3"/>
  <c r="BQ100" i="3"/>
  <c r="BQ33" i="3"/>
  <c r="BQ41" i="3" s="1"/>
  <c r="BQ26" i="3"/>
  <c r="BW108" i="3"/>
  <c r="BV113" i="3"/>
  <c r="BV112" i="3"/>
  <c r="BV111" i="3"/>
  <c r="BV110" i="3"/>
  <c r="BP37" i="3"/>
  <c r="BP40" i="3"/>
  <c r="BQ28" i="3"/>
  <c r="BQ35" i="3"/>
  <c r="BQ43" i="3" s="1"/>
  <c r="BO64" i="3"/>
  <c r="BP30" i="3"/>
  <c r="BP66" i="3"/>
  <c r="BP59" i="3"/>
  <c r="BP64" i="3" s="1"/>
  <c r="BP57" i="3"/>
  <c r="BS16" i="3"/>
  <c r="BR21" i="3"/>
  <c r="BR20" i="3"/>
  <c r="BR19" i="3"/>
  <c r="BR18" i="3"/>
  <c r="BT79" i="3"/>
  <c r="BS83" i="3"/>
  <c r="BS82" i="3"/>
  <c r="BS84" i="3"/>
  <c r="BS81" i="3"/>
  <c r="BV146" i="3"/>
  <c r="BV151" i="3" s="1"/>
  <c r="BV144" i="3"/>
  <c r="BV153" i="3"/>
  <c r="BV158" i="3" s="1"/>
  <c r="BP67" i="3"/>
  <c r="BP60" i="3"/>
  <c r="BP37" i="1"/>
  <c r="BP40" i="1"/>
  <c r="BR66" i="1"/>
  <c r="BR59" i="1"/>
  <c r="BR64" i="1" s="1"/>
  <c r="BR57" i="1"/>
  <c r="BR67" i="1"/>
  <c r="BR60" i="1"/>
  <c r="BR68" i="1"/>
  <c r="BR61" i="1"/>
  <c r="BQ32" i="1"/>
  <c r="BQ25" i="1"/>
  <c r="BQ30" i="1" s="1"/>
  <c r="BQ23" i="1"/>
  <c r="BR69" i="1"/>
  <c r="BR62" i="1"/>
  <c r="BQ33" i="1"/>
  <c r="BQ41" i="1" s="1"/>
  <c r="BQ26" i="1"/>
  <c r="BT50" i="1"/>
  <c r="BS55" i="1"/>
  <c r="BS54" i="1"/>
  <c r="BS53" i="1"/>
  <c r="BS52" i="1"/>
  <c r="BQ34" i="1"/>
  <c r="BQ42" i="1" s="1"/>
  <c r="BQ27" i="1"/>
  <c r="BQ64" i="1"/>
  <c r="BR21" i="1"/>
  <c r="BS16" i="1"/>
  <c r="BR20" i="1"/>
  <c r="BR19" i="1"/>
  <c r="BR18" i="1"/>
  <c r="BQ28" i="1"/>
  <c r="BQ35" i="1"/>
  <c r="BQ43" i="1" s="1"/>
  <c r="BR27" i="3" l="1"/>
  <c r="BR34" i="3"/>
  <c r="BR42" i="3" s="1"/>
  <c r="BW155" i="3"/>
  <c r="BW148" i="3"/>
  <c r="BQ68" i="3"/>
  <c r="BQ61" i="3"/>
  <c r="BR93" i="3"/>
  <c r="BS95" i="3"/>
  <c r="BS88" i="3"/>
  <c r="BS86" i="3"/>
  <c r="BR28" i="3"/>
  <c r="BR35" i="3"/>
  <c r="BR43" i="3" s="1"/>
  <c r="BW156" i="3"/>
  <c r="BW149" i="3"/>
  <c r="BQ69" i="3"/>
  <c r="BQ62" i="3"/>
  <c r="BS91" i="3"/>
  <c r="BS98" i="3"/>
  <c r="BT16" i="3"/>
  <c r="BS21" i="3"/>
  <c r="BS20" i="3"/>
  <c r="BS19" i="3"/>
  <c r="BS18" i="3"/>
  <c r="BY137" i="3"/>
  <c r="BX142" i="3"/>
  <c r="BX141" i="3"/>
  <c r="BX140" i="3"/>
  <c r="BX139" i="3"/>
  <c r="BQ30" i="3"/>
  <c r="BV117" i="3"/>
  <c r="BV115" i="3"/>
  <c r="BV124" i="3"/>
  <c r="BQ40" i="3"/>
  <c r="BQ37" i="3"/>
  <c r="BU129" i="3"/>
  <c r="BS89" i="3"/>
  <c r="BS96" i="3"/>
  <c r="BS90" i="3"/>
  <c r="BS97" i="3"/>
  <c r="BP71" i="3"/>
  <c r="BV118" i="3"/>
  <c r="BV125" i="3"/>
  <c r="BU79" i="3"/>
  <c r="BT84" i="3"/>
  <c r="BT83" i="3"/>
  <c r="BT82" i="3"/>
  <c r="BT81" i="3"/>
  <c r="BV126" i="3"/>
  <c r="BV119" i="3"/>
  <c r="BS50" i="3"/>
  <c r="BR55" i="3"/>
  <c r="BR54" i="3"/>
  <c r="BR53" i="3"/>
  <c r="BR52" i="3"/>
  <c r="BU122" i="3"/>
  <c r="BR32" i="3"/>
  <c r="BR25" i="3"/>
  <c r="BR30" i="3" s="1"/>
  <c r="BR23" i="3"/>
  <c r="BV127" i="3"/>
  <c r="BV120" i="3"/>
  <c r="BW146" i="3"/>
  <c r="BW153" i="3"/>
  <c r="BW144" i="3"/>
  <c r="BQ66" i="3"/>
  <c r="BQ59" i="3"/>
  <c r="BQ57" i="3"/>
  <c r="BR100" i="3"/>
  <c r="BR33" i="3"/>
  <c r="BR41" i="3" s="1"/>
  <c r="BR26" i="3"/>
  <c r="BW113" i="3"/>
  <c r="BW112" i="3"/>
  <c r="BW111" i="3"/>
  <c r="BW110" i="3"/>
  <c r="BX108" i="3"/>
  <c r="BW147" i="3"/>
  <c r="BW154" i="3"/>
  <c r="BQ67" i="3"/>
  <c r="BQ60" i="3"/>
  <c r="BR25" i="1"/>
  <c r="BR23" i="1"/>
  <c r="BR32" i="1"/>
  <c r="BR33" i="1"/>
  <c r="BR41" i="1" s="1"/>
  <c r="BR26" i="1"/>
  <c r="BS66" i="1"/>
  <c r="BS59" i="1"/>
  <c r="BS57" i="1"/>
  <c r="BR34" i="1"/>
  <c r="BR42" i="1" s="1"/>
  <c r="BR27" i="1"/>
  <c r="BS67" i="1"/>
  <c r="BS60" i="1"/>
  <c r="BT16" i="1"/>
  <c r="BS20" i="1"/>
  <c r="BS19" i="1"/>
  <c r="BS18" i="1"/>
  <c r="BS21" i="1"/>
  <c r="BS68" i="1"/>
  <c r="BS61" i="1"/>
  <c r="BR35" i="1"/>
  <c r="BR43" i="1" s="1"/>
  <c r="BR28" i="1"/>
  <c r="BS69" i="1"/>
  <c r="BS62" i="1"/>
  <c r="BU50" i="1"/>
  <c r="BT55" i="1"/>
  <c r="BT54" i="1"/>
  <c r="BT53" i="1"/>
  <c r="BT52" i="1"/>
  <c r="BQ37" i="1"/>
  <c r="BQ40" i="1"/>
  <c r="BR71" i="1"/>
  <c r="BW118" i="3" l="1"/>
  <c r="BW125" i="3"/>
  <c r="BW151" i="3"/>
  <c r="BS55" i="3"/>
  <c r="BS54" i="3"/>
  <c r="BS53" i="3"/>
  <c r="BS52" i="3"/>
  <c r="BT50" i="3"/>
  <c r="BS33" i="3"/>
  <c r="BS41" i="3" s="1"/>
  <c r="BS26" i="3"/>
  <c r="BS100" i="3"/>
  <c r="BW119" i="3"/>
  <c r="BW126" i="3"/>
  <c r="BV122" i="3"/>
  <c r="BS34" i="3"/>
  <c r="BS42" i="3" s="1"/>
  <c r="BS27" i="3"/>
  <c r="BW127" i="3"/>
  <c r="BW120" i="3"/>
  <c r="BS28" i="3"/>
  <c r="BS35" i="3"/>
  <c r="BS43" i="3" s="1"/>
  <c r="BR40" i="3"/>
  <c r="BR37" i="3"/>
  <c r="BT95" i="3"/>
  <c r="BT88" i="3"/>
  <c r="BT86" i="3"/>
  <c r="BX153" i="3"/>
  <c r="BX146" i="3"/>
  <c r="BX144" i="3"/>
  <c r="BU16" i="3"/>
  <c r="BT21" i="3"/>
  <c r="BT20" i="3"/>
  <c r="BT19" i="3"/>
  <c r="BT18" i="3"/>
  <c r="BR66" i="3"/>
  <c r="BR59" i="3"/>
  <c r="BR57" i="3"/>
  <c r="BT96" i="3"/>
  <c r="BT89" i="3"/>
  <c r="BX147" i="3"/>
  <c r="BX154" i="3"/>
  <c r="BR67" i="3"/>
  <c r="BR60" i="3"/>
  <c r="BT90" i="3"/>
  <c r="BT97" i="3"/>
  <c r="BX148" i="3"/>
  <c r="BX155" i="3"/>
  <c r="BY108" i="3"/>
  <c r="BX112" i="3"/>
  <c r="BX111" i="3"/>
  <c r="BX110" i="3"/>
  <c r="BX113" i="3"/>
  <c r="BQ64" i="3"/>
  <c r="BR68" i="3"/>
  <c r="BR61" i="3"/>
  <c r="BT91" i="3"/>
  <c r="BT98" i="3"/>
  <c r="BX156" i="3"/>
  <c r="BX149" i="3"/>
  <c r="BW117" i="3"/>
  <c r="BW122" i="3" s="1"/>
  <c r="BW115" i="3"/>
  <c r="BW124" i="3"/>
  <c r="BW129" i="3" s="1"/>
  <c r="BQ71" i="3"/>
  <c r="BW158" i="3"/>
  <c r="BR69" i="3"/>
  <c r="BR62" i="3"/>
  <c r="BV79" i="3"/>
  <c r="BU84" i="3"/>
  <c r="BU83" i="3"/>
  <c r="BU82" i="3"/>
  <c r="BU81" i="3"/>
  <c r="BV129" i="3"/>
  <c r="BZ137" i="3"/>
  <c r="BY142" i="3"/>
  <c r="BY141" i="3"/>
  <c r="BY140" i="3"/>
  <c r="BY139" i="3"/>
  <c r="BS32" i="3"/>
  <c r="BS25" i="3"/>
  <c r="BS30" i="3" s="1"/>
  <c r="BS23" i="3"/>
  <c r="BS93" i="3"/>
  <c r="BR40" i="1"/>
  <c r="BR37" i="1"/>
  <c r="BS34" i="1"/>
  <c r="BS42" i="1" s="1"/>
  <c r="BS27" i="1"/>
  <c r="BT21" i="1"/>
  <c r="BU16" i="1"/>
  <c r="BT20" i="1"/>
  <c r="BT19" i="1"/>
  <c r="BT18" i="1"/>
  <c r="BS64" i="1"/>
  <c r="BR30" i="1"/>
  <c r="BS26" i="1"/>
  <c r="BS33" i="1"/>
  <c r="BS41" i="1" s="1"/>
  <c r="BT59" i="1"/>
  <c r="BT57" i="1"/>
  <c r="BT66" i="1"/>
  <c r="BS71" i="1"/>
  <c r="BT67" i="1"/>
  <c r="BT60" i="1"/>
  <c r="BT68" i="1"/>
  <c r="BT61" i="1"/>
  <c r="BT69" i="1"/>
  <c r="BT62" i="1"/>
  <c r="BS35" i="1"/>
  <c r="BS43" i="1" s="1"/>
  <c r="BS28" i="1"/>
  <c r="BV50" i="1"/>
  <c r="BU55" i="1"/>
  <c r="BU54" i="1"/>
  <c r="BU53" i="1"/>
  <c r="BU52" i="1"/>
  <c r="BS25" i="1"/>
  <c r="BS30" i="1" s="1"/>
  <c r="BS32" i="1"/>
  <c r="BS23" i="1"/>
  <c r="CA137" i="3" l="1"/>
  <c r="BZ142" i="3"/>
  <c r="BZ141" i="3"/>
  <c r="BZ140" i="3"/>
  <c r="BZ139" i="3"/>
  <c r="BV16" i="3"/>
  <c r="BU21" i="3"/>
  <c r="BU20" i="3"/>
  <c r="BU19" i="3"/>
  <c r="BU18" i="3"/>
  <c r="BS68" i="3"/>
  <c r="BS61" i="3"/>
  <c r="BS69" i="3"/>
  <c r="BS62" i="3"/>
  <c r="BU95" i="3"/>
  <c r="BU88" i="3"/>
  <c r="BU86" i="3"/>
  <c r="BX151" i="3"/>
  <c r="BU96" i="3"/>
  <c r="BU89" i="3"/>
  <c r="BX120" i="3"/>
  <c r="BX127" i="3"/>
  <c r="BX158" i="3"/>
  <c r="BY153" i="3"/>
  <c r="BY146" i="3"/>
  <c r="BY144" i="3"/>
  <c r="BU97" i="3"/>
  <c r="BU90" i="3"/>
  <c r="BX124" i="3"/>
  <c r="BX129" i="3" s="1"/>
  <c r="BX117" i="3"/>
  <c r="BX115" i="3"/>
  <c r="BT32" i="3"/>
  <c r="BT25" i="3"/>
  <c r="BT23" i="3"/>
  <c r="BY147" i="3"/>
  <c r="BY154" i="3"/>
  <c r="BU91" i="3"/>
  <c r="BU98" i="3"/>
  <c r="BX118" i="3"/>
  <c r="BX125" i="3"/>
  <c r="BR64" i="3"/>
  <c r="BT33" i="3"/>
  <c r="BT41" i="3" s="1"/>
  <c r="BT26" i="3"/>
  <c r="BU50" i="3"/>
  <c r="BT55" i="3"/>
  <c r="BT54" i="3"/>
  <c r="BT53" i="3"/>
  <c r="BT52" i="3"/>
  <c r="BY148" i="3"/>
  <c r="BY155" i="3"/>
  <c r="BW79" i="3"/>
  <c r="BV84" i="3"/>
  <c r="BV83" i="3"/>
  <c r="BV82" i="3"/>
  <c r="BV81" i="3"/>
  <c r="BX119" i="3"/>
  <c r="BX126" i="3"/>
  <c r="BR71" i="3"/>
  <c r="BT34" i="3"/>
  <c r="BT42" i="3" s="1"/>
  <c r="BT27" i="3"/>
  <c r="BT93" i="3"/>
  <c r="BS59" i="3"/>
  <c r="BS57" i="3"/>
  <c r="BS66" i="3"/>
  <c r="BS71" i="3" s="1"/>
  <c r="BS40" i="3"/>
  <c r="BS37" i="3"/>
  <c r="BY149" i="3"/>
  <c r="BY156" i="3"/>
  <c r="BZ108" i="3"/>
  <c r="BY113" i="3"/>
  <c r="BY112" i="3"/>
  <c r="BY111" i="3"/>
  <c r="BY110" i="3"/>
  <c r="BT35" i="3"/>
  <c r="BT43" i="3" s="1"/>
  <c r="BT28" i="3"/>
  <c r="BT100" i="3"/>
  <c r="BS67" i="3"/>
  <c r="BS60" i="3"/>
  <c r="BU60" i="1"/>
  <c r="BU67" i="1"/>
  <c r="BT26" i="1"/>
  <c r="BT33" i="1"/>
  <c r="BT41" i="1" s="1"/>
  <c r="BS37" i="1"/>
  <c r="BS40" i="1"/>
  <c r="BU68" i="1"/>
  <c r="BU61" i="1"/>
  <c r="BT27" i="1"/>
  <c r="BT34" i="1"/>
  <c r="BT42" i="1" s="1"/>
  <c r="BU69" i="1"/>
  <c r="BU62" i="1"/>
  <c r="BT71" i="1"/>
  <c r="BU21" i="1"/>
  <c r="BU20" i="1"/>
  <c r="BU19" i="1"/>
  <c r="BV16" i="1"/>
  <c r="BU18" i="1"/>
  <c r="BV55" i="1"/>
  <c r="BV54" i="1"/>
  <c r="BV53" i="1"/>
  <c r="BV52" i="1"/>
  <c r="BW50" i="1"/>
  <c r="BT35" i="1"/>
  <c r="BT43" i="1" s="1"/>
  <c r="BT28" i="1"/>
  <c r="BT64" i="1"/>
  <c r="BU59" i="1"/>
  <c r="BU64" i="1" s="1"/>
  <c r="BU57" i="1"/>
  <c r="BU66" i="1"/>
  <c r="BT25" i="1"/>
  <c r="BT23" i="1"/>
  <c r="BT32" i="1"/>
  <c r="BU55" i="3" l="1"/>
  <c r="BU54" i="3"/>
  <c r="BU53" i="3"/>
  <c r="BU52" i="3"/>
  <c r="BV50" i="3"/>
  <c r="BU100" i="3"/>
  <c r="BU25" i="3"/>
  <c r="BU23" i="3"/>
  <c r="BU32" i="3"/>
  <c r="BY124" i="3"/>
  <c r="BY117" i="3"/>
  <c r="BY115" i="3"/>
  <c r="BV95" i="3"/>
  <c r="BV88" i="3"/>
  <c r="BV86" i="3"/>
  <c r="BU33" i="3"/>
  <c r="BU41" i="3" s="1"/>
  <c r="BU26" i="3"/>
  <c r="BY125" i="3"/>
  <c r="BY118" i="3"/>
  <c r="BV96" i="3"/>
  <c r="BV89" i="3"/>
  <c r="BU34" i="3"/>
  <c r="BU42" i="3" s="1"/>
  <c r="BU27" i="3"/>
  <c r="BY119" i="3"/>
  <c r="BY126" i="3"/>
  <c r="BV97" i="3"/>
  <c r="BV90" i="3"/>
  <c r="BX122" i="3"/>
  <c r="BU35" i="3"/>
  <c r="BU43" i="3" s="1"/>
  <c r="BU28" i="3"/>
  <c r="BZ153" i="3"/>
  <c r="BZ146" i="3"/>
  <c r="BZ144" i="3"/>
  <c r="BY120" i="3"/>
  <c r="BY127" i="3"/>
  <c r="BV98" i="3"/>
  <c r="BV91" i="3"/>
  <c r="BT59" i="3"/>
  <c r="BT57" i="3"/>
  <c r="BT66" i="3"/>
  <c r="BT30" i="3"/>
  <c r="BW16" i="3"/>
  <c r="BV21" i="3"/>
  <c r="BV20" i="3"/>
  <c r="BV19" i="3"/>
  <c r="BV18" i="3"/>
  <c r="BZ154" i="3"/>
  <c r="BZ147" i="3"/>
  <c r="CA108" i="3"/>
  <c r="BZ112" i="3"/>
  <c r="BZ111" i="3"/>
  <c r="BZ110" i="3"/>
  <c r="BX79" i="3"/>
  <c r="BW84" i="3"/>
  <c r="BW83" i="3"/>
  <c r="BW82" i="3"/>
  <c r="BW81" i="3"/>
  <c r="BT60" i="3"/>
  <c r="BT67" i="3"/>
  <c r="BT37" i="3"/>
  <c r="BT40" i="3"/>
  <c r="BY151" i="3"/>
  <c r="BZ148" i="3"/>
  <c r="BZ155" i="3"/>
  <c r="BS64" i="3"/>
  <c r="BT68" i="3"/>
  <c r="BT61" i="3"/>
  <c r="BY158" i="3"/>
  <c r="BZ149" i="3"/>
  <c r="BZ156" i="3"/>
  <c r="BT69" i="3"/>
  <c r="BT62" i="3"/>
  <c r="BU93" i="3"/>
  <c r="CB137" i="3"/>
  <c r="CA141" i="3"/>
  <c r="CA140" i="3"/>
  <c r="CA139" i="3"/>
  <c r="BT30" i="1"/>
  <c r="BW55" i="1"/>
  <c r="BW54" i="1"/>
  <c r="BW53" i="1"/>
  <c r="BW52" i="1"/>
  <c r="BX50" i="1"/>
  <c r="BU32" i="1"/>
  <c r="BU25" i="1"/>
  <c r="BU23" i="1"/>
  <c r="BV59" i="1"/>
  <c r="BV57" i="1"/>
  <c r="BV66" i="1"/>
  <c r="BV21" i="1"/>
  <c r="BW16" i="1"/>
  <c r="BV20" i="1"/>
  <c r="BV19" i="1"/>
  <c r="BV18" i="1"/>
  <c r="BU71" i="1"/>
  <c r="BV60" i="1"/>
  <c r="BV67" i="1"/>
  <c r="BU26" i="1"/>
  <c r="BU33" i="1"/>
  <c r="BU41" i="1" s="1"/>
  <c r="BV61" i="1"/>
  <c r="BV68" i="1"/>
  <c r="BU27" i="1"/>
  <c r="BU34" i="1"/>
  <c r="BU42" i="1" s="1"/>
  <c r="BT37" i="1"/>
  <c r="BT40" i="1"/>
  <c r="BV69" i="1"/>
  <c r="BV62" i="1"/>
  <c r="BU28" i="1"/>
  <c r="BU35" i="1"/>
  <c r="BU43" i="1" s="1"/>
  <c r="BZ125" i="3" l="1"/>
  <c r="BZ118" i="3"/>
  <c r="BV25" i="3"/>
  <c r="BV23" i="3"/>
  <c r="BV32" i="3"/>
  <c r="BU40" i="3"/>
  <c r="BU37" i="3"/>
  <c r="BU59" i="3"/>
  <c r="BU57" i="3"/>
  <c r="BU66" i="3"/>
  <c r="BZ126" i="3"/>
  <c r="BZ119" i="3"/>
  <c r="BV26" i="3"/>
  <c r="BV33" i="3"/>
  <c r="BV41" i="3" s="1"/>
  <c r="BT71" i="3"/>
  <c r="BU60" i="3"/>
  <c r="BU67" i="3"/>
  <c r="BV34" i="3"/>
  <c r="BV42" i="3" s="1"/>
  <c r="BV27" i="3"/>
  <c r="BU30" i="3"/>
  <c r="BU61" i="3"/>
  <c r="BU68" i="3"/>
  <c r="CA153" i="3"/>
  <c r="CA146" i="3"/>
  <c r="BW95" i="3"/>
  <c r="BW88" i="3"/>
  <c r="BW86" i="3"/>
  <c r="CB108" i="3"/>
  <c r="CA112" i="3"/>
  <c r="CA111" i="3"/>
  <c r="CA110" i="3"/>
  <c r="BV35" i="3"/>
  <c r="BV43" i="3" s="1"/>
  <c r="BV28" i="3"/>
  <c r="BT64" i="3"/>
  <c r="BY122" i="3"/>
  <c r="BU69" i="3"/>
  <c r="BU62" i="3"/>
  <c r="CA154" i="3"/>
  <c r="CA147" i="3"/>
  <c r="BW96" i="3"/>
  <c r="BW89" i="3"/>
  <c r="BW21" i="3"/>
  <c r="BW20" i="3"/>
  <c r="BW19" i="3"/>
  <c r="BW18" i="3"/>
  <c r="BX16" i="3"/>
  <c r="BV93" i="3"/>
  <c r="BY129" i="3"/>
  <c r="CA155" i="3"/>
  <c r="CA148" i="3"/>
  <c r="BW97" i="3"/>
  <c r="BW90" i="3"/>
  <c r="BZ151" i="3"/>
  <c r="BV100" i="3"/>
  <c r="BW98" i="3"/>
  <c r="BW91" i="3"/>
  <c r="BZ158" i="3"/>
  <c r="CB141" i="3"/>
  <c r="CB140" i="3"/>
  <c r="CB139" i="3"/>
  <c r="CC137" i="3"/>
  <c r="BY79" i="3"/>
  <c r="BX84" i="3"/>
  <c r="BX83" i="3"/>
  <c r="BX82" i="3"/>
  <c r="BX81" i="3"/>
  <c r="BZ124" i="3"/>
  <c r="BZ117" i="3"/>
  <c r="BW50" i="3"/>
  <c r="BV55" i="3"/>
  <c r="BV52" i="3"/>
  <c r="BV54" i="3"/>
  <c r="BV53" i="3"/>
  <c r="CB137" i="1"/>
  <c r="BV28" i="1"/>
  <c r="BV35" i="1"/>
  <c r="BV43" i="1" s="1"/>
  <c r="BY50" i="1"/>
  <c r="BX52" i="1"/>
  <c r="BX54" i="1"/>
  <c r="BX53" i="1"/>
  <c r="BW66" i="1"/>
  <c r="BW59" i="1"/>
  <c r="BW57" i="1"/>
  <c r="BV71" i="1"/>
  <c r="BW60" i="1"/>
  <c r="BW67" i="1"/>
  <c r="BW61" i="1"/>
  <c r="BW68" i="1"/>
  <c r="BV25" i="1"/>
  <c r="BV32" i="1"/>
  <c r="BV23" i="1"/>
  <c r="BV64" i="1"/>
  <c r="BW62" i="1"/>
  <c r="BW69" i="1"/>
  <c r="BV33" i="1"/>
  <c r="BV41" i="1" s="1"/>
  <c r="BV26" i="1"/>
  <c r="BV27" i="1"/>
  <c r="BV34" i="1"/>
  <c r="BV42" i="1" s="1"/>
  <c r="BU30" i="1"/>
  <c r="BW21" i="1"/>
  <c r="BW20" i="1"/>
  <c r="BX16" i="1"/>
  <c r="BW19" i="1"/>
  <c r="BW18" i="1"/>
  <c r="BU37" i="1"/>
  <c r="BU40" i="1"/>
  <c r="BZ79" i="3" l="1"/>
  <c r="BY83" i="3"/>
  <c r="BY82" i="3"/>
  <c r="BY81" i="3"/>
  <c r="CC142" i="3"/>
  <c r="CC139" i="3"/>
  <c r="CC141" i="3"/>
  <c r="CC140" i="3"/>
  <c r="BW25" i="3"/>
  <c r="BW23" i="3"/>
  <c r="BW32" i="3"/>
  <c r="CA125" i="3"/>
  <c r="CA118" i="3"/>
  <c r="BW26" i="3"/>
  <c r="BW33" i="3"/>
  <c r="BW41" i="3" s="1"/>
  <c r="CA126" i="3"/>
  <c r="CA119" i="3"/>
  <c r="BV37" i="3"/>
  <c r="BV40" i="3"/>
  <c r="CB153" i="3"/>
  <c r="CB146" i="3"/>
  <c r="BV61" i="3"/>
  <c r="BV68" i="3"/>
  <c r="CB154" i="3"/>
  <c r="CB147" i="3"/>
  <c r="BW27" i="3"/>
  <c r="BW34" i="3"/>
  <c r="BW42" i="3" s="1"/>
  <c r="BV66" i="3"/>
  <c r="BV57" i="3"/>
  <c r="BV59" i="3"/>
  <c r="CB155" i="3"/>
  <c r="CB148" i="3"/>
  <c r="BW35" i="3"/>
  <c r="BW43" i="3" s="1"/>
  <c r="BW28" i="3"/>
  <c r="CB113" i="3"/>
  <c r="CB112" i="3"/>
  <c r="CB111" i="3"/>
  <c r="CB110" i="3"/>
  <c r="BV30" i="3"/>
  <c r="BV60" i="3"/>
  <c r="BV67" i="3"/>
  <c r="BV62" i="3"/>
  <c r="BV69" i="3"/>
  <c r="BX88" i="3"/>
  <c r="BX86" i="3"/>
  <c r="BX95" i="3"/>
  <c r="BX50" i="3"/>
  <c r="BW55" i="3"/>
  <c r="BW54" i="3"/>
  <c r="BW53" i="3"/>
  <c r="BW52" i="3"/>
  <c r="BX96" i="3"/>
  <c r="BX89" i="3"/>
  <c r="BW93" i="3"/>
  <c r="BU71" i="3"/>
  <c r="BX97" i="3"/>
  <c r="BX90" i="3"/>
  <c r="BW100" i="3"/>
  <c r="BX98" i="3"/>
  <c r="BX91" i="3"/>
  <c r="BX21" i="3"/>
  <c r="BX18" i="3"/>
  <c r="BX20" i="3"/>
  <c r="BX19" i="3"/>
  <c r="BY16" i="3"/>
  <c r="CA124" i="3"/>
  <c r="CA117" i="3"/>
  <c r="BU64" i="3"/>
  <c r="BX67" i="1"/>
  <c r="BX60" i="1"/>
  <c r="CB108" i="1"/>
  <c r="BX61" i="1"/>
  <c r="BX68" i="1"/>
  <c r="BW32" i="1"/>
  <c r="BW25" i="1"/>
  <c r="BW23" i="1"/>
  <c r="BW26" i="1"/>
  <c r="BW33" i="1"/>
  <c r="BW41" i="1" s="1"/>
  <c r="BX66" i="1"/>
  <c r="BX59" i="1"/>
  <c r="BX21" i="1"/>
  <c r="BY16" i="1"/>
  <c r="BX20" i="1"/>
  <c r="BX19" i="1"/>
  <c r="BX18" i="1"/>
  <c r="BV40" i="1"/>
  <c r="BV37" i="1"/>
  <c r="BZ50" i="1"/>
  <c r="BY54" i="1"/>
  <c r="BY53" i="1"/>
  <c r="BY52" i="1"/>
  <c r="CC137" i="1"/>
  <c r="CB141" i="1"/>
  <c r="CB140" i="1"/>
  <c r="CB139" i="1"/>
  <c r="BW34" i="1"/>
  <c r="BW42" i="1" s="1"/>
  <c r="BW27" i="1"/>
  <c r="BV30" i="1"/>
  <c r="BW64" i="1"/>
  <c r="BW28" i="1"/>
  <c r="BW35" i="1"/>
  <c r="BW43" i="1" s="1"/>
  <c r="BW71" i="1"/>
  <c r="BZ16" i="3" l="1"/>
  <c r="BY21" i="3"/>
  <c r="BY20" i="3"/>
  <c r="BY19" i="3"/>
  <c r="BY18" i="3"/>
  <c r="BY50" i="3"/>
  <c r="BX54" i="3"/>
  <c r="BX53" i="3"/>
  <c r="BX52" i="3"/>
  <c r="BX26" i="3"/>
  <c r="BX33" i="3"/>
  <c r="BX41" i="3" s="1"/>
  <c r="BX100" i="3"/>
  <c r="BW37" i="3"/>
  <c r="BW40" i="3"/>
  <c r="BY88" i="3"/>
  <c r="BY95" i="3"/>
  <c r="BX27" i="3"/>
  <c r="BX34" i="3"/>
  <c r="BX42" i="3" s="1"/>
  <c r="BY89" i="3"/>
  <c r="BY96" i="3"/>
  <c r="BX23" i="3"/>
  <c r="BX25" i="3"/>
  <c r="BX32" i="3"/>
  <c r="BX93" i="3"/>
  <c r="BV64" i="3"/>
  <c r="BW30" i="3"/>
  <c r="BY97" i="3"/>
  <c r="BY90" i="3"/>
  <c r="BX28" i="3"/>
  <c r="BX35" i="3"/>
  <c r="BX43" i="3" s="1"/>
  <c r="BW66" i="3"/>
  <c r="BW59" i="3"/>
  <c r="BW57" i="3"/>
  <c r="CB115" i="3"/>
  <c r="BW67" i="3"/>
  <c r="BW60" i="3"/>
  <c r="BV71" i="3"/>
  <c r="BZ83" i="3"/>
  <c r="BZ82" i="3"/>
  <c r="BZ81" i="3"/>
  <c r="CA79" i="3"/>
  <c r="BW61" i="3"/>
  <c r="BW68" i="3"/>
  <c r="BW62" i="3"/>
  <c r="BW69" i="3"/>
  <c r="CC144" i="3"/>
  <c r="CB113" i="1"/>
  <c r="CB112" i="1"/>
  <c r="CB111" i="1"/>
  <c r="CB110" i="1"/>
  <c r="CB154" i="1"/>
  <c r="CB147" i="1"/>
  <c r="BX33" i="1"/>
  <c r="BX41" i="1" s="1"/>
  <c r="BX26" i="1"/>
  <c r="CB153" i="1"/>
  <c r="CB146" i="1"/>
  <c r="BZ55" i="1"/>
  <c r="BZ54" i="1"/>
  <c r="BZ53" i="1"/>
  <c r="BZ52" i="1"/>
  <c r="BZ57" i="1" s="1"/>
  <c r="BX32" i="1"/>
  <c r="BX25" i="1"/>
  <c r="BX23" i="1"/>
  <c r="CB155" i="1"/>
  <c r="CB148" i="1"/>
  <c r="BX27" i="1"/>
  <c r="BX34" i="1"/>
  <c r="BX42" i="1" s="1"/>
  <c r="BZ16" i="1"/>
  <c r="BY18" i="1"/>
  <c r="BY20" i="1"/>
  <c r="BY19" i="1"/>
  <c r="BY21" i="1"/>
  <c r="CC142" i="1"/>
  <c r="CC141" i="1"/>
  <c r="CC140" i="1"/>
  <c r="CC139" i="1"/>
  <c r="BY66" i="1"/>
  <c r="BY59" i="1"/>
  <c r="BX35" i="1"/>
  <c r="BX43" i="1" s="1"/>
  <c r="BX28" i="1"/>
  <c r="BY67" i="1"/>
  <c r="BY60" i="1"/>
  <c r="BW30" i="1"/>
  <c r="BY68" i="1"/>
  <c r="BY61" i="1"/>
  <c r="BW40" i="1"/>
  <c r="BW37" i="1"/>
  <c r="CA83" i="3" l="1"/>
  <c r="CA82" i="3"/>
  <c r="CA81" i="3"/>
  <c r="CA84" i="3"/>
  <c r="BY32" i="3"/>
  <c r="BY25" i="3"/>
  <c r="BY23" i="3"/>
  <c r="BZ88" i="3"/>
  <c r="BZ95" i="3"/>
  <c r="BW64" i="3"/>
  <c r="BX66" i="3"/>
  <c r="BX59" i="3"/>
  <c r="BY26" i="3"/>
  <c r="BY33" i="3"/>
  <c r="BY41" i="3" s="1"/>
  <c r="BZ89" i="3"/>
  <c r="BZ96" i="3"/>
  <c r="BW71" i="3"/>
  <c r="BX67" i="3"/>
  <c r="BX60" i="3"/>
  <c r="BY27" i="3"/>
  <c r="BY34" i="3"/>
  <c r="BY42" i="3" s="1"/>
  <c r="BZ90" i="3"/>
  <c r="BZ97" i="3"/>
  <c r="BX68" i="3"/>
  <c r="BX61" i="3"/>
  <c r="BY28" i="3"/>
  <c r="BY35" i="3"/>
  <c r="BY43" i="3" s="1"/>
  <c r="BX37" i="3"/>
  <c r="BX40" i="3"/>
  <c r="BZ21" i="3"/>
  <c r="BZ20" i="3"/>
  <c r="BZ19" i="3"/>
  <c r="BZ18" i="3"/>
  <c r="BZ23" i="3" s="1"/>
  <c r="BX30" i="3"/>
  <c r="BY54" i="3"/>
  <c r="BY53" i="3"/>
  <c r="BY52" i="3"/>
  <c r="BZ50" i="3"/>
  <c r="BY34" i="1"/>
  <c r="BY42" i="1" s="1"/>
  <c r="BY27" i="1"/>
  <c r="BY32" i="1"/>
  <c r="BY23" i="1"/>
  <c r="BY25" i="1"/>
  <c r="BY33" i="1"/>
  <c r="BY41" i="1" s="1"/>
  <c r="BY26" i="1"/>
  <c r="BZ21" i="1"/>
  <c r="BZ20" i="1"/>
  <c r="BZ19" i="1"/>
  <c r="BZ18" i="1"/>
  <c r="CC144" i="1"/>
  <c r="CB115" i="1"/>
  <c r="BX30" i="1"/>
  <c r="BY35" i="1"/>
  <c r="BY43" i="1" s="1"/>
  <c r="BY28" i="1"/>
  <c r="BX37" i="1"/>
  <c r="BX40" i="1"/>
  <c r="CA86" i="3" l="1"/>
  <c r="BZ55" i="3"/>
  <c r="BZ54" i="3"/>
  <c r="BZ53" i="3"/>
  <c r="BZ52" i="3"/>
  <c r="BY66" i="3"/>
  <c r="BY59" i="3"/>
  <c r="BY67" i="3"/>
  <c r="BY60" i="3"/>
  <c r="BY68" i="3"/>
  <c r="BY61" i="3"/>
  <c r="BY30" i="3"/>
  <c r="BY40" i="3"/>
  <c r="BY37" i="3"/>
  <c r="BY30" i="1"/>
  <c r="BY37" i="1"/>
  <c r="BY40" i="1"/>
  <c r="BZ23" i="1"/>
  <c r="BZ57" i="3" l="1"/>
  <c r="H81" i="3" l="1"/>
  <c r="G52" i="3"/>
  <c r="G59" i="3" l="1"/>
  <c r="G64" i="3" s="1"/>
  <c r="G57" i="3"/>
  <c r="G66" i="3"/>
  <c r="G71" i="3" s="1"/>
  <c r="BX55" i="3"/>
  <c r="BY55" i="3"/>
  <c r="H95" i="3"/>
  <c r="H100" i="3" s="1"/>
  <c r="H88" i="3"/>
  <c r="H93" i="3" s="1"/>
  <c r="H86" i="3"/>
  <c r="BY84" i="3"/>
  <c r="BZ84" i="3"/>
  <c r="I110" i="3"/>
  <c r="J139" i="3"/>
  <c r="G52" i="1"/>
  <c r="CB142" i="1" l="1"/>
  <c r="CB156" i="1" s="1"/>
  <c r="CB158" i="1" s="1"/>
  <c r="I117" i="3"/>
  <c r="I122" i="3" s="1"/>
  <c r="I115" i="3"/>
  <c r="I124" i="3"/>
  <c r="I129" i="3" s="1"/>
  <c r="BZ113" i="3"/>
  <c r="CA113" i="3"/>
  <c r="BY98" i="3"/>
  <c r="BY100" i="3" s="1"/>
  <c r="BY91" i="3"/>
  <c r="BY93" i="3" s="1"/>
  <c r="BY86" i="3"/>
  <c r="BY69" i="3"/>
  <c r="BY71" i="3" s="1"/>
  <c r="BY62" i="3"/>
  <c r="BY64" i="3" s="1"/>
  <c r="BY57" i="3"/>
  <c r="BX62" i="3"/>
  <c r="BX64" i="3" s="1"/>
  <c r="BX69" i="3"/>
  <c r="BX71" i="3" s="1"/>
  <c r="BX57" i="3"/>
  <c r="J146" i="3"/>
  <c r="J151" i="3" s="1"/>
  <c r="J144" i="3"/>
  <c r="J153" i="3"/>
  <c r="J158" i="3" s="1"/>
  <c r="CA142" i="3"/>
  <c r="CB142" i="3"/>
  <c r="BZ98" i="3"/>
  <c r="BZ100" i="3" s="1"/>
  <c r="BZ91" i="3"/>
  <c r="BZ93" i="3" s="1"/>
  <c r="BZ86" i="3"/>
  <c r="G66" i="1"/>
  <c r="G71" i="1" s="1"/>
  <c r="G59" i="1"/>
  <c r="G64" i="1" s="1"/>
  <c r="G57" i="1"/>
  <c r="BX55" i="1"/>
  <c r="BY55" i="1"/>
  <c r="CB149" i="1"/>
  <c r="CB151" i="1" s="1"/>
  <c r="CB144" i="1" l="1"/>
  <c r="CB156" i="3"/>
  <c r="CB158" i="3" s="1"/>
  <c r="CB149" i="3"/>
  <c r="CB151" i="3" s="1"/>
  <c r="CB144" i="3"/>
  <c r="CA127" i="3"/>
  <c r="CA129" i="3" s="1"/>
  <c r="CA120" i="3"/>
  <c r="CA122" i="3" s="1"/>
  <c r="CA115" i="3"/>
  <c r="CA149" i="3"/>
  <c r="CA151" i="3" s="1"/>
  <c r="CA156" i="3"/>
  <c r="CA158" i="3" s="1"/>
  <c r="CA144" i="3"/>
  <c r="BZ120" i="3"/>
  <c r="BZ122" i="3" s="1"/>
  <c r="BZ127" i="3"/>
  <c r="BZ129" i="3" s="1"/>
  <c r="BZ115" i="3"/>
  <c r="BY62" i="1"/>
  <c r="BY64" i="1" s="1"/>
  <c r="BY69" i="1"/>
  <c r="BY71" i="1" s="1"/>
  <c r="BY57" i="1"/>
  <c r="BX62" i="1"/>
  <c r="BX64" i="1" s="1"/>
  <c r="BX69" i="1"/>
  <c r="BX71" i="1" s="1"/>
  <c r="BX57" i="1"/>
</calcChain>
</file>

<file path=xl/sharedStrings.xml><?xml version="1.0" encoding="utf-8"?>
<sst xmlns="http://schemas.openxmlformats.org/spreadsheetml/2006/main" count="179" uniqueCount="18">
  <si>
    <t>Hypothèses 24 mois</t>
  </si>
  <si>
    <t xml:space="preserve">Encours LLD 24 </t>
  </si>
  <si>
    <t>% upgrade</t>
  </si>
  <si>
    <t>Mois upgrage</t>
  </si>
  <si>
    <t>Mois</t>
  </si>
  <si>
    <t xml:space="preserve">Encours fin </t>
  </si>
  <si>
    <t>Agios dossier unitaire</t>
  </si>
  <si>
    <t>Evolution portefeuille type 24 mois Check</t>
  </si>
  <si>
    <t>Encours upgrade 1</t>
  </si>
  <si>
    <t>Encours upgrade 2</t>
  </si>
  <si>
    <t>Encours upgrade 3</t>
  </si>
  <si>
    <t>Encours LLD 24m</t>
  </si>
  <si>
    <t>Encours total en nombre</t>
  </si>
  <si>
    <t>Encours total en k€</t>
  </si>
  <si>
    <t>Agios en k€</t>
  </si>
  <si>
    <t xml:space="preserve">Check agios </t>
  </si>
  <si>
    <t>Encours en nb</t>
  </si>
  <si>
    <t>Encours en k€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</si>
</sst>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164" formatCode="0.0_)%;\(0.0\)%;&quot;-&quot;_)_%;@_)_%"/>
    <numFmt numFmtId="165" formatCode="#,##0.0"/>
    <numFmt numFmtId="166" formatCode="#,##0_);\(#,##0\);&quot;-&quot;_);@_)"/>
    <numFmt numFmtId="167" formatCode="[$-40C]mmm\-yy;@"/>
  </numFmts>
  <fonts count="5" x14ac:knownFonts="1">
    <font>
      <sz val="8"/>
      <color theme="1"/>
      <name val="Arial"/>
      <family val="2"/>
    </font>
    <font>
      <b/>
      <i/>
      <sz val="8"/>
      <color theme="1"/>
      <name val="Arial"/>
      <family val="2"/>
    </font>
    <font>
      <i/>
      <sz val="8"/>
      <color theme="1"/>
      <name val="Arial"/>
      <family val="2"/>
    </font>
    <font>
      <b/>
      <sz val="8"/>
      <color rgb="FF000000"/>
      <name val="Arial"/>
      <family val="2"/>
    </font>
    <font>
      <i/>
      <sz val="8"/>
      <color rgb="FFFFC00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F2F2F2"/>
        <bgColor indexed="64"/>
      </patternFill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/>
      <top style="thin">
        <color rgb="FF7F7F7F"/>
      </top>
      <bottom/>
      <diagonal/>
    </border>
  </borders>
  <cellStyleXfs count="1">
    <xf numFmtId="0" fontId="0" fillId="0" borderId="0"/>
  </cellStyleXfs>
  <cellXfs count="22">
    <xf numFmtId="0" fontId="0" fillId="0" borderId="0" xfId="0"/>
    <xf numFmtId="0" fontId="1" fillId="2" borderId="0" xfId="0" applyFont="1" applyFill="1"/>
    <xf numFmtId="0" fontId="2" fillId="2" borderId="0" xfId="0" applyFont="1" applyFill="1"/>
    <xf numFmtId="164" fontId="2" fillId="2" borderId="0" xfId="0" applyNumberFormat="1" applyFont="1" applyFill="1" applyAlignment="1">
      <alignment horizontal="right"/>
    </xf>
    <xf numFmtId="3" fontId="2" fillId="2" borderId="0" xfId="0" applyNumberFormat="1" applyFont="1" applyFill="1"/>
    <xf numFmtId="165" fontId="2" fillId="2" borderId="0" xfId="0" applyNumberFormat="1" applyFont="1" applyFill="1"/>
    <xf numFmtId="0" fontId="2" fillId="0" borderId="0" xfId="0" applyFont="1" applyAlignment="1">
      <alignment horizontal="left" indent="1"/>
    </xf>
    <xf numFmtId="0" fontId="2" fillId="0" borderId="0" xfId="0" applyFont="1"/>
    <xf numFmtId="0" fontId="3" fillId="0" borderId="1" xfId="0" applyNumberFormat="1" applyFont="1" applyFill="1" applyBorder="1" applyAlignment="1">
      <alignment horizontal="left" vertical="center"/>
    </xf>
    <xf numFmtId="0" fontId="3" fillId="0" borderId="1" xfId="0" applyNumberFormat="1" applyFont="1" applyFill="1" applyBorder="1" applyAlignment="1">
      <alignment horizontal="right" vertical="center"/>
    </xf>
    <xf numFmtId="0" fontId="3" fillId="0" borderId="0" xfId="0" applyNumberFormat="1" applyFont="1" applyFill="1" applyBorder="1" applyAlignment="1">
      <alignment horizontal="left" vertical="center"/>
    </xf>
    <xf numFmtId="0" fontId="3" fillId="0" borderId="0" xfId="0" applyNumberFormat="1" applyFont="1" applyFill="1" applyBorder="1" applyAlignment="1">
      <alignment horizontal="right" vertical="center"/>
    </xf>
    <xf numFmtId="166" fontId="0" fillId="0" borderId="0" xfId="0" applyNumberFormat="1" applyAlignment="1">
      <alignment horizontal="right"/>
    </xf>
    <xf numFmtId="0" fontId="3" fillId="0" borderId="2" xfId="0" applyFont="1" applyBorder="1" applyAlignment="1"/>
    <xf numFmtId="166" fontId="3" fillId="0" borderId="2" xfId="0" applyNumberFormat="1" applyFont="1" applyBorder="1" applyAlignment="1">
      <alignment horizontal="right"/>
    </xf>
    <xf numFmtId="0" fontId="3" fillId="0" borderId="0" xfId="0" applyFont="1" applyBorder="1" applyAlignment="1"/>
    <xf numFmtId="166" fontId="3" fillId="0" borderId="0" xfId="0" applyNumberFormat="1" applyFont="1" applyBorder="1" applyAlignment="1">
      <alignment horizontal="right"/>
    </xf>
    <xf numFmtId="0" fontId="4" fillId="0" borderId="0" xfId="0" applyFont="1" applyFill="1" applyBorder="1" applyAlignment="1">
      <alignment vertical="center"/>
    </xf>
    <xf numFmtId="166" fontId="4" fillId="0" borderId="0" xfId="0" applyNumberFormat="1" applyFont="1" applyFill="1" applyBorder="1" applyAlignment="1">
      <alignment vertical="center"/>
    </xf>
    <xf numFmtId="167" fontId="0" fillId="0" borderId="0" xfId="0" applyNumberFormat="1"/>
    <xf numFmtId="167" fontId="3" fillId="0" borderId="1" xfId="0" applyNumberFormat="1" applyFont="1" applyFill="1" applyBorder="1" applyAlignment="1">
      <alignment horizontal="right" vertical="center"/>
    </xf>
    <xf numFmtId="0" fontId="0" fillId="2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6.xml"/><Relationship Id="rId13" Type="http://schemas.openxmlformats.org/officeDocument/2006/relationships/externalLink" Target="externalLinks/externalLink11.xml"/><Relationship Id="rId18" Type="http://schemas.openxmlformats.org/officeDocument/2006/relationships/externalLink" Target="externalLinks/externalLink16.xml"/><Relationship Id="rId26" Type="http://schemas.openxmlformats.org/officeDocument/2006/relationships/externalLink" Target="externalLinks/externalLink24.xml"/><Relationship Id="rId3" Type="http://schemas.openxmlformats.org/officeDocument/2006/relationships/externalLink" Target="externalLinks/externalLink1.xml"/><Relationship Id="rId21" Type="http://schemas.openxmlformats.org/officeDocument/2006/relationships/externalLink" Target="externalLinks/externalLink19.xml"/><Relationship Id="rId7" Type="http://schemas.openxmlformats.org/officeDocument/2006/relationships/externalLink" Target="externalLinks/externalLink5.xml"/><Relationship Id="rId12" Type="http://schemas.openxmlformats.org/officeDocument/2006/relationships/externalLink" Target="externalLinks/externalLink10.xml"/><Relationship Id="rId17" Type="http://schemas.openxmlformats.org/officeDocument/2006/relationships/externalLink" Target="externalLinks/externalLink15.xml"/><Relationship Id="rId25" Type="http://schemas.openxmlformats.org/officeDocument/2006/relationships/externalLink" Target="externalLinks/externalLink23.xml"/><Relationship Id="rId2" Type="http://schemas.openxmlformats.org/officeDocument/2006/relationships/worksheet" Target="worksheets/sheet2.xml"/><Relationship Id="rId16" Type="http://schemas.openxmlformats.org/officeDocument/2006/relationships/externalLink" Target="externalLinks/externalLink14.xml"/><Relationship Id="rId20" Type="http://schemas.openxmlformats.org/officeDocument/2006/relationships/externalLink" Target="externalLinks/externalLink18.xml"/><Relationship Id="rId29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4.xml"/><Relationship Id="rId11" Type="http://schemas.openxmlformats.org/officeDocument/2006/relationships/externalLink" Target="externalLinks/externalLink9.xml"/><Relationship Id="rId24" Type="http://schemas.openxmlformats.org/officeDocument/2006/relationships/externalLink" Target="externalLinks/externalLink22.xml"/><Relationship Id="rId5" Type="http://schemas.openxmlformats.org/officeDocument/2006/relationships/externalLink" Target="externalLinks/externalLink3.xml"/><Relationship Id="rId15" Type="http://schemas.openxmlformats.org/officeDocument/2006/relationships/externalLink" Target="externalLinks/externalLink13.xml"/><Relationship Id="rId23" Type="http://schemas.openxmlformats.org/officeDocument/2006/relationships/externalLink" Target="externalLinks/externalLink21.xml"/><Relationship Id="rId28" Type="http://schemas.openxmlformats.org/officeDocument/2006/relationships/theme" Target="theme/theme1.xml"/><Relationship Id="rId10" Type="http://schemas.openxmlformats.org/officeDocument/2006/relationships/externalLink" Target="externalLinks/externalLink8.xml"/><Relationship Id="rId19" Type="http://schemas.openxmlformats.org/officeDocument/2006/relationships/externalLink" Target="externalLinks/externalLink17.xml"/><Relationship Id="rId31" Type="http://schemas.openxmlformats.org/officeDocument/2006/relationships/calcChain" Target="calcChain.xml"/><Relationship Id="rId4" Type="http://schemas.openxmlformats.org/officeDocument/2006/relationships/externalLink" Target="externalLinks/externalLink2.xml"/><Relationship Id="rId9" Type="http://schemas.openxmlformats.org/officeDocument/2006/relationships/externalLink" Target="externalLinks/externalLink7.xml"/><Relationship Id="rId14" Type="http://schemas.openxmlformats.org/officeDocument/2006/relationships/externalLink" Target="externalLinks/externalLink12.xml"/><Relationship Id="rId22" Type="http://schemas.openxmlformats.org/officeDocument/2006/relationships/externalLink" Target="externalLinks/externalLink20.xml"/><Relationship Id="rId27" Type="http://schemas.openxmlformats.org/officeDocument/2006/relationships/externalLink" Target="externalLinks/externalLink25.xml"/><Relationship Id="rId30" Type="http://schemas.openxmlformats.org/officeDocument/2006/relationships/sharedStrings" Target="sharedString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ccfrfil001\fsi\Etudes\c.%20Missions\a.%20Gestion%20financi&#232;re\2018%2010%20-%20CACF%20Nego\Travaux%20Accuracy\Nouveau%20mod&#232;le\12032020%20-%20Mod&#232;le%20M&#224;J%20Hyp%202019%20-%20010%20Maxime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M:\DFI\TRESOR\COMITE\COMITE09\COM0309\TAUX%20310309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burorbx01.sofinco.root.grp\Applications$\nborde\Mes%20documents\09%20-%20CACF%20(1)\01%20-%20TABLEAUX%20DE%20BORD\TDB%20-%20DTR%20SOFINCO\INDICATEURS%20EN%20COURS%20DE%20MOIS\999_Toutessoci&#233;t&#233;s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Y:\COMPTABILITE-GROUPE-SOFINCO\SEDEF\2007\066-SOCRIF\ExtraCompSOCRIF.xls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/Proc&#233;dures%20Partenaires/ENCOURS/SUIENC7.XLS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Y:\PPR\Fce\SUIVI\PRODENC\PRODENC.XLS" TargetMode="External"/></Relationships>
</file>

<file path=xl/externalLinks/_rels/externalLink7.xml.rels><?xml version="1.0" encoding="UTF-8" standalone="yes"?>
<Relationships xmlns="http://schemas.openxmlformats.org/package/2006/relationships"><Relationship Id="rId1" Type="http://schemas.openxmlformats.org/officeDocument/2006/relationships/externalLinkPath" Target="/PPR/FCE/SUIVI/PROD/PROD02.XLS" TargetMode="External"/></Relationships>
</file>

<file path=xl/externalLinks/_rels/externalLink8.xml.rels><?xml version="1.0" encoding="UTF-8" standalone="yes"?>
<Relationships xmlns="http://schemas.openxmlformats.org/package/2006/relationships"><Relationship Id="rId1" Type="http://schemas.openxmlformats.org/officeDocument/2006/relationships/externalLinkPath" Target="/FIC/DFI_EP/PLAN_LT/99P1/PARTNER/INST/ASSUR/P3CSF.XLS" TargetMode="External"/></Relationships>
</file>

<file path=xl/externalLinks/_rels/externalLink9.xml.rels><?xml version="1.0" encoding="UTF-8" standalone="yes"?>
<Relationships xmlns="http://schemas.openxmlformats.org/package/2006/relationships"><Relationship Id="rId1" Type="http://schemas.openxmlformats.org/officeDocument/2006/relationships/externalLinkPath" Target="/FIC/DFI_EP/PLAN_LT/99P1/PARTNER/INST/ASSUR/P3AGRR.XLS" TargetMode="External"/></Relationships>
</file>

<file path=xl/externalLinks/_rels/externalLink10.xml.rels><?xml version="1.0" encoding="UTF-8" standalone="yes"?>
<Relationships xmlns="http://schemas.openxmlformats.org/package/2006/relationships"><Relationship Id="rId1" Type="http://schemas.openxmlformats.org/officeDocument/2006/relationships/externalLinkPath" Target="/Documents%20and%20Settings/Propri&#233;taire/Local%20Settings/Temporary%20Internet%20Files/OLK20/CRINST.XLS" TargetMode="External"/></Relationships>
</file>

<file path=xl/externalLinks/_rels/externalLink1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Ntprod72\data\DFI_EP\PLAN_LT\2002P3\CONSO\BIL05V3.XLS" TargetMode="External"/></Relationships>
</file>

<file path=xl/externalLinks/_rels/externalLink12.xml.rels><?xml version="1.0" encoding="UTF-8" standalone="yes"?>
<Relationships xmlns="http://schemas.openxmlformats.org/package/2006/relationships"><Relationship Id="rId1" Type="http://schemas.openxmlformats.org/officeDocument/2006/relationships/externalLinkPath" Target="/DFI/GESTION/GRAPH/SUIVIREV.XLS" TargetMode="External"/></Relationships>
</file>

<file path=xl/externalLinks/_rels/externalLink13.xml.rels><?xml version="1.0" encoding="UTF-8" standalone="yes"?>
<Relationships xmlns="http://schemas.openxmlformats.org/package/2006/relationships"><Relationship Id="rId1" Type="http://schemas.openxmlformats.org/officeDocument/2006/relationships/externalLinkPath" Target="/Documents%20and%20Settings/s26870/Local%20Settings/Temporary%20Internet%20Files/OLK157/ABEILLE/CASTO/CASTOSOF%20P2%2006.XLS" TargetMode="External"/></Relationships>
</file>

<file path=xl/externalLinks/_rels/externalLink14.xml.rels><?xml version="1.0" encoding="UTF-8" standalone="yes"?>
<Relationships xmlns="http://schemas.openxmlformats.org/package/2006/relationships"><Relationship Id="rId1" Type="http://schemas.openxmlformats.org/officeDocument/2006/relationships/externalLinkPath" Target="/PPR/Fce/p3_05/CASTO/CASTO-P305.XLS" TargetMode="External"/></Relationships>
</file>

<file path=xl/externalLinks/_rels/externalLink15.xml.rels><?xml version="1.0" encoding="UTF-8" standalone="yes"?>
<Relationships xmlns="http://schemas.openxmlformats.org/package/2006/relationships"><Relationship Id="rId1" Type="http://schemas.openxmlformats.org/officeDocument/2006/relationships/externalLinkPath" Target="/DOCUME~1/s25064/LOCALS~1/Temp/CRSOCGD.XLS" TargetMode="External"/></Relationships>
</file>

<file path=xl/externalLinks/_rels/externalLink16.xml.rels><?xml version="1.0" encoding="UTF-8" standalone="yes"?>
<Relationships xmlns="http://schemas.openxmlformats.org/package/2006/relationships"><Relationship Id="rId1" Type="http://schemas.openxmlformats.org/officeDocument/2006/relationships/externalLinkPath" Target="/PPR/Fce/Prev_W/CASTO/CASTOSOF%20P2%2006.XLS" TargetMode="External"/></Relationships>
</file>

<file path=xl/externalLinks/_rels/externalLink17.xml.rels><?xml version="1.0" encoding="UTF-8" standalone="yes"?>
<Relationships xmlns="http://schemas.openxmlformats.org/package/2006/relationships"><Relationship Id="rId1" Type="http://schemas.openxmlformats.org/officeDocument/2006/relationships/externalLinkPath" Target="/PPR/Fce/SUIVI/PROD/NOMBRES.XLS" TargetMode="External"/></Relationships>
</file>

<file path=xl/externalLinks/_rels/externalLink1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Y:\Documents%20and%20Settings\Propri&#233;taire\Local%20Settings\Temporary%20Internet%20Files\OLK20\CRINST.XLS" TargetMode="External"/></Relationships>
</file>

<file path=xl/externalLinks/_rels/externalLink19.xml.rels><?xml version="1.0" encoding="UTF-8" standalone="yes"?>
<Relationships xmlns="http://schemas.openxmlformats.org/package/2006/relationships"><Relationship Id="rId1" Type="http://schemas.openxmlformats.org/officeDocument/2006/relationships/externalLinkPath" Target="/PPR/Fce/SUIVI/PROD/PRODSOC5.XLS" TargetMode="External"/></Relationships>
</file>

<file path=xl/externalLinks/_rels/externalLink2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Y:\COMPTABILITE-GROUPE-SOFINCO\SEDEF\2008\230-CSF%20PB\ECRIT0230.XLS" TargetMode="External"/></Relationships>
</file>

<file path=xl/externalLinks/_rels/externalLink21.xml.rels><?xml version="1.0" encoding="UTF-8" standalone="yes"?>
<Relationships xmlns="http://schemas.openxmlformats.org/package/2006/relationships"><Relationship Id="rId1" Type="http://schemas.openxmlformats.org/officeDocument/2006/relationships/externalLinkPath" Target="/PPR/Fce/INST/TBORD07/CRSOCIN7.XLS" TargetMode="External"/></Relationships>
</file>

<file path=xl/externalLinks/_rels/externalLink22.xml.rels><?xml version="1.0" encoding="UTF-8" standalone="yes"?>
<Relationships xmlns="http://schemas.openxmlformats.org/package/2006/relationships"><Relationship Id="rId1" Type="http://schemas.openxmlformats.org/officeDocument/2006/relationships/externalLinkPath" Target="/PPR/Fce/SUIVI/ENCOURS/SUIENC5.XLS" TargetMode="External"/></Relationships>
</file>

<file path=xl/externalLinks/_rels/externalLink23.xml.rels><?xml version="1.0" encoding="UTF-8" standalone="yes"?>
<Relationships xmlns="http://schemas.openxmlformats.org/package/2006/relationships"><Relationship Id="rId1" Type="http://schemas.openxmlformats.org/officeDocument/2006/relationships/externalLinkPath" Target="/PPR/Fce/INST/TBORD03/CRINST.XLS" TargetMode="External"/></Relationships>
</file>

<file path=xl/externalLinks/_rels/externalLink2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Y:\PPR\Fce\SUIVI\PROD\2007\PROD07.XLS" TargetMode="External"/></Relationships>
</file>

<file path=xl/externalLinks/_rels/externalLink25.xml.rels><?xml version="1.0" encoding="UTF-8" standalone="yes"?>
<Relationships xmlns="http://schemas.openxmlformats.org/package/2006/relationships"><Relationship Id="rId1" Type="http://schemas.openxmlformats.org/officeDocument/2006/relationships/externalLinkPath" Target="/PPR/TOOLS/SIMEXC/SM-ENC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fi normaif"/>
      <sheetName val="LLD"/>
      <sheetName val="36 mois produit upg"/>
      <sheetName val="36 mois "/>
      <sheetName val="24 mois smartphone upg"/>
      <sheetName val="LLD (24m)"/>
      <sheetName val="LLD P&amp;L"/>
      <sheetName val="DARTY - Principal (2)"/>
      <sheetName val="Exemple_Tauxdechute"/>
      <sheetName val="HYPOTHESES &gt;&gt;"/>
      <sheetName val="LLD - Hypothèses"/>
      <sheetName val="DARTY - Hypothèses"/>
      <sheetName val="FNAC - Hypothèses"/>
      <sheetName val="DARTY &gt;&gt;"/>
      <sheetName val="DARTY - Production"/>
      <sheetName val="DARTY - P&amp;L"/>
      <sheetName val="DARTY - Encours"/>
      <sheetName val="DARTY - Principal"/>
      <sheetName val="DARTY - VAC Classique &amp; cuisine"/>
      <sheetName val="DARTY - X fois"/>
      <sheetName val="DARTY - N x CB"/>
      <sheetName val="DARTY - Charges d'exploitation"/>
      <sheetName val="DARTY - Rétrocession retenues"/>
      <sheetName val="DARTY - Saisonnalité"/>
      <sheetName val="FNAC &gt;&gt;"/>
      <sheetName val="FNAC - Production"/>
      <sheetName val="FNAC - Rétrocession retenu"/>
      <sheetName val="FNAC - Saisonnalité"/>
      <sheetName val="FNAC - Charges d'exploitation"/>
      <sheetName val="Sources CACF &gt;&gt;"/>
      <sheetName val="Hypothèses saisonnalité"/>
      <sheetName val="Source coût refinancement "/>
      <sheetName val="DARTY - Source encours Dec2019"/>
      <sheetName val="Prod NxCB"/>
      <sheetName val="Cotisations cartes"/>
      <sheetName val="Primes assurance"/>
      <sheetName val="Coût du risque"/>
      <sheetName val="Réel Menafinance"/>
      <sheetName val="Input Encours NxCB LLD"/>
      <sheetName val="Darty Réel 2019"/>
      <sheetName val="R 2018"/>
      <sheetName val="Saisonnalité ouverts"/>
      <sheetName val="Saisonnalité affranchissements"/>
      <sheetName val="Saisonnalité Liasses"/>
      <sheetName val="Dossier Recouvrement"/>
      <sheetName val="Dossier actif"/>
    </sheetNames>
    <sheetDataSet>
      <sheetData sheetId="0"/>
      <sheetData sheetId="1"/>
      <sheetData sheetId="2"/>
      <sheetData sheetId="3"/>
      <sheetData sheetId="4">
        <row r="89">
          <cell r="D89">
            <v>674.75082657253733</v>
          </cell>
          <cell r="E89">
            <v>654.8646309855576</v>
          </cell>
          <cell r="F89">
            <v>634.76241838675924</v>
          </cell>
          <cell r="G89">
            <v>614.44184225645836</v>
          </cell>
          <cell r="H89">
            <v>593.90053058552098</v>
          </cell>
          <cell r="I89">
            <v>573.13608559848103</v>
          </cell>
          <cell r="J89">
            <v>552.14608347364913</v>
          </cell>
          <cell r="K89">
            <v>530.92807406018153</v>
          </cell>
          <cell r="L89">
            <v>509.47958059207542</v>
          </cell>
          <cell r="M89">
            <v>487.79809939905601</v>
          </cell>
          <cell r="N89">
            <v>465.88109961432656</v>
          </cell>
          <cell r="O89">
            <v>443.72602287914106</v>
          </cell>
          <cell r="P89">
            <v>421.33028304416871</v>
          </cell>
          <cell r="Q89">
            <v>398.69126586761212</v>
          </cell>
          <cell r="R89">
            <v>375.80632871005201</v>
          </cell>
          <cell r="S89">
            <v>352.67280022597066</v>
          </cell>
          <cell r="T89">
            <v>329.28798005192908</v>
          </cell>
          <cell r="U89">
            <v>305.64913849135229</v>
          </cell>
          <cell r="V89">
            <v>281.75351619589685</v>
          </cell>
          <cell r="W89">
            <v>257.59832384335209</v>
          </cell>
          <cell r="X89">
            <v>233.18074181204395</v>
          </cell>
          <cell r="Y89">
            <v>208.49791985170225</v>
          </cell>
          <cell r="Z89">
            <v>183.5469767507534</v>
          </cell>
          <cell r="AA89">
            <v>158.32499999999766</v>
          </cell>
        </row>
        <row r="95">
          <cell r="D95">
            <v>7.2508265725373526</v>
          </cell>
          <cell r="E95">
            <v>7.0371308648622559</v>
          </cell>
          <cell r="F95">
            <v>6.8211138530436344</v>
          </cell>
          <cell r="G95">
            <v>6.6027503215411159</v>
          </cell>
          <cell r="H95">
            <v>6.382014780904619</v>
          </cell>
          <cell r="I95">
            <v>6.1588814648020431</v>
          </cell>
          <cell r="J95">
            <v>5.9333243270100908</v>
          </cell>
          <cell r="K95">
            <v>5.7053170383743961</v>
          </cell>
          <cell r="L95">
            <v>5.4748329837358867</v>
          </cell>
          <cell r="M95">
            <v>5.2418452588225861</v>
          </cell>
          <cell r="N95">
            <v>5.006326667112539</v>
          </cell>
          <cell r="O95">
            <v>4.7682497166564914</v>
          </cell>
          <cell r="P95">
            <v>4.5275866168696481</v>
          </cell>
          <cell r="Q95">
            <v>4.284309275285402</v>
          </cell>
          <cell r="R95">
            <v>4.0383892942818918</v>
          </cell>
          <cell r="S95">
            <v>3.7897979677606415</v>
          </cell>
          <cell r="T95">
            <v>3.5385062778004155</v>
          </cell>
          <cell r="U95">
            <v>3.2844848912652012</v>
          </cell>
          <cell r="V95">
            <v>3.0277041563865552</v>
          </cell>
          <cell r="W95">
            <v>2.7681340992972352</v>
          </cell>
          <cell r="X95">
            <v>2.5057444205338513</v>
          </cell>
          <cell r="Y95">
            <v>2.2405044915002961</v>
          </cell>
          <cell r="Z95">
            <v>1.9723833508931463</v>
          </cell>
          <cell r="AA95">
            <v>1.7013497010862508</v>
          </cell>
        </row>
        <row r="103">
          <cell r="D103">
            <v>158.33333333333334</v>
          </cell>
        </row>
        <row r="132">
          <cell r="D132">
            <v>1148.0475406517476</v>
          </cell>
          <cell r="E132">
            <v>1114.2123869365239</v>
          </cell>
          <cell r="F132">
            <v>1080.0096933985756</v>
          </cell>
          <cell r="G132">
            <v>1045.4354675773434</v>
          </cell>
          <cell r="H132">
            <v>1010.4856736432314</v>
          </cell>
          <cell r="I132">
            <v>975.15623192699024</v>
          </cell>
          <cell r="J132">
            <v>939.44301844326446</v>
          </cell>
          <cell r="K132">
            <v>903.34186440927942</v>
          </cell>
          <cell r="L132">
            <v>866.8485557581821</v>
          </cell>
          <cell r="M132">
            <v>829.95883264690951</v>
          </cell>
          <cell r="N132">
            <v>792.66838895948536</v>
          </cell>
          <cell r="O132">
            <v>754.97287180394449</v>
          </cell>
          <cell r="P132">
            <v>716.86788100436104</v>
          </cell>
          <cell r="Q132">
            <v>678.34896858685534</v>
          </cell>
          <cell r="R132">
            <v>639.41163826129957</v>
          </cell>
          <cell r="S132">
            <v>240.019937906829</v>
          </cell>
          <cell r="T132">
            <v>224.10483733053226</v>
          </cell>
          <cell r="U132">
            <v>208.01685640335489</v>
          </cell>
          <cell r="V132">
            <v>191.75411718465702</v>
          </cell>
          <cell r="W132">
            <v>175.31472133425913</v>
          </cell>
          <cell r="X132">
            <v>158.69674989094395</v>
          </cell>
          <cell r="Y132">
            <v>141.89826304847423</v>
          </cell>
          <cell r="Z132">
            <v>124.917299929202</v>
          </cell>
          <cell r="AA132">
            <v>107.75187835509318</v>
          </cell>
          <cell r="AB132">
            <v>0</v>
          </cell>
          <cell r="AC132">
            <v>0</v>
          </cell>
          <cell r="AD132">
            <v>0</v>
          </cell>
          <cell r="AE132">
            <v>0</v>
          </cell>
          <cell r="AF132">
            <v>0</v>
          </cell>
          <cell r="AG132">
            <v>0</v>
          </cell>
          <cell r="AH132">
            <v>0</v>
          </cell>
          <cell r="AI132">
            <v>0</v>
          </cell>
          <cell r="AJ132">
            <v>0</v>
          </cell>
          <cell r="AK132">
            <v>0</v>
          </cell>
          <cell r="AL132">
            <v>0</v>
          </cell>
          <cell r="AM132">
            <v>0</v>
          </cell>
          <cell r="AN132">
            <v>0</v>
          </cell>
          <cell r="AO132">
            <v>0</v>
          </cell>
          <cell r="AP132">
            <v>0</v>
          </cell>
          <cell r="AQ132">
            <v>0</v>
          </cell>
          <cell r="AR132">
            <v>0</v>
          </cell>
          <cell r="AS132">
            <v>0</v>
          </cell>
          <cell r="AT132">
            <v>0</v>
          </cell>
          <cell r="AU132">
            <v>0</v>
          </cell>
          <cell r="AV132">
            <v>0</v>
          </cell>
          <cell r="AW132">
            <v>0</v>
          </cell>
          <cell r="AX132">
            <v>0</v>
          </cell>
          <cell r="AY132">
            <v>0</v>
          </cell>
          <cell r="AZ132">
            <v>0</v>
          </cell>
          <cell r="BA132">
            <v>0</v>
          </cell>
          <cell r="BB132">
            <v>0</v>
          </cell>
          <cell r="BC132">
            <v>0</v>
          </cell>
          <cell r="BD132">
            <v>0</v>
          </cell>
          <cell r="BE132">
            <v>0</v>
          </cell>
          <cell r="BF132">
            <v>0</v>
          </cell>
          <cell r="BG132">
            <v>0</v>
          </cell>
          <cell r="BH132">
            <v>0</v>
          </cell>
          <cell r="BI132">
            <v>0</v>
          </cell>
          <cell r="BJ132">
            <v>0</v>
          </cell>
          <cell r="BK132">
            <v>0</v>
          </cell>
        </row>
        <row r="177">
          <cell r="D177">
            <v>0</v>
          </cell>
          <cell r="E177">
            <v>0</v>
          </cell>
          <cell r="F177">
            <v>0</v>
          </cell>
          <cell r="G177">
            <v>0</v>
          </cell>
          <cell r="H177">
            <v>0</v>
          </cell>
          <cell r="I177">
            <v>0</v>
          </cell>
          <cell r="J177">
            <v>0</v>
          </cell>
          <cell r="K177">
            <v>0</v>
          </cell>
          <cell r="L177">
            <v>0</v>
          </cell>
          <cell r="M177">
            <v>0</v>
          </cell>
          <cell r="N177">
            <v>0</v>
          </cell>
          <cell r="O177">
            <v>0</v>
          </cell>
          <cell r="P177">
            <v>0</v>
          </cell>
          <cell r="Q177">
            <v>0</v>
          </cell>
          <cell r="R177">
            <v>0</v>
          </cell>
          <cell r="S177">
            <v>688.82967243858934</v>
          </cell>
          <cell r="T177">
            <v>668.52854637430141</v>
          </cell>
          <cell r="U177">
            <v>648.00689604883883</v>
          </cell>
          <cell r="V177">
            <v>627.2623259818738</v>
          </cell>
          <cell r="W177">
            <v>606.29241467161262</v>
          </cell>
          <cell r="X177">
            <v>585.09471431242616</v>
          </cell>
          <cell r="Y177">
            <v>563.6667505089772</v>
          </cell>
          <cell r="Z177">
            <v>542.00602198743218</v>
          </cell>
          <cell r="AA177">
            <v>520.11000030346509</v>
          </cell>
          <cell r="AB177">
            <v>497.97612954697848</v>
          </cell>
          <cell r="AC177">
            <v>475.60182604408033</v>
          </cell>
          <cell r="AD177">
            <v>452.98447805523864</v>
          </cell>
          <cell r="AE177">
            <v>430.12144547049769</v>
          </cell>
          <cell r="AF177">
            <v>407.01005950108191</v>
          </cell>
          <cell r="AG177">
            <v>383.64762236841807</v>
          </cell>
          <cell r="AH177">
            <v>144.01220276403535</v>
          </cell>
          <cell r="AI177">
            <v>134.46312650315673</v>
          </cell>
          <cell r="AJ177">
            <v>124.81032185886937</v>
          </cell>
          <cell r="AK177">
            <v>115.05266206491142</v>
          </cell>
          <cell r="AL177">
            <v>105.18900811527683</v>
          </cell>
          <cell r="AM177">
            <v>95.218208631316287</v>
          </cell>
          <cell r="AN177">
            <v>85.139099727347599</v>
          </cell>
          <cell r="AO177">
            <v>74.950504874821149</v>
          </cell>
          <cell r="AP177">
            <v>64.651234764934273</v>
          </cell>
          <cell r="AQ177">
            <v>0</v>
          </cell>
          <cell r="AR177">
            <v>0</v>
          </cell>
          <cell r="AS177">
            <v>0</v>
          </cell>
          <cell r="AT177">
            <v>0</v>
          </cell>
          <cell r="AU177">
            <v>0</v>
          </cell>
          <cell r="AV177">
            <v>0</v>
          </cell>
          <cell r="AW177">
            <v>0</v>
          </cell>
          <cell r="AX177">
            <v>0</v>
          </cell>
          <cell r="AY177">
            <v>0</v>
          </cell>
          <cell r="AZ177">
            <v>0</v>
          </cell>
          <cell r="BA177">
            <v>0</v>
          </cell>
          <cell r="BB177">
            <v>0</v>
          </cell>
          <cell r="BC177">
            <v>0</v>
          </cell>
          <cell r="BD177">
            <v>0</v>
          </cell>
          <cell r="BE177">
            <v>0</v>
          </cell>
          <cell r="BF177">
            <v>0</v>
          </cell>
          <cell r="BG177">
            <v>0</v>
          </cell>
          <cell r="BH177">
            <v>0</v>
          </cell>
          <cell r="BI177">
            <v>0</v>
          </cell>
          <cell r="BJ177">
            <v>0</v>
          </cell>
          <cell r="BK177">
            <v>0</v>
          </cell>
        </row>
        <row r="223">
          <cell r="D223">
            <v>0</v>
          </cell>
          <cell r="E223">
            <v>0</v>
          </cell>
          <cell r="F223">
            <v>0</v>
          </cell>
          <cell r="G223">
            <v>0</v>
          </cell>
          <cell r="H223">
            <v>0</v>
          </cell>
          <cell r="I223">
            <v>0</v>
          </cell>
          <cell r="J223">
            <v>0</v>
          </cell>
          <cell r="K223">
            <v>0</v>
          </cell>
          <cell r="L223">
            <v>0</v>
          </cell>
          <cell r="M223">
            <v>0</v>
          </cell>
          <cell r="N223">
            <v>0</v>
          </cell>
          <cell r="O223">
            <v>0</v>
          </cell>
          <cell r="P223">
            <v>0</v>
          </cell>
          <cell r="Q223">
            <v>0</v>
          </cell>
          <cell r="R223">
            <v>0</v>
          </cell>
          <cell r="S223">
            <v>0</v>
          </cell>
          <cell r="T223">
            <v>0</v>
          </cell>
          <cell r="U223">
            <v>0</v>
          </cell>
          <cell r="V223">
            <v>0</v>
          </cell>
          <cell r="W223">
            <v>0</v>
          </cell>
          <cell r="X223">
            <v>0</v>
          </cell>
          <cell r="Y223">
            <v>0</v>
          </cell>
          <cell r="Z223">
            <v>0</v>
          </cell>
          <cell r="AA223">
            <v>0</v>
          </cell>
          <cell r="AB223">
            <v>0</v>
          </cell>
          <cell r="AC223">
            <v>0</v>
          </cell>
          <cell r="AD223">
            <v>0</v>
          </cell>
          <cell r="AE223">
            <v>0</v>
          </cell>
          <cell r="AF223">
            <v>0</v>
          </cell>
          <cell r="AG223">
            <v>0</v>
          </cell>
          <cell r="AH223">
            <v>413.29849229282615</v>
          </cell>
          <cell r="AI223">
            <v>401.11779635312735</v>
          </cell>
          <cell r="AJ223">
            <v>388.80478563619943</v>
          </cell>
          <cell r="AK223">
            <v>376.3580228514503</v>
          </cell>
          <cell r="AL223">
            <v>363.77605509538233</v>
          </cell>
          <cell r="AM223">
            <v>351.05741368217008</v>
          </cell>
          <cell r="AN223">
            <v>338.20061397213692</v>
          </cell>
          <cell r="AO223">
            <v>325.20415519848137</v>
          </cell>
          <cell r="AP223">
            <v>312.06652029207947</v>
          </cell>
          <cell r="AQ223">
            <v>298.78617570431669</v>
          </cell>
          <cell r="AR223">
            <v>285.36157122827427</v>
          </cell>
          <cell r="AS223">
            <v>271.79113981762129</v>
          </cell>
          <cell r="AT223">
            <v>258.07329740374416</v>
          </cell>
          <cell r="AU223">
            <v>244.2064427107087</v>
          </cell>
          <cell r="AV223">
            <v>230.18895706867326</v>
          </cell>
          <cell r="AW223">
            <v>86.407465670623992</v>
          </cell>
          <cell r="AX223">
            <v>80.678010365020555</v>
          </cell>
          <cell r="AY223">
            <v>74.886317925643496</v>
          </cell>
          <cell r="AZ223">
            <v>69.03171229160894</v>
          </cell>
          <cell r="BA223">
            <v>63.113510058174228</v>
          </cell>
          <cell r="BB223">
            <v>57.131020396998416</v>
          </cell>
          <cell r="BC223">
            <v>51.083544975508303</v>
          </cell>
          <cell r="BD223">
            <v>44.970377875397574</v>
          </cell>
          <cell r="BE223">
            <v>38.790805510195341</v>
          </cell>
          <cell r="BF223">
            <v>0</v>
          </cell>
          <cell r="BG223">
            <v>0</v>
          </cell>
          <cell r="BH223">
            <v>0</v>
          </cell>
          <cell r="BI223">
            <v>0</v>
          </cell>
          <cell r="BJ223">
            <v>0</v>
          </cell>
          <cell r="BK223">
            <v>0</v>
          </cell>
        </row>
        <row r="268">
          <cell r="D268">
            <v>0</v>
          </cell>
          <cell r="E268">
            <v>0</v>
          </cell>
          <cell r="F268">
            <v>0</v>
          </cell>
          <cell r="G268">
            <v>0</v>
          </cell>
          <cell r="H268">
            <v>0</v>
          </cell>
          <cell r="I268">
            <v>0</v>
          </cell>
          <cell r="J268">
            <v>0</v>
          </cell>
          <cell r="K268">
            <v>0</v>
          </cell>
          <cell r="L268">
            <v>0</v>
          </cell>
          <cell r="M268">
            <v>0</v>
          </cell>
          <cell r="N268">
            <v>0</v>
          </cell>
          <cell r="O268">
            <v>0</v>
          </cell>
          <cell r="P268">
            <v>0</v>
          </cell>
          <cell r="Q268">
            <v>0</v>
          </cell>
          <cell r="R268">
            <v>0</v>
          </cell>
          <cell r="S268">
            <v>0</v>
          </cell>
          <cell r="T268">
            <v>0</v>
          </cell>
          <cell r="U268">
            <v>0</v>
          </cell>
          <cell r="V268">
            <v>0</v>
          </cell>
          <cell r="W268">
            <v>0</v>
          </cell>
          <cell r="X268">
            <v>0</v>
          </cell>
          <cell r="Y268">
            <v>0</v>
          </cell>
          <cell r="Z268">
            <v>0</v>
          </cell>
          <cell r="AA268">
            <v>0</v>
          </cell>
          <cell r="AB268">
            <v>0</v>
          </cell>
          <cell r="AC268">
            <v>0</v>
          </cell>
          <cell r="AD268">
            <v>0</v>
          </cell>
          <cell r="AE268">
            <v>0</v>
          </cell>
          <cell r="AF268">
            <v>0</v>
          </cell>
          <cell r="AG268">
            <v>0</v>
          </cell>
          <cell r="AH268">
            <v>0</v>
          </cell>
          <cell r="AI268">
            <v>0</v>
          </cell>
          <cell r="AJ268">
            <v>0</v>
          </cell>
          <cell r="AK268">
            <v>0</v>
          </cell>
          <cell r="AL268">
            <v>0</v>
          </cell>
          <cell r="AM268">
            <v>0</v>
          </cell>
          <cell r="AN268">
            <v>0</v>
          </cell>
          <cell r="AO268">
            <v>0</v>
          </cell>
          <cell r="AP268">
            <v>0</v>
          </cell>
          <cell r="AQ268">
            <v>0</v>
          </cell>
          <cell r="AR268">
            <v>0</v>
          </cell>
          <cell r="AS268">
            <v>0</v>
          </cell>
          <cell r="AT268">
            <v>0</v>
          </cell>
          <cell r="AU268">
            <v>0</v>
          </cell>
          <cell r="AV268">
            <v>0</v>
          </cell>
          <cell r="AW268">
            <v>247.97950867418803</v>
          </cell>
          <cell r="AX268">
            <v>240.6710789296728</v>
          </cell>
          <cell r="AY268">
            <v>233.28326018650534</v>
          </cell>
          <cell r="AZ268">
            <v>225.81519006889309</v>
          </cell>
          <cell r="BA268">
            <v>218.26599683328453</v>
          </cell>
          <cell r="BB268">
            <v>210.63479926671579</v>
          </cell>
          <cell r="BC268">
            <v>202.92070658389616</v>
          </cell>
          <cell r="BD268">
            <v>195.12281832324408</v>
          </cell>
          <cell r="BE268">
            <v>187.240224241768</v>
          </cell>
          <cell r="BF268">
            <v>179.27200420876576</v>
          </cell>
          <cell r="BG268">
            <v>171.21722809853583</v>
          </cell>
          <cell r="BH268">
            <v>163.07495568171262</v>
          </cell>
          <cell r="BI268">
            <v>154.84423651554391</v>
          </cell>
          <cell r="BJ268">
            <v>146.52410983286796</v>
          </cell>
          <cell r="BK268">
            <v>138.11360443016105</v>
          </cell>
        </row>
      </sheetData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>
        <row r="8">
          <cell r="D8" t="str">
            <v>€k</v>
          </cell>
          <cell r="E8">
            <v>43861</v>
          </cell>
          <cell r="F8">
            <v>43890</v>
          </cell>
          <cell r="G8">
            <v>43919</v>
          </cell>
          <cell r="H8">
            <v>43950</v>
          </cell>
          <cell r="I8">
            <v>43980</v>
          </cell>
          <cell r="J8">
            <v>44011</v>
          </cell>
          <cell r="K8">
            <v>44041</v>
          </cell>
          <cell r="L8">
            <v>44072</v>
          </cell>
          <cell r="M8">
            <v>44103</v>
          </cell>
          <cell r="N8">
            <v>44133</v>
          </cell>
          <cell r="O8">
            <v>44164</v>
          </cell>
          <cell r="P8">
            <v>44194</v>
          </cell>
          <cell r="Q8">
            <v>44225</v>
          </cell>
          <cell r="R8">
            <v>44255</v>
          </cell>
          <cell r="S8">
            <v>44283</v>
          </cell>
          <cell r="T8">
            <v>44314</v>
          </cell>
          <cell r="U8">
            <v>44344</v>
          </cell>
          <cell r="V8">
            <v>44375</v>
          </cell>
          <cell r="W8">
            <v>44405</v>
          </cell>
          <cell r="X8">
            <v>44436</v>
          </cell>
          <cell r="Y8">
            <v>44467</v>
          </cell>
          <cell r="Z8">
            <v>44497</v>
          </cell>
          <cell r="AA8">
            <v>44528</v>
          </cell>
          <cell r="AB8">
            <v>44558</v>
          </cell>
          <cell r="AC8">
            <v>44589</v>
          </cell>
          <cell r="AD8">
            <v>44620</v>
          </cell>
          <cell r="AE8">
            <v>44648</v>
          </cell>
          <cell r="AF8">
            <v>44679</v>
          </cell>
          <cell r="AG8">
            <v>44709</v>
          </cell>
          <cell r="AH8">
            <v>44740</v>
          </cell>
          <cell r="AI8">
            <v>44770</v>
          </cell>
          <cell r="AJ8">
            <v>44801</v>
          </cell>
          <cell r="AK8">
            <v>44832</v>
          </cell>
          <cell r="AL8">
            <v>44862</v>
          </cell>
          <cell r="AM8">
            <v>44893</v>
          </cell>
          <cell r="AN8">
            <v>44923</v>
          </cell>
          <cell r="AO8">
            <v>44954</v>
          </cell>
          <cell r="AP8">
            <v>44985</v>
          </cell>
          <cell r="AQ8">
            <v>45013</v>
          </cell>
          <cell r="AR8">
            <v>45044</v>
          </cell>
          <cell r="AS8">
            <v>45074</v>
          </cell>
          <cell r="AT8">
            <v>45105</v>
          </cell>
          <cell r="AU8">
            <v>45135</v>
          </cell>
          <cell r="AV8">
            <v>45166</v>
          </cell>
          <cell r="AW8">
            <v>45197</v>
          </cell>
          <cell r="AX8">
            <v>45227</v>
          </cell>
          <cell r="AY8">
            <v>45258</v>
          </cell>
          <cell r="AZ8">
            <v>45288</v>
          </cell>
          <cell r="BA8">
            <v>45319</v>
          </cell>
          <cell r="BB8">
            <v>45350</v>
          </cell>
          <cell r="BC8">
            <v>45379</v>
          </cell>
          <cell r="BD8">
            <v>45410</v>
          </cell>
          <cell r="BE8">
            <v>45440</v>
          </cell>
          <cell r="BF8">
            <v>45471</v>
          </cell>
          <cell r="BG8">
            <v>45501</v>
          </cell>
          <cell r="BH8">
            <v>45532</v>
          </cell>
          <cell r="BI8">
            <v>45563</v>
          </cell>
          <cell r="BJ8">
            <v>45593</v>
          </cell>
          <cell r="BK8">
            <v>45624</v>
          </cell>
          <cell r="BL8">
            <v>45654</v>
          </cell>
          <cell r="BM8">
            <v>45685</v>
          </cell>
          <cell r="BN8">
            <v>45716</v>
          </cell>
          <cell r="BO8">
            <v>45744</v>
          </cell>
          <cell r="BP8">
            <v>45775</v>
          </cell>
          <cell r="BQ8">
            <v>45805</v>
          </cell>
          <cell r="BR8">
            <v>45836</v>
          </cell>
          <cell r="BS8">
            <v>45866</v>
          </cell>
          <cell r="BT8">
            <v>45897</v>
          </cell>
          <cell r="BU8">
            <v>45928</v>
          </cell>
          <cell r="BV8">
            <v>45958</v>
          </cell>
          <cell r="BW8">
            <v>45989</v>
          </cell>
          <cell r="BX8">
            <v>46019</v>
          </cell>
          <cell r="BY8">
            <v>46050</v>
          </cell>
          <cell r="BZ8">
            <v>46081</v>
          </cell>
          <cell r="CA8">
            <v>46109</v>
          </cell>
          <cell r="CB8">
            <v>46140</v>
          </cell>
          <cell r="CC8">
            <v>46170</v>
          </cell>
          <cell r="CD8">
            <v>46201</v>
          </cell>
          <cell r="CE8">
            <v>46231</v>
          </cell>
          <cell r="CF8">
            <v>46262</v>
          </cell>
          <cell r="CG8">
            <v>46293</v>
          </cell>
          <cell r="CH8">
            <v>46323</v>
          </cell>
          <cell r="CI8">
            <v>46354</v>
          </cell>
          <cell r="CJ8">
            <v>46384</v>
          </cell>
          <cell r="CK8">
            <v>46415</v>
          </cell>
          <cell r="CL8">
            <v>46446</v>
          </cell>
          <cell r="CM8">
            <v>46474</v>
          </cell>
          <cell r="CN8">
            <v>46505</v>
          </cell>
          <cell r="CO8">
            <v>46535</v>
          </cell>
          <cell r="CP8">
            <v>46566</v>
          </cell>
          <cell r="CQ8">
            <v>46596</v>
          </cell>
          <cell r="CR8">
            <v>46627</v>
          </cell>
          <cell r="CS8">
            <v>46658</v>
          </cell>
          <cell r="CT8">
            <v>46688</v>
          </cell>
          <cell r="CU8">
            <v>46719</v>
          </cell>
          <cell r="CV8">
            <v>46749</v>
          </cell>
          <cell r="CW8">
            <v>46780</v>
          </cell>
          <cell r="CX8">
            <v>46811</v>
          </cell>
          <cell r="CY8">
            <v>46840</v>
          </cell>
          <cell r="CZ8">
            <v>46871</v>
          </cell>
          <cell r="DA8">
            <v>46901</v>
          </cell>
          <cell r="DB8">
            <v>46932</v>
          </cell>
          <cell r="DC8">
            <v>46962</v>
          </cell>
          <cell r="DD8">
            <v>46993</v>
          </cell>
          <cell r="DE8">
            <v>47024</v>
          </cell>
          <cell r="DF8">
            <v>47054</v>
          </cell>
          <cell r="DG8">
            <v>47085</v>
          </cell>
          <cell r="DH8">
            <v>47115</v>
          </cell>
        </row>
        <row r="10">
          <cell r="D10" t="str">
            <v>Total production comptant</v>
          </cell>
          <cell r="E10">
            <v>6448.3404222283034</v>
          </cell>
          <cell r="F10">
            <v>6448.3404222283034</v>
          </cell>
          <cell r="G10">
            <v>6448.3404222283034</v>
          </cell>
          <cell r="H10">
            <v>6448.3404222283034</v>
          </cell>
          <cell r="I10">
            <v>6448.3404222283034</v>
          </cell>
          <cell r="J10">
            <v>6448.3404222283034</v>
          </cell>
          <cell r="K10">
            <v>6448.3404222283034</v>
          </cell>
          <cell r="L10">
            <v>6448.3404222283034</v>
          </cell>
          <cell r="M10">
            <v>6448.3404222283034</v>
          </cell>
          <cell r="N10">
            <v>6448.3404222283034</v>
          </cell>
          <cell r="O10">
            <v>6448.3404222283034</v>
          </cell>
          <cell r="P10">
            <v>6448.3404222283034</v>
          </cell>
          <cell r="Q10">
            <v>6448.3404222283034</v>
          </cell>
          <cell r="R10">
            <v>6448.3404222283034</v>
          </cell>
          <cell r="S10">
            <v>6448.3404222283034</v>
          </cell>
          <cell r="T10">
            <v>6448.3404222283034</v>
          </cell>
          <cell r="U10">
            <v>6448.3404222283034</v>
          </cell>
          <cell r="V10">
            <v>6448.3404222283034</v>
          </cell>
          <cell r="W10">
            <v>6448.3404222283034</v>
          </cell>
          <cell r="X10">
            <v>6448.3404222283034</v>
          </cell>
          <cell r="Y10">
            <v>6448.3404222283034</v>
          </cell>
          <cell r="Z10">
            <v>6448.3404222283034</v>
          </cell>
          <cell r="AA10">
            <v>6448.3404222283034</v>
          </cell>
          <cell r="AB10">
            <v>6448.3404222283034</v>
          </cell>
          <cell r="AC10">
            <v>6448.3404222283034</v>
          </cell>
          <cell r="AD10">
            <v>6448.3404222283034</v>
          </cell>
          <cell r="AE10">
            <v>6448.3404222283034</v>
          </cell>
          <cell r="AF10">
            <v>6448.3404222283034</v>
          </cell>
          <cell r="AG10">
            <v>6448.3404222283034</v>
          </cell>
          <cell r="AH10">
            <v>6448.3404222283034</v>
          </cell>
          <cell r="AI10">
            <v>6448.3404222283034</v>
          </cell>
          <cell r="AJ10">
            <v>6448.3404222283034</v>
          </cell>
          <cell r="AK10">
            <v>6448.3404222283034</v>
          </cell>
          <cell r="AL10">
            <v>6448.3404222283034</v>
          </cell>
          <cell r="AM10">
            <v>6448.3404222283034</v>
          </cell>
          <cell r="AN10">
            <v>6448.3404222283034</v>
          </cell>
          <cell r="AO10">
            <v>6448.3404222283034</v>
          </cell>
          <cell r="AP10">
            <v>6448.3404222283034</v>
          </cell>
          <cell r="AQ10">
            <v>6448.3404222283034</v>
          </cell>
          <cell r="AR10">
            <v>6448.3404222283034</v>
          </cell>
          <cell r="AS10">
            <v>6448.3404222283034</v>
          </cell>
          <cell r="AT10">
            <v>6448.3404222283034</v>
          </cell>
          <cell r="AU10">
            <v>6448.3404222283034</v>
          </cell>
          <cell r="AV10">
            <v>6448.3404222283034</v>
          </cell>
          <cell r="AW10">
            <v>6448.3404222283034</v>
          </cell>
          <cell r="AX10">
            <v>6448.3404222283034</v>
          </cell>
          <cell r="AY10">
            <v>6448.3404222283034</v>
          </cell>
          <cell r="AZ10">
            <v>6448.3404222283034</v>
          </cell>
          <cell r="BA10">
            <v>6448.3404222283034</v>
          </cell>
          <cell r="BB10">
            <v>6448.3404222283034</v>
          </cell>
          <cell r="BC10">
            <v>6448.3404222283034</v>
          </cell>
          <cell r="BD10">
            <v>6448.3404222283034</v>
          </cell>
          <cell r="BE10">
            <v>6448.3404222283034</v>
          </cell>
          <cell r="BF10">
            <v>6448.3404222283034</v>
          </cell>
          <cell r="BG10">
            <v>6448.3404222283034</v>
          </cell>
          <cell r="BH10">
            <v>6448.3404222283034</v>
          </cell>
          <cell r="BI10">
            <v>6448.3404222283034</v>
          </cell>
          <cell r="BJ10">
            <v>6448.3404222283034</v>
          </cell>
          <cell r="BK10">
            <v>6448.3404222283034</v>
          </cell>
          <cell r="BL10">
            <v>6448.3404222283034</v>
          </cell>
          <cell r="BM10">
            <v>6448.3404222283034</v>
          </cell>
          <cell r="BN10">
            <v>6448.3404222283034</v>
          </cell>
          <cell r="BO10">
            <v>6448.3404222283034</v>
          </cell>
          <cell r="BP10">
            <v>6448.3404222283034</v>
          </cell>
          <cell r="BQ10">
            <v>6448.3404222283034</v>
          </cell>
          <cell r="BR10">
            <v>6448.3404222283034</v>
          </cell>
          <cell r="BS10">
            <v>6448.3404222283034</v>
          </cell>
          <cell r="BT10">
            <v>6448.3404222283034</v>
          </cell>
          <cell r="BU10">
            <v>6448.3404222283034</v>
          </cell>
          <cell r="BV10">
            <v>6448.3404222283034</v>
          </cell>
          <cell r="BW10">
            <v>6448.3404222283034</v>
          </cell>
          <cell r="BX10">
            <v>6448.3404222283034</v>
          </cell>
          <cell r="BY10">
            <v>6448.3404222283034</v>
          </cell>
          <cell r="BZ10">
            <v>6448.3404222283034</v>
          </cell>
          <cell r="CA10">
            <v>6448.3404222283034</v>
          </cell>
          <cell r="CB10">
            <v>6448.3404222283034</v>
          </cell>
          <cell r="CC10">
            <v>6448.3404222283034</v>
          </cell>
          <cell r="CD10">
            <v>6448.3404222283034</v>
          </cell>
          <cell r="CE10">
            <v>6448.3404222283034</v>
          </cell>
          <cell r="CF10">
            <v>6448.3404222283034</v>
          </cell>
          <cell r="CG10">
            <v>6448.3404222283034</v>
          </cell>
          <cell r="CH10">
            <v>6448.3404222283034</v>
          </cell>
          <cell r="CI10">
            <v>6448.3404222283034</v>
          </cell>
          <cell r="CJ10">
            <v>6448.3404222283034</v>
          </cell>
          <cell r="CK10">
            <v>6448.3404222283034</v>
          </cell>
          <cell r="CL10">
            <v>6448.3404222283034</v>
          </cell>
          <cell r="CM10">
            <v>6448.3404222283034</v>
          </cell>
          <cell r="CN10">
            <v>6448.3404222283034</v>
          </cell>
          <cell r="CO10">
            <v>6448.3404222283034</v>
          </cell>
          <cell r="CP10">
            <v>6448.3404222283034</v>
          </cell>
          <cell r="CQ10">
            <v>6448.3404222283034</v>
          </cell>
          <cell r="CR10">
            <v>6448.3404222283034</v>
          </cell>
          <cell r="CS10">
            <v>6448.3404222283034</v>
          </cell>
          <cell r="CT10">
            <v>6448.3404222283034</v>
          </cell>
          <cell r="CU10">
            <v>6448.3404222283034</v>
          </cell>
          <cell r="CV10">
            <v>6448.3404222283034</v>
          </cell>
          <cell r="CW10">
            <v>6448.3404222283034</v>
          </cell>
          <cell r="CX10">
            <v>6448.3404222283034</v>
          </cell>
          <cell r="CY10">
            <v>6448.3404222283034</v>
          </cell>
          <cell r="CZ10">
            <v>6448.3404222283034</v>
          </cell>
          <cell r="DA10">
            <v>6448.3404222283034</v>
          </cell>
          <cell r="DB10">
            <v>6448.3404222283034</v>
          </cell>
          <cell r="DC10">
            <v>6448.3404222283034</v>
          </cell>
          <cell r="DD10">
            <v>6448.3404222283034</v>
          </cell>
          <cell r="DE10">
            <v>6448.3404222283034</v>
          </cell>
          <cell r="DF10">
            <v>6448.3404222283034</v>
          </cell>
          <cell r="DG10">
            <v>6448.3404222283034</v>
          </cell>
          <cell r="DH10">
            <v>6448.3404222283034</v>
          </cell>
        </row>
        <row r="12">
          <cell r="D12" t="str">
            <v>Production à crédit magasin</v>
          </cell>
          <cell r="E12">
            <v>19304.761609577654</v>
          </cell>
          <cell r="F12">
            <v>15359.565377805584</v>
          </cell>
          <cell r="G12">
            <v>16755.946830514989</v>
          </cell>
          <cell r="H12">
            <v>16321.903200176688</v>
          </cell>
          <cell r="I12">
            <v>15574.077736605941</v>
          </cell>
          <cell r="J12">
            <v>17389.981868717139</v>
          </cell>
          <cell r="K12">
            <v>20629.521367304438</v>
          </cell>
          <cell r="L12">
            <v>17586.911361863171</v>
          </cell>
          <cell r="M12">
            <v>20344.796094599034</v>
          </cell>
          <cell r="N12">
            <v>18802.005428389206</v>
          </cell>
          <cell r="O12">
            <v>22589.905608138739</v>
          </cell>
          <cell r="P12">
            <v>27891.607185659745</v>
          </cell>
          <cell r="Q12">
            <v>19479.355367517917</v>
          </cell>
          <cell r="R12">
            <v>15498.478475717646</v>
          </cell>
          <cell r="S12">
            <v>16907.488910347533</v>
          </cell>
          <cell r="T12">
            <v>16469.51975582699</v>
          </cell>
          <cell r="U12">
            <v>15714.930900891524</v>
          </cell>
          <cell r="V12">
            <v>17547.258210501437</v>
          </cell>
          <cell r="W12">
            <v>20816.09635501316</v>
          </cell>
          <cell r="X12">
            <v>17745.968749223324</v>
          </cell>
          <cell r="Y12">
            <v>20528.796004907279</v>
          </cell>
          <cell r="Z12">
            <v>18972.052220519865</v>
          </cell>
          <cell r="AA12">
            <v>22794.210462630388</v>
          </cell>
          <cell r="AB12">
            <v>28143.861039502823</v>
          </cell>
          <cell r="AC12">
            <v>19782.193410311433</v>
          </cell>
          <cell r="AD12">
            <v>15739.427357203233</v>
          </cell>
          <cell r="AE12">
            <v>17170.343134912928</v>
          </cell>
          <cell r="AF12">
            <v>16725.565042465201</v>
          </cell>
          <cell r="AG12">
            <v>15959.244884946518</v>
          </cell>
          <cell r="AH12">
            <v>17820.058682211184</v>
          </cell>
          <cell r="AI12">
            <v>21139.716195599114</v>
          </cell>
          <cell r="AJ12">
            <v>18021.858497220383</v>
          </cell>
          <cell r="AK12">
            <v>20847.949297495197</v>
          </cell>
          <cell r="AL12">
            <v>19267.003416482912</v>
          </cell>
          <cell r="AM12">
            <v>23148.583282125084</v>
          </cell>
          <cell r="AN12">
            <v>28581.402818121842</v>
          </cell>
          <cell r="AO12">
            <v>19865.622461868057</v>
          </cell>
          <cell r="AP12">
            <v>15805.806523012594</v>
          </cell>
          <cell r="AQ12">
            <v>17242.757018092379</v>
          </cell>
          <cell r="AR12">
            <v>16796.103126857513</v>
          </cell>
          <cell r="AS12">
            <v>16026.551105075625</v>
          </cell>
          <cell r="AT12">
            <v>17895.212663557122</v>
          </cell>
          <cell r="AU12">
            <v>21228.870438295769</v>
          </cell>
          <cell r="AV12">
            <v>18097.86354532223</v>
          </cell>
          <cell r="AW12">
            <v>20935.87304794665</v>
          </cell>
          <cell r="AX12">
            <v>19348.259715419787</v>
          </cell>
          <cell r="AY12">
            <v>23246.209683204579</v>
          </cell>
          <cell r="AZ12">
            <v>28701.941490442721</v>
          </cell>
          <cell r="BA12">
            <v>19965.737323736004</v>
          </cell>
          <cell r="BB12">
            <v>15885.461521983818</v>
          </cell>
          <cell r="BC12">
            <v>17329.653677907718</v>
          </cell>
          <cell r="BD12">
            <v>16880.748828128279</v>
          </cell>
          <cell r="BE12">
            <v>16107.318569230551</v>
          </cell>
          <cell r="BF12">
            <v>17985.397441172241</v>
          </cell>
          <cell r="BG12">
            <v>21335.855529531749</v>
          </cell>
          <cell r="BH12">
            <v>18189.069603044445</v>
          </cell>
          <cell r="BI12">
            <v>21041.381548488393</v>
          </cell>
          <cell r="BJ12">
            <v>19445.76727414404</v>
          </cell>
          <cell r="BK12">
            <v>23363.361364499971</v>
          </cell>
          <cell r="BL12">
            <v>28846.587897227768</v>
          </cell>
          <cell r="BM12">
            <v>20085.875157977542</v>
          </cell>
          <cell r="BN12">
            <v>15981.047520749291</v>
          </cell>
          <cell r="BO12">
            <v>17433.929669686124</v>
          </cell>
          <cell r="BP12">
            <v>16982.3236696532</v>
          </cell>
          <cell r="BQ12">
            <v>16204.239526216466</v>
          </cell>
          <cell r="BR12">
            <v>18093.619174310392</v>
          </cell>
          <cell r="BS12">
            <v>21464.237639014922</v>
          </cell>
          <cell r="BT12">
            <v>18298.516872311106</v>
          </cell>
          <cell r="BU12">
            <v>21167.991749138484</v>
          </cell>
          <cell r="BV12">
            <v>19562.776344613143</v>
          </cell>
          <cell r="BW12">
            <v>23503.943382054447</v>
          </cell>
          <cell r="BX12">
            <v>29020.163585369824</v>
          </cell>
          <cell r="BY12">
            <v>20230.040559067391</v>
          </cell>
          <cell r="BZ12">
            <v>16095.750719267866</v>
          </cell>
          <cell r="CA12">
            <v>17559.06085982022</v>
          </cell>
          <cell r="CB12">
            <v>17104.213479483111</v>
          </cell>
          <cell r="CC12">
            <v>16320.544674599563</v>
          </cell>
          <cell r="CD12">
            <v>18223.485254076175</v>
          </cell>
          <cell r="CE12">
            <v>21618.296170394751</v>
          </cell>
          <cell r="CF12">
            <v>18429.853595431108</v>
          </cell>
          <cell r="CG12">
            <v>21319.923989918603</v>
          </cell>
          <cell r="CH12">
            <v>19703.187229176074</v>
          </cell>
          <cell r="CI12">
            <v>23672.641803119819</v>
          </cell>
          <cell r="CJ12">
            <v>29228.454411140312</v>
          </cell>
          <cell r="CK12">
            <v>20230.040559067387</v>
          </cell>
          <cell r="CL12">
            <v>16095.750719267862</v>
          </cell>
          <cell r="CM12">
            <v>17559.060859820216</v>
          </cell>
          <cell r="CN12">
            <v>17104.213479483111</v>
          </cell>
          <cell r="CO12">
            <v>16320.544674599563</v>
          </cell>
          <cell r="CP12">
            <v>18223.485254076171</v>
          </cell>
          <cell r="CQ12">
            <v>21618.296170394744</v>
          </cell>
          <cell r="CR12">
            <v>18429.853595431101</v>
          </cell>
          <cell r="CS12">
            <v>21319.923989918596</v>
          </cell>
          <cell r="CT12">
            <v>19703.18722917607</v>
          </cell>
          <cell r="CU12">
            <v>23672.641803119812</v>
          </cell>
          <cell r="CV12">
            <v>29228.454411140305</v>
          </cell>
          <cell r="CW12">
            <v>20230.040559067391</v>
          </cell>
          <cell r="CX12">
            <v>16095.750719267866</v>
          </cell>
          <cell r="CY12">
            <v>17559.06085982022</v>
          </cell>
          <cell r="CZ12">
            <v>17104.213479483111</v>
          </cell>
          <cell r="DA12">
            <v>16320.544674599563</v>
          </cell>
          <cell r="DB12">
            <v>18223.485254076175</v>
          </cell>
          <cell r="DC12">
            <v>21618.296170394751</v>
          </cell>
          <cell r="DD12">
            <v>18429.853595431108</v>
          </cell>
          <cell r="DE12">
            <v>21319.923989918603</v>
          </cell>
          <cell r="DF12">
            <v>19703.187229176074</v>
          </cell>
          <cell r="DG12">
            <v>23672.641803119819</v>
          </cell>
          <cell r="DH12">
            <v>29228.454411140312</v>
          </cell>
        </row>
        <row r="13">
          <cell r="D13" t="str">
            <v>o/w Principal</v>
          </cell>
          <cell r="E13">
            <v>410.34908170212412</v>
          </cell>
          <cell r="F13">
            <v>326.4885459657408</v>
          </cell>
          <cell r="G13">
            <v>356.17054144507881</v>
          </cell>
          <cell r="H13">
            <v>346.94435110250475</v>
          </cell>
          <cell r="I13">
            <v>331.0482992135515</v>
          </cell>
          <cell r="J13">
            <v>369.64782238514186</v>
          </cell>
          <cell r="K13">
            <v>438.50866020680832</v>
          </cell>
          <cell r="L13">
            <v>373.83382780219131</v>
          </cell>
          <cell r="M13">
            <v>432.45643555078948</v>
          </cell>
          <cell r="N13">
            <v>399.66231221783323</v>
          </cell>
          <cell r="O13">
            <v>480.17930547447969</v>
          </cell>
          <cell r="P13">
            <v>592.87421555899971</v>
          </cell>
          <cell r="Q13">
            <v>397.87253984075545</v>
          </cell>
          <cell r="R13">
            <v>316.56175876762558</v>
          </cell>
          <cell r="S13">
            <v>345.34128199677411</v>
          </cell>
          <cell r="T13">
            <v>336.39561122927165</v>
          </cell>
          <cell r="U13">
            <v>320.98287407322908</v>
          </cell>
          <cell r="V13">
            <v>358.40879021569782</v>
          </cell>
          <cell r="W13">
            <v>425.17593473085748</v>
          </cell>
          <cell r="X13">
            <v>362.46752138224548</v>
          </cell>
          <cell r="Y13">
            <v>419.30772616660624</v>
          </cell>
          <cell r="Z13">
            <v>387.51069840621301</v>
          </cell>
          <cell r="AA13">
            <v>465.57959641490345</v>
          </cell>
          <cell r="AB13">
            <v>574.84805125453659</v>
          </cell>
          <cell r="AC13">
            <v>404.61513831802938</v>
          </cell>
          <cell r="AD13">
            <v>321.92641357261425</v>
          </cell>
          <cell r="AE13">
            <v>351.1936527159578</v>
          </cell>
          <cell r="AF13">
            <v>342.09638298131046</v>
          </cell>
          <cell r="AG13">
            <v>326.42245188079374</v>
          </cell>
          <cell r="AH13">
            <v>364.48261115372281</v>
          </cell>
          <cell r="AI13">
            <v>432.38123372243206</v>
          </cell>
          <cell r="AJ13">
            <v>368.61012413314495</v>
          </cell>
          <cell r="AK13">
            <v>426.41357880245715</v>
          </cell>
          <cell r="AL13">
            <v>394.07769859689427</v>
          </cell>
          <cell r="AM13">
            <v>473.46960128705012</v>
          </cell>
          <cell r="AN13">
            <v>584.58978813490558</v>
          </cell>
          <cell r="AO13">
            <v>407.03104276419629</v>
          </cell>
          <cell r="AP13">
            <v>323.84859438157184</v>
          </cell>
          <cell r="AQ13">
            <v>353.29058440909472</v>
          </cell>
          <cell r="AR13">
            <v>344.13899605826498</v>
          </cell>
          <cell r="AS13">
            <v>328.37147795061827</v>
          </cell>
          <cell r="AT13">
            <v>366.65888949194124</v>
          </cell>
          <cell r="AU13">
            <v>434.96292591845679</v>
          </cell>
          <cell r="AV13">
            <v>370.81104731535032</v>
          </cell>
          <cell r="AW13">
            <v>428.95963890593526</v>
          </cell>
          <cell r="AX13">
            <v>396.4306853589149</v>
          </cell>
          <cell r="AY13">
            <v>476.29662678992486</v>
          </cell>
          <cell r="AZ13">
            <v>588.0802978429947</v>
          </cell>
          <cell r="BA13">
            <v>409.9301280995964</v>
          </cell>
          <cell r="BB13">
            <v>326.15521135232086</v>
          </cell>
          <cell r="BC13">
            <v>355.80690244085895</v>
          </cell>
          <cell r="BD13">
            <v>346.59013175061023</v>
          </cell>
          <cell r="BE13">
            <v>330.71030923440759</v>
          </cell>
          <cell r="BF13">
            <v>369.27042349780328</v>
          </cell>
          <cell r="BG13">
            <v>438.06095655368637</v>
          </cell>
          <cell r="BH13">
            <v>373.45215513399665</v>
          </cell>
          <cell r="BI13">
            <v>432.01491103010875</v>
          </cell>
          <cell r="BJ13">
            <v>399.25426947333943</v>
          </cell>
          <cell r="BK13">
            <v>479.6890573933743</v>
          </cell>
          <cell r="BL13">
            <v>592.26890949270125</v>
          </cell>
          <cell r="BM13">
            <v>413.40903050207669</v>
          </cell>
          <cell r="BN13">
            <v>328.92315171721975</v>
          </cell>
          <cell r="BO13">
            <v>358.82648407897619</v>
          </cell>
          <cell r="BP13">
            <v>349.53149458142468</v>
          </cell>
          <cell r="BQ13">
            <v>333.51690677495492</v>
          </cell>
          <cell r="BR13">
            <v>372.40426430483785</v>
          </cell>
          <cell r="BS13">
            <v>441.7785933159621</v>
          </cell>
          <cell r="BT13">
            <v>376.62148451637239</v>
          </cell>
          <cell r="BU13">
            <v>435.68123757911712</v>
          </cell>
          <cell r="BV13">
            <v>402.64257041064911</v>
          </cell>
          <cell r="BW13">
            <v>483.75997411751388</v>
          </cell>
          <cell r="BX13">
            <v>597.29524347234951</v>
          </cell>
          <cell r="BY13">
            <v>417.5837133850531</v>
          </cell>
          <cell r="BZ13">
            <v>332.24468015509848</v>
          </cell>
          <cell r="CA13">
            <v>362.44998204471688</v>
          </cell>
          <cell r="CB13">
            <v>353.06112997840205</v>
          </cell>
          <cell r="CC13">
            <v>336.88482382361178</v>
          </cell>
          <cell r="CD13">
            <v>376.1648732732794</v>
          </cell>
          <cell r="CE13">
            <v>446.23975743069292</v>
          </cell>
          <cell r="CF13">
            <v>380.42467977522335</v>
          </cell>
          <cell r="CG13">
            <v>440.08082943792726</v>
          </cell>
          <cell r="CH13">
            <v>406.70853153542072</v>
          </cell>
          <cell r="CI13">
            <v>488.64507418648139</v>
          </cell>
          <cell r="CJ13">
            <v>603.3268442479274</v>
          </cell>
          <cell r="CK13">
            <v>417.58371338505299</v>
          </cell>
          <cell r="CL13">
            <v>332.24468015509842</v>
          </cell>
          <cell r="CM13">
            <v>362.44998204471682</v>
          </cell>
          <cell r="CN13">
            <v>353.06112997840199</v>
          </cell>
          <cell r="CO13">
            <v>336.88482382361173</v>
          </cell>
          <cell r="CP13">
            <v>376.16487327327934</v>
          </cell>
          <cell r="CQ13">
            <v>446.23975743069286</v>
          </cell>
          <cell r="CR13">
            <v>380.4246797752233</v>
          </cell>
          <cell r="CS13">
            <v>440.08082943792715</v>
          </cell>
          <cell r="CT13">
            <v>406.7085315354206</v>
          </cell>
          <cell r="CU13">
            <v>488.64507418648134</v>
          </cell>
          <cell r="CV13">
            <v>603.32684424792728</v>
          </cell>
          <cell r="CW13">
            <v>417.5837133850531</v>
          </cell>
          <cell r="CX13">
            <v>332.24468015509848</v>
          </cell>
          <cell r="CY13">
            <v>362.44998204471688</v>
          </cell>
          <cell r="CZ13">
            <v>353.06112997840205</v>
          </cell>
          <cell r="DA13">
            <v>336.88482382361178</v>
          </cell>
          <cell r="DB13">
            <v>376.1648732732794</v>
          </cell>
          <cell r="DC13">
            <v>446.23975743069292</v>
          </cell>
          <cell r="DD13">
            <v>380.42467977522335</v>
          </cell>
          <cell r="DE13">
            <v>440.08082943792726</v>
          </cell>
          <cell r="DF13">
            <v>406.70853153542072</v>
          </cell>
          <cell r="DG13">
            <v>488.64507418648139</v>
          </cell>
          <cell r="DH13">
            <v>603.3268442479274</v>
          </cell>
        </row>
        <row r="14">
          <cell r="D14" t="str">
            <v>o/w Dérogatoire (OS)</v>
          </cell>
          <cell r="E14">
            <v>12569.918943106037</v>
          </cell>
          <cell r="F14">
            <v>10001.081375931995</v>
          </cell>
          <cell r="G14">
            <v>10910.307919579425</v>
          </cell>
          <cell r="H14">
            <v>10627.688876595899</v>
          </cell>
          <cell r="I14">
            <v>10140.756913861313</v>
          </cell>
          <cell r="J14">
            <v>11323.147466550889</v>
          </cell>
          <cell r="K14">
            <v>13432.510417193596</v>
          </cell>
          <cell r="L14">
            <v>11451.374264499251</v>
          </cell>
          <cell r="M14">
            <v>13247.117110021902</v>
          </cell>
          <cell r="N14">
            <v>12242.559063015678</v>
          </cell>
          <cell r="O14">
            <v>14708.976374297363</v>
          </cell>
          <cell r="P14">
            <v>18161.075935936777</v>
          </cell>
          <cell r="Q14">
            <v>12187.734293789537</v>
          </cell>
          <cell r="R14">
            <v>9697.0014693115427</v>
          </cell>
          <cell r="S14">
            <v>10578.583250148173</v>
          </cell>
          <cell r="T14">
            <v>10304.55715516389</v>
          </cell>
          <cell r="U14">
            <v>9832.430214025786</v>
          </cell>
          <cell r="V14">
            <v>10978.870533401992</v>
          </cell>
          <cell r="W14">
            <v>13024.098930494953</v>
          </cell>
          <cell r="X14">
            <v>11103.1986336715</v>
          </cell>
          <cell r="Y14">
            <v>12844.342451723485</v>
          </cell>
          <cell r="Z14">
            <v>11870.327693552366</v>
          </cell>
          <cell r="AA14">
            <v>14261.754319576106</v>
          </cell>
          <cell r="AB14">
            <v>17608.893820109126</v>
          </cell>
          <cell r="AC14">
            <v>12394.275309974308</v>
          </cell>
          <cell r="AD14">
            <v>9861.3329594095339</v>
          </cell>
          <cell r="AE14">
            <v>10757.854579963278</v>
          </cell>
          <cell r="AF14">
            <v>10479.184666304014</v>
          </cell>
          <cell r="AG14">
            <v>9999.0567648692486</v>
          </cell>
          <cell r="AH14">
            <v>11164.925383456066</v>
          </cell>
          <cell r="AI14">
            <v>13244.813508213156</v>
          </cell>
          <cell r="AJ14">
            <v>11291.360425963643</v>
          </cell>
          <cell r="AK14">
            <v>13062.010763015434</v>
          </cell>
          <cell r="AL14">
            <v>12071.489737716871</v>
          </cell>
          <cell r="AM14">
            <v>14503.442984486022</v>
          </cell>
          <cell r="AN14">
            <v>17907.305217652342</v>
          </cell>
          <cell r="AO14">
            <v>12468.279918286436</v>
          </cell>
          <cell r="AP14">
            <v>9920.2136978831495</v>
          </cell>
          <cell r="AQ14">
            <v>10822.0883326078</v>
          </cell>
          <cell r="AR14">
            <v>10541.754517083124</v>
          </cell>
          <cell r="AS14">
            <v>10058.75983429997</v>
          </cell>
          <cell r="AT14">
            <v>11231.589703004613</v>
          </cell>
          <cell r="AU14">
            <v>13323.896569653118</v>
          </cell>
          <cell r="AV14">
            <v>11358.779672731709</v>
          </cell>
          <cell r="AW14">
            <v>13140.002333003222</v>
          </cell>
          <cell r="AX14">
            <v>12143.567035295107</v>
          </cell>
          <cell r="AY14">
            <v>14590.041159078804</v>
          </cell>
          <cell r="AZ14">
            <v>18014.227411601965</v>
          </cell>
          <cell r="BA14">
            <v>12557.085448260987</v>
          </cell>
          <cell r="BB14">
            <v>9990.8705840514831</v>
          </cell>
          <cell r="BC14">
            <v>10899.168835781225</v>
          </cell>
          <cell r="BD14">
            <v>10616.838338018051</v>
          </cell>
          <cell r="BE14">
            <v>10130.403517616835</v>
          </cell>
          <cell r="BF14">
            <v>11311.586886462866</v>
          </cell>
          <cell r="BG14">
            <v>13418.796243381066</v>
          </cell>
          <cell r="BH14">
            <v>11439.682768853385</v>
          </cell>
          <cell r="BI14">
            <v>13233.592216988562</v>
          </cell>
          <cell r="BJ14">
            <v>12230.059792388989</v>
          </cell>
          <cell r="BK14">
            <v>14693.958968590139</v>
          </cell>
          <cell r="BL14">
            <v>18142.534044341504</v>
          </cell>
          <cell r="BM14">
            <v>12663.652084230447</v>
          </cell>
          <cell r="BN14">
            <v>10075.658847453487</v>
          </cell>
          <cell r="BO14">
            <v>10991.665439589337</v>
          </cell>
          <cell r="BP14">
            <v>10706.938923139965</v>
          </cell>
          <cell r="BQ14">
            <v>10216.375937597073</v>
          </cell>
          <cell r="BR14">
            <v>11407.583506612773</v>
          </cell>
          <cell r="BS14">
            <v>13532.675851854608</v>
          </cell>
          <cell r="BT14">
            <v>11536.766484199399</v>
          </cell>
          <cell r="BU14">
            <v>13345.900077770972</v>
          </cell>
          <cell r="BV14">
            <v>12333.851100901647</v>
          </cell>
          <cell r="BW14">
            <v>14818.660340003746</v>
          </cell>
          <cell r="BX14">
            <v>18296.502003628957</v>
          </cell>
          <cell r="BY14">
            <v>12791.532047393808</v>
          </cell>
          <cell r="BZ14">
            <v>10177.404763535897</v>
          </cell>
          <cell r="CA14">
            <v>11102.661364159077</v>
          </cell>
          <cell r="CB14">
            <v>10815.059625286269</v>
          </cell>
          <cell r="CC14">
            <v>10319.542841573362</v>
          </cell>
          <cell r="CD14">
            <v>11522.779450792665</v>
          </cell>
          <cell r="CE14">
            <v>13669.331382022867</v>
          </cell>
          <cell r="CF14">
            <v>11653.266942614619</v>
          </cell>
          <cell r="CG14">
            <v>13480.669510709871</v>
          </cell>
          <cell r="CH14">
            <v>12458.400671116844</v>
          </cell>
          <cell r="CI14">
            <v>14968.301985700076</v>
          </cell>
          <cell r="CJ14">
            <v>18481.263554773912</v>
          </cell>
          <cell r="CK14">
            <v>12791.532047393806</v>
          </cell>
          <cell r="CL14">
            <v>10177.404763535895</v>
          </cell>
          <cell r="CM14">
            <v>11102.661364159074</v>
          </cell>
          <cell r="CN14">
            <v>10815.059625286267</v>
          </cell>
          <cell r="CO14">
            <v>10319.54284157336</v>
          </cell>
          <cell r="CP14">
            <v>11522.779450792663</v>
          </cell>
          <cell r="CQ14">
            <v>13669.331382022863</v>
          </cell>
          <cell r="CR14">
            <v>11653.266942614617</v>
          </cell>
          <cell r="CS14">
            <v>13480.669510709868</v>
          </cell>
          <cell r="CT14">
            <v>12458.400671116842</v>
          </cell>
          <cell r="CU14">
            <v>14968.301985700073</v>
          </cell>
          <cell r="CV14">
            <v>18481.263554773908</v>
          </cell>
          <cell r="CW14">
            <v>12791.532047393808</v>
          </cell>
          <cell r="CX14">
            <v>10177.404763535897</v>
          </cell>
          <cell r="CY14">
            <v>11102.661364159077</v>
          </cell>
          <cell r="CZ14">
            <v>10815.059625286269</v>
          </cell>
          <cell r="DA14">
            <v>10319.542841573362</v>
          </cell>
          <cell r="DB14">
            <v>11522.779450792665</v>
          </cell>
          <cell r="DC14">
            <v>13669.331382022867</v>
          </cell>
          <cell r="DD14">
            <v>11653.266942614619</v>
          </cell>
          <cell r="DE14">
            <v>13480.669510709871</v>
          </cell>
          <cell r="DF14">
            <v>12458.400671116844</v>
          </cell>
          <cell r="DG14">
            <v>14968.301985700076</v>
          </cell>
          <cell r="DH14">
            <v>18481.263554773912</v>
          </cell>
        </row>
        <row r="15">
          <cell r="D15" t="str">
            <v>o/w Gratuit</v>
          </cell>
          <cell r="E15">
            <v>5134.07089875163</v>
          </cell>
          <cell r="F15">
            <v>4084.8521840612343</v>
          </cell>
          <cell r="G15">
            <v>4456.2176287583125</v>
          </cell>
          <cell r="H15">
            <v>4340.7844099299164</v>
          </cell>
          <cell r="I15">
            <v>4141.901407512566</v>
          </cell>
          <cell r="J15">
            <v>4624.8382470418101</v>
          </cell>
          <cell r="K15">
            <v>5486.3886666440858</v>
          </cell>
          <cell r="L15">
            <v>4677.2113351075741</v>
          </cell>
          <cell r="M15">
            <v>5410.6664294934999</v>
          </cell>
          <cell r="N15">
            <v>5000.3636854117622</v>
          </cell>
          <cell r="O15">
            <v>6007.7497631854321</v>
          </cell>
          <cell r="P15">
            <v>7417.728934827308</v>
          </cell>
          <cell r="Q15">
            <v>5739.5202958095942</v>
          </cell>
          <cell r="R15">
            <v>4566.5695854535952</v>
          </cell>
          <cell r="S15">
            <v>4981.7293191299459</v>
          </cell>
          <cell r="T15">
            <v>4852.6833212577112</v>
          </cell>
          <cell r="U15">
            <v>4630.3464951060723</v>
          </cell>
          <cell r="V15">
            <v>5170.2349864680091</v>
          </cell>
          <cell r="W15">
            <v>6133.3861031331289</v>
          </cell>
          <cell r="X15">
            <v>5228.7843146396863</v>
          </cell>
          <cell r="Y15">
            <v>6048.7341134078652</v>
          </cell>
          <cell r="Z15">
            <v>5590.0452924848596</v>
          </cell>
          <cell r="AA15">
            <v>6716.2301374397448</v>
          </cell>
          <cell r="AB15">
            <v>8292.4849714497504</v>
          </cell>
          <cell r="AC15">
            <v>5809.5144457584902</v>
          </cell>
          <cell r="AD15">
            <v>4622.2594584469307</v>
          </cell>
          <cell r="AE15">
            <v>5042.4821157047008</v>
          </cell>
          <cell r="AF15">
            <v>4911.8623861510969</v>
          </cell>
          <cell r="AG15">
            <v>4686.8141352902921</v>
          </cell>
          <cell r="AH15">
            <v>5233.2866326444473</v>
          </cell>
          <cell r="AI15">
            <v>6208.1834946347499</v>
          </cell>
          <cell r="AJ15">
            <v>5292.5499770133401</v>
          </cell>
          <cell r="AK15">
            <v>6122.4991635713759</v>
          </cell>
          <cell r="AL15">
            <v>5658.216576539553</v>
          </cell>
          <cell r="AM15">
            <v>6798.1353830182779</v>
          </cell>
          <cell r="AN15">
            <v>8393.6128369552334</v>
          </cell>
          <cell r="AO15">
            <v>5809.5144457584902</v>
          </cell>
          <cell r="AP15">
            <v>4622.2594584469307</v>
          </cell>
          <cell r="AQ15">
            <v>5042.4821157047008</v>
          </cell>
          <cell r="AR15">
            <v>4911.8623861510969</v>
          </cell>
          <cell r="AS15">
            <v>4686.8141352902921</v>
          </cell>
          <cell r="AT15">
            <v>5233.2866326444473</v>
          </cell>
          <cell r="AU15">
            <v>6208.1834946347499</v>
          </cell>
          <cell r="AV15">
            <v>5292.5499770133401</v>
          </cell>
          <cell r="AW15">
            <v>6122.4991635713759</v>
          </cell>
          <cell r="AX15">
            <v>5658.216576539553</v>
          </cell>
          <cell r="AY15">
            <v>6798.1353830182779</v>
          </cell>
          <cell r="AZ15">
            <v>8393.6128369552334</v>
          </cell>
          <cell r="BA15">
            <v>5809.5144457584902</v>
          </cell>
          <cell r="BB15">
            <v>4622.2594584469307</v>
          </cell>
          <cell r="BC15">
            <v>5042.4821157047008</v>
          </cell>
          <cell r="BD15">
            <v>4911.8623861510969</v>
          </cell>
          <cell r="BE15">
            <v>4686.8141352902921</v>
          </cell>
          <cell r="BF15">
            <v>5233.2866326444473</v>
          </cell>
          <cell r="BG15">
            <v>6208.1834946347499</v>
          </cell>
          <cell r="BH15">
            <v>5292.5499770133401</v>
          </cell>
          <cell r="BI15">
            <v>6122.4991635713759</v>
          </cell>
          <cell r="BJ15">
            <v>5658.216576539553</v>
          </cell>
          <cell r="BK15">
            <v>6798.1353830182779</v>
          </cell>
          <cell r="BL15">
            <v>8393.6128369552334</v>
          </cell>
          <cell r="BM15">
            <v>5809.5144457584902</v>
          </cell>
          <cell r="BN15">
            <v>4622.2594584469307</v>
          </cell>
          <cell r="BO15">
            <v>5042.4821157047008</v>
          </cell>
          <cell r="BP15">
            <v>4911.8623861510969</v>
          </cell>
          <cell r="BQ15">
            <v>4686.8141352902921</v>
          </cell>
          <cell r="BR15">
            <v>5233.2866326444473</v>
          </cell>
          <cell r="BS15">
            <v>6208.1834946347499</v>
          </cell>
          <cell r="BT15">
            <v>5292.5499770133401</v>
          </cell>
          <cell r="BU15">
            <v>6122.4991635713759</v>
          </cell>
          <cell r="BV15">
            <v>5658.216576539553</v>
          </cell>
          <cell r="BW15">
            <v>6798.1353830182779</v>
          </cell>
          <cell r="BX15">
            <v>8393.6128369552334</v>
          </cell>
          <cell r="BY15">
            <v>5809.5144457584902</v>
          </cell>
          <cell r="BZ15">
            <v>4622.2594584469307</v>
          </cell>
          <cell r="CA15">
            <v>5042.4821157047008</v>
          </cell>
          <cell r="CB15">
            <v>4911.8623861510969</v>
          </cell>
          <cell r="CC15">
            <v>4686.8141352902921</v>
          </cell>
          <cell r="CD15">
            <v>5233.2866326444473</v>
          </cell>
          <cell r="CE15">
            <v>6208.1834946347499</v>
          </cell>
          <cell r="CF15">
            <v>5292.5499770133401</v>
          </cell>
          <cell r="CG15">
            <v>6122.4991635713759</v>
          </cell>
          <cell r="CH15">
            <v>5658.216576539553</v>
          </cell>
          <cell r="CI15">
            <v>6798.1353830182779</v>
          </cell>
          <cell r="CJ15">
            <v>8393.6128369552334</v>
          </cell>
          <cell r="CK15">
            <v>5809.5144457584902</v>
          </cell>
          <cell r="CL15">
            <v>4622.2594584469307</v>
          </cell>
          <cell r="CM15">
            <v>5042.4821157047008</v>
          </cell>
          <cell r="CN15">
            <v>4911.8623861510969</v>
          </cell>
          <cell r="CO15">
            <v>4686.8141352902921</v>
          </cell>
          <cell r="CP15">
            <v>5233.2866326444473</v>
          </cell>
          <cell r="CQ15">
            <v>6208.1834946347499</v>
          </cell>
          <cell r="CR15">
            <v>5292.5499770133401</v>
          </cell>
          <cell r="CS15">
            <v>6122.4991635713759</v>
          </cell>
          <cell r="CT15">
            <v>5658.216576539553</v>
          </cell>
          <cell r="CU15">
            <v>6798.1353830182779</v>
          </cell>
          <cell r="CV15">
            <v>8393.6128369552334</v>
          </cell>
          <cell r="CW15">
            <v>5809.5144457584902</v>
          </cell>
          <cell r="CX15">
            <v>4622.2594584469307</v>
          </cell>
          <cell r="CY15">
            <v>5042.4821157047008</v>
          </cell>
          <cell r="CZ15">
            <v>4911.8623861510969</v>
          </cell>
          <cell r="DA15">
            <v>4686.8141352902921</v>
          </cell>
          <cell r="DB15">
            <v>5233.2866326444473</v>
          </cell>
          <cell r="DC15">
            <v>6208.1834946347499</v>
          </cell>
          <cell r="DD15">
            <v>5292.5499770133401</v>
          </cell>
          <cell r="DE15">
            <v>6122.4991635713759</v>
          </cell>
          <cell r="DF15">
            <v>5658.216576539553</v>
          </cell>
          <cell r="DG15">
            <v>6798.1353830182779</v>
          </cell>
          <cell r="DH15">
            <v>8393.6128369552334</v>
          </cell>
        </row>
        <row r="16">
          <cell r="D16" t="str">
            <v>3x</v>
          </cell>
          <cell r="E16">
            <v>662.29514593896033</v>
          </cell>
          <cell r="F16">
            <v>526.94593174389922</v>
          </cell>
          <cell r="G16">
            <v>574.8520741098223</v>
          </cell>
          <cell r="H16">
            <v>559.9611888809593</v>
          </cell>
          <cell r="I16">
            <v>534.30528156912101</v>
          </cell>
          <cell r="J16">
            <v>596.60413386839366</v>
          </cell>
          <cell r="K16">
            <v>707.74413799708702</v>
          </cell>
          <cell r="L16">
            <v>603.36026222887699</v>
          </cell>
          <cell r="M16">
            <v>697.97596940466144</v>
          </cell>
          <cell r="N16">
            <v>645.04691541811735</v>
          </cell>
          <cell r="O16">
            <v>774.99971945092068</v>
          </cell>
          <cell r="P16">
            <v>956.88703259272268</v>
          </cell>
          <cell r="Q16">
            <v>740.39811815943756</v>
          </cell>
          <cell r="R16">
            <v>589.08747652351383</v>
          </cell>
          <cell r="S16">
            <v>642.64308216776317</v>
          </cell>
          <cell r="T16">
            <v>625.99614844224482</v>
          </cell>
          <cell r="U16">
            <v>597.31469786868342</v>
          </cell>
          <cell r="V16">
            <v>666.9603132543732</v>
          </cell>
          <cell r="W16">
            <v>791.20680730417371</v>
          </cell>
          <cell r="X16">
            <v>674.51317658851951</v>
          </cell>
          <cell r="Y16">
            <v>780.28670062961464</v>
          </cell>
          <cell r="Z16">
            <v>721.115842730547</v>
          </cell>
          <cell r="AA16">
            <v>866.39368772972728</v>
          </cell>
          <cell r="AB16">
            <v>1069.7305613170179</v>
          </cell>
          <cell r="AC16">
            <v>749.42736350284531</v>
          </cell>
          <cell r="AD16">
            <v>596.27147013965407</v>
          </cell>
          <cell r="AE16">
            <v>650.48019292590652</v>
          </cell>
          <cell r="AF16">
            <v>633.63024781349168</v>
          </cell>
          <cell r="AG16">
            <v>604.5990234524478</v>
          </cell>
          <cell r="AH16">
            <v>675.09397561113371</v>
          </cell>
          <cell r="AI16">
            <v>800.85567080788303</v>
          </cell>
          <cell r="AJ16">
            <v>682.73894703472092</v>
          </cell>
          <cell r="AK16">
            <v>789.80239210070749</v>
          </cell>
          <cell r="AL16">
            <v>729.90993837360236</v>
          </cell>
          <cell r="AM16">
            <v>876.95946440935802</v>
          </cell>
          <cell r="AN16">
            <v>1082.7760559672251</v>
          </cell>
          <cell r="AO16">
            <v>749.42736350284531</v>
          </cell>
          <cell r="AP16">
            <v>596.27147013965407</v>
          </cell>
          <cell r="AQ16">
            <v>650.48019292590652</v>
          </cell>
          <cell r="AR16">
            <v>633.63024781349168</v>
          </cell>
          <cell r="AS16">
            <v>604.5990234524478</v>
          </cell>
          <cell r="AT16">
            <v>675.09397561113371</v>
          </cell>
          <cell r="AU16">
            <v>800.85567080788303</v>
          </cell>
          <cell r="AV16">
            <v>682.73894703472092</v>
          </cell>
          <cell r="AW16">
            <v>789.80239210070749</v>
          </cell>
          <cell r="AX16">
            <v>729.90993837360236</v>
          </cell>
          <cell r="AY16">
            <v>876.95946440935802</v>
          </cell>
          <cell r="AZ16">
            <v>1082.7760559672251</v>
          </cell>
          <cell r="BA16">
            <v>749.42736350284531</v>
          </cell>
          <cell r="BB16">
            <v>596.27147013965407</v>
          </cell>
          <cell r="BC16">
            <v>650.48019292590652</v>
          </cell>
          <cell r="BD16">
            <v>633.63024781349168</v>
          </cell>
          <cell r="BE16">
            <v>604.5990234524478</v>
          </cell>
          <cell r="BF16">
            <v>675.09397561113371</v>
          </cell>
          <cell r="BG16">
            <v>800.85567080788303</v>
          </cell>
          <cell r="BH16">
            <v>682.73894703472092</v>
          </cell>
          <cell r="BI16">
            <v>789.80239210070749</v>
          </cell>
          <cell r="BJ16">
            <v>729.90993837360236</v>
          </cell>
          <cell r="BK16">
            <v>876.95946440935802</v>
          </cell>
          <cell r="BL16">
            <v>1082.7760559672251</v>
          </cell>
          <cell r="BM16">
            <v>749.42736350284531</v>
          </cell>
          <cell r="BN16">
            <v>596.27147013965407</v>
          </cell>
          <cell r="BO16">
            <v>650.48019292590652</v>
          </cell>
          <cell r="BP16">
            <v>633.63024781349168</v>
          </cell>
          <cell r="BQ16">
            <v>604.5990234524478</v>
          </cell>
          <cell r="BR16">
            <v>675.09397561113371</v>
          </cell>
          <cell r="BS16">
            <v>800.85567080788303</v>
          </cell>
          <cell r="BT16">
            <v>682.73894703472092</v>
          </cell>
          <cell r="BU16">
            <v>789.80239210070749</v>
          </cell>
          <cell r="BV16">
            <v>729.90993837360236</v>
          </cell>
          <cell r="BW16">
            <v>876.95946440935802</v>
          </cell>
          <cell r="BX16">
            <v>1082.7760559672251</v>
          </cell>
          <cell r="BY16">
            <v>749.42736350284531</v>
          </cell>
          <cell r="BZ16">
            <v>596.27147013965407</v>
          </cell>
          <cell r="CA16">
            <v>650.48019292590652</v>
          </cell>
          <cell r="CB16">
            <v>633.63024781349168</v>
          </cell>
          <cell r="CC16">
            <v>604.5990234524478</v>
          </cell>
          <cell r="CD16">
            <v>675.09397561113371</v>
          </cell>
          <cell r="CE16">
            <v>800.85567080788303</v>
          </cell>
          <cell r="CF16">
            <v>682.73894703472092</v>
          </cell>
          <cell r="CG16">
            <v>789.80239210070749</v>
          </cell>
          <cell r="CH16">
            <v>729.90993837360236</v>
          </cell>
          <cell r="CI16">
            <v>876.95946440935802</v>
          </cell>
          <cell r="CJ16">
            <v>1082.7760559672251</v>
          </cell>
          <cell r="CK16">
            <v>749.42736350284531</v>
          </cell>
          <cell r="CL16">
            <v>596.27147013965407</v>
          </cell>
          <cell r="CM16">
            <v>650.48019292590652</v>
          </cell>
          <cell r="CN16">
            <v>633.63024781349168</v>
          </cell>
          <cell r="CO16">
            <v>604.5990234524478</v>
          </cell>
          <cell r="CP16">
            <v>675.09397561113371</v>
          </cell>
          <cell r="CQ16">
            <v>800.85567080788303</v>
          </cell>
          <cell r="CR16">
            <v>682.73894703472092</v>
          </cell>
          <cell r="CS16">
            <v>789.80239210070749</v>
          </cell>
          <cell r="CT16">
            <v>729.90993837360236</v>
          </cell>
          <cell r="CU16">
            <v>876.95946440935802</v>
          </cell>
          <cell r="CV16">
            <v>1082.7760559672251</v>
          </cell>
          <cell r="CW16">
            <v>749.42736350284531</v>
          </cell>
          <cell r="CX16">
            <v>596.27147013965407</v>
          </cell>
          <cell r="CY16">
            <v>650.48019292590652</v>
          </cell>
          <cell r="CZ16">
            <v>633.63024781349168</v>
          </cell>
          <cell r="DA16">
            <v>604.5990234524478</v>
          </cell>
          <cell r="DB16">
            <v>675.09397561113371</v>
          </cell>
          <cell r="DC16">
            <v>800.85567080788303</v>
          </cell>
          <cell r="DD16">
            <v>682.73894703472092</v>
          </cell>
          <cell r="DE16">
            <v>789.80239210070749</v>
          </cell>
          <cell r="DF16">
            <v>729.90993837360236</v>
          </cell>
          <cell r="DG16">
            <v>876.95946440935802</v>
          </cell>
          <cell r="DH16">
            <v>1082.7760559672251</v>
          </cell>
        </row>
        <row r="17">
          <cell r="D17" t="str">
            <v>5x</v>
          </cell>
          <cell r="E17">
            <v>292.64204122884297</v>
          </cell>
          <cell r="F17">
            <v>232.83657449149035</v>
          </cell>
          <cell r="G17">
            <v>254.00440483922381</v>
          </cell>
          <cell r="H17">
            <v>247.42471136600525</v>
          </cell>
          <cell r="I17">
            <v>236.08838022821627</v>
          </cell>
          <cell r="J17">
            <v>263.61578008138321</v>
          </cell>
          <cell r="K17">
            <v>312.72415399871289</v>
          </cell>
          <cell r="L17">
            <v>266.60104610113166</v>
          </cell>
          <cell r="M17">
            <v>308.40798648112951</v>
          </cell>
          <cell r="N17">
            <v>285.02073006847047</v>
          </cell>
          <cell r="O17">
            <v>342.44173650156961</v>
          </cell>
          <cell r="P17">
            <v>422.81054928515653</v>
          </cell>
          <cell r="Q17">
            <v>327.1526568611468</v>
          </cell>
          <cell r="R17">
            <v>260.29446637085488</v>
          </cell>
          <cell r="S17">
            <v>283.95857119040699</v>
          </cell>
          <cell r="T17">
            <v>276.60294931168954</v>
          </cell>
          <cell r="U17">
            <v>263.92975022104611</v>
          </cell>
          <cell r="V17">
            <v>294.70339422867647</v>
          </cell>
          <cell r="W17">
            <v>349.60300787858836</v>
          </cell>
          <cell r="X17">
            <v>298.0407059344621</v>
          </cell>
          <cell r="Y17">
            <v>344.77784446424829</v>
          </cell>
          <cell r="Z17">
            <v>318.63258167163701</v>
          </cell>
          <cell r="AA17">
            <v>382.82511783406545</v>
          </cell>
          <cell r="AB17">
            <v>472.67164337263574</v>
          </cell>
          <cell r="AC17">
            <v>331.14232340823395</v>
          </cell>
          <cell r="AD17">
            <v>263.46878913147503</v>
          </cell>
          <cell r="AE17">
            <v>287.42148059516796</v>
          </cell>
          <cell r="AF17">
            <v>279.97615601061256</v>
          </cell>
          <cell r="AG17">
            <v>267.14840571154662</v>
          </cell>
          <cell r="AH17">
            <v>298.29733806073352</v>
          </cell>
          <cell r="AI17">
            <v>353.86645919418078</v>
          </cell>
          <cell r="AJ17">
            <v>301.67534868976037</v>
          </cell>
          <cell r="AK17">
            <v>348.9824523235684</v>
          </cell>
          <cell r="AL17">
            <v>322.51834486275447</v>
          </cell>
          <cell r="AM17">
            <v>387.49371683204186</v>
          </cell>
          <cell r="AN17">
            <v>478.43593170644834</v>
          </cell>
          <cell r="AO17">
            <v>331.14232340823395</v>
          </cell>
          <cell r="AP17">
            <v>263.46878913147503</v>
          </cell>
          <cell r="AQ17">
            <v>287.42148059516796</v>
          </cell>
          <cell r="AR17">
            <v>279.97615601061256</v>
          </cell>
          <cell r="AS17">
            <v>267.14840571154662</v>
          </cell>
          <cell r="AT17">
            <v>298.29733806073352</v>
          </cell>
          <cell r="AU17">
            <v>353.86645919418078</v>
          </cell>
          <cell r="AV17">
            <v>301.67534868976037</v>
          </cell>
          <cell r="AW17">
            <v>348.9824523235684</v>
          </cell>
          <cell r="AX17">
            <v>322.51834486275447</v>
          </cell>
          <cell r="AY17">
            <v>387.49371683204186</v>
          </cell>
          <cell r="AZ17">
            <v>478.43593170644834</v>
          </cell>
          <cell r="BA17">
            <v>331.14232340823395</v>
          </cell>
          <cell r="BB17">
            <v>263.46878913147503</v>
          </cell>
          <cell r="BC17">
            <v>287.42148059516796</v>
          </cell>
          <cell r="BD17">
            <v>279.97615601061256</v>
          </cell>
          <cell r="BE17">
            <v>267.14840571154662</v>
          </cell>
          <cell r="BF17">
            <v>298.29733806073352</v>
          </cell>
          <cell r="BG17">
            <v>353.86645919418078</v>
          </cell>
          <cell r="BH17">
            <v>301.67534868976037</v>
          </cell>
          <cell r="BI17">
            <v>348.9824523235684</v>
          </cell>
          <cell r="BJ17">
            <v>322.51834486275447</v>
          </cell>
          <cell r="BK17">
            <v>387.49371683204186</v>
          </cell>
          <cell r="BL17">
            <v>478.43593170644834</v>
          </cell>
          <cell r="BM17">
            <v>331.14232340823395</v>
          </cell>
          <cell r="BN17">
            <v>263.46878913147503</v>
          </cell>
          <cell r="BO17">
            <v>287.42148059516796</v>
          </cell>
          <cell r="BP17">
            <v>279.97615601061256</v>
          </cell>
          <cell r="BQ17">
            <v>267.14840571154662</v>
          </cell>
          <cell r="BR17">
            <v>298.29733806073352</v>
          </cell>
          <cell r="BS17">
            <v>353.86645919418078</v>
          </cell>
          <cell r="BT17">
            <v>301.67534868976037</v>
          </cell>
          <cell r="BU17">
            <v>348.9824523235684</v>
          </cell>
          <cell r="BV17">
            <v>322.51834486275447</v>
          </cell>
          <cell r="BW17">
            <v>387.49371683204186</v>
          </cell>
          <cell r="BX17">
            <v>478.43593170644834</v>
          </cell>
          <cell r="BY17">
            <v>331.14232340823395</v>
          </cell>
          <cell r="BZ17">
            <v>263.46878913147503</v>
          </cell>
          <cell r="CA17">
            <v>287.42148059516796</v>
          </cell>
          <cell r="CB17">
            <v>279.97615601061256</v>
          </cell>
          <cell r="CC17">
            <v>267.14840571154662</v>
          </cell>
          <cell r="CD17">
            <v>298.29733806073352</v>
          </cell>
          <cell r="CE17">
            <v>353.86645919418078</v>
          </cell>
          <cell r="CF17">
            <v>301.67534868976037</v>
          </cell>
          <cell r="CG17">
            <v>348.9824523235684</v>
          </cell>
          <cell r="CH17">
            <v>322.51834486275447</v>
          </cell>
          <cell r="CI17">
            <v>387.49371683204186</v>
          </cell>
          <cell r="CJ17">
            <v>478.43593170644834</v>
          </cell>
          <cell r="CK17">
            <v>331.14232340823395</v>
          </cell>
          <cell r="CL17">
            <v>263.46878913147503</v>
          </cell>
          <cell r="CM17">
            <v>287.42148059516796</v>
          </cell>
          <cell r="CN17">
            <v>279.97615601061256</v>
          </cell>
          <cell r="CO17">
            <v>267.14840571154662</v>
          </cell>
          <cell r="CP17">
            <v>298.29733806073352</v>
          </cell>
          <cell r="CQ17">
            <v>353.86645919418078</v>
          </cell>
          <cell r="CR17">
            <v>301.67534868976037</v>
          </cell>
          <cell r="CS17">
            <v>348.9824523235684</v>
          </cell>
          <cell r="CT17">
            <v>322.51834486275447</v>
          </cell>
          <cell r="CU17">
            <v>387.49371683204186</v>
          </cell>
          <cell r="CV17">
            <v>478.43593170644834</v>
          </cell>
          <cell r="CW17">
            <v>331.14232340823395</v>
          </cell>
          <cell r="CX17">
            <v>263.46878913147503</v>
          </cell>
          <cell r="CY17">
            <v>287.42148059516796</v>
          </cell>
          <cell r="CZ17">
            <v>279.97615601061256</v>
          </cell>
          <cell r="DA17">
            <v>267.14840571154662</v>
          </cell>
          <cell r="DB17">
            <v>298.29733806073352</v>
          </cell>
          <cell r="DC17">
            <v>353.86645919418078</v>
          </cell>
          <cell r="DD17">
            <v>301.67534868976037</v>
          </cell>
          <cell r="DE17">
            <v>348.9824523235684</v>
          </cell>
          <cell r="DF17">
            <v>322.51834486275447</v>
          </cell>
          <cell r="DG17">
            <v>387.49371683204186</v>
          </cell>
          <cell r="DH17">
            <v>478.43593170644834</v>
          </cell>
        </row>
        <row r="18">
          <cell r="D18" t="str">
            <v>10x</v>
          </cell>
          <cell r="E18">
            <v>3706.7991888986771</v>
          </cell>
          <cell r="F18">
            <v>2949.2632768922113</v>
          </cell>
          <cell r="G18">
            <v>3217.3891279635013</v>
          </cell>
          <cell r="H18">
            <v>3134.0463439693999</v>
          </cell>
          <cell r="I18">
            <v>2990.4528162240726</v>
          </cell>
          <cell r="J18">
            <v>3339.1332143641871</v>
          </cell>
          <cell r="K18">
            <v>3961.17261731703</v>
          </cell>
          <cell r="L18">
            <v>3376.9465839476679</v>
          </cell>
          <cell r="M18">
            <v>3906.5011620943069</v>
          </cell>
          <cell r="N18">
            <v>3610.2625808672924</v>
          </cell>
          <cell r="O18">
            <v>4337.5953290198822</v>
          </cell>
          <cell r="P18">
            <v>5355.6002909453164</v>
          </cell>
          <cell r="Q18">
            <v>4143.9336535745269</v>
          </cell>
          <cell r="R18">
            <v>3297.0632406974955</v>
          </cell>
          <cell r="S18">
            <v>3596.8085684118214</v>
          </cell>
          <cell r="T18">
            <v>3503.6373579480673</v>
          </cell>
          <cell r="U18">
            <v>3343.110169466584</v>
          </cell>
          <cell r="V18">
            <v>3732.9096602299023</v>
          </cell>
          <cell r="W18">
            <v>4428.3047664621181</v>
          </cell>
          <cell r="X18">
            <v>3775.1822751698533</v>
          </cell>
          <cell r="Y18">
            <v>4367.1860298804786</v>
          </cell>
          <cell r="Z18">
            <v>4036.0127011740683</v>
          </cell>
          <cell r="AA18">
            <v>4849.1181592314961</v>
          </cell>
          <cell r="AB18">
            <v>5987.1741493867194</v>
          </cell>
          <cell r="AC18">
            <v>4194.4694298376289</v>
          </cell>
          <cell r="AD18">
            <v>3337.2713289986837</v>
          </cell>
          <cell r="AE18">
            <v>3640.6720875387937</v>
          </cell>
          <cell r="AF18">
            <v>3546.364642801092</v>
          </cell>
          <cell r="AG18">
            <v>3383.8798056795904</v>
          </cell>
          <cell r="AH18">
            <v>3778.4329487692908</v>
          </cell>
          <cell r="AI18">
            <v>4482.3084831262895</v>
          </cell>
          <cell r="AJ18">
            <v>3821.2210834036309</v>
          </cell>
          <cell r="AK18">
            <v>4420.4443960985327</v>
          </cell>
          <cell r="AL18">
            <v>4085.232368261557</v>
          </cell>
          <cell r="AM18">
            <v>4908.253746539197</v>
          </cell>
          <cell r="AN18">
            <v>6060.1884682816781</v>
          </cell>
          <cell r="AO18">
            <v>4194.4694298376289</v>
          </cell>
          <cell r="AP18">
            <v>3337.2713289986837</v>
          </cell>
          <cell r="AQ18">
            <v>3640.6720875387937</v>
          </cell>
          <cell r="AR18">
            <v>3546.364642801092</v>
          </cell>
          <cell r="AS18">
            <v>3383.8798056795904</v>
          </cell>
          <cell r="AT18">
            <v>3778.4329487692908</v>
          </cell>
          <cell r="AU18">
            <v>4482.3084831262895</v>
          </cell>
          <cell r="AV18">
            <v>3821.2210834036309</v>
          </cell>
          <cell r="AW18">
            <v>4420.4443960985327</v>
          </cell>
          <cell r="AX18">
            <v>4085.232368261557</v>
          </cell>
          <cell r="AY18">
            <v>4908.253746539197</v>
          </cell>
          <cell r="AZ18">
            <v>6060.1884682816781</v>
          </cell>
          <cell r="BA18">
            <v>4194.4694298376289</v>
          </cell>
          <cell r="BB18">
            <v>3337.2713289986837</v>
          </cell>
          <cell r="BC18">
            <v>3640.6720875387937</v>
          </cell>
          <cell r="BD18">
            <v>3546.364642801092</v>
          </cell>
          <cell r="BE18">
            <v>3383.8798056795904</v>
          </cell>
          <cell r="BF18">
            <v>3778.4329487692908</v>
          </cell>
          <cell r="BG18">
            <v>4482.3084831262895</v>
          </cell>
          <cell r="BH18">
            <v>3821.2210834036309</v>
          </cell>
          <cell r="BI18">
            <v>4420.4443960985327</v>
          </cell>
          <cell r="BJ18">
            <v>4085.232368261557</v>
          </cell>
          <cell r="BK18">
            <v>4908.253746539197</v>
          </cell>
          <cell r="BL18">
            <v>6060.1884682816781</v>
          </cell>
          <cell r="BM18">
            <v>4194.4694298376289</v>
          </cell>
          <cell r="BN18">
            <v>3337.2713289986837</v>
          </cell>
          <cell r="BO18">
            <v>3640.6720875387937</v>
          </cell>
          <cell r="BP18">
            <v>3546.364642801092</v>
          </cell>
          <cell r="BQ18">
            <v>3383.8798056795904</v>
          </cell>
          <cell r="BR18">
            <v>3778.4329487692908</v>
          </cell>
          <cell r="BS18">
            <v>4482.3084831262895</v>
          </cell>
          <cell r="BT18">
            <v>3821.2210834036309</v>
          </cell>
          <cell r="BU18">
            <v>4420.4443960985327</v>
          </cell>
          <cell r="BV18">
            <v>4085.232368261557</v>
          </cell>
          <cell r="BW18">
            <v>4908.253746539197</v>
          </cell>
          <cell r="BX18">
            <v>6060.1884682816781</v>
          </cell>
          <cell r="BY18">
            <v>4194.4694298376289</v>
          </cell>
          <cell r="BZ18">
            <v>3337.2713289986837</v>
          </cell>
          <cell r="CA18">
            <v>3640.6720875387937</v>
          </cell>
          <cell r="CB18">
            <v>3546.364642801092</v>
          </cell>
          <cell r="CC18">
            <v>3383.8798056795904</v>
          </cell>
          <cell r="CD18">
            <v>3778.4329487692908</v>
          </cell>
          <cell r="CE18">
            <v>4482.3084831262895</v>
          </cell>
          <cell r="CF18">
            <v>3821.2210834036309</v>
          </cell>
          <cell r="CG18">
            <v>4420.4443960985327</v>
          </cell>
          <cell r="CH18">
            <v>4085.232368261557</v>
          </cell>
          <cell r="CI18">
            <v>4908.253746539197</v>
          </cell>
          <cell r="CJ18">
            <v>6060.1884682816781</v>
          </cell>
          <cell r="CK18">
            <v>4194.4694298376289</v>
          </cell>
          <cell r="CL18">
            <v>3337.2713289986837</v>
          </cell>
          <cell r="CM18">
            <v>3640.6720875387937</v>
          </cell>
          <cell r="CN18">
            <v>3546.364642801092</v>
          </cell>
          <cell r="CO18">
            <v>3383.8798056795904</v>
          </cell>
          <cell r="CP18">
            <v>3778.4329487692908</v>
          </cell>
          <cell r="CQ18">
            <v>4482.3084831262895</v>
          </cell>
          <cell r="CR18">
            <v>3821.2210834036309</v>
          </cell>
          <cell r="CS18">
            <v>4420.4443960985327</v>
          </cell>
          <cell r="CT18">
            <v>4085.232368261557</v>
          </cell>
          <cell r="CU18">
            <v>4908.253746539197</v>
          </cell>
          <cell r="CV18">
            <v>6060.1884682816781</v>
          </cell>
          <cell r="CW18">
            <v>4194.4694298376289</v>
          </cell>
          <cell r="CX18">
            <v>3337.2713289986837</v>
          </cell>
          <cell r="CY18">
            <v>3640.6720875387937</v>
          </cell>
          <cell r="CZ18">
            <v>3546.364642801092</v>
          </cell>
          <cell r="DA18">
            <v>3383.8798056795904</v>
          </cell>
          <cell r="DB18">
            <v>3778.4329487692908</v>
          </cell>
          <cell r="DC18">
            <v>4482.3084831262895</v>
          </cell>
          <cell r="DD18">
            <v>3821.2210834036309</v>
          </cell>
          <cell r="DE18">
            <v>4420.4443960985327</v>
          </cell>
          <cell r="DF18">
            <v>4085.232368261557</v>
          </cell>
          <cell r="DG18">
            <v>4908.253746539197</v>
          </cell>
          <cell r="DH18">
            <v>6060.1884682816781</v>
          </cell>
        </row>
        <row r="19">
          <cell r="D19" t="str">
            <v>20x</v>
          </cell>
          <cell r="E19">
            <v>472.33452268515003</v>
          </cell>
          <cell r="F19">
            <v>375.80640093363354</v>
          </cell>
          <cell r="G19">
            <v>409.97202184576474</v>
          </cell>
          <cell r="H19">
            <v>399.35216571355232</v>
          </cell>
          <cell r="I19">
            <v>381.05492949115609</v>
          </cell>
          <cell r="J19">
            <v>425.48511872784661</v>
          </cell>
          <cell r="K19">
            <v>504.74775733125585</v>
          </cell>
          <cell r="L19">
            <v>430.30344282989677</v>
          </cell>
          <cell r="M19">
            <v>497.78131151340199</v>
          </cell>
          <cell r="N19">
            <v>460.03345905788211</v>
          </cell>
          <cell r="O19">
            <v>552.71297821305973</v>
          </cell>
          <cell r="P19">
            <v>682.43106200411228</v>
          </cell>
          <cell r="Q19">
            <v>528.03586721448255</v>
          </cell>
          <cell r="R19">
            <v>420.12440186173075</v>
          </cell>
          <cell r="S19">
            <v>458.31909735995509</v>
          </cell>
          <cell r="T19">
            <v>446.44686555570939</v>
          </cell>
          <cell r="U19">
            <v>425.99187754975867</v>
          </cell>
          <cell r="V19">
            <v>475.66161875505679</v>
          </cell>
          <cell r="W19">
            <v>564.2715214882478</v>
          </cell>
          <cell r="X19">
            <v>481.04815694685112</v>
          </cell>
          <cell r="Y19">
            <v>556.48353843352356</v>
          </cell>
          <cell r="Z19">
            <v>514.28416690860718</v>
          </cell>
          <cell r="AA19">
            <v>617.89317264445651</v>
          </cell>
          <cell r="AB19">
            <v>762.90861737337696</v>
          </cell>
          <cell r="AC19">
            <v>534.47532900978115</v>
          </cell>
          <cell r="AD19">
            <v>425.24787017711765</v>
          </cell>
          <cell r="AE19">
            <v>463.90835464483257</v>
          </cell>
          <cell r="AF19">
            <v>451.89133952590095</v>
          </cell>
          <cell r="AG19">
            <v>431.18690044670689</v>
          </cell>
          <cell r="AH19">
            <v>481.46237020328914</v>
          </cell>
          <cell r="AI19">
            <v>571.15288150639708</v>
          </cell>
          <cell r="AJ19">
            <v>486.91459788522729</v>
          </cell>
          <cell r="AK19">
            <v>563.26992304856651</v>
          </cell>
          <cell r="AL19">
            <v>520.55592504163883</v>
          </cell>
          <cell r="AM19">
            <v>625.42845523768153</v>
          </cell>
          <cell r="AN19">
            <v>772.21238099988159</v>
          </cell>
          <cell r="AO19">
            <v>534.47532900978115</v>
          </cell>
          <cell r="AP19">
            <v>425.24787017711765</v>
          </cell>
          <cell r="AQ19">
            <v>463.90835464483257</v>
          </cell>
          <cell r="AR19">
            <v>451.89133952590095</v>
          </cell>
          <cell r="AS19">
            <v>431.18690044670689</v>
          </cell>
          <cell r="AT19">
            <v>481.46237020328914</v>
          </cell>
          <cell r="AU19">
            <v>571.15288150639708</v>
          </cell>
          <cell r="AV19">
            <v>486.91459788522729</v>
          </cell>
          <cell r="AW19">
            <v>563.26992304856651</v>
          </cell>
          <cell r="AX19">
            <v>520.55592504163883</v>
          </cell>
          <cell r="AY19">
            <v>625.42845523768153</v>
          </cell>
          <cell r="AZ19">
            <v>772.21238099988159</v>
          </cell>
          <cell r="BA19">
            <v>534.47532900978115</v>
          </cell>
          <cell r="BB19">
            <v>425.24787017711765</v>
          </cell>
          <cell r="BC19">
            <v>463.90835464483257</v>
          </cell>
          <cell r="BD19">
            <v>451.89133952590095</v>
          </cell>
          <cell r="BE19">
            <v>431.18690044670689</v>
          </cell>
          <cell r="BF19">
            <v>481.46237020328914</v>
          </cell>
          <cell r="BG19">
            <v>571.15288150639708</v>
          </cell>
          <cell r="BH19">
            <v>486.91459788522729</v>
          </cell>
          <cell r="BI19">
            <v>563.26992304856651</v>
          </cell>
          <cell r="BJ19">
            <v>520.55592504163883</v>
          </cell>
          <cell r="BK19">
            <v>625.42845523768153</v>
          </cell>
          <cell r="BL19">
            <v>772.21238099988159</v>
          </cell>
          <cell r="BM19">
            <v>534.47532900978115</v>
          </cell>
          <cell r="BN19">
            <v>425.24787017711765</v>
          </cell>
          <cell r="BO19">
            <v>463.90835464483257</v>
          </cell>
          <cell r="BP19">
            <v>451.89133952590095</v>
          </cell>
          <cell r="BQ19">
            <v>431.18690044670689</v>
          </cell>
          <cell r="BR19">
            <v>481.46237020328914</v>
          </cell>
          <cell r="BS19">
            <v>571.15288150639708</v>
          </cell>
          <cell r="BT19">
            <v>486.91459788522729</v>
          </cell>
          <cell r="BU19">
            <v>563.26992304856651</v>
          </cell>
          <cell r="BV19">
            <v>520.55592504163883</v>
          </cell>
          <cell r="BW19">
            <v>625.42845523768153</v>
          </cell>
          <cell r="BX19">
            <v>772.21238099988159</v>
          </cell>
          <cell r="BY19">
            <v>534.47532900978115</v>
          </cell>
          <cell r="BZ19">
            <v>425.24787017711765</v>
          </cell>
          <cell r="CA19">
            <v>463.90835464483257</v>
          </cell>
          <cell r="CB19">
            <v>451.89133952590095</v>
          </cell>
          <cell r="CC19">
            <v>431.18690044670689</v>
          </cell>
          <cell r="CD19">
            <v>481.46237020328914</v>
          </cell>
          <cell r="CE19">
            <v>571.15288150639708</v>
          </cell>
          <cell r="CF19">
            <v>486.91459788522729</v>
          </cell>
          <cell r="CG19">
            <v>563.26992304856651</v>
          </cell>
          <cell r="CH19">
            <v>520.55592504163883</v>
          </cell>
          <cell r="CI19">
            <v>625.42845523768153</v>
          </cell>
          <cell r="CJ19">
            <v>772.21238099988159</v>
          </cell>
          <cell r="CK19">
            <v>534.47532900978115</v>
          </cell>
          <cell r="CL19">
            <v>425.24787017711765</v>
          </cell>
          <cell r="CM19">
            <v>463.90835464483257</v>
          </cell>
          <cell r="CN19">
            <v>451.89133952590095</v>
          </cell>
          <cell r="CO19">
            <v>431.18690044670689</v>
          </cell>
          <cell r="CP19">
            <v>481.46237020328914</v>
          </cell>
          <cell r="CQ19">
            <v>571.15288150639708</v>
          </cell>
          <cell r="CR19">
            <v>486.91459788522729</v>
          </cell>
          <cell r="CS19">
            <v>563.26992304856651</v>
          </cell>
          <cell r="CT19">
            <v>520.55592504163883</v>
          </cell>
          <cell r="CU19">
            <v>625.42845523768153</v>
          </cell>
          <cell r="CV19">
            <v>772.21238099988159</v>
          </cell>
          <cell r="CW19">
            <v>534.47532900978115</v>
          </cell>
          <cell r="CX19">
            <v>425.24787017711765</v>
          </cell>
          <cell r="CY19">
            <v>463.90835464483257</v>
          </cell>
          <cell r="CZ19">
            <v>451.89133952590095</v>
          </cell>
          <cell r="DA19">
            <v>431.18690044670689</v>
          </cell>
          <cell r="DB19">
            <v>481.46237020328914</v>
          </cell>
          <cell r="DC19">
            <v>571.15288150639708</v>
          </cell>
          <cell r="DD19">
            <v>486.91459788522729</v>
          </cell>
          <cell r="DE19">
            <v>563.26992304856651</v>
          </cell>
          <cell r="DF19">
            <v>520.55592504163883</v>
          </cell>
          <cell r="DG19">
            <v>625.42845523768153</v>
          </cell>
          <cell r="DH19">
            <v>772.21238099988159</v>
          </cell>
        </row>
        <row r="20">
          <cell r="D20" t="str">
            <v>o/w Autres (amortissable)</v>
          </cell>
          <cell r="E20">
            <v>1190.4226860178619</v>
          </cell>
          <cell r="F20">
            <v>947.14327184661374</v>
          </cell>
          <cell r="G20">
            <v>1033.2507407321734</v>
          </cell>
          <cell r="H20">
            <v>1006.4855625483665</v>
          </cell>
          <cell r="I20">
            <v>960.37111601851279</v>
          </cell>
          <cell r="J20">
            <v>1072.3483327392967</v>
          </cell>
          <cell r="K20">
            <v>1272.1136232599508</v>
          </cell>
          <cell r="L20">
            <v>1084.4919344541568</v>
          </cell>
          <cell r="M20">
            <v>1254.5561195328401</v>
          </cell>
          <cell r="N20">
            <v>1159.4203677439341</v>
          </cell>
          <cell r="O20">
            <v>1393.000165181465</v>
          </cell>
          <cell r="P20">
            <v>1719.9280993366579</v>
          </cell>
          <cell r="Q20">
            <v>1154.2282380780312</v>
          </cell>
          <cell r="R20">
            <v>918.34566218488158</v>
          </cell>
          <cell r="S20">
            <v>1001.8350590726413</v>
          </cell>
          <cell r="T20">
            <v>975.88366817611688</v>
          </cell>
          <cell r="U20">
            <v>931.17131768643731</v>
          </cell>
          <cell r="V20">
            <v>1039.7439004157393</v>
          </cell>
          <cell r="W20">
            <v>1233.4353866542172</v>
          </cell>
          <cell r="X20">
            <v>1051.5182795298938</v>
          </cell>
          <cell r="Y20">
            <v>1216.4117136093241</v>
          </cell>
          <cell r="Z20">
            <v>1124.1685360764236</v>
          </cell>
          <cell r="AA20">
            <v>1350.6464091996345</v>
          </cell>
          <cell r="AB20">
            <v>1667.6341966894101</v>
          </cell>
          <cell r="AC20">
            <v>1173.788516260603</v>
          </cell>
          <cell r="AD20">
            <v>933.90852577415376</v>
          </cell>
          <cell r="AE20">
            <v>1018.8127865289933</v>
          </cell>
          <cell r="AF20">
            <v>992.42160702878175</v>
          </cell>
          <cell r="AG20">
            <v>946.95153290618259</v>
          </cell>
          <cell r="AH20">
            <v>1057.36405495695</v>
          </cell>
          <cell r="AI20">
            <v>1254.3379590287752</v>
          </cell>
          <cell r="AJ20">
            <v>1069.3379701102533</v>
          </cell>
          <cell r="AK20">
            <v>1237.0257921059281</v>
          </cell>
          <cell r="AL20">
            <v>1143.2194036295903</v>
          </cell>
          <cell r="AM20">
            <v>1373.5353133337323</v>
          </cell>
          <cell r="AN20">
            <v>1695.8949753793606</v>
          </cell>
          <cell r="AO20">
            <v>1180.7970550589334</v>
          </cell>
          <cell r="AP20">
            <v>939.48477230093999</v>
          </cell>
          <cell r="AQ20">
            <v>1024.8959853707838</v>
          </cell>
          <cell r="AR20">
            <v>998.34722756502674</v>
          </cell>
          <cell r="AS20">
            <v>952.60565753474384</v>
          </cell>
          <cell r="AT20">
            <v>1063.6774384161217</v>
          </cell>
          <cell r="AU20">
            <v>1261.8274480894434</v>
          </cell>
          <cell r="AV20">
            <v>1075.7228482618311</v>
          </cell>
          <cell r="AW20">
            <v>1244.4119124661183</v>
          </cell>
          <cell r="AX20">
            <v>1150.0454182262122</v>
          </cell>
          <cell r="AY20">
            <v>1381.7365143175721</v>
          </cell>
          <cell r="AZ20">
            <v>1706.0209440425274</v>
          </cell>
          <cell r="BA20">
            <v>1189.2073016169293</v>
          </cell>
          <cell r="BB20">
            <v>946.17626813308266</v>
          </cell>
          <cell r="BC20">
            <v>1032.1958239809319</v>
          </cell>
          <cell r="BD20">
            <v>1005.4579722085205</v>
          </cell>
          <cell r="BE20">
            <v>959.39060708901661</v>
          </cell>
          <cell r="BF20">
            <v>1071.2534985671277</v>
          </cell>
          <cell r="BG20">
            <v>1270.8148349622443</v>
          </cell>
          <cell r="BH20">
            <v>1083.3847020437245</v>
          </cell>
          <cell r="BI20">
            <v>1253.2752568983456</v>
          </cell>
          <cell r="BJ20">
            <v>1158.2366357421579</v>
          </cell>
          <cell r="BK20">
            <v>1391.5779554981789</v>
          </cell>
          <cell r="BL20">
            <v>1718.1721064383264</v>
          </cell>
          <cell r="BM20">
            <v>1199.2995974865244</v>
          </cell>
          <cell r="BN20">
            <v>954.20606313165445</v>
          </cell>
          <cell r="BO20">
            <v>1040.9556303131099</v>
          </cell>
          <cell r="BP20">
            <v>1013.990865780713</v>
          </cell>
          <cell r="BQ20">
            <v>967.53254655414446</v>
          </cell>
          <cell r="BR20">
            <v>1080.3447707483347</v>
          </cell>
          <cell r="BS20">
            <v>1281.5996992096059</v>
          </cell>
          <cell r="BT20">
            <v>1092.5789265819963</v>
          </cell>
          <cell r="BU20">
            <v>1263.9112702170187</v>
          </cell>
          <cell r="BV20">
            <v>1168.066096761293</v>
          </cell>
          <cell r="BW20">
            <v>1403.3876849149078</v>
          </cell>
          <cell r="BX20">
            <v>1732.7535013132856</v>
          </cell>
          <cell r="BY20">
            <v>1211.4103525300388</v>
          </cell>
          <cell r="BZ20">
            <v>963.84181712994075</v>
          </cell>
          <cell r="CA20">
            <v>1051.4673979117235</v>
          </cell>
          <cell r="CB20">
            <v>1024.2303380673445</v>
          </cell>
          <cell r="CC20">
            <v>977.30287391229808</v>
          </cell>
          <cell r="CD20">
            <v>1091.2542973657837</v>
          </cell>
          <cell r="CE20">
            <v>1294.5415363064403</v>
          </cell>
          <cell r="CF20">
            <v>1103.6119960279229</v>
          </cell>
          <cell r="CG20">
            <v>1276.6744861994268</v>
          </cell>
          <cell r="CH20">
            <v>1179.8614499842554</v>
          </cell>
          <cell r="CI20">
            <v>1417.5593602149827</v>
          </cell>
          <cell r="CJ20">
            <v>1750.2511751632373</v>
          </cell>
          <cell r="CK20">
            <v>1211.4103525300386</v>
          </cell>
          <cell r="CL20">
            <v>963.84181712994041</v>
          </cell>
          <cell r="CM20">
            <v>1051.4673979117233</v>
          </cell>
          <cell r="CN20">
            <v>1024.2303380673443</v>
          </cell>
          <cell r="CO20">
            <v>977.30287391229774</v>
          </cell>
          <cell r="CP20">
            <v>1091.2542973657833</v>
          </cell>
          <cell r="CQ20">
            <v>1294.5415363064399</v>
          </cell>
          <cell r="CR20">
            <v>1103.6119960279227</v>
          </cell>
          <cell r="CS20">
            <v>1276.6744861994266</v>
          </cell>
          <cell r="CT20">
            <v>1179.8614499842552</v>
          </cell>
          <cell r="CU20">
            <v>1417.5593602149822</v>
          </cell>
          <cell r="CV20">
            <v>1750.2511751632369</v>
          </cell>
          <cell r="CW20">
            <v>1211.4103525300388</v>
          </cell>
          <cell r="CX20">
            <v>963.84181712994075</v>
          </cell>
          <cell r="CY20">
            <v>1051.4673979117235</v>
          </cell>
          <cell r="CZ20">
            <v>1024.2303380673445</v>
          </cell>
          <cell r="DA20">
            <v>977.30287391229808</v>
          </cell>
          <cell r="DB20">
            <v>1091.2542973657837</v>
          </cell>
          <cell r="DC20">
            <v>1294.5415363064403</v>
          </cell>
          <cell r="DD20">
            <v>1103.6119960279229</v>
          </cell>
          <cell r="DE20">
            <v>1276.6744861994268</v>
          </cell>
          <cell r="DF20">
            <v>1179.8614499842554</v>
          </cell>
          <cell r="DG20">
            <v>1417.5593602149827</v>
          </cell>
          <cell r="DH20">
            <v>1750.2511751632373</v>
          </cell>
        </row>
        <row r="21">
          <cell r="D21" t="str">
            <v>VAC classique</v>
          </cell>
          <cell r="E21">
            <v>900.73847922402501</v>
          </cell>
          <cell r="F21">
            <v>716.66005723078536</v>
          </cell>
          <cell r="G21">
            <v>781.81364635908039</v>
          </cell>
          <cell r="H21">
            <v>761.56165840840663</v>
          </cell>
          <cell r="I21">
            <v>726.66896279244395</v>
          </cell>
          <cell r="J21">
            <v>811.39700862145685</v>
          </cell>
          <cell r="K21">
            <v>962.55028056323465</v>
          </cell>
          <cell r="L21">
            <v>820.58551743384783</v>
          </cell>
          <cell r="M21">
            <v>949.26531935417847</v>
          </cell>
          <cell r="N21">
            <v>877.28044087977082</v>
          </cell>
          <cell r="O21">
            <v>1054.0196058776569</v>
          </cell>
          <cell r="P21">
            <v>1301.3910426669436</v>
          </cell>
          <cell r="Q21">
            <v>806.60718992542695</v>
          </cell>
          <cell r="R21">
            <v>641.76580464588756</v>
          </cell>
          <cell r="S21">
            <v>700.11054582492966</v>
          </cell>
          <cell r="T21">
            <v>681.97498320816521</v>
          </cell>
          <cell r="U21">
            <v>650.72873381515467</v>
          </cell>
          <cell r="V21">
            <v>726.60231147433137</v>
          </cell>
          <cell r="W21">
            <v>861.95937541815783</v>
          </cell>
          <cell r="X21">
            <v>734.83057910552293</v>
          </cell>
          <cell r="Y21">
            <v>850.06275339493016</v>
          </cell>
          <cell r="Z21">
            <v>785.60062383942784</v>
          </cell>
          <cell r="AA21">
            <v>943.86973803506453</v>
          </cell>
          <cell r="AB21">
            <v>1165.3897286857532</v>
          </cell>
          <cell r="AC21">
            <v>756.64325847747796</v>
          </cell>
          <cell r="AD21">
            <v>602.01269672736089</v>
          </cell>
          <cell r="AE21">
            <v>656.74337063173937</v>
          </cell>
          <cell r="AF21">
            <v>639.73118506723972</v>
          </cell>
          <cell r="AG21">
            <v>610.42043226064345</v>
          </cell>
          <cell r="AH21">
            <v>681.59414822726046</v>
          </cell>
          <cell r="AI21">
            <v>808.56674554550398</v>
          </cell>
          <cell r="AJ21">
            <v>689.31272960100841</v>
          </cell>
          <cell r="AK21">
            <v>797.40703984865524</v>
          </cell>
          <cell r="AL21">
            <v>736.93790894519543</v>
          </cell>
          <cell r="AM21">
            <v>885.40330793624844</v>
          </cell>
          <cell r="AN21">
            <v>1093.2016137749724</v>
          </cell>
          <cell r="AO21">
            <v>680.22274571918331</v>
          </cell>
          <cell r="AP21">
            <v>541.20977744478853</v>
          </cell>
          <cell r="AQ21">
            <v>590.41268629407909</v>
          </cell>
          <cell r="AR21">
            <v>575.11872121117631</v>
          </cell>
          <cell r="AS21">
            <v>548.76833676009687</v>
          </cell>
          <cell r="AT21">
            <v>612.75355034049448</v>
          </cell>
          <cell r="AU21">
            <v>726.90199190951773</v>
          </cell>
          <cell r="AV21">
            <v>619.69255965073739</v>
          </cell>
          <cell r="AW21">
            <v>716.86940975739083</v>
          </cell>
          <cell r="AX21">
            <v>662.50762460493831</v>
          </cell>
          <cell r="AY21">
            <v>795.97810784059129</v>
          </cell>
          <cell r="AZ21">
            <v>982.78891011726137</v>
          </cell>
          <cell r="BA21">
            <v>588.518130409229</v>
          </cell>
          <cell r="BB21">
            <v>468.24627430570104</v>
          </cell>
          <cell r="BC21">
            <v>510.81586508888608</v>
          </cell>
          <cell r="BD21">
            <v>497.58376458389989</v>
          </cell>
          <cell r="BE21">
            <v>474.78582215944033</v>
          </cell>
          <cell r="BF21">
            <v>530.14483287637483</v>
          </cell>
          <cell r="BG21">
            <v>628.90428754633376</v>
          </cell>
          <cell r="BH21">
            <v>536.14835571041181</v>
          </cell>
          <cell r="BI21">
            <v>620.22425364787262</v>
          </cell>
          <cell r="BJ21">
            <v>573.19128339662905</v>
          </cell>
          <cell r="BK21">
            <v>688.66786772580213</v>
          </cell>
          <cell r="BL21">
            <v>850.29366572800711</v>
          </cell>
          <cell r="BM21">
            <v>478.47259203728419</v>
          </cell>
          <cell r="BN21">
            <v>380.69007053879642</v>
          </cell>
          <cell r="BO21">
            <v>415.29967964265495</v>
          </cell>
          <cell r="BP21">
            <v>404.5418166311685</v>
          </cell>
          <cell r="BQ21">
            <v>386.00680463865285</v>
          </cell>
          <cell r="BR21">
            <v>431.01437191943148</v>
          </cell>
          <cell r="BS21">
            <v>511.30704231051328</v>
          </cell>
          <cell r="BT21">
            <v>435.89531098202116</v>
          </cell>
          <cell r="BU21">
            <v>504.2500663164513</v>
          </cell>
          <cell r="BV21">
            <v>466.01167394665856</v>
          </cell>
          <cell r="BW21">
            <v>559.89557958805563</v>
          </cell>
          <cell r="BX21">
            <v>691.29937246090265</v>
          </cell>
          <cell r="BY21">
            <v>346.4179459909509</v>
          </cell>
          <cell r="BZ21">
            <v>275.62262601851126</v>
          </cell>
          <cell r="CA21">
            <v>300.68025710717797</v>
          </cell>
          <cell r="CB21">
            <v>292.89147908789113</v>
          </cell>
          <cell r="CC21">
            <v>279.47198361370823</v>
          </cell>
          <cell r="CD21">
            <v>312.0578187710999</v>
          </cell>
          <cell r="CE21">
            <v>370.19034802752924</v>
          </cell>
          <cell r="CF21">
            <v>315.59165730795297</v>
          </cell>
          <cell r="CG21">
            <v>365.08104151874613</v>
          </cell>
          <cell r="CH21">
            <v>337.39614260669424</v>
          </cell>
          <cell r="CI21">
            <v>405.36883382276022</v>
          </cell>
          <cell r="CJ21">
            <v>500.50622054037797</v>
          </cell>
          <cell r="CK21">
            <v>346.41794599095061</v>
          </cell>
          <cell r="CL21">
            <v>275.62262601851097</v>
          </cell>
          <cell r="CM21">
            <v>300.68025710717768</v>
          </cell>
          <cell r="CN21">
            <v>292.89147908789084</v>
          </cell>
          <cell r="CO21">
            <v>279.47198361370795</v>
          </cell>
          <cell r="CP21">
            <v>312.05781877109962</v>
          </cell>
          <cell r="CQ21">
            <v>370.1903480275289</v>
          </cell>
          <cell r="CR21">
            <v>315.59165730795269</v>
          </cell>
          <cell r="CS21">
            <v>365.08104151874579</v>
          </cell>
          <cell r="CT21">
            <v>337.39614260669396</v>
          </cell>
          <cell r="CU21">
            <v>405.36883382275983</v>
          </cell>
          <cell r="CV21">
            <v>500.50622054037751</v>
          </cell>
          <cell r="CW21">
            <v>346.4179459909509</v>
          </cell>
          <cell r="CX21">
            <v>275.62262601851126</v>
          </cell>
          <cell r="CY21">
            <v>300.68025710717797</v>
          </cell>
          <cell r="CZ21">
            <v>292.89147908789113</v>
          </cell>
          <cell r="DA21">
            <v>279.47198361370823</v>
          </cell>
          <cell r="DB21">
            <v>312.0578187710999</v>
          </cell>
          <cell r="DC21">
            <v>370.19034802752924</v>
          </cell>
          <cell r="DD21">
            <v>315.59165730795297</v>
          </cell>
          <cell r="DE21">
            <v>365.08104151874613</v>
          </cell>
          <cell r="DF21">
            <v>337.39614260669424</v>
          </cell>
          <cell r="DG21">
            <v>405.36883382276022</v>
          </cell>
          <cell r="DH21">
            <v>500.50622054037797</v>
          </cell>
        </row>
        <row r="22">
          <cell r="D22" t="str">
            <v>VAC cuisine</v>
          </cell>
          <cell r="E22">
            <v>289.68420679383695</v>
          </cell>
          <cell r="F22">
            <v>230.48321461582839</v>
          </cell>
          <cell r="G22">
            <v>251.43709437309309</v>
          </cell>
          <cell r="H22">
            <v>244.9239041399598</v>
          </cell>
          <cell r="I22">
            <v>233.70215322606884</v>
          </cell>
          <cell r="J22">
            <v>260.95132411783987</v>
          </cell>
          <cell r="K22">
            <v>309.56334269671618</v>
          </cell>
          <cell r="L22">
            <v>263.90641702030899</v>
          </cell>
          <cell r="M22">
            <v>305.2908001786617</v>
          </cell>
          <cell r="N22">
            <v>282.13992686416316</v>
          </cell>
          <cell r="O22">
            <v>338.98055930380826</v>
          </cell>
          <cell r="P22">
            <v>418.53705666971416</v>
          </cell>
          <cell r="Q22">
            <v>347.62104815260432</v>
          </cell>
          <cell r="R22">
            <v>276.57985753899408</v>
          </cell>
          <cell r="S22">
            <v>301.72451324771168</v>
          </cell>
          <cell r="T22">
            <v>293.90868496795167</v>
          </cell>
          <cell r="U22">
            <v>280.44258387128264</v>
          </cell>
          <cell r="V22">
            <v>313.14158894140786</v>
          </cell>
          <cell r="W22">
            <v>371.47601123605932</v>
          </cell>
          <cell r="X22">
            <v>316.68770042437075</v>
          </cell>
          <cell r="Y22">
            <v>366.34896021439408</v>
          </cell>
          <cell r="Z22">
            <v>338.56791223699577</v>
          </cell>
          <cell r="AA22">
            <v>406.7766711645699</v>
          </cell>
          <cell r="AB22">
            <v>502.24446800365695</v>
          </cell>
          <cell r="AC22">
            <v>417.14525778312509</v>
          </cell>
          <cell r="AD22">
            <v>331.89582904679281</v>
          </cell>
          <cell r="AE22">
            <v>362.06941589725398</v>
          </cell>
          <cell r="AF22">
            <v>352.69042196154203</v>
          </cell>
          <cell r="AG22">
            <v>336.53110064553914</v>
          </cell>
          <cell r="AH22">
            <v>375.76990672968941</v>
          </cell>
          <cell r="AI22">
            <v>445.7712134832712</v>
          </cell>
          <cell r="AJ22">
            <v>380.02524050924484</v>
          </cell>
          <cell r="AK22">
            <v>439.61875225727289</v>
          </cell>
          <cell r="AL22">
            <v>406.28149468439489</v>
          </cell>
          <cell r="AM22">
            <v>488.13200539748385</v>
          </cell>
          <cell r="AN22">
            <v>602.6933616043882</v>
          </cell>
          <cell r="AO22">
            <v>500.57430933975013</v>
          </cell>
          <cell r="AP22">
            <v>398.27499485615141</v>
          </cell>
          <cell r="AQ22">
            <v>434.48329907670478</v>
          </cell>
          <cell r="AR22">
            <v>423.22850635385043</v>
          </cell>
          <cell r="AS22">
            <v>403.83732077464697</v>
          </cell>
          <cell r="AT22">
            <v>450.9238880756273</v>
          </cell>
          <cell r="AU22">
            <v>534.9254561799255</v>
          </cell>
          <cell r="AV22">
            <v>456.03028861109385</v>
          </cell>
          <cell r="AW22">
            <v>527.5425027087274</v>
          </cell>
          <cell r="AX22">
            <v>487.53779362127386</v>
          </cell>
          <cell r="AY22">
            <v>585.75840647698067</v>
          </cell>
          <cell r="AZ22">
            <v>723.23203392526591</v>
          </cell>
          <cell r="BA22">
            <v>600.68917120770016</v>
          </cell>
          <cell r="BB22">
            <v>477.92999382738168</v>
          </cell>
          <cell r="BC22">
            <v>521.37995889204569</v>
          </cell>
          <cell r="BD22">
            <v>507.87420762462057</v>
          </cell>
          <cell r="BE22">
            <v>484.60478492957634</v>
          </cell>
          <cell r="BF22">
            <v>541.10866569075279</v>
          </cell>
          <cell r="BG22">
            <v>641.91054741591063</v>
          </cell>
          <cell r="BH22">
            <v>547.23634633331267</v>
          </cell>
          <cell r="BI22">
            <v>633.05100325047295</v>
          </cell>
          <cell r="BJ22">
            <v>585.04535234552873</v>
          </cell>
          <cell r="BK22">
            <v>702.91008777237676</v>
          </cell>
          <cell r="BL22">
            <v>867.87844071031918</v>
          </cell>
          <cell r="BM22">
            <v>720.82700544924012</v>
          </cell>
          <cell r="BN22">
            <v>573.51599259285797</v>
          </cell>
          <cell r="BO22">
            <v>625.6559506704549</v>
          </cell>
          <cell r="BP22">
            <v>609.44904914954452</v>
          </cell>
          <cell r="BQ22">
            <v>581.52574191549161</v>
          </cell>
          <cell r="BR22">
            <v>649.33039882890318</v>
          </cell>
          <cell r="BS22">
            <v>770.29265689909255</v>
          </cell>
          <cell r="BT22">
            <v>656.68361559997504</v>
          </cell>
          <cell r="BU22">
            <v>759.66120390056733</v>
          </cell>
          <cell r="BV22">
            <v>702.05442281463434</v>
          </cell>
          <cell r="BW22">
            <v>843.49210532685208</v>
          </cell>
          <cell r="BX22">
            <v>1041.4541288523828</v>
          </cell>
          <cell r="BY22">
            <v>864.99240653908805</v>
          </cell>
          <cell r="BZ22">
            <v>688.2191911114295</v>
          </cell>
          <cell r="CA22">
            <v>750.78714080454563</v>
          </cell>
          <cell r="CB22">
            <v>731.33885897945333</v>
          </cell>
          <cell r="CC22">
            <v>697.83089029858979</v>
          </cell>
          <cell r="CD22">
            <v>779.19647859468375</v>
          </cell>
          <cell r="CE22">
            <v>924.35118827891097</v>
          </cell>
          <cell r="CF22">
            <v>788.02033871997003</v>
          </cell>
          <cell r="CG22">
            <v>911.5934446806807</v>
          </cell>
          <cell r="CH22">
            <v>842.46530737756109</v>
          </cell>
          <cell r="CI22">
            <v>1012.1905263922224</v>
          </cell>
          <cell r="CJ22">
            <v>1249.7449546228593</v>
          </cell>
          <cell r="CK22">
            <v>864.99240653908805</v>
          </cell>
          <cell r="CL22">
            <v>688.2191911114295</v>
          </cell>
          <cell r="CM22">
            <v>750.78714080454563</v>
          </cell>
          <cell r="CN22">
            <v>731.33885897945333</v>
          </cell>
          <cell r="CO22">
            <v>697.83089029858979</v>
          </cell>
          <cell r="CP22">
            <v>779.19647859468375</v>
          </cell>
          <cell r="CQ22">
            <v>924.35118827891097</v>
          </cell>
          <cell r="CR22">
            <v>788.02033871997003</v>
          </cell>
          <cell r="CS22">
            <v>911.5934446806807</v>
          </cell>
          <cell r="CT22">
            <v>842.46530737756109</v>
          </cell>
          <cell r="CU22">
            <v>1012.1905263922224</v>
          </cell>
          <cell r="CV22">
            <v>1249.7449546228593</v>
          </cell>
          <cell r="CW22">
            <v>864.99240653908805</v>
          </cell>
          <cell r="CX22">
            <v>688.2191911114295</v>
          </cell>
          <cell r="CY22">
            <v>750.78714080454563</v>
          </cell>
          <cell r="CZ22">
            <v>731.33885897945333</v>
          </cell>
          <cell r="DA22">
            <v>697.83089029858979</v>
          </cell>
          <cell r="DB22">
            <v>779.19647859468375</v>
          </cell>
          <cell r="DC22">
            <v>924.35118827891097</v>
          </cell>
          <cell r="DD22">
            <v>788.02033871997003</v>
          </cell>
          <cell r="DE22">
            <v>911.5934446806807</v>
          </cell>
          <cell r="DF22">
            <v>842.46530737756109</v>
          </cell>
          <cell r="DG22">
            <v>1012.1905263922224</v>
          </cell>
          <cell r="DH22">
            <v>1249.7449546228593</v>
          </cell>
        </row>
        <row r="24">
          <cell r="D24" t="str">
            <v>Nouveaux produits</v>
          </cell>
          <cell r="E24">
            <v>4645.9448902920903</v>
          </cell>
          <cell r="F24">
            <v>3696.481506858885</v>
          </cell>
          <cell r="G24">
            <v>4032.5390768158877</v>
          </cell>
          <cell r="H24">
            <v>3928.0807660987221</v>
          </cell>
          <cell r="I24">
            <v>3748.1067285232948</v>
          </cell>
          <cell r="J24">
            <v>4185.1279512902547</v>
          </cell>
          <cell r="K24">
            <v>4964.7657569647872</v>
          </cell>
          <cell r="L24">
            <v>4232.5216249824334</v>
          </cell>
          <cell r="M24">
            <v>4896.242873718903</v>
          </cell>
          <cell r="N24">
            <v>4524.9500001041488</v>
          </cell>
          <cell r="O24">
            <v>5436.558018941987</v>
          </cell>
          <cell r="P24">
            <v>6712.4822625087581</v>
          </cell>
          <cell r="Q24">
            <v>4877.1658778917545</v>
          </cell>
          <cell r="R24">
            <v>3880.449273339661</v>
          </cell>
          <cell r="S24">
            <v>4233.2318723382614</v>
          </cell>
          <cell r="T24">
            <v>4123.5748443876046</v>
          </cell>
          <cell r="U24">
            <v>3934.6437968404393</v>
          </cell>
          <cell r="V24">
            <v>4393.4148425425219</v>
          </cell>
          <cell r="W24">
            <v>5211.85393141238</v>
          </cell>
          <cell r="X24">
            <v>4443.1672209322051</v>
          </cell>
          <cell r="Y24">
            <v>5139.9207776808526</v>
          </cell>
          <cell r="Z24">
            <v>4750.1492722800631</v>
          </cell>
          <cell r="AA24">
            <v>5707.1265133959996</v>
          </cell>
          <cell r="AB24">
            <v>7046.5513947590398</v>
          </cell>
          <cell r="AC24">
            <v>4993.5370548616575</v>
          </cell>
          <cell r="AD24">
            <v>3973.0383835763091</v>
          </cell>
          <cell r="AE24">
            <v>4334.2385199906594</v>
          </cell>
          <cell r="AF24">
            <v>4221.9650304052884</v>
          </cell>
          <cell r="AG24">
            <v>4028.5260106218534</v>
          </cell>
          <cell r="AH24">
            <v>4498.2435215221103</v>
          </cell>
          <cell r="AI24">
            <v>5336.2109025260734</v>
          </cell>
          <cell r="AJ24">
            <v>4549.1830120533969</v>
          </cell>
          <cell r="AK24">
            <v>5262.5613942615073</v>
          </cell>
          <cell r="AL24">
            <v>4863.4897809766644</v>
          </cell>
          <cell r="AM24">
            <v>5843.3008913253234</v>
          </cell>
          <cell r="AN24">
            <v>7214.6849993805599</v>
          </cell>
          <cell r="AO24">
            <v>5119.7850218494959</v>
          </cell>
          <cell r="AP24">
            <v>4073.4858245746323</v>
          </cell>
          <cell r="AQ24">
            <v>4443.8179214404718</v>
          </cell>
          <cell r="AR24">
            <v>4328.7059028422873</v>
          </cell>
          <cell r="AS24">
            <v>4130.3763049544996</v>
          </cell>
          <cell r="AT24">
            <v>4611.9693421917464</v>
          </cell>
          <cell r="AU24">
            <v>5471.1224432758027</v>
          </cell>
          <cell r="AV24">
            <v>4664.1966988284239</v>
          </cell>
          <cell r="AW24">
            <v>5395.6109080379911</v>
          </cell>
          <cell r="AX24">
            <v>4986.449857285028</v>
          </cell>
          <cell r="AY24">
            <v>5991.0328196004566</v>
          </cell>
          <cell r="AZ24">
            <v>7397.0886350445153</v>
          </cell>
          <cell r="BA24">
            <v>5160.1995656263634</v>
          </cell>
          <cell r="BB24">
            <v>4105.6410948602288</v>
          </cell>
          <cell r="BC24">
            <v>4478.8965181307694</v>
          </cell>
          <cell r="BD24">
            <v>4362.8758286225711</v>
          </cell>
          <cell r="BE24">
            <v>4162.9806571449008</v>
          </cell>
          <cell r="BF24">
            <v>4648.3752920670104</v>
          </cell>
          <cell r="BG24">
            <v>5514.3103733448861</v>
          </cell>
          <cell r="BH24">
            <v>4701.0149208561579</v>
          </cell>
          <cell r="BI24">
            <v>5438.20276537482</v>
          </cell>
          <cell r="BJ24">
            <v>5025.8118803364578</v>
          </cell>
          <cell r="BK24">
            <v>6038.3248166517169</v>
          </cell>
          <cell r="BL24">
            <v>7455.4797513094682</v>
          </cell>
          <cell r="BM24">
            <v>5201.0182548410003</v>
          </cell>
          <cell r="BN24">
            <v>4138.1179178486818</v>
          </cell>
          <cell r="BO24">
            <v>4514.3259007879706</v>
          </cell>
          <cell r="BP24">
            <v>4397.3874536606581</v>
          </cell>
          <cell r="BQ24">
            <v>4195.9110528572064</v>
          </cell>
          <cell r="BR24">
            <v>4685.1453014410272</v>
          </cell>
          <cell r="BS24">
            <v>5557.9301827146592</v>
          </cell>
          <cell r="BT24">
            <v>4738.2013251041699</v>
          </cell>
          <cell r="BU24">
            <v>5481.220541285018</v>
          </cell>
          <cell r="BV24">
            <v>5065.5675236184006</v>
          </cell>
          <cell r="BW24">
            <v>6086.0897336734897</v>
          </cell>
          <cell r="BX24">
            <v>7514.4547787370702</v>
          </cell>
          <cell r="BY24">
            <v>5242.2451309477829</v>
          </cell>
          <cell r="BZ24">
            <v>4170.91950906702</v>
          </cell>
          <cell r="CA24">
            <v>4550.1095772717426</v>
          </cell>
          <cell r="CB24">
            <v>4432.2441949491249</v>
          </cell>
          <cell r="CC24">
            <v>4229.1707525266338</v>
          </cell>
          <cell r="CD24">
            <v>4722.2830109087845</v>
          </cell>
          <cell r="CE24">
            <v>5601.9861901781296</v>
          </cell>
          <cell r="CF24">
            <v>4775.7595933946614</v>
          </cell>
          <cell r="CG24">
            <v>5524.668494954316</v>
          </cell>
          <cell r="CH24">
            <v>5105.7207233331637</v>
          </cell>
          <cell r="CI24">
            <v>6134.3322998654812</v>
          </cell>
          <cell r="CJ24">
            <v>7574.0195564389487</v>
          </cell>
          <cell r="CK24">
            <v>5283.8842758156343</v>
          </cell>
          <cell r="CL24">
            <v>4204.0491161975406</v>
          </cell>
          <cell r="CM24">
            <v>4586.2510905203526</v>
          </cell>
          <cell r="CN24">
            <v>4467.4495036504768</v>
          </cell>
          <cell r="CO24">
            <v>4262.7630491927557</v>
          </cell>
          <cell r="CP24">
            <v>4759.7920974712179</v>
          </cell>
          <cell r="CQ24">
            <v>5646.4827577162359</v>
          </cell>
          <cell r="CR24">
            <v>4813.6934443680584</v>
          </cell>
          <cell r="CS24">
            <v>5568.5509281603081</v>
          </cell>
          <cell r="CT24">
            <v>5146.2754550450745</v>
          </cell>
          <cell r="CU24">
            <v>6183.0572917193913</v>
          </cell>
          <cell r="CV24">
            <v>7634.1799819178459</v>
          </cell>
          <cell r="CW24">
            <v>5325.9398121321628</v>
          </cell>
          <cell r="CX24">
            <v>4237.5100193993667</v>
          </cell>
          <cell r="CY24">
            <v>4622.7540189014489</v>
          </cell>
          <cell r="CZ24">
            <v>4503.0068654388424</v>
          </cell>
          <cell r="DA24">
            <v>4296.6912688255397</v>
          </cell>
          <cell r="DB24">
            <v>4797.6762748992769</v>
          </cell>
          <cell r="DC24">
            <v>5691.4242909297227</v>
          </cell>
          <cell r="DD24">
            <v>4852.0066338511888</v>
          </cell>
          <cell r="DE24">
            <v>5612.8721856983602</v>
          </cell>
          <cell r="DF24">
            <v>5187.2357340741037</v>
          </cell>
          <cell r="DG24">
            <v>6232.2695334918408</v>
          </cell>
          <cell r="DH24">
            <v>7694.9420116515321</v>
          </cell>
        </row>
        <row r="25">
          <cell r="D25" t="str">
            <v>N fois CB</v>
          </cell>
          <cell r="E25">
            <v>3922.5958022818377</v>
          </cell>
          <cell r="F25">
            <v>3120.9588543151017</v>
          </cell>
          <cell r="G25">
            <v>3404.6940350730247</v>
          </cell>
          <cell r="H25">
            <v>3316.4993317762223</v>
          </cell>
          <cell r="I25">
            <v>3164.5463015566365</v>
          </cell>
          <cell r="J25">
            <v>3533.5256274878957</v>
          </cell>
          <cell r="K25">
            <v>4191.7779434439881</v>
          </cell>
          <cell r="L25">
            <v>3573.5403564331559</v>
          </cell>
          <cell r="M25">
            <v>4133.9237113065819</v>
          </cell>
          <cell r="N25">
            <v>3820.439177621804</v>
          </cell>
          <cell r="O25">
            <v>4590.1146413776714</v>
          </cell>
          <cell r="P25">
            <v>5667.3842173260819</v>
          </cell>
          <cell r="Q25">
            <v>3961.821760304656</v>
          </cell>
          <cell r="R25">
            <v>3152.1684428582535</v>
          </cell>
          <cell r="S25">
            <v>3438.7409754237551</v>
          </cell>
          <cell r="T25">
            <v>3349.6643250939851</v>
          </cell>
          <cell r="U25">
            <v>3196.1917645722033</v>
          </cell>
          <cell r="V25">
            <v>3568.8608837627753</v>
          </cell>
          <cell r="W25">
            <v>4233.6957228784286</v>
          </cell>
          <cell r="X25">
            <v>3609.275759997488</v>
          </cell>
          <cell r="Y25">
            <v>4175.2629484196486</v>
          </cell>
          <cell r="Z25">
            <v>3858.6435693980225</v>
          </cell>
          <cell r="AA25">
            <v>4636.0157877914489</v>
          </cell>
          <cell r="AB25">
            <v>5724.0580594993435</v>
          </cell>
          <cell r="AC25">
            <v>4001.439977907703</v>
          </cell>
          <cell r="AD25">
            <v>3183.6901272868358</v>
          </cell>
          <cell r="AE25">
            <v>3473.1283851779931</v>
          </cell>
          <cell r="AF25">
            <v>3383.1609683449251</v>
          </cell>
          <cell r="AG25">
            <v>3228.1536822179255</v>
          </cell>
          <cell r="AH25">
            <v>3604.549492600403</v>
          </cell>
          <cell r="AI25">
            <v>4276.0326801072133</v>
          </cell>
          <cell r="AJ25">
            <v>3645.3685175974629</v>
          </cell>
          <cell r="AK25">
            <v>4217.015577903845</v>
          </cell>
          <cell r="AL25">
            <v>3897.230005092003</v>
          </cell>
          <cell r="AM25">
            <v>4682.3759456693633</v>
          </cell>
          <cell r="AN25">
            <v>5781.2986400943373</v>
          </cell>
          <cell r="AO25">
            <v>4041.4543776867795</v>
          </cell>
          <cell r="AP25">
            <v>3215.5270285597039</v>
          </cell>
          <cell r="AQ25">
            <v>3507.8596690297727</v>
          </cell>
          <cell r="AR25">
            <v>3416.9925780283743</v>
          </cell>
          <cell r="AS25">
            <v>3260.4352190401046</v>
          </cell>
          <cell r="AT25">
            <v>3640.5949875264068</v>
          </cell>
          <cell r="AU25">
            <v>4318.793006908285</v>
          </cell>
          <cell r="AV25">
            <v>3681.8222027734369</v>
          </cell>
          <cell r="AW25">
            <v>4259.1857336828825</v>
          </cell>
          <cell r="AX25">
            <v>3936.2023051429223</v>
          </cell>
          <cell r="AY25">
            <v>4729.1997051260569</v>
          </cell>
          <cell r="AZ25">
            <v>5839.1116264952798</v>
          </cell>
          <cell r="BA25">
            <v>4081.8689214636474</v>
          </cell>
          <cell r="BB25">
            <v>3247.6822988453005</v>
          </cell>
          <cell r="BC25">
            <v>3542.9382657200704</v>
          </cell>
          <cell r="BD25">
            <v>3451.1625038086577</v>
          </cell>
          <cell r="BE25">
            <v>3293.0395712305053</v>
          </cell>
          <cell r="BF25">
            <v>3677.0009374016709</v>
          </cell>
          <cell r="BG25">
            <v>4361.9809369773675</v>
          </cell>
          <cell r="BH25">
            <v>3718.6404248011713</v>
          </cell>
          <cell r="BI25">
            <v>4301.7775910197115</v>
          </cell>
          <cell r="BJ25">
            <v>3975.5643281943517</v>
          </cell>
          <cell r="BK25">
            <v>4776.4917021773172</v>
          </cell>
          <cell r="BL25">
            <v>5897.5027427602326</v>
          </cell>
          <cell r="BM25">
            <v>4122.6876106782838</v>
          </cell>
          <cell r="BN25">
            <v>3280.1591218337539</v>
          </cell>
          <cell r="BO25">
            <v>3578.3676483772715</v>
          </cell>
          <cell r="BP25">
            <v>3485.6741288467447</v>
          </cell>
          <cell r="BQ25">
            <v>3325.969966942811</v>
          </cell>
          <cell r="BR25">
            <v>3713.7709467756877</v>
          </cell>
          <cell r="BS25">
            <v>4405.6007463471415</v>
          </cell>
          <cell r="BT25">
            <v>3755.8268290491833</v>
          </cell>
          <cell r="BU25">
            <v>4344.7953669299095</v>
          </cell>
          <cell r="BV25">
            <v>4015.319971476295</v>
          </cell>
          <cell r="BW25">
            <v>4824.25661919909</v>
          </cell>
          <cell r="BX25">
            <v>5956.4777701878347</v>
          </cell>
          <cell r="BY25">
            <v>4163.9144867850664</v>
          </cell>
          <cell r="BZ25">
            <v>3312.9607130520917</v>
          </cell>
          <cell r="CA25">
            <v>3614.151324861044</v>
          </cell>
          <cell r="CB25">
            <v>3520.5308701352119</v>
          </cell>
          <cell r="CC25">
            <v>3359.2296666122388</v>
          </cell>
          <cell r="CD25">
            <v>3750.9086562434445</v>
          </cell>
          <cell r="CE25">
            <v>4449.6567538106119</v>
          </cell>
          <cell r="CF25">
            <v>3793.3850973396748</v>
          </cell>
          <cell r="CG25">
            <v>4388.2433205992074</v>
          </cell>
          <cell r="CH25">
            <v>4055.4731711910581</v>
          </cell>
          <cell r="CI25">
            <v>4872.4991853910815</v>
          </cell>
          <cell r="CJ25">
            <v>6016.0425478897132</v>
          </cell>
          <cell r="CK25">
            <v>4205.5536316529178</v>
          </cell>
          <cell r="CL25">
            <v>3346.0903201826122</v>
          </cell>
          <cell r="CM25">
            <v>3650.292838109654</v>
          </cell>
          <cell r="CN25">
            <v>3555.7361788365638</v>
          </cell>
          <cell r="CO25">
            <v>3392.8219632783607</v>
          </cell>
          <cell r="CP25">
            <v>3788.4177428058788</v>
          </cell>
          <cell r="CQ25">
            <v>4494.1533213487182</v>
          </cell>
          <cell r="CR25">
            <v>3831.3189483130718</v>
          </cell>
          <cell r="CS25">
            <v>4432.1257538051996</v>
          </cell>
          <cell r="CT25">
            <v>4096.0279029029689</v>
          </cell>
          <cell r="CU25">
            <v>4921.2241772449916</v>
          </cell>
          <cell r="CV25">
            <v>6076.2029733686104</v>
          </cell>
          <cell r="CW25">
            <v>4247.6091679694464</v>
          </cell>
          <cell r="CX25">
            <v>3379.5512233844383</v>
          </cell>
          <cell r="CY25">
            <v>3686.7957664907503</v>
          </cell>
          <cell r="CZ25">
            <v>3591.2935406249294</v>
          </cell>
          <cell r="DA25">
            <v>3426.7501829111443</v>
          </cell>
          <cell r="DB25">
            <v>3826.3019202339374</v>
          </cell>
          <cell r="DC25">
            <v>4539.094854562205</v>
          </cell>
          <cell r="DD25">
            <v>3869.6321377962022</v>
          </cell>
          <cell r="DE25">
            <v>4476.4470113432517</v>
          </cell>
          <cell r="DF25">
            <v>4136.988181931998</v>
          </cell>
          <cell r="DG25">
            <v>4970.436419017441</v>
          </cell>
          <cell r="DH25">
            <v>6136.9650031022966</v>
          </cell>
        </row>
        <row r="26">
          <cell r="D26" t="str">
            <v>Leasing</v>
          </cell>
          <cell r="E26">
            <v>723.34908801025279</v>
          </cell>
          <cell r="F26">
            <v>575.52265254378312</v>
          </cell>
          <cell r="G26">
            <v>627.84504174286303</v>
          </cell>
          <cell r="H26">
            <v>611.58143432249994</v>
          </cell>
          <cell r="I26">
            <v>583.5604269666585</v>
          </cell>
          <cell r="J26">
            <v>651.60232380235936</v>
          </cell>
          <cell r="K26">
            <v>772.98781352079891</v>
          </cell>
          <cell r="L26">
            <v>658.9812685492775</v>
          </cell>
          <cell r="M26">
            <v>762.31916241232068</v>
          </cell>
          <cell r="N26">
            <v>704.51082248234525</v>
          </cell>
          <cell r="O26">
            <v>846.44337756431594</v>
          </cell>
          <cell r="P26">
            <v>1045.0980451826765</v>
          </cell>
          <cell r="Q26">
            <v>915.34411758709848</v>
          </cell>
          <cell r="R26">
            <v>728.28083048140729</v>
          </cell>
          <cell r="S26">
            <v>794.49089691450638</v>
          </cell>
          <cell r="T26">
            <v>773.91051929361925</v>
          </cell>
          <cell r="U26">
            <v>738.45203226823617</v>
          </cell>
          <cell r="V26">
            <v>824.55395877974695</v>
          </cell>
          <cell r="W26">
            <v>978.15820853395121</v>
          </cell>
          <cell r="X26">
            <v>833.89146093471743</v>
          </cell>
          <cell r="Y26">
            <v>964.65782926120346</v>
          </cell>
          <cell r="Z26">
            <v>891.5057028820404</v>
          </cell>
          <cell r="AA26">
            <v>1071.1107256045509</v>
          </cell>
          <cell r="AB26">
            <v>1322.4933352596961</v>
          </cell>
          <cell r="AC26">
            <v>992.09707695395491</v>
          </cell>
          <cell r="AD26">
            <v>789.3482562894734</v>
          </cell>
          <cell r="AE26">
            <v>861.11013481266662</v>
          </cell>
          <cell r="AF26">
            <v>838.80406206036332</v>
          </cell>
          <cell r="AG26">
            <v>800.3723284039279</v>
          </cell>
          <cell r="AH26">
            <v>893.69402892170706</v>
          </cell>
          <cell r="AI26">
            <v>1060.1782224188601</v>
          </cell>
          <cell r="AJ26">
            <v>903.81449445593387</v>
          </cell>
          <cell r="AK26">
            <v>1045.5458163576627</v>
          </cell>
          <cell r="AL26">
            <v>966.25977588466185</v>
          </cell>
          <cell r="AM26">
            <v>1160.9249456559596</v>
          </cell>
          <cell r="AN26">
            <v>1433.3863592862228</v>
          </cell>
          <cell r="AO26">
            <v>1078.3306441627162</v>
          </cell>
          <cell r="AP26">
            <v>857.95879601492834</v>
          </cell>
          <cell r="AQ26">
            <v>935.95825241069895</v>
          </cell>
          <cell r="AR26">
            <v>911.713324813913</v>
          </cell>
          <cell r="AS26">
            <v>869.9410859143951</v>
          </cell>
          <cell r="AT26">
            <v>971.37435466533952</v>
          </cell>
          <cell r="AU26">
            <v>1152.3294363675182</v>
          </cell>
          <cell r="AV26">
            <v>982.37449605498693</v>
          </cell>
          <cell r="AW26">
            <v>1136.4251743551083</v>
          </cell>
          <cell r="AX26">
            <v>1050.2475521421056</v>
          </cell>
          <cell r="AY26">
            <v>1261.8331144744</v>
          </cell>
          <cell r="AZ26">
            <v>1557.9770085492355</v>
          </cell>
          <cell r="BA26">
            <v>1078.3306441627162</v>
          </cell>
          <cell r="BB26">
            <v>857.95879601492834</v>
          </cell>
          <cell r="BC26">
            <v>935.95825241069895</v>
          </cell>
          <cell r="BD26">
            <v>911.713324813913</v>
          </cell>
          <cell r="BE26">
            <v>869.9410859143951</v>
          </cell>
          <cell r="BF26">
            <v>971.37435466533952</v>
          </cell>
          <cell r="BG26">
            <v>1152.3294363675182</v>
          </cell>
          <cell r="BH26">
            <v>982.37449605498693</v>
          </cell>
          <cell r="BI26">
            <v>1136.4251743551083</v>
          </cell>
          <cell r="BJ26">
            <v>1050.2475521421056</v>
          </cell>
          <cell r="BK26">
            <v>1261.8331144744</v>
          </cell>
          <cell r="BL26">
            <v>1557.9770085492355</v>
          </cell>
          <cell r="BM26">
            <v>1078.3306441627162</v>
          </cell>
          <cell r="BN26">
            <v>857.95879601492834</v>
          </cell>
          <cell r="BO26">
            <v>935.95825241069895</v>
          </cell>
          <cell r="BP26">
            <v>911.713324813913</v>
          </cell>
          <cell r="BQ26">
            <v>869.9410859143951</v>
          </cell>
          <cell r="BR26">
            <v>971.37435466533952</v>
          </cell>
          <cell r="BS26">
            <v>1152.3294363675182</v>
          </cell>
          <cell r="BT26">
            <v>982.37449605498693</v>
          </cell>
          <cell r="BU26">
            <v>1136.4251743551083</v>
          </cell>
          <cell r="BV26">
            <v>1050.2475521421056</v>
          </cell>
          <cell r="BW26">
            <v>1261.8331144744</v>
          </cell>
          <cell r="BX26">
            <v>1557.9770085492355</v>
          </cell>
          <cell r="BY26">
            <v>1078.3306441627162</v>
          </cell>
          <cell r="BZ26">
            <v>857.95879601492834</v>
          </cell>
          <cell r="CA26">
            <v>935.95825241069895</v>
          </cell>
          <cell r="CB26">
            <v>911.713324813913</v>
          </cell>
          <cell r="CC26">
            <v>869.9410859143951</v>
          </cell>
          <cell r="CD26">
            <v>971.37435466533952</v>
          </cell>
          <cell r="CE26">
            <v>1152.3294363675182</v>
          </cell>
          <cell r="CF26">
            <v>982.37449605498693</v>
          </cell>
          <cell r="CG26">
            <v>1136.4251743551083</v>
          </cell>
          <cell r="CH26">
            <v>1050.2475521421056</v>
          </cell>
          <cell r="CI26">
            <v>1261.8331144744</v>
          </cell>
          <cell r="CJ26">
            <v>1557.9770085492355</v>
          </cell>
          <cell r="CK26">
            <v>1078.3306441627162</v>
          </cell>
          <cell r="CL26">
            <v>857.95879601492834</v>
          </cell>
          <cell r="CM26">
            <v>935.95825241069895</v>
          </cell>
          <cell r="CN26">
            <v>911.713324813913</v>
          </cell>
          <cell r="CO26">
            <v>869.9410859143951</v>
          </cell>
          <cell r="CP26">
            <v>971.37435466533952</v>
          </cell>
          <cell r="CQ26">
            <v>1152.3294363675182</v>
          </cell>
          <cell r="CR26">
            <v>982.37449605498693</v>
          </cell>
          <cell r="CS26">
            <v>1136.4251743551083</v>
          </cell>
          <cell r="CT26">
            <v>1050.2475521421056</v>
          </cell>
          <cell r="CU26">
            <v>1261.8331144744</v>
          </cell>
          <cell r="CV26">
            <v>1557.9770085492355</v>
          </cell>
          <cell r="CW26">
            <v>1078.3306441627162</v>
          </cell>
          <cell r="CX26">
            <v>857.95879601492834</v>
          </cell>
          <cell r="CY26">
            <v>935.95825241069895</v>
          </cell>
          <cell r="CZ26">
            <v>911.713324813913</v>
          </cell>
          <cell r="DA26">
            <v>869.9410859143951</v>
          </cell>
          <cell r="DB26">
            <v>971.37435466533952</v>
          </cell>
          <cell r="DC26">
            <v>1152.3294363675182</v>
          </cell>
          <cell r="DD26">
            <v>982.37449605498693</v>
          </cell>
          <cell r="DE26">
            <v>1136.4251743551083</v>
          </cell>
          <cell r="DF26">
            <v>1050.2475521421056</v>
          </cell>
          <cell r="DG26">
            <v>1261.8331144744</v>
          </cell>
          <cell r="DH26">
            <v>1557.9770085492355</v>
          </cell>
        </row>
      </sheetData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istoire"/>
      <sheetName val="Structure"/>
      <sheetName val="Projections Euribor"/>
      <sheetName val="Projections Eonia"/>
      <sheetName val="Projections "/>
      <sheetName val="Prévisions"/>
      <sheetName val="Hausse"/>
    </sheetNames>
    <sheetDataSet>
      <sheetData sheetId="0" refreshError="1">
        <row r="6">
          <cell r="A6">
            <v>37089.3125</v>
          </cell>
          <cell r="C6">
            <v>4.5</v>
          </cell>
          <cell r="D6">
            <v>4.47</v>
          </cell>
          <cell r="E6">
            <v>4.3899999999999997</v>
          </cell>
          <cell r="F6">
            <v>4.3099999999999996</v>
          </cell>
        </row>
        <row r="7">
          <cell r="A7">
            <v>37119.75</v>
          </cell>
          <cell r="C7">
            <v>4.5</v>
          </cell>
          <cell r="D7">
            <v>4.3600000000000003</v>
          </cell>
          <cell r="E7">
            <v>4.2300000000000004</v>
          </cell>
          <cell r="F7">
            <v>4.1100000000000003</v>
          </cell>
        </row>
        <row r="8">
          <cell r="A8">
            <v>37150.1875</v>
          </cell>
          <cell r="C8">
            <v>3.98</v>
          </cell>
          <cell r="D8">
            <v>3.99</v>
          </cell>
          <cell r="E8">
            <v>3.88</v>
          </cell>
          <cell r="F8">
            <v>3.77</v>
          </cell>
        </row>
        <row r="9">
          <cell r="A9">
            <v>37180.625</v>
          </cell>
          <cell r="C9">
            <v>3.98</v>
          </cell>
          <cell r="D9">
            <v>3.6</v>
          </cell>
          <cell r="E9">
            <v>3.46</v>
          </cell>
          <cell r="F9">
            <v>3.37</v>
          </cell>
        </row>
        <row r="10">
          <cell r="A10">
            <v>37211.0625</v>
          </cell>
          <cell r="C10">
            <v>3.52</v>
          </cell>
          <cell r="D10">
            <v>3.39</v>
          </cell>
          <cell r="E10">
            <v>3.27</v>
          </cell>
          <cell r="F10">
            <v>3.2</v>
          </cell>
          <cell r="L10">
            <v>4.42</v>
          </cell>
          <cell r="M10">
            <v>-0.12999999999999989</v>
          </cell>
          <cell r="N10">
            <v>-0.12000000000000011</v>
          </cell>
          <cell r="O10">
            <v>-6.999999999999984E-2</v>
          </cell>
          <cell r="R10">
            <v>0.27</v>
          </cell>
        </row>
        <row r="11">
          <cell r="A11">
            <v>37241.5</v>
          </cell>
          <cell r="C11">
            <v>3.3752</v>
          </cell>
          <cell r="D11">
            <v>3.3420000000000001</v>
          </cell>
          <cell r="E11">
            <v>3.2570000000000001</v>
          </cell>
          <cell r="F11">
            <v>3.3029999999999999</v>
          </cell>
          <cell r="L11">
            <v>4.25</v>
          </cell>
          <cell r="M11">
            <v>-3.3199999999999896E-2</v>
          </cell>
          <cell r="N11">
            <v>-8.4999999999999964E-2</v>
          </cell>
          <cell r="O11">
            <v>4.5999999999999819E-2</v>
          </cell>
          <cell r="R11">
            <v>0.496</v>
          </cell>
        </row>
        <row r="12">
          <cell r="A12">
            <v>37637.1875</v>
          </cell>
          <cell r="C12">
            <v>2.8197000000000001</v>
          </cell>
          <cell r="D12">
            <v>2.8340000000000001</v>
          </cell>
          <cell r="E12">
            <v>2.7629999999999999</v>
          </cell>
          <cell r="F12">
            <v>2.7120000000000002</v>
          </cell>
          <cell r="L12">
            <v>4.5199999999999996</v>
          </cell>
          <cell r="M12">
            <v>1.4299999999999979E-2</v>
          </cell>
          <cell r="N12">
            <v>-7.1000000000000174E-2</v>
          </cell>
          <cell r="O12">
            <v>-5.0999999999999712E-2</v>
          </cell>
          <cell r="R12">
            <v>0.1379999999999999</v>
          </cell>
        </row>
        <row r="13">
          <cell r="A13">
            <v>37667.625</v>
          </cell>
          <cell r="C13">
            <v>2.7461000000000002</v>
          </cell>
          <cell r="D13">
            <v>2.7010000000000001</v>
          </cell>
          <cell r="E13">
            <v>2.59</v>
          </cell>
          <cell r="F13">
            <v>2.5139999999999998</v>
          </cell>
          <cell r="L13">
            <v>4.97</v>
          </cell>
          <cell r="M13">
            <v>-4.510000000000014E-2</v>
          </cell>
          <cell r="N13">
            <v>-0.11100000000000021</v>
          </cell>
          <cell r="O13">
            <v>-7.6000000000000068E-2</v>
          </cell>
          <cell r="R13">
            <v>0.1120000000000001</v>
          </cell>
        </row>
        <row r="14">
          <cell r="A14">
            <v>37698.0625</v>
          </cell>
          <cell r="C14">
            <v>2.7576999999999998</v>
          </cell>
          <cell r="D14">
            <v>2.5329999999999999</v>
          </cell>
          <cell r="E14">
            <v>2.4550000000000001</v>
          </cell>
          <cell r="F14">
            <v>2.4169999999999998</v>
          </cell>
          <cell r="L14">
            <v>5.12</v>
          </cell>
          <cell r="M14">
            <v>-0.2246999999999999</v>
          </cell>
          <cell r="N14">
            <v>-7.7999999999999847E-2</v>
          </cell>
          <cell r="O14">
            <v>-3.8000000000000256E-2</v>
          </cell>
          <cell r="R14">
            <v>0.19600000000000017</v>
          </cell>
        </row>
        <row r="15">
          <cell r="A15">
            <v>37728.5</v>
          </cell>
          <cell r="C15">
            <v>2.5676999999999999</v>
          </cell>
          <cell r="D15">
            <v>2.5350000000000001</v>
          </cell>
          <cell r="E15">
            <v>2.4729999999999999</v>
          </cell>
          <cell r="F15">
            <v>2.4500000000000002</v>
          </cell>
          <cell r="L15">
            <v>5.24</v>
          </cell>
          <cell r="M15">
            <v>-3.2699999999999729E-2</v>
          </cell>
          <cell r="N15">
            <v>-6.2000000000000277E-2</v>
          </cell>
          <cell r="O15">
            <v>-2.2999999999999687E-2</v>
          </cell>
          <cell r="R15">
            <v>0.25199999999999978</v>
          </cell>
        </row>
        <row r="16">
          <cell r="A16">
            <v>37758.9375</v>
          </cell>
          <cell r="C16">
            <v>2.5396999999999998</v>
          </cell>
          <cell r="D16">
            <v>2.4089999999999998</v>
          </cell>
          <cell r="E16">
            <v>2.3180000000000001</v>
          </cell>
          <cell r="F16">
            <v>2.2629999999999999</v>
          </cell>
          <cell r="L16">
            <v>5.52</v>
          </cell>
          <cell r="M16">
            <v>-0.13070000000000004</v>
          </cell>
          <cell r="N16">
            <v>-9.0999999999999748E-2</v>
          </cell>
          <cell r="O16">
            <v>-5.500000000000016E-2</v>
          </cell>
          <cell r="R16">
            <v>0.14900000000000002</v>
          </cell>
        </row>
        <row r="17">
          <cell r="A17">
            <v>37789.375</v>
          </cell>
          <cell r="C17">
            <v>2.2103000000000002</v>
          </cell>
          <cell r="D17">
            <v>2.153</v>
          </cell>
          <cell r="E17">
            <v>2.085</v>
          </cell>
          <cell r="F17">
            <v>2.0139999999999998</v>
          </cell>
          <cell r="L17">
            <v>5.73</v>
          </cell>
          <cell r="M17">
            <v>-5.7300000000000129E-2</v>
          </cell>
          <cell r="N17">
            <v>-6.800000000000006E-2</v>
          </cell>
          <cell r="O17">
            <v>-7.1000000000000174E-2</v>
          </cell>
          <cell r="R17">
            <v>0.14600000000000035</v>
          </cell>
        </row>
        <row r="18">
          <cell r="A18">
            <v>37819.8125</v>
          </cell>
          <cell r="C18">
            <v>2.08</v>
          </cell>
          <cell r="D18">
            <v>2.13</v>
          </cell>
          <cell r="E18">
            <v>2.0920000000000001</v>
          </cell>
          <cell r="F18">
            <v>2.0750000000000002</v>
          </cell>
          <cell r="L18">
            <v>5.64</v>
          </cell>
          <cell r="M18">
            <v>4.9999999999999822E-2</v>
          </cell>
          <cell r="N18">
            <v>-3.7999999999999812E-2</v>
          </cell>
          <cell r="O18">
            <v>-1.6999999999999904E-2</v>
          </cell>
          <cell r="R18">
            <v>0.29000000000000004</v>
          </cell>
        </row>
        <row r="19">
          <cell r="A19">
            <v>37850.25</v>
          </cell>
          <cell r="C19">
            <v>2.1181000000000001</v>
          </cell>
          <cell r="D19">
            <v>2.14</v>
          </cell>
          <cell r="E19">
            <v>2.1709999999999998</v>
          </cell>
          <cell r="F19">
            <v>2.2759999999999998</v>
          </cell>
          <cell r="L19">
            <v>5.76</v>
          </cell>
          <cell r="M19">
            <v>2.1900000000000031E-2</v>
          </cell>
          <cell r="N19">
            <v>3.0999999999999694E-2</v>
          </cell>
          <cell r="O19">
            <v>0.10499999999999998</v>
          </cell>
          <cell r="R19">
            <v>0.48399999999999999</v>
          </cell>
        </row>
        <row r="20">
          <cell r="A20">
            <v>37880.6875</v>
          </cell>
          <cell r="C20">
            <v>2.0253000000000001</v>
          </cell>
          <cell r="D20">
            <v>2.1480000000000001</v>
          </cell>
          <cell r="E20">
            <v>2.1779999999999999</v>
          </cell>
          <cell r="F20">
            <v>2.2589999999999999</v>
          </cell>
          <cell r="L20">
            <v>6.09</v>
          </cell>
          <cell r="M20">
            <v>0.12270000000000003</v>
          </cell>
          <cell r="N20">
            <v>2.9999999999999805E-2</v>
          </cell>
          <cell r="O20">
            <v>8.0999999999999961E-2</v>
          </cell>
          <cell r="R20">
            <v>0.41700000000000026</v>
          </cell>
        </row>
        <row r="21">
          <cell r="A21">
            <v>37911.125</v>
          </cell>
          <cell r="C21">
            <v>2.0226000000000002</v>
          </cell>
          <cell r="D21">
            <v>2.1429999999999998</v>
          </cell>
          <cell r="E21">
            <v>2.173</v>
          </cell>
          <cell r="F21">
            <v>2.3029999999999999</v>
          </cell>
          <cell r="L21">
            <v>5.99</v>
          </cell>
          <cell r="M21">
            <v>0.12039999999999962</v>
          </cell>
          <cell r="N21">
            <v>3.0000000000000249E-2</v>
          </cell>
          <cell r="O21">
            <v>0.12999999999999989</v>
          </cell>
          <cell r="R21">
            <v>0.46600000000000019</v>
          </cell>
        </row>
        <row r="22">
          <cell r="A22">
            <v>37941.5625</v>
          </cell>
          <cell r="C22">
            <v>1.9553</v>
          </cell>
          <cell r="D22">
            <v>2.1589999999999998</v>
          </cell>
          <cell r="E22">
            <v>2.2229999999999999</v>
          </cell>
          <cell r="F22">
            <v>2.41</v>
          </cell>
          <cell r="L22">
            <v>5.76</v>
          </cell>
          <cell r="M22">
            <v>0.20369999999999977</v>
          </cell>
          <cell r="N22">
            <v>6.4000000000000057E-2</v>
          </cell>
          <cell r="O22">
            <v>0.18700000000000028</v>
          </cell>
          <cell r="R22">
            <v>0.504</v>
          </cell>
        </row>
        <row r="23">
          <cell r="A23">
            <v>37972</v>
          </cell>
          <cell r="C23">
            <v>2.06</v>
          </cell>
          <cell r="D23">
            <v>2.15</v>
          </cell>
          <cell r="E23">
            <v>2.2000000000000002</v>
          </cell>
          <cell r="F23">
            <v>2.3740000000000001</v>
          </cell>
          <cell r="L23">
            <v>5.77</v>
          </cell>
          <cell r="M23">
            <v>8.9999999999999858E-2</v>
          </cell>
          <cell r="N23">
            <v>5.0000000000000266E-2</v>
          </cell>
          <cell r="O23">
            <v>0.17399999999999993</v>
          </cell>
          <cell r="R23">
            <v>0.45599999999999996</v>
          </cell>
        </row>
        <row r="24">
          <cell r="A24">
            <v>38002.4375</v>
          </cell>
          <cell r="C24">
            <v>2.02</v>
          </cell>
          <cell r="D24">
            <v>2.11</v>
          </cell>
          <cell r="E24">
            <v>2.12</v>
          </cell>
          <cell r="F24">
            <v>2.2160000000000002</v>
          </cell>
          <cell r="L24">
            <v>5.98</v>
          </cell>
          <cell r="M24">
            <v>8.9999999999999858E-2</v>
          </cell>
          <cell r="N24">
            <v>1.0000000000000231E-2</v>
          </cell>
          <cell r="O24">
            <v>9.6000000000000085E-2</v>
          </cell>
          <cell r="R24">
            <v>0.4139999999999997</v>
          </cell>
        </row>
        <row r="25">
          <cell r="A25">
            <v>38032.875</v>
          </cell>
          <cell r="C25">
            <v>2.0299999999999998</v>
          </cell>
          <cell r="D25">
            <v>2.0699999999999998</v>
          </cell>
          <cell r="E25">
            <v>2.09</v>
          </cell>
          <cell r="F25">
            <v>2.1629999999999998</v>
          </cell>
          <cell r="L25">
            <v>6.01</v>
          </cell>
          <cell r="M25">
            <v>4.0000000000000036E-2</v>
          </cell>
          <cell r="N25">
            <v>2.0000000000000018E-2</v>
          </cell>
          <cell r="O25">
            <v>7.2999999999999954E-2</v>
          </cell>
          <cell r="R25">
            <v>0.36699999999999999</v>
          </cell>
        </row>
        <row r="26">
          <cell r="A26">
            <v>38063.3125</v>
          </cell>
          <cell r="C26">
            <v>2</v>
          </cell>
          <cell r="D26">
            <v>2.0299999999999998</v>
          </cell>
          <cell r="E26">
            <v>2.02</v>
          </cell>
          <cell r="F26">
            <v>2.0550000000000002</v>
          </cell>
          <cell r="L26">
            <v>5.93</v>
          </cell>
          <cell r="M26">
            <v>2.9999999999999805E-2</v>
          </cell>
          <cell r="N26">
            <v>-9.9999999999997868E-3</v>
          </cell>
          <cell r="O26">
            <v>3.5000000000000142E-2</v>
          </cell>
          <cell r="R26">
            <v>0.29499999999999993</v>
          </cell>
        </row>
        <row r="27">
          <cell r="A27">
            <v>38093.75</v>
          </cell>
          <cell r="C27">
            <v>2.06</v>
          </cell>
          <cell r="D27">
            <v>2.0499999999999998</v>
          </cell>
          <cell r="E27">
            <v>2.06</v>
          </cell>
          <cell r="F27">
            <v>2.1520000000000001</v>
          </cell>
          <cell r="L27">
            <v>6.01</v>
          </cell>
          <cell r="M27">
            <v>-1.0000000000000231E-2</v>
          </cell>
          <cell r="N27">
            <v>1.0000000000000231E-2</v>
          </cell>
          <cell r="O27">
            <v>9.2000000000000082E-2</v>
          </cell>
          <cell r="R27">
            <v>0.40799999999999992</v>
          </cell>
        </row>
        <row r="28">
          <cell r="A28">
            <v>38124.1875</v>
          </cell>
          <cell r="C28">
            <v>2.0097</v>
          </cell>
          <cell r="D28">
            <v>2.0859999999999999</v>
          </cell>
          <cell r="E28">
            <v>2.14</v>
          </cell>
          <cell r="F28">
            <v>2.2999999999999998</v>
          </cell>
          <cell r="L28">
            <v>6.05</v>
          </cell>
          <cell r="M28">
            <v>7.6299999999999812E-2</v>
          </cell>
          <cell r="N28">
            <v>5.400000000000027E-2</v>
          </cell>
          <cell r="O28">
            <v>0.1599999999999997</v>
          </cell>
          <cell r="R28">
            <v>0.45000000000000018</v>
          </cell>
        </row>
        <row r="29">
          <cell r="A29">
            <v>38154.625</v>
          </cell>
          <cell r="C29">
            <v>2.0350000000000001</v>
          </cell>
          <cell r="D29">
            <v>2.113</v>
          </cell>
          <cell r="E29">
            <v>2.1890000000000001</v>
          </cell>
          <cell r="F29">
            <v>2.4039999999999999</v>
          </cell>
          <cell r="L29">
            <v>5.98</v>
          </cell>
          <cell r="M29">
            <v>7.7999999999999847E-2</v>
          </cell>
          <cell r="N29">
            <v>7.6000000000000068E-2</v>
          </cell>
          <cell r="O29">
            <v>0.21499999999999986</v>
          </cell>
          <cell r="R29">
            <v>0.49800000000000022</v>
          </cell>
        </row>
        <row r="30">
          <cell r="A30">
            <v>38185.0625</v>
          </cell>
          <cell r="C30">
            <v>2.0609999999999999</v>
          </cell>
          <cell r="D30">
            <v>2.1160000000000001</v>
          </cell>
          <cell r="E30">
            <v>2.1880000000000002</v>
          </cell>
          <cell r="F30">
            <v>2.3610000000000002</v>
          </cell>
          <cell r="L30">
            <v>5.82</v>
          </cell>
          <cell r="M30">
            <v>5.500000000000016E-2</v>
          </cell>
          <cell r="N30">
            <v>7.2000000000000064E-2</v>
          </cell>
          <cell r="O30">
            <v>0.17300000000000004</v>
          </cell>
          <cell r="R30">
            <v>0.43799999999999972</v>
          </cell>
        </row>
        <row r="31">
          <cell r="A31">
            <v>38215.5</v>
          </cell>
          <cell r="C31">
            <v>2.0350000000000001</v>
          </cell>
          <cell r="D31">
            <v>2.1139999999999999</v>
          </cell>
          <cell r="E31">
            <v>2.169</v>
          </cell>
          <cell r="F31">
            <v>2.302</v>
          </cell>
          <cell r="L31">
            <v>5.71</v>
          </cell>
          <cell r="M31">
            <v>7.8999999999999737E-2</v>
          </cell>
          <cell r="N31">
            <v>5.500000000000016E-2</v>
          </cell>
          <cell r="O31">
            <v>0.13300000000000001</v>
          </cell>
          <cell r="R31">
            <v>0.37999999999999989</v>
          </cell>
        </row>
        <row r="32">
          <cell r="A32">
            <v>38245.9375</v>
          </cell>
          <cell r="C32">
            <v>2.0466000000000002</v>
          </cell>
          <cell r="D32">
            <v>2.1179999999999999</v>
          </cell>
          <cell r="E32">
            <v>2.1999900000000001</v>
          </cell>
          <cell r="F32">
            <v>2.375</v>
          </cell>
          <cell r="L32">
            <v>5.37</v>
          </cell>
          <cell r="M32">
            <v>7.1399999999999686E-2</v>
          </cell>
          <cell r="N32">
            <v>8.1990000000000229E-2</v>
          </cell>
          <cell r="O32">
            <v>0.17500999999999989</v>
          </cell>
          <cell r="R32">
            <v>0.379</v>
          </cell>
        </row>
        <row r="33">
          <cell r="A33">
            <v>38276.375</v>
          </cell>
          <cell r="C33">
            <v>2.1128999999999998</v>
          </cell>
          <cell r="D33">
            <v>2.149</v>
          </cell>
          <cell r="E33">
            <v>2.1920000000000002</v>
          </cell>
          <cell r="F33">
            <v>2.319</v>
          </cell>
          <cell r="L33">
            <v>5.43</v>
          </cell>
          <cell r="M33">
            <v>3.6100000000000243E-2</v>
          </cell>
          <cell r="N33">
            <v>4.3000000000000149E-2</v>
          </cell>
          <cell r="O33">
            <v>0.12699999999999978</v>
          </cell>
          <cell r="R33">
            <v>0.30100000000000016</v>
          </cell>
        </row>
        <row r="34">
          <cell r="A34">
            <v>38306.8125</v>
          </cell>
          <cell r="C34">
            <v>2.0857000000000001</v>
          </cell>
          <cell r="D34">
            <v>2.1739999999999999</v>
          </cell>
          <cell r="E34">
            <v>2.2069999999999999</v>
          </cell>
          <cell r="F34">
            <v>2.36</v>
          </cell>
          <cell r="L34">
            <v>5.31</v>
          </cell>
          <cell r="M34">
            <v>8.8299999999999823E-2</v>
          </cell>
          <cell r="N34">
            <v>3.2999999999999918E-2</v>
          </cell>
          <cell r="O34">
            <v>0.15300000000000002</v>
          </cell>
          <cell r="R34">
            <v>0.20999999999999996</v>
          </cell>
        </row>
        <row r="35">
          <cell r="A35">
            <v>38337.25</v>
          </cell>
          <cell r="C35">
            <v>2.044</v>
          </cell>
          <cell r="D35">
            <v>2.1709999999999998</v>
          </cell>
          <cell r="E35">
            <v>2.2160000000000002</v>
          </cell>
          <cell r="F35">
            <v>2.3029999999999999</v>
          </cell>
          <cell r="L35">
            <v>5.52</v>
          </cell>
          <cell r="M35">
            <v>0.12699999999999978</v>
          </cell>
          <cell r="N35">
            <v>4.5000000000000373E-2</v>
          </cell>
          <cell r="O35">
            <v>8.6999999999999744E-2</v>
          </cell>
          <cell r="R35">
            <v>0.21700000000000008</v>
          </cell>
        </row>
        <row r="36">
          <cell r="A36">
            <v>38367.6875</v>
          </cell>
          <cell r="C36">
            <v>2.0794000000000001</v>
          </cell>
          <cell r="D36">
            <v>2.1459999999999999</v>
          </cell>
          <cell r="E36">
            <v>2.1930000000000001</v>
          </cell>
          <cell r="F36">
            <v>2.3130000000000002</v>
          </cell>
          <cell r="L36">
            <v>5.6</v>
          </cell>
          <cell r="M36">
            <v>6.659999999999977E-2</v>
          </cell>
          <cell r="N36">
            <v>4.7000000000000153E-2</v>
          </cell>
          <cell r="O36">
            <v>0.12000000000000011</v>
          </cell>
          <cell r="R36">
            <v>0.25199999999999978</v>
          </cell>
        </row>
        <row r="37">
          <cell r="A37">
            <v>38398.125</v>
          </cell>
          <cell r="C37">
            <v>2.0581999999999998</v>
          </cell>
          <cell r="D37">
            <v>2.1379999999999999</v>
          </cell>
          <cell r="E37">
            <v>2.1840000000000002</v>
          </cell>
          <cell r="F37">
            <v>2.31</v>
          </cell>
          <cell r="L37">
            <v>5.6</v>
          </cell>
          <cell r="M37">
            <v>7.9800000000000093E-2</v>
          </cell>
          <cell r="N37">
            <v>4.6000000000000263E-2</v>
          </cell>
          <cell r="O37">
            <v>0.12599999999999989</v>
          </cell>
          <cell r="R37">
            <v>0.28299999999999992</v>
          </cell>
        </row>
        <row r="38">
          <cell r="A38">
            <v>38428.5625</v>
          </cell>
          <cell r="C38">
            <v>2.0565000000000002</v>
          </cell>
          <cell r="D38">
            <v>2.137</v>
          </cell>
          <cell r="E38">
            <v>2.1930000000000001</v>
          </cell>
          <cell r="F38">
            <v>2.3380000000000001</v>
          </cell>
          <cell r="L38">
            <v>5.51</v>
          </cell>
          <cell r="M38">
            <v>8.0499999999999794E-2</v>
          </cell>
          <cell r="N38">
            <v>5.600000000000005E-2</v>
          </cell>
          <cell r="O38">
            <v>0.14500000000000002</v>
          </cell>
          <cell r="R38">
            <v>0.31400000000000006</v>
          </cell>
        </row>
        <row r="39">
          <cell r="A39">
            <v>38459</v>
          </cell>
          <cell r="C39">
            <v>2.0733000000000001</v>
          </cell>
          <cell r="D39">
            <v>2.1379999999999999</v>
          </cell>
          <cell r="E39">
            <v>2.173</v>
          </cell>
          <cell r="F39">
            <v>2.2669999999999999</v>
          </cell>
          <cell r="L39">
            <v>5.35</v>
          </cell>
          <cell r="M39">
            <v>6.4699999999999758E-2</v>
          </cell>
          <cell r="N39">
            <v>3.5000000000000142E-2</v>
          </cell>
          <cell r="O39">
            <v>9.3999999999999861E-2</v>
          </cell>
          <cell r="R39">
            <v>0.2410000000000001</v>
          </cell>
        </row>
        <row r="40">
          <cell r="A40">
            <v>38489.4375</v>
          </cell>
          <cell r="C40">
            <v>2.0706000000000002</v>
          </cell>
          <cell r="D40">
            <v>2.1259999999999999</v>
          </cell>
          <cell r="E40">
            <v>2.1440000000000001</v>
          </cell>
          <cell r="F40">
            <v>2.1930000000000001</v>
          </cell>
          <cell r="L40">
            <v>5.41</v>
          </cell>
          <cell r="M40">
            <v>5.5399999999999672E-2</v>
          </cell>
          <cell r="N40">
            <v>1.8000000000000238E-2</v>
          </cell>
          <cell r="O40">
            <v>4.8999999999999932E-2</v>
          </cell>
          <cell r="R40">
            <v>0.18799999999999972</v>
          </cell>
        </row>
        <row r="41">
          <cell r="A41">
            <v>38519.875</v>
          </cell>
          <cell r="C41">
            <v>2.0636999999999999</v>
          </cell>
          <cell r="D41">
            <v>2.1110000000000002</v>
          </cell>
          <cell r="E41">
            <v>2.1070000000000002</v>
          </cell>
          <cell r="F41">
            <v>2.1040000000000001</v>
          </cell>
          <cell r="L41">
            <v>5.2</v>
          </cell>
          <cell r="M41">
            <v>4.7300000000000342E-2</v>
          </cell>
          <cell r="N41">
            <v>-4.0000000000000036E-3</v>
          </cell>
          <cell r="O41">
            <v>-3.0000000000001137E-3</v>
          </cell>
          <cell r="R41">
            <v>0.11799999999999988</v>
          </cell>
        </row>
        <row r="42">
          <cell r="L42">
            <v>5.15</v>
          </cell>
          <cell r="M42">
            <v>4.5800000000000285E-2</v>
          </cell>
          <cell r="N42">
            <v>1.399999999999979E-2</v>
          </cell>
          <cell r="O42">
            <v>3.2999999999999918E-2</v>
          </cell>
          <cell r="R42">
            <v>0.14999999999999991</v>
          </cell>
        </row>
        <row r="43">
          <cell r="L43">
            <v>5.46</v>
          </cell>
          <cell r="M43">
            <v>6.5500000000000114E-2</v>
          </cell>
          <cell r="N43">
            <v>2.6999999999999691E-2</v>
          </cell>
          <cell r="O43">
            <v>6.3000000000000167E-2</v>
          </cell>
          <cell r="R43">
            <v>0.17499999999999982</v>
          </cell>
        </row>
        <row r="44">
          <cell r="L44">
            <v>5.41</v>
          </cell>
          <cell r="M44">
            <v>4.6999999999999709E-2</v>
          </cell>
          <cell r="N44">
            <v>2.7000000000000135E-2</v>
          </cell>
          <cell r="O44">
            <v>4.8999999999999932E-2</v>
          </cell>
          <cell r="R44">
            <v>0.14400000000000013</v>
          </cell>
        </row>
        <row r="45">
          <cell r="L45">
            <v>5.38</v>
          </cell>
          <cell r="M45">
            <v>0.12570000000000014</v>
          </cell>
          <cell r="N45">
            <v>7.4999999999999734E-2</v>
          </cell>
          <cell r="O45">
            <v>0.14100000000000001</v>
          </cell>
          <cell r="R45">
            <v>0.21799999999999997</v>
          </cell>
        </row>
        <row r="46">
          <cell r="L46">
            <v>5.64</v>
          </cell>
          <cell r="M46">
            <v>0.27</v>
          </cell>
          <cell r="N46">
            <v>0.13999999999999968</v>
          </cell>
          <cell r="O46">
            <v>0.18300000000000027</v>
          </cell>
          <cell r="R46">
            <v>0.34899999999999975</v>
          </cell>
        </row>
      </sheetData>
      <sheetData sheetId="1" refreshError="1">
        <row r="66">
          <cell r="A66">
            <v>1</v>
          </cell>
          <cell r="C66">
            <v>0.88194508153811579</v>
          </cell>
        </row>
        <row r="67">
          <cell r="A67">
            <v>2</v>
          </cell>
          <cell r="C67">
            <v>1.1266359942540216</v>
          </cell>
        </row>
        <row r="68">
          <cell r="A68">
            <v>3</v>
          </cell>
          <cell r="C68">
            <v>1.327204844512897</v>
          </cell>
        </row>
        <row r="69">
          <cell r="A69">
            <v>4</v>
          </cell>
          <cell r="C69">
            <v>1.3920013973606871</v>
          </cell>
        </row>
        <row r="70">
          <cell r="A70">
            <v>5</v>
          </cell>
          <cell r="C70">
            <v>1.4567979502084771</v>
          </cell>
        </row>
        <row r="71">
          <cell r="A71">
            <v>6</v>
          </cell>
          <cell r="C71">
            <v>1.5215945030562672</v>
          </cell>
        </row>
        <row r="72">
          <cell r="A72">
            <v>7</v>
          </cell>
          <cell r="C72">
            <v>1.5763287525468894</v>
          </cell>
        </row>
        <row r="73">
          <cell r="A73">
            <v>8</v>
          </cell>
          <cell r="C73">
            <v>1.6310630020375116</v>
          </cell>
        </row>
        <row r="74">
          <cell r="A74">
            <v>9</v>
          </cell>
          <cell r="C74">
            <v>1.6857972515281339</v>
          </cell>
        </row>
        <row r="75">
          <cell r="A75">
            <v>10</v>
          </cell>
          <cell r="C75">
            <v>1.7405315010187561</v>
          </cell>
        </row>
        <row r="76">
          <cell r="A76">
            <v>11</v>
          </cell>
          <cell r="C76">
            <v>1.7952657505093783</v>
          </cell>
        </row>
        <row r="77">
          <cell r="A77">
            <v>12</v>
          </cell>
          <cell r="C77">
            <v>1.85</v>
          </cell>
        </row>
        <row r="78">
          <cell r="A78">
            <v>13</v>
          </cell>
          <cell r="C78">
            <v>1.9433333333333334</v>
          </cell>
        </row>
        <row r="79">
          <cell r="A79">
            <v>14</v>
          </cell>
          <cell r="C79">
            <v>2.0366666666666666</v>
          </cell>
        </row>
        <row r="80">
          <cell r="A80">
            <v>15</v>
          </cell>
          <cell r="C80">
            <v>2.13</v>
          </cell>
        </row>
        <row r="81">
          <cell r="A81">
            <v>16</v>
          </cell>
          <cell r="C81">
            <v>2.2233333333333332</v>
          </cell>
        </row>
        <row r="82">
          <cell r="A82">
            <v>17</v>
          </cell>
          <cell r="C82">
            <v>2.3166666666666664</v>
          </cell>
        </row>
        <row r="83">
          <cell r="A83">
            <v>18</v>
          </cell>
          <cell r="C83">
            <v>2.4099999999999997</v>
          </cell>
        </row>
        <row r="84">
          <cell r="A84">
            <v>19</v>
          </cell>
          <cell r="C84">
            <v>2.503333333333333</v>
          </cell>
        </row>
        <row r="85">
          <cell r="A85">
            <v>20</v>
          </cell>
          <cell r="C85">
            <v>2.5966666666666662</v>
          </cell>
        </row>
        <row r="86">
          <cell r="A86">
            <v>21</v>
          </cell>
          <cell r="C86">
            <v>2.6899999999999995</v>
          </cell>
        </row>
        <row r="87">
          <cell r="A87">
            <v>22</v>
          </cell>
          <cell r="C87">
            <v>2.7833333333333328</v>
          </cell>
        </row>
        <row r="88">
          <cell r="A88">
            <v>23</v>
          </cell>
          <cell r="C88">
            <v>2.876666666666666</v>
          </cell>
        </row>
        <row r="89">
          <cell r="A89">
            <v>24</v>
          </cell>
          <cell r="C89">
            <v>2.97</v>
          </cell>
        </row>
        <row r="90">
          <cell r="A90">
            <v>25</v>
          </cell>
          <cell r="C90">
            <v>3.019166666666667</v>
          </cell>
        </row>
        <row r="91">
          <cell r="A91">
            <v>26</v>
          </cell>
          <cell r="C91">
            <v>3.0683333333333338</v>
          </cell>
        </row>
        <row r="92">
          <cell r="A92">
            <v>27</v>
          </cell>
          <cell r="C92">
            <v>3.1175000000000006</v>
          </cell>
        </row>
        <row r="93">
          <cell r="A93">
            <v>28</v>
          </cell>
          <cell r="C93">
            <v>3.1666666666666674</v>
          </cell>
        </row>
        <row r="94">
          <cell r="A94">
            <v>29</v>
          </cell>
          <cell r="C94">
            <v>3.2158333333333342</v>
          </cell>
        </row>
        <row r="95">
          <cell r="A95">
            <v>30</v>
          </cell>
          <cell r="C95">
            <v>3.265000000000001</v>
          </cell>
        </row>
        <row r="96">
          <cell r="A96">
            <v>31</v>
          </cell>
          <cell r="C96">
            <v>3.3141666666666678</v>
          </cell>
        </row>
        <row r="97">
          <cell r="A97">
            <v>32</v>
          </cell>
          <cell r="C97">
            <v>3.3633333333333346</v>
          </cell>
        </row>
        <row r="98">
          <cell r="A98">
            <v>33</v>
          </cell>
          <cell r="C98">
            <v>3.4125000000000014</v>
          </cell>
        </row>
        <row r="99">
          <cell r="A99">
            <v>34</v>
          </cell>
          <cell r="C99">
            <v>3.4616666666666682</v>
          </cell>
        </row>
        <row r="100">
          <cell r="A100">
            <v>35</v>
          </cell>
          <cell r="C100">
            <v>3.510833333333335</v>
          </cell>
        </row>
        <row r="101">
          <cell r="A101">
            <v>36</v>
          </cell>
          <cell r="C101">
            <v>3.5599999999999996</v>
          </cell>
        </row>
        <row r="102">
          <cell r="A102">
            <v>37</v>
          </cell>
          <cell r="C102">
            <v>3.5974999999999997</v>
          </cell>
        </row>
        <row r="103">
          <cell r="A103">
            <v>38</v>
          </cell>
          <cell r="C103">
            <v>3.6349999999999998</v>
          </cell>
        </row>
        <row r="104">
          <cell r="A104">
            <v>39</v>
          </cell>
          <cell r="C104">
            <v>3.6724999999999999</v>
          </cell>
        </row>
        <row r="105">
          <cell r="A105">
            <v>40</v>
          </cell>
          <cell r="C105">
            <v>3.71</v>
          </cell>
        </row>
        <row r="106">
          <cell r="A106">
            <v>41</v>
          </cell>
          <cell r="C106">
            <v>3.7475000000000001</v>
          </cell>
        </row>
        <row r="107">
          <cell r="A107">
            <v>42</v>
          </cell>
          <cell r="C107">
            <v>3.7850000000000001</v>
          </cell>
        </row>
        <row r="108">
          <cell r="A108">
            <v>43</v>
          </cell>
          <cell r="C108">
            <v>3.8225000000000002</v>
          </cell>
        </row>
        <row r="109">
          <cell r="A109">
            <v>44</v>
          </cell>
          <cell r="C109">
            <v>3.8600000000000003</v>
          </cell>
        </row>
        <row r="110">
          <cell r="A110">
            <v>45</v>
          </cell>
          <cell r="C110">
            <v>3.8975000000000004</v>
          </cell>
        </row>
        <row r="111">
          <cell r="A111">
            <v>46</v>
          </cell>
          <cell r="C111">
            <v>3.9350000000000005</v>
          </cell>
        </row>
        <row r="112">
          <cell r="A112">
            <v>47</v>
          </cell>
          <cell r="C112">
            <v>3.9725000000000006</v>
          </cell>
        </row>
        <row r="113">
          <cell r="A113">
            <v>48</v>
          </cell>
          <cell r="C113">
            <v>4.01</v>
          </cell>
        </row>
        <row r="114">
          <cell r="A114">
            <v>49</v>
          </cell>
          <cell r="C114">
            <v>4.0424999999999995</v>
          </cell>
        </row>
        <row r="115">
          <cell r="A115">
            <v>50</v>
          </cell>
          <cell r="C115">
            <v>4.0749999999999993</v>
          </cell>
        </row>
        <row r="116">
          <cell r="A116">
            <v>51</v>
          </cell>
          <cell r="C116">
            <v>4.107499999999999</v>
          </cell>
        </row>
        <row r="117">
          <cell r="A117">
            <v>52</v>
          </cell>
          <cell r="C117">
            <v>4.1399999999999988</v>
          </cell>
        </row>
        <row r="118">
          <cell r="A118">
            <v>53</v>
          </cell>
          <cell r="C118">
            <v>4.1724999999999985</v>
          </cell>
        </row>
        <row r="119">
          <cell r="A119">
            <v>54</v>
          </cell>
          <cell r="C119">
            <v>4.2049999999999983</v>
          </cell>
        </row>
        <row r="120">
          <cell r="A120">
            <v>55</v>
          </cell>
          <cell r="C120">
            <v>4.237499999999998</v>
          </cell>
        </row>
        <row r="121">
          <cell r="A121">
            <v>56</v>
          </cell>
          <cell r="C121">
            <v>4.2699999999999978</v>
          </cell>
        </row>
        <row r="122">
          <cell r="A122">
            <v>57</v>
          </cell>
          <cell r="C122">
            <v>4.3024999999999975</v>
          </cell>
        </row>
        <row r="123">
          <cell r="A123">
            <v>58</v>
          </cell>
          <cell r="C123">
            <v>4.3349999999999973</v>
          </cell>
        </row>
        <row r="124">
          <cell r="A124">
            <v>59</v>
          </cell>
          <cell r="C124">
            <v>4.3674999999999971</v>
          </cell>
        </row>
        <row r="125">
          <cell r="A125">
            <v>60</v>
          </cell>
          <cell r="C125">
            <v>4.4000000000000004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mport"/>
      <sheetName val="Données"/>
      <sheetName val="SYPRETS"/>
      <sheetName val="SYSREV"/>
      <sheetName val="999_Toutessociétés"/>
      <sheetName val="ERC"/>
      <sheetName val="Attente (2)"/>
      <sheetName val="Encaissements Amiable"/>
      <sheetName val="TCD 2008"/>
      <sheetName val="2002"/>
    </sheetNames>
    <sheetDataSet>
      <sheetData sheetId="0" refreshError="1">
        <row r="9">
          <cell r="C9" t="str">
            <v>SOFINCO</v>
          </cell>
          <cell r="D9" t="str">
            <v>012 - VIAXEL</v>
          </cell>
          <cell r="E9" t="str">
            <v>SYPRETS</v>
          </cell>
          <cell r="F9" t="str">
            <v>10</v>
          </cell>
          <cell r="G9" t="str">
            <v>06</v>
          </cell>
          <cell r="H9" t="str">
            <v>2 - Mises à jour</v>
          </cell>
          <cell r="I9">
            <v>24</v>
          </cell>
          <cell r="J9">
            <v>120.75</v>
          </cell>
          <cell r="K9">
            <v>49366.38</v>
          </cell>
          <cell r="L9">
            <v>24</v>
          </cell>
          <cell r="M9">
            <v>120.75</v>
          </cell>
          <cell r="N9">
            <v>49366.38</v>
          </cell>
        </row>
        <row r="11">
          <cell r="C11" t="str">
            <v>SOFINCO</v>
          </cell>
          <cell r="D11" t="str">
            <v>012 - VIAXEL</v>
          </cell>
          <cell r="E11" t="str">
            <v>SYPRETS</v>
          </cell>
          <cell r="F11" t="str">
            <v>10</v>
          </cell>
          <cell r="G11" t="str">
            <v>06</v>
          </cell>
          <cell r="H11" t="str">
            <v>4 - Encaissements</v>
          </cell>
          <cell r="I11">
            <v>0</v>
          </cell>
          <cell r="J11">
            <v>1168.6099999999999</v>
          </cell>
          <cell r="K11">
            <v>1506.04</v>
          </cell>
          <cell r="L11">
            <v>0</v>
          </cell>
          <cell r="M11">
            <v>1168.6099999999999</v>
          </cell>
          <cell r="N11">
            <v>1506.04</v>
          </cell>
        </row>
        <row r="12">
          <cell r="C12" t="str">
            <v>SOFINCO</v>
          </cell>
          <cell r="D12" t="str">
            <v>012 - VIAXEL</v>
          </cell>
          <cell r="E12" t="str">
            <v>SYPRETS</v>
          </cell>
          <cell r="F12" t="str">
            <v>10</v>
          </cell>
          <cell r="G12" t="str">
            <v>10</v>
          </cell>
          <cell r="H12" t="str">
            <v>0 - Portefeuille</v>
          </cell>
          <cell r="I12">
            <v>1</v>
          </cell>
          <cell r="J12">
            <v>446.61</v>
          </cell>
          <cell r="K12">
            <v>1480.2</v>
          </cell>
          <cell r="L12">
            <v>1</v>
          </cell>
          <cell r="M12">
            <v>446.61</v>
          </cell>
          <cell r="N12">
            <v>1480.2</v>
          </cell>
        </row>
        <row r="14">
          <cell r="C14" t="str">
            <v>SOFINCO</v>
          </cell>
          <cell r="D14" t="str">
            <v>012 - VIAXEL</v>
          </cell>
          <cell r="E14" t="str">
            <v>SYPRETS</v>
          </cell>
          <cell r="F14" t="str">
            <v>15</v>
          </cell>
          <cell r="G14" t="str">
            <v>06</v>
          </cell>
          <cell r="H14" t="str">
            <v>1 - Entrées</v>
          </cell>
          <cell r="I14">
            <v>155</v>
          </cell>
          <cell r="J14">
            <v>19419.87</v>
          </cell>
          <cell r="K14">
            <v>1057997.05</v>
          </cell>
          <cell r="L14">
            <v>0</v>
          </cell>
          <cell r="M14">
            <v>0</v>
          </cell>
          <cell r="N14">
            <v>0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ésul mois par mois"/>
      <sheetName val="RESUL Déc-2006"/>
      <sheetName val="RESUL dec 2006 modifié"/>
      <sheetName val="RESUL JANV-07"/>
      <sheetName val="RESUL FEV-07"/>
      <sheetName val="RESUL MARS-07"/>
      <sheetName val="RESUL AVRIL-07"/>
      <sheetName val="RESUL MAI-07"/>
      <sheetName val="RESUL JUIN-07"/>
      <sheetName val="RESUL JUILLET-07"/>
      <sheetName val="RESUL AOUT-07"/>
      <sheetName val="RESUL SEPTEMBRE -07"/>
      <sheetName val="RESUL OCTOBRE-07"/>
      <sheetName val="RESUL NOVEMBRE-07"/>
      <sheetName val="RESUL (feuille de travail)"/>
      <sheetName val="ENCAIST sur CTX - AFFR"/>
      <sheetName val="ENCOURS et TAUX REFINT"/>
      <sheetName val="calcul ref"/>
      <sheetName val="ECRIT067"/>
      <sheetName val="BALANCE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>
        <row r="1">
          <cell r="C1" t="str">
            <v>Compte</v>
          </cell>
          <cell r="D1" t="str">
            <v>Intitulé CPT40</v>
          </cell>
          <cell r="E1" t="str">
            <v>SOLDE CUMULE (?)</v>
          </cell>
        </row>
        <row r="2">
          <cell r="C2">
            <v>12110010</v>
          </cell>
          <cell r="D2" t="str">
            <v>SOFINCO OP AUT</v>
          </cell>
          <cell r="E2">
            <v>6593445.8300000001</v>
          </cell>
        </row>
        <row r="3">
          <cell r="C3">
            <v>12710000</v>
          </cell>
          <cell r="D3" t="str">
            <v>PAR AGIOS / COMPTES BQE</v>
          </cell>
          <cell r="E3">
            <v>61185.64</v>
          </cell>
        </row>
        <row r="4">
          <cell r="C4">
            <v>12720000</v>
          </cell>
          <cell r="D4" t="str">
            <v>CAP INTERETS / CPTES BQE</v>
          </cell>
          <cell r="E4">
            <v>-33148.33</v>
          </cell>
        </row>
        <row r="5">
          <cell r="C5">
            <v>13220000</v>
          </cell>
          <cell r="D5" t="str">
            <v>EMPRUNTS BLANCS TERME ETS CRE</v>
          </cell>
          <cell r="E5">
            <v>-136000000</v>
          </cell>
        </row>
        <row r="6">
          <cell r="C6">
            <v>13270000</v>
          </cell>
          <cell r="D6" t="str">
            <v>CAP / EMPRUNTS BLANCS ETS CRE</v>
          </cell>
          <cell r="E6">
            <v>-2205510.04</v>
          </cell>
        </row>
        <row r="7">
          <cell r="C7">
            <v>16210000</v>
          </cell>
          <cell r="D7" t="str">
            <v>CHEQUES DE BQE MANUELS A PAYER</v>
          </cell>
          <cell r="E7">
            <v>-212444.98</v>
          </cell>
        </row>
        <row r="8">
          <cell r="C8">
            <v>20310000</v>
          </cell>
          <cell r="D8" t="str">
            <v>CLTS SYP SAINS : K A ECHOIR</v>
          </cell>
          <cell r="E8">
            <v>128744599.93000001</v>
          </cell>
        </row>
        <row r="9">
          <cell r="C9">
            <v>20310220</v>
          </cell>
          <cell r="D9" t="str">
            <v>AGIOS ENCAIS. AVCE / R.A.T SYP</v>
          </cell>
          <cell r="E9">
            <v>-10828.42</v>
          </cell>
        </row>
        <row r="10">
          <cell r="C10">
            <v>20310230</v>
          </cell>
          <cell r="D10" t="str">
            <v>ASS. ENCAIS. AVCE / R.A.T SYP</v>
          </cell>
          <cell r="E10">
            <v>-1179.53</v>
          </cell>
        </row>
        <row r="11">
          <cell r="C11">
            <v>20310240</v>
          </cell>
          <cell r="D11" t="str">
            <v>PAYE D'AVCE CLT SYP</v>
          </cell>
          <cell r="E11">
            <v>-205845.94</v>
          </cell>
        </row>
        <row r="12">
          <cell r="C12">
            <v>20310250</v>
          </cell>
          <cell r="D12" t="str">
            <v>PAYE D'AVCE ASSURANCES/CLT SYP</v>
          </cell>
          <cell r="E12">
            <v>-12043.67</v>
          </cell>
        </row>
        <row r="13">
          <cell r="C13">
            <v>20371000</v>
          </cell>
          <cell r="D13" t="str">
            <v>ICNE CLT SYP SAINS</v>
          </cell>
          <cell r="E13">
            <v>686824.32</v>
          </cell>
        </row>
        <row r="14">
          <cell r="C14">
            <v>26110000</v>
          </cell>
          <cell r="D14" t="str">
            <v>REJETS MVTS MAGNETIQUES</v>
          </cell>
          <cell r="E14">
            <v>-1650.42</v>
          </cell>
        </row>
        <row r="15">
          <cell r="C15">
            <v>26210050</v>
          </cell>
          <cell r="D15" t="str">
            <v>CLT SYP CREDITEURS</v>
          </cell>
          <cell r="E15">
            <v>-393814.69</v>
          </cell>
        </row>
        <row r="16">
          <cell r="C16">
            <v>26210070</v>
          </cell>
          <cell r="D16" t="str">
            <v>AUT SOMMES DUES/CLTS SYP COMP</v>
          </cell>
          <cell r="E16">
            <v>-941.68</v>
          </cell>
        </row>
        <row r="17">
          <cell r="C17">
            <v>27310000</v>
          </cell>
          <cell r="D17" t="str">
            <v>CLT SYP SENSIB ORDI : K A ECHOIR</v>
          </cell>
          <cell r="E17">
            <v>1390215.04</v>
          </cell>
        </row>
        <row r="18">
          <cell r="C18">
            <v>27310001</v>
          </cell>
          <cell r="D18" t="str">
            <v>CLT SYP SENSIB REST : K A ECHOIR</v>
          </cell>
          <cell r="E18">
            <v>2598011.9700000002</v>
          </cell>
        </row>
        <row r="19">
          <cell r="C19">
            <v>27371000</v>
          </cell>
          <cell r="D19" t="str">
            <v>ICNE CLT SYP SENSIB ORDI</v>
          </cell>
          <cell r="E19">
            <v>6611.1</v>
          </cell>
        </row>
        <row r="20">
          <cell r="C20">
            <v>27371001</v>
          </cell>
          <cell r="D20" t="str">
            <v>ICNE CLT SYP SENSIB REST</v>
          </cell>
          <cell r="E20">
            <v>2976.6</v>
          </cell>
        </row>
        <row r="21">
          <cell r="C21">
            <v>27913000</v>
          </cell>
          <cell r="D21" t="str">
            <v>DECOTES / PRETS RESTRUCTURES</v>
          </cell>
          <cell r="E21">
            <v>-234016.19</v>
          </cell>
        </row>
        <row r="22">
          <cell r="C22">
            <v>28131000</v>
          </cell>
          <cell r="D22" t="str">
            <v>CLT SYP SENSIB ORDI : K ECHU</v>
          </cell>
          <cell r="E22">
            <v>40591.56</v>
          </cell>
        </row>
        <row r="23">
          <cell r="C23">
            <v>28231000</v>
          </cell>
          <cell r="D23" t="str">
            <v>CLT SYP SENSIB ORDI : ACC ECHUS</v>
          </cell>
          <cell r="E23">
            <v>230</v>
          </cell>
        </row>
        <row r="24">
          <cell r="C24">
            <v>28331000</v>
          </cell>
          <cell r="D24" t="str">
            <v>CLT SYP SENSIB ORDI : ASS ECHUES</v>
          </cell>
          <cell r="E24">
            <v>753.54</v>
          </cell>
        </row>
        <row r="25">
          <cell r="C25">
            <v>28731000</v>
          </cell>
          <cell r="D25" t="str">
            <v>CLT SYP SENSIB ORDI : INT ECHUS</v>
          </cell>
          <cell r="E25">
            <v>5289.28</v>
          </cell>
        </row>
        <row r="26">
          <cell r="C26">
            <v>29113100</v>
          </cell>
          <cell r="D26" t="str">
            <v>CLT SYP NC ORDI : K A ECHOIR</v>
          </cell>
          <cell r="E26">
            <v>314871.84000000003</v>
          </cell>
        </row>
        <row r="27">
          <cell r="C27">
            <v>29113101</v>
          </cell>
          <cell r="D27" t="str">
            <v>CLT SYP NC REST : K A ECHOIR</v>
          </cell>
          <cell r="E27">
            <v>397260.14</v>
          </cell>
        </row>
        <row r="28">
          <cell r="C28">
            <v>29113102</v>
          </cell>
          <cell r="D28" t="str">
            <v>CLT SYP NC ORDI/CTG : K A ECHOIR</v>
          </cell>
          <cell r="E28">
            <v>21446.63</v>
          </cell>
        </row>
        <row r="29">
          <cell r="C29">
            <v>29113104</v>
          </cell>
          <cell r="D29" t="str">
            <v>CLT SYP NC REST/CTG : K A ECHOIR</v>
          </cell>
          <cell r="E29">
            <v>61480</v>
          </cell>
        </row>
        <row r="30">
          <cell r="C30">
            <v>29113110</v>
          </cell>
          <cell r="D30" t="str">
            <v>CLT SYP NC ORDI : K ECHU</v>
          </cell>
          <cell r="E30">
            <v>43610.73</v>
          </cell>
        </row>
        <row r="31">
          <cell r="C31">
            <v>29113111</v>
          </cell>
          <cell r="D31" t="str">
            <v>CLT SYP NC REST : K ECHU</v>
          </cell>
          <cell r="E31">
            <v>16440.02</v>
          </cell>
        </row>
        <row r="32">
          <cell r="C32">
            <v>29113112</v>
          </cell>
          <cell r="D32" t="str">
            <v>CLT SYP NC ORDI/CTG : K ECHU</v>
          </cell>
          <cell r="E32">
            <v>1029.96</v>
          </cell>
        </row>
        <row r="33">
          <cell r="C33">
            <v>29133100</v>
          </cell>
          <cell r="D33" t="str">
            <v>CLT SYP NC ORDI : ASS ECHUES</v>
          </cell>
          <cell r="E33">
            <v>945.43</v>
          </cell>
        </row>
        <row r="34">
          <cell r="C34">
            <v>29133101</v>
          </cell>
          <cell r="D34" t="str">
            <v>CLT SYP NC REST : ASS ECHUES</v>
          </cell>
          <cell r="E34">
            <v>181.38</v>
          </cell>
        </row>
        <row r="35">
          <cell r="C35">
            <v>29133102</v>
          </cell>
          <cell r="D35" t="str">
            <v>CLT SYP NC ORDI/CTG : ASS ECHUES</v>
          </cell>
          <cell r="E35">
            <v>19.77</v>
          </cell>
        </row>
        <row r="36">
          <cell r="C36">
            <v>29213100</v>
          </cell>
          <cell r="D36" t="str">
            <v>CLT SYP COMP ORDI : K A ECHOIR</v>
          </cell>
          <cell r="E36">
            <v>494851.29</v>
          </cell>
        </row>
        <row r="37">
          <cell r="C37">
            <v>29213101</v>
          </cell>
          <cell r="D37" t="str">
            <v>CLT SYP COMP REST : K A ECHOIR</v>
          </cell>
          <cell r="E37">
            <v>187588.67</v>
          </cell>
        </row>
        <row r="38">
          <cell r="C38">
            <v>29213103</v>
          </cell>
          <cell r="D38" t="str">
            <v>CLT SYP COMP MORAT : K A ECHOIR</v>
          </cell>
          <cell r="E38">
            <v>372114.66</v>
          </cell>
        </row>
        <row r="39">
          <cell r="C39">
            <v>29213105</v>
          </cell>
          <cell r="D39" t="str">
            <v>CLT SYP COMP REST/REC : K A ECH</v>
          </cell>
          <cell r="E39">
            <v>111896.08</v>
          </cell>
        </row>
        <row r="40">
          <cell r="C40">
            <v>29213110</v>
          </cell>
          <cell r="D40" t="str">
            <v>CLT SYP COMP ORDI : K ECHU</v>
          </cell>
          <cell r="E40">
            <v>80324.11</v>
          </cell>
        </row>
        <row r="41">
          <cell r="C41">
            <v>29213111</v>
          </cell>
          <cell r="D41" t="str">
            <v>CLT SYP COMP REST : K ECHU</v>
          </cell>
          <cell r="E41">
            <v>48104.12</v>
          </cell>
        </row>
        <row r="42">
          <cell r="C42">
            <v>29213113</v>
          </cell>
          <cell r="D42" t="str">
            <v>CLT SYP COMP MORAT : K ECHU</v>
          </cell>
          <cell r="E42">
            <v>35393.56</v>
          </cell>
        </row>
        <row r="43">
          <cell r="C43">
            <v>29213115</v>
          </cell>
          <cell r="D43" t="str">
            <v>CLT SYP COMP REST/REC : K ECHU</v>
          </cell>
          <cell r="E43">
            <v>23335.01</v>
          </cell>
        </row>
        <row r="44">
          <cell r="C44">
            <v>29223100</v>
          </cell>
          <cell r="D44" t="str">
            <v>CLT SYP COMP ORDI : ACC ECHUS</v>
          </cell>
          <cell r="E44">
            <v>12033.73</v>
          </cell>
        </row>
        <row r="45">
          <cell r="C45">
            <v>29223101</v>
          </cell>
          <cell r="D45" t="str">
            <v>CLT SYP COMP REST : ACC ECHUS</v>
          </cell>
          <cell r="E45">
            <v>1619.95</v>
          </cell>
        </row>
        <row r="46">
          <cell r="C46">
            <v>29223103</v>
          </cell>
          <cell r="D46" t="str">
            <v>CLT SYP COMP MORAT : ACC ECHUS</v>
          </cell>
          <cell r="E46">
            <v>5885.28</v>
          </cell>
        </row>
        <row r="47">
          <cell r="C47">
            <v>29233100</v>
          </cell>
          <cell r="D47" t="str">
            <v>CLT SYP COMP ORDI : ASS ECHUES</v>
          </cell>
          <cell r="E47">
            <v>1453.99</v>
          </cell>
        </row>
        <row r="48">
          <cell r="C48">
            <v>29233101</v>
          </cell>
          <cell r="D48" t="str">
            <v>CLT SYP COMP REST : ASS ECHUES</v>
          </cell>
          <cell r="E48">
            <v>987.08</v>
          </cell>
        </row>
        <row r="49">
          <cell r="C49">
            <v>29233103</v>
          </cell>
          <cell r="D49" t="str">
            <v>CLT SYP COMP MORAT : ASS ECHUES</v>
          </cell>
          <cell r="E49">
            <v>467.75</v>
          </cell>
        </row>
        <row r="50">
          <cell r="C50">
            <v>29233105</v>
          </cell>
          <cell r="D50" t="str">
            <v>CLT SYP COMP REST/REC : ASS ECHUES</v>
          </cell>
          <cell r="E50">
            <v>169.06</v>
          </cell>
        </row>
        <row r="51">
          <cell r="C51">
            <v>29371000</v>
          </cell>
          <cell r="D51" t="str">
            <v>ICNE CLT SYP NC ORDI</v>
          </cell>
          <cell r="E51">
            <v>1438.47</v>
          </cell>
        </row>
        <row r="52">
          <cell r="C52">
            <v>29371001</v>
          </cell>
          <cell r="D52" t="str">
            <v>ICNE CLT SYP NC REST</v>
          </cell>
          <cell r="E52">
            <v>342.7</v>
          </cell>
        </row>
        <row r="53">
          <cell r="C53">
            <v>29371002</v>
          </cell>
          <cell r="D53" t="str">
            <v>ICNE CLT SYP NC ORDI/CTG</v>
          </cell>
          <cell r="E53">
            <v>160.31</v>
          </cell>
        </row>
        <row r="54">
          <cell r="C54">
            <v>29371004</v>
          </cell>
          <cell r="D54" t="str">
            <v>ICNE CLT SYP NC REST/CTG</v>
          </cell>
          <cell r="E54">
            <v>16.73</v>
          </cell>
        </row>
        <row r="55">
          <cell r="C55">
            <v>29371005</v>
          </cell>
          <cell r="D55" t="str">
            <v>ICNE CLT SYP COMP REST/RECL</v>
          </cell>
          <cell r="E55">
            <v>96.67</v>
          </cell>
        </row>
        <row r="56">
          <cell r="C56">
            <v>29631000</v>
          </cell>
          <cell r="D56" t="str">
            <v>CLT SYP COMP ORDI : INT ECHUS</v>
          </cell>
          <cell r="E56">
            <v>9742.57</v>
          </cell>
        </row>
        <row r="57">
          <cell r="C57">
            <v>29631001</v>
          </cell>
          <cell r="D57" t="str">
            <v>CLT SYP COMP REST : INT ECHUS</v>
          </cell>
          <cell r="E57">
            <v>1888.94</v>
          </cell>
        </row>
        <row r="58">
          <cell r="C58">
            <v>29631003</v>
          </cell>
          <cell r="D58" t="str">
            <v>CLT SYP COMP MORAT : INT ECHUS</v>
          </cell>
          <cell r="E58">
            <v>5248.05</v>
          </cell>
        </row>
        <row r="59">
          <cell r="C59">
            <v>29631005</v>
          </cell>
          <cell r="D59" t="str">
            <v>CLT SYP COMP REST/REC : INT ECHUS</v>
          </cell>
          <cell r="E59">
            <v>809.18</v>
          </cell>
        </row>
        <row r="60">
          <cell r="C60">
            <v>29731000</v>
          </cell>
          <cell r="D60" t="str">
            <v>CLT SYP NC ORDI : INT ECHUS</v>
          </cell>
          <cell r="E60">
            <v>7793.09</v>
          </cell>
        </row>
        <row r="61">
          <cell r="C61">
            <v>29731001</v>
          </cell>
          <cell r="D61" t="str">
            <v>CLT SYP NC REST : INT ECHUS</v>
          </cell>
          <cell r="E61">
            <v>872.63</v>
          </cell>
        </row>
        <row r="62">
          <cell r="C62">
            <v>29731002</v>
          </cell>
          <cell r="D62" t="str">
            <v>CLT SYP NC ORDI/CTG : INT ECHUS</v>
          </cell>
          <cell r="E62">
            <v>107.12</v>
          </cell>
        </row>
        <row r="63">
          <cell r="C63">
            <v>29813000</v>
          </cell>
          <cell r="D63" t="str">
            <v>DEP CLT SYP COMP ORDI : K</v>
          </cell>
          <cell r="E63">
            <v>-400033.28000000003</v>
          </cell>
        </row>
        <row r="64">
          <cell r="C64">
            <v>29813001</v>
          </cell>
          <cell r="D64" t="str">
            <v>DEP CLT SYP COMP REST : K</v>
          </cell>
          <cell r="E64">
            <v>-166544.75</v>
          </cell>
        </row>
        <row r="65">
          <cell r="C65">
            <v>29813003</v>
          </cell>
          <cell r="D65" t="str">
            <v>DEP CLT SYP COMP MORAT : K</v>
          </cell>
          <cell r="E65">
            <v>-374166.71</v>
          </cell>
        </row>
        <row r="66">
          <cell r="C66">
            <v>29813005</v>
          </cell>
          <cell r="D66" t="str">
            <v>DEP CLT SYP COMP REST/REC : K</v>
          </cell>
          <cell r="E66">
            <v>-59708.62</v>
          </cell>
        </row>
        <row r="67">
          <cell r="C67">
            <v>29823000</v>
          </cell>
          <cell r="D67" t="str">
            <v>DEP CLT SYP COMP ORDI : ACC</v>
          </cell>
          <cell r="E67">
            <v>-12033.73</v>
          </cell>
        </row>
        <row r="68">
          <cell r="C68">
            <v>29823001</v>
          </cell>
          <cell r="D68" t="str">
            <v>DEP CLT SYP COMP REST : ACC</v>
          </cell>
          <cell r="E68">
            <v>-1619.95</v>
          </cell>
        </row>
        <row r="69">
          <cell r="C69">
            <v>29823003</v>
          </cell>
          <cell r="D69" t="str">
            <v>DEP CLT SYP COMP MORAT : ACC</v>
          </cell>
          <cell r="E69">
            <v>-5885.28</v>
          </cell>
        </row>
        <row r="70">
          <cell r="C70">
            <v>29873000</v>
          </cell>
          <cell r="D70" t="str">
            <v>DEP CLT SYP COMP ORDI : INT</v>
          </cell>
          <cell r="E70">
            <v>-9742.57</v>
          </cell>
        </row>
        <row r="71">
          <cell r="C71">
            <v>29873001</v>
          </cell>
          <cell r="D71" t="str">
            <v>DEP CLT SYP COMP REST : INT</v>
          </cell>
          <cell r="E71">
            <v>-1888.94</v>
          </cell>
        </row>
        <row r="72">
          <cell r="C72">
            <v>29873003</v>
          </cell>
          <cell r="D72" t="str">
            <v>DEP CLT SYP COMP MORAT : INT</v>
          </cell>
          <cell r="E72">
            <v>-5248.05</v>
          </cell>
        </row>
        <row r="73">
          <cell r="C73">
            <v>29873005</v>
          </cell>
          <cell r="D73" t="str">
            <v>DEP CLT SYP COMP REST/REC : INT</v>
          </cell>
          <cell r="E73">
            <v>-905.85</v>
          </cell>
        </row>
        <row r="74">
          <cell r="C74">
            <v>29913000</v>
          </cell>
          <cell r="D74" t="str">
            <v>DEP CLT SYP NC ORDI : K</v>
          </cell>
          <cell r="E74">
            <v>-116327.63</v>
          </cell>
        </row>
        <row r="75">
          <cell r="C75">
            <v>29913001</v>
          </cell>
          <cell r="D75" t="str">
            <v>DEP CLT SYP NC REST : K</v>
          </cell>
          <cell r="E75">
            <v>-95350.33</v>
          </cell>
        </row>
        <row r="76">
          <cell r="C76">
            <v>29973000</v>
          </cell>
          <cell r="D76" t="str">
            <v>DEP CLT SYP NC ORDI : INT</v>
          </cell>
          <cell r="E76">
            <v>-9231.56</v>
          </cell>
        </row>
        <row r="77">
          <cell r="C77">
            <v>29973001</v>
          </cell>
          <cell r="D77" t="str">
            <v>DEP CLT SYP NC REST : INT</v>
          </cell>
          <cell r="E77">
            <v>-1215.33</v>
          </cell>
        </row>
        <row r="78">
          <cell r="C78">
            <v>36566610</v>
          </cell>
          <cell r="D78" t="str">
            <v>S.A  PRESTATAIRES</v>
          </cell>
          <cell r="E78">
            <v>-20.29</v>
          </cell>
        </row>
        <row r="79">
          <cell r="C79">
            <v>36566620</v>
          </cell>
          <cell r="D79" t="str">
            <v>S.A  CLIENTS CREDITEURS</v>
          </cell>
          <cell r="E79">
            <v>-109.93</v>
          </cell>
        </row>
        <row r="80">
          <cell r="C80">
            <v>36567600</v>
          </cell>
          <cell r="D80" t="str">
            <v>ASS A PAYER TTES CIES      SYP</v>
          </cell>
          <cell r="E80">
            <v>-148294.49</v>
          </cell>
        </row>
        <row r="81">
          <cell r="C81">
            <v>36567610</v>
          </cell>
          <cell r="D81" t="str">
            <v>ASS PRIM ECH NON PAYEE TTES CIES SYP</v>
          </cell>
          <cell r="E81">
            <v>-90.45</v>
          </cell>
        </row>
        <row r="82">
          <cell r="C82">
            <v>36569200</v>
          </cell>
          <cell r="D82" t="str">
            <v>CORRESPOND. BRCX A PAYER   T.B</v>
          </cell>
          <cell r="E82">
            <v>36.82</v>
          </cell>
        </row>
        <row r="83">
          <cell r="C83">
            <v>36571100</v>
          </cell>
          <cell r="D83" t="str">
            <v>CAP FNRS FACTS NON PARVENUES</v>
          </cell>
          <cell r="E83">
            <v>-1</v>
          </cell>
        </row>
        <row r="84">
          <cell r="C84">
            <v>36574300</v>
          </cell>
          <cell r="D84" t="str">
            <v>CAP IMPOTS ET TAXES</v>
          </cell>
          <cell r="E84">
            <v>-13643</v>
          </cell>
        </row>
        <row r="85">
          <cell r="C85">
            <v>36579300</v>
          </cell>
          <cell r="D85" t="str">
            <v>CAP COMMISSIONS APPORTEURS</v>
          </cell>
          <cell r="E85">
            <v>-49884.34</v>
          </cell>
        </row>
        <row r="86">
          <cell r="C86">
            <v>38127100</v>
          </cell>
          <cell r="D86" t="str">
            <v>ALLER A ENCAISSER</v>
          </cell>
          <cell r="E86">
            <v>-1366.36</v>
          </cell>
        </row>
        <row r="87">
          <cell r="C87">
            <v>38127500</v>
          </cell>
          <cell r="D87" t="str">
            <v>RETOUR A ENCAISSER</v>
          </cell>
          <cell r="E87">
            <v>-4430.9399999999996</v>
          </cell>
        </row>
        <row r="88">
          <cell r="C88">
            <v>38127600</v>
          </cell>
          <cell r="D88" t="str">
            <v>RETOUR A PAYER</v>
          </cell>
          <cell r="E88">
            <v>589.52</v>
          </cell>
        </row>
        <row r="89">
          <cell r="C89">
            <v>38390040</v>
          </cell>
          <cell r="D89" t="str">
            <v>LIAISON AP / PRIVATIFS</v>
          </cell>
          <cell r="E89">
            <v>-1537.15</v>
          </cell>
        </row>
        <row r="90">
          <cell r="C90">
            <v>38390060</v>
          </cell>
          <cell r="D90" t="str">
            <v>ECARTS INVENTAIRE INFORMATIQUE</v>
          </cell>
          <cell r="E90">
            <v>-13975.1</v>
          </cell>
        </row>
        <row r="91">
          <cell r="C91">
            <v>38810000</v>
          </cell>
          <cell r="D91" t="str">
            <v>CCA AUTRES CHARGES CONST D AV</v>
          </cell>
          <cell r="E91">
            <v>333333</v>
          </cell>
        </row>
        <row r="92">
          <cell r="C92">
            <v>38840000</v>
          </cell>
          <cell r="D92" t="str">
            <v>PAR PRODUITS A RECEVOIR</v>
          </cell>
          <cell r="E92">
            <v>420000</v>
          </cell>
        </row>
        <row r="93">
          <cell r="C93">
            <v>38890000</v>
          </cell>
          <cell r="D93" t="str">
            <v>LIAISONS SOCIETES</v>
          </cell>
          <cell r="E93">
            <v>2474272.5299999998</v>
          </cell>
        </row>
        <row r="94">
          <cell r="C94">
            <v>38890160</v>
          </cell>
          <cell r="D94" t="str">
            <v>FRS COMPENS A AFFECTER</v>
          </cell>
          <cell r="E94">
            <v>4539</v>
          </cell>
        </row>
        <row r="95">
          <cell r="C95">
            <v>58000100</v>
          </cell>
          <cell r="D95" t="str">
            <v>REP A NOUV : IMPACT CHGT METHODE</v>
          </cell>
          <cell r="E95">
            <v>101133.92</v>
          </cell>
        </row>
        <row r="96">
          <cell r="C96">
            <v>60121000</v>
          </cell>
          <cell r="D96" t="str">
            <v>INT / COMPTES BQ</v>
          </cell>
          <cell r="E96">
            <v>595447.71</v>
          </cell>
        </row>
        <row r="97">
          <cell r="C97">
            <v>60132000</v>
          </cell>
          <cell r="D97" t="str">
            <v>INT / EMPRUNTS BLANCS TERME</v>
          </cell>
          <cell r="E97">
            <v>4739116.43</v>
          </cell>
        </row>
        <row r="98">
          <cell r="C98">
            <v>60820010</v>
          </cell>
          <cell r="D98" t="str">
            <v>FRS / NOS EMISSIONS PRESENTEES</v>
          </cell>
          <cell r="E98">
            <v>6560.58</v>
          </cell>
        </row>
        <row r="99">
          <cell r="C99">
            <v>60820110</v>
          </cell>
          <cell r="D99" t="str">
            <v>FRAIS / NOS EMISSIONS REJETEES</v>
          </cell>
          <cell r="E99">
            <v>3364.77</v>
          </cell>
        </row>
        <row r="100">
          <cell r="C100">
            <v>60890000</v>
          </cell>
          <cell r="D100" t="str">
            <v>AUTRES FRS / SERV FIN N TAX</v>
          </cell>
          <cell r="E100">
            <v>76.459999999999994</v>
          </cell>
        </row>
        <row r="101">
          <cell r="C101">
            <v>62003000</v>
          </cell>
          <cell r="D101" t="str">
            <v>CONTRIBUTION DE SOLIDARITE</v>
          </cell>
          <cell r="E101">
            <v>13643</v>
          </cell>
        </row>
        <row r="102">
          <cell r="C102">
            <v>63300100</v>
          </cell>
          <cell r="D102" t="str">
            <v>COMMISSIONS APPORTEURS EM VAC</v>
          </cell>
          <cell r="E102">
            <v>5788.33</v>
          </cell>
        </row>
        <row r="103">
          <cell r="C103">
            <v>63300300</v>
          </cell>
          <cell r="D103" t="str">
            <v>COMMISSIONS APPORTEURS PB</v>
          </cell>
          <cell r="E103">
            <v>667329.97</v>
          </cell>
        </row>
        <row r="104">
          <cell r="C104">
            <v>63300310</v>
          </cell>
          <cell r="D104" t="str">
            <v>SURCOMMISSIONS APPORTS PB</v>
          </cell>
          <cell r="E104">
            <v>750923.31</v>
          </cell>
        </row>
        <row r="105">
          <cell r="C105">
            <v>63925000</v>
          </cell>
          <cell r="D105" t="str">
            <v>HONORAIRES AVOCATS BRC</v>
          </cell>
          <cell r="E105">
            <v>4446.1400000000003</v>
          </cell>
        </row>
        <row r="106">
          <cell r="C106">
            <v>63930670</v>
          </cell>
          <cell r="D106" t="str">
            <v>FRAIS DE RECHERCHE PSA</v>
          </cell>
          <cell r="E106">
            <v>1574.26</v>
          </cell>
        </row>
        <row r="107">
          <cell r="C107">
            <v>63935100</v>
          </cell>
          <cell r="D107" t="str">
            <v>FRAIS D HUISSIERS</v>
          </cell>
          <cell r="E107">
            <v>11076</v>
          </cell>
        </row>
        <row r="108">
          <cell r="C108">
            <v>63935200</v>
          </cell>
          <cell r="D108" t="str">
            <v>FRAIS DE RECOUVR SOFINREC</v>
          </cell>
          <cell r="E108">
            <v>1565.1</v>
          </cell>
        </row>
        <row r="109">
          <cell r="C109">
            <v>63935210</v>
          </cell>
          <cell r="D109" t="str">
            <v>FRAIS DE RECOUVR SOUS TRAITES</v>
          </cell>
          <cell r="E109">
            <v>4058.35</v>
          </cell>
        </row>
        <row r="110">
          <cell r="C110">
            <v>63935420</v>
          </cell>
          <cell r="D110" t="str">
            <v>FRAIS DE CONDAMNATION</v>
          </cell>
          <cell r="E110">
            <v>809</v>
          </cell>
        </row>
        <row r="111">
          <cell r="C111">
            <v>63965900</v>
          </cell>
          <cell r="D111" t="str">
            <v>PERTES DIVERSES D'EXPLOITATION</v>
          </cell>
          <cell r="E111">
            <v>5361.45</v>
          </cell>
        </row>
        <row r="112">
          <cell r="C112">
            <v>67120000</v>
          </cell>
          <cell r="D112" t="str">
            <v>DOT DEP CLT SYP COMP : K</v>
          </cell>
          <cell r="E112">
            <v>571760.34</v>
          </cell>
        </row>
        <row r="113">
          <cell r="C113">
            <v>67120001</v>
          </cell>
          <cell r="D113" t="str">
            <v>DOT DEP NTZ SYP COMP : K</v>
          </cell>
          <cell r="E113">
            <v>27533.8</v>
          </cell>
        </row>
        <row r="114">
          <cell r="C114">
            <v>67120002</v>
          </cell>
          <cell r="D114" t="str">
            <v>DOT DEP CLT SYP COMP : ACC</v>
          </cell>
          <cell r="E114">
            <v>11620.25</v>
          </cell>
        </row>
        <row r="115">
          <cell r="C115">
            <v>67120003</v>
          </cell>
          <cell r="D115" t="str">
            <v>DOT DEP NTZ SYP COMP : ACC</v>
          </cell>
          <cell r="E115">
            <v>641.95000000000005</v>
          </cell>
        </row>
        <row r="116">
          <cell r="C116">
            <v>67120007</v>
          </cell>
          <cell r="D116" t="str">
            <v>DOT DEP CLT SYP COMP : INT</v>
          </cell>
          <cell r="E116">
            <v>11056.79</v>
          </cell>
        </row>
        <row r="117">
          <cell r="C117">
            <v>67120008</v>
          </cell>
          <cell r="D117" t="str">
            <v>DOT DEP NTZ SYP COMP : INT</v>
          </cell>
          <cell r="E117">
            <v>140.34</v>
          </cell>
        </row>
        <row r="118">
          <cell r="C118">
            <v>67125000</v>
          </cell>
          <cell r="D118" t="str">
            <v>DOT DEP CLT SYP NC : K</v>
          </cell>
          <cell r="E118">
            <v>69399.210000000006</v>
          </cell>
        </row>
        <row r="119">
          <cell r="C119">
            <v>67125001</v>
          </cell>
          <cell r="D119" t="str">
            <v>DOT DEP NTZ SYP NC : K</v>
          </cell>
          <cell r="E119">
            <v>30702.57</v>
          </cell>
        </row>
        <row r="120">
          <cell r="C120">
            <v>67125007</v>
          </cell>
          <cell r="D120" t="str">
            <v>DOT DEP CLT SYP NC : INT</v>
          </cell>
          <cell r="E120">
            <v>25913.71</v>
          </cell>
        </row>
        <row r="121">
          <cell r="C121">
            <v>67125008</v>
          </cell>
          <cell r="D121" t="str">
            <v>DOT DEP NTZ SYP NC : INT</v>
          </cell>
          <cell r="E121">
            <v>195.94</v>
          </cell>
        </row>
        <row r="122">
          <cell r="C122">
            <v>67500000</v>
          </cell>
          <cell r="D122" t="str">
            <v>PERTES / CLTS  VAC ( REVOL ) T.B</v>
          </cell>
          <cell r="E122">
            <v>76</v>
          </cell>
        </row>
        <row r="123">
          <cell r="C123">
            <v>67500100</v>
          </cell>
          <cell r="D123" t="str">
            <v>PERTES / CONSO NEIERTZ SYP  TB</v>
          </cell>
          <cell r="E123">
            <v>1217137.53</v>
          </cell>
        </row>
        <row r="124">
          <cell r="C124">
            <v>67600100</v>
          </cell>
          <cell r="D124" t="str">
            <v>PERTES / CLTS SYPRET NON CTX</v>
          </cell>
          <cell r="E124">
            <v>213.19</v>
          </cell>
        </row>
        <row r="125">
          <cell r="C125">
            <v>67633300</v>
          </cell>
          <cell r="D125" t="str">
            <v>PERTES/DECOTES PRETS RESTRUCTURES</v>
          </cell>
          <cell r="E125">
            <v>136415.9</v>
          </cell>
        </row>
        <row r="126">
          <cell r="C126">
            <v>67723100</v>
          </cell>
          <cell r="D126" t="str">
            <v>PERTES/CLT SYP COMP COUV : CAPITAL</v>
          </cell>
          <cell r="E126">
            <v>422862.37</v>
          </cell>
        </row>
        <row r="127">
          <cell r="C127">
            <v>67723200</v>
          </cell>
          <cell r="D127" t="str">
            <v>PERTE/CLT SYP COMP COUV : ACC</v>
          </cell>
          <cell r="E127">
            <v>9201.2099999999991</v>
          </cell>
        </row>
        <row r="128">
          <cell r="C128">
            <v>67723700</v>
          </cell>
          <cell r="D128" t="str">
            <v>PERTE/CLT SYP COMP COUV : INTERETS</v>
          </cell>
          <cell r="E128">
            <v>6770.88</v>
          </cell>
        </row>
        <row r="129">
          <cell r="C129">
            <v>70121000</v>
          </cell>
          <cell r="D129" t="str">
            <v>AGIOS / COMPTE BQ</v>
          </cell>
          <cell r="E129">
            <v>-515081.85</v>
          </cell>
        </row>
        <row r="130">
          <cell r="C130">
            <v>70213000</v>
          </cell>
          <cell r="D130" t="str">
            <v>AGIOS CLIENTS SYP</v>
          </cell>
          <cell r="E130">
            <v>-6914527.6200000001</v>
          </cell>
        </row>
        <row r="131">
          <cell r="C131">
            <v>70213008</v>
          </cell>
          <cell r="D131" t="str">
            <v>AGIOS COURUS NON ECHUS SYP</v>
          </cell>
          <cell r="E131">
            <v>-80925.34</v>
          </cell>
        </row>
        <row r="132">
          <cell r="C132">
            <v>70213010</v>
          </cell>
          <cell r="D132" t="str">
            <v>RIST. AUTOMATIQUE AGIOS SYP</v>
          </cell>
          <cell r="E132">
            <v>781.58</v>
          </cell>
        </row>
        <row r="133">
          <cell r="C133">
            <v>70213011</v>
          </cell>
          <cell r="D133" t="str">
            <v>REGUL MANUEL AGIOS ET RETENUES SYP</v>
          </cell>
          <cell r="E133">
            <v>10653.32</v>
          </cell>
        </row>
        <row r="134">
          <cell r="C134">
            <v>70213020</v>
          </cell>
          <cell r="D134" t="str">
            <v>INDEMNITES LEGALES 4% SYP</v>
          </cell>
          <cell r="E134">
            <v>-92524.69</v>
          </cell>
        </row>
        <row r="135">
          <cell r="C135">
            <v>70213030</v>
          </cell>
          <cell r="D135" t="str">
            <v>AGIOS INTERCALAIRES SYP</v>
          </cell>
          <cell r="E135">
            <v>-165926.70000000001</v>
          </cell>
        </row>
        <row r="136">
          <cell r="C136">
            <v>70213031</v>
          </cell>
          <cell r="D136" t="str">
            <v>RIST. AGIOS INTERCALAIRES SYP</v>
          </cell>
          <cell r="E136">
            <v>64.59</v>
          </cell>
        </row>
        <row r="137">
          <cell r="C137">
            <v>70213040</v>
          </cell>
          <cell r="D137" t="str">
            <v>FRAIS D'IMPAYES SYP</v>
          </cell>
          <cell r="E137">
            <v>-23555.9</v>
          </cell>
        </row>
        <row r="138">
          <cell r="C138">
            <v>70213041</v>
          </cell>
          <cell r="D138" t="str">
            <v>RIST. FRAIS D'IMPAYES SYP</v>
          </cell>
          <cell r="E138">
            <v>895.44</v>
          </cell>
        </row>
        <row r="139">
          <cell r="C139">
            <v>70213050</v>
          </cell>
          <cell r="D139" t="str">
            <v>RECUP. FRAIS DIV / CLIENTS SYP</v>
          </cell>
          <cell r="E139">
            <v>-100760.86</v>
          </cell>
        </row>
        <row r="140">
          <cell r="C140">
            <v>70213090</v>
          </cell>
          <cell r="D140" t="str">
            <v>FRAIS DE DOSSIERS SYP</v>
          </cell>
          <cell r="E140">
            <v>-600307.56999999995</v>
          </cell>
        </row>
        <row r="141">
          <cell r="C141">
            <v>70265300</v>
          </cell>
          <cell r="D141" t="str">
            <v>AUTRES INTERETS - DECOTES PRETS RESTRUCT</v>
          </cell>
          <cell r="E141">
            <v>-152539.34</v>
          </cell>
        </row>
        <row r="142">
          <cell r="C142">
            <v>70266300</v>
          </cell>
          <cell r="D142" t="str">
            <v>INTERETS/SOLVA ACTUAL SYP</v>
          </cell>
          <cell r="E142">
            <v>-25974.62</v>
          </cell>
        </row>
        <row r="143">
          <cell r="C143">
            <v>70280000</v>
          </cell>
          <cell r="D143" t="str">
            <v>INTERETS DE RETARD CTX     T.B</v>
          </cell>
          <cell r="E143">
            <v>-8864.23</v>
          </cell>
        </row>
        <row r="144">
          <cell r="C144">
            <v>70280010</v>
          </cell>
          <cell r="D144" t="str">
            <v>INTERETS RETARD CONSO</v>
          </cell>
          <cell r="E144">
            <v>-8740.49</v>
          </cell>
        </row>
        <row r="145">
          <cell r="C145">
            <v>70280100</v>
          </cell>
          <cell r="D145" t="str">
            <v>INDEMNITES LEGALES CTX 8   T.B</v>
          </cell>
          <cell r="E145">
            <v>-4262.88</v>
          </cell>
        </row>
        <row r="146">
          <cell r="C146">
            <v>70280110</v>
          </cell>
          <cell r="D146" t="str">
            <v>INDEM. LEGALES CONSO</v>
          </cell>
          <cell r="E146">
            <v>-3126.52</v>
          </cell>
        </row>
        <row r="147">
          <cell r="C147">
            <v>70280200</v>
          </cell>
          <cell r="D147" t="str">
            <v>RECUP. FRAIS CTX   TB</v>
          </cell>
          <cell r="E147">
            <v>-1001.76</v>
          </cell>
        </row>
        <row r="148">
          <cell r="C148">
            <v>70280210</v>
          </cell>
          <cell r="D148" t="str">
            <v>RECUP. FRAIS CTX / IRREC   T.B</v>
          </cell>
          <cell r="E148">
            <v>-1716.59</v>
          </cell>
        </row>
        <row r="149">
          <cell r="C149">
            <v>70281500</v>
          </cell>
          <cell r="D149" t="str">
            <v>AGIOS SYP NON COMPR</v>
          </cell>
          <cell r="E149">
            <v>-21066.17</v>
          </cell>
        </row>
        <row r="150">
          <cell r="C150">
            <v>70281508</v>
          </cell>
          <cell r="D150" t="str">
            <v>AGIOS COURUS NON ECHUS SYP NON COMPR</v>
          </cell>
          <cell r="E150">
            <v>-267.70999999999998</v>
          </cell>
        </row>
        <row r="151">
          <cell r="C151">
            <v>70890000</v>
          </cell>
          <cell r="D151" t="str">
            <v>PARTICIPATION RESULTAT ASSUR.</v>
          </cell>
          <cell r="E151">
            <v>-441671.19</v>
          </cell>
        </row>
        <row r="152">
          <cell r="C152">
            <v>74990030</v>
          </cell>
          <cell r="D152" t="str">
            <v>PRODUITS / CORRESPONDANTS</v>
          </cell>
          <cell r="E152">
            <v>-0.4</v>
          </cell>
        </row>
        <row r="153">
          <cell r="C153">
            <v>74990900</v>
          </cell>
          <cell r="D153" t="str">
            <v>PRODUITS DIV D'EXPLOIT BANCAIRES</v>
          </cell>
          <cell r="E153">
            <v>-556.39</v>
          </cell>
        </row>
        <row r="154">
          <cell r="C154">
            <v>77120010</v>
          </cell>
          <cell r="D154" t="str">
            <v>REP DEP CLT SYP COMP : K</v>
          </cell>
          <cell r="E154">
            <v>-175477.97</v>
          </cell>
        </row>
        <row r="155">
          <cell r="C155">
            <v>77120012</v>
          </cell>
          <cell r="D155" t="str">
            <v>REP DEP CLT SYP COMP : ACC</v>
          </cell>
          <cell r="E155">
            <v>-331.03</v>
          </cell>
        </row>
        <row r="156">
          <cell r="C156">
            <v>77120017</v>
          </cell>
          <cell r="D156" t="str">
            <v>REP DEP CLT SYP COMP : INT</v>
          </cell>
          <cell r="E156">
            <v>-2222.9499999999998</v>
          </cell>
        </row>
        <row r="157">
          <cell r="C157">
            <v>77120018</v>
          </cell>
          <cell r="D157" t="str">
            <v>REP DEP NTZ SYP COMP : INT</v>
          </cell>
          <cell r="E157">
            <v>-661.73</v>
          </cell>
        </row>
        <row r="158">
          <cell r="C158">
            <v>77121010</v>
          </cell>
          <cell r="D158" t="str">
            <v>UTIL DEP CLT SYP COMP : K</v>
          </cell>
          <cell r="E158">
            <v>-422938.37</v>
          </cell>
        </row>
        <row r="159">
          <cell r="C159">
            <v>77121012</v>
          </cell>
          <cell r="D159" t="str">
            <v>UTIL DEP CLT SYP COMP : ACC</v>
          </cell>
          <cell r="E159">
            <v>-9201.2099999999991</v>
          </cell>
        </row>
        <row r="160">
          <cell r="C160">
            <v>77121017</v>
          </cell>
          <cell r="D160" t="str">
            <v>UTIL DEP CLT SYP COMP : INT</v>
          </cell>
          <cell r="E160">
            <v>-6770.88</v>
          </cell>
        </row>
        <row r="161">
          <cell r="C161">
            <v>77125010</v>
          </cell>
          <cell r="D161" t="str">
            <v>REP DEP CLT SYP NC : K</v>
          </cell>
          <cell r="E161">
            <v>-50893.2</v>
          </cell>
        </row>
        <row r="162">
          <cell r="C162">
            <v>77125012</v>
          </cell>
          <cell r="D162" t="str">
            <v>REP DEP CLT SYP NC : ACC</v>
          </cell>
          <cell r="E162">
            <v>-84</v>
          </cell>
        </row>
        <row r="163">
          <cell r="C163">
            <v>77125017</v>
          </cell>
          <cell r="D163" t="str">
            <v>REP DEP CLT SYP NC : INT</v>
          </cell>
          <cell r="E163">
            <v>-3351.8</v>
          </cell>
        </row>
        <row r="164">
          <cell r="C164">
            <v>77125018</v>
          </cell>
          <cell r="D164" t="str">
            <v>REP DEP NTZ SYP NC : INT</v>
          </cell>
          <cell r="E164">
            <v>-137.61000000000001</v>
          </cell>
        </row>
        <row r="165">
          <cell r="C165">
            <v>77500000</v>
          </cell>
          <cell r="D165" t="str">
            <v>RECUP./CCES AMORTIES.TB-(LIQ.GEST.)</v>
          </cell>
          <cell r="E165">
            <v>-13074.77</v>
          </cell>
        </row>
        <row r="166">
          <cell r="C166">
            <v>77500400</v>
          </cell>
          <cell r="D166" t="str">
            <v>PRODUITS / CONSO NEIERTZ</v>
          </cell>
          <cell r="E166">
            <v>-1215021</v>
          </cell>
        </row>
        <row r="167">
          <cell r="C167">
            <v>77500410</v>
          </cell>
          <cell r="D167" t="str">
            <v>REP.PERTES TB ANTERIEURES/DOS CONSO NZ</v>
          </cell>
          <cell r="E167">
            <v>-88229</v>
          </cell>
        </row>
        <row r="171">
          <cell r="C171">
            <v>62003000</v>
          </cell>
        </row>
        <row r="172">
          <cell r="C172">
            <v>63300300</v>
          </cell>
        </row>
        <row r="173">
          <cell r="C173">
            <v>63300310</v>
          </cell>
        </row>
        <row r="174">
          <cell r="C174">
            <v>63925000</v>
          </cell>
        </row>
        <row r="175">
          <cell r="C175">
            <v>63930670</v>
          </cell>
        </row>
        <row r="176">
          <cell r="C176">
            <v>63935100</v>
          </cell>
        </row>
        <row r="177">
          <cell r="C177">
            <v>63935200</v>
          </cell>
        </row>
        <row r="178">
          <cell r="C178">
            <v>63945000</v>
          </cell>
        </row>
        <row r="179">
          <cell r="C179">
            <v>63965200</v>
          </cell>
        </row>
        <row r="180">
          <cell r="C180">
            <v>67120000</v>
          </cell>
        </row>
        <row r="181">
          <cell r="C181">
            <v>67120002</v>
          </cell>
        </row>
        <row r="182">
          <cell r="C182">
            <v>67120007</v>
          </cell>
        </row>
        <row r="183">
          <cell r="C183">
            <v>67125000</v>
          </cell>
        </row>
        <row r="184">
          <cell r="C184">
            <v>67125002</v>
          </cell>
        </row>
        <row r="185">
          <cell r="C185">
            <v>67125007</v>
          </cell>
        </row>
        <row r="186">
          <cell r="C186">
            <v>67311052</v>
          </cell>
        </row>
        <row r="187">
          <cell r="C187">
            <v>67500000</v>
          </cell>
        </row>
        <row r="188">
          <cell r="C188">
            <v>67500100</v>
          </cell>
        </row>
        <row r="189">
          <cell r="C189">
            <v>67600100</v>
          </cell>
        </row>
        <row r="190">
          <cell r="C190">
            <v>67633300</v>
          </cell>
        </row>
        <row r="191">
          <cell r="C191">
            <v>67723100</v>
          </cell>
        </row>
        <row r="192">
          <cell r="C192">
            <v>67723200</v>
          </cell>
        </row>
        <row r="193">
          <cell r="C193">
            <v>67723700</v>
          </cell>
        </row>
        <row r="194">
          <cell r="C194">
            <v>70121000</v>
          </cell>
        </row>
        <row r="195">
          <cell r="C195">
            <v>70213000</v>
          </cell>
        </row>
        <row r="196">
          <cell r="C196">
            <v>70213008</v>
          </cell>
        </row>
        <row r="197">
          <cell r="C197">
            <v>70213010</v>
          </cell>
        </row>
        <row r="198">
          <cell r="C198">
            <v>70213011</v>
          </cell>
        </row>
        <row r="199">
          <cell r="C199">
            <v>70213020</v>
          </cell>
        </row>
        <row r="200">
          <cell r="C200">
            <v>70213030</v>
          </cell>
        </row>
        <row r="201">
          <cell r="C201">
            <v>70213031</v>
          </cell>
        </row>
        <row r="202">
          <cell r="C202">
            <v>70213040</v>
          </cell>
        </row>
        <row r="203">
          <cell r="C203">
            <v>70213041</v>
          </cell>
        </row>
        <row r="204">
          <cell r="C204">
            <v>70213050</v>
          </cell>
        </row>
        <row r="205">
          <cell r="C205">
            <v>70213090</v>
          </cell>
        </row>
        <row r="206">
          <cell r="C206">
            <v>70265300</v>
          </cell>
        </row>
        <row r="207">
          <cell r="C207">
            <v>70280000</v>
          </cell>
        </row>
        <row r="208">
          <cell r="C208">
            <v>70280010</v>
          </cell>
        </row>
        <row r="209">
          <cell r="C209">
            <v>70280100</v>
          </cell>
        </row>
        <row r="210">
          <cell r="C210">
            <v>70280110</v>
          </cell>
        </row>
        <row r="211">
          <cell r="C211">
            <v>70280200</v>
          </cell>
        </row>
        <row r="212">
          <cell r="C212">
            <v>70281500</v>
          </cell>
        </row>
        <row r="213">
          <cell r="C213">
            <v>70281508</v>
          </cell>
        </row>
        <row r="214">
          <cell r="C214">
            <v>70890000</v>
          </cell>
        </row>
        <row r="215">
          <cell r="C215">
            <v>74990200</v>
          </cell>
        </row>
        <row r="216">
          <cell r="C216">
            <v>77120010</v>
          </cell>
        </row>
        <row r="217">
          <cell r="C217">
            <v>77120012</v>
          </cell>
        </row>
        <row r="218">
          <cell r="C218">
            <v>77120017</v>
          </cell>
        </row>
        <row r="219">
          <cell r="C219">
            <v>77125010</v>
          </cell>
        </row>
        <row r="220">
          <cell r="C220">
            <v>77125017</v>
          </cell>
        </row>
        <row r="221">
          <cell r="C221">
            <v>77231000</v>
          </cell>
        </row>
        <row r="222">
          <cell r="C222">
            <v>77500000</v>
          </cell>
        </row>
        <row r="223">
          <cell r="C223">
            <v>77500100</v>
          </cell>
        </row>
        <row r="224">
          <cell r="C224">
            <v>77500400</v>
          </cell>
        </row>
        <row r="225">
          <cell r="C225">
            <v>63965900</v>
          </cell>
        </row>
        <row r="226">
          <cell r="C226">
            <v>63945000</v>
          </cell>
        </row>
        <row r="227">
          <cell r="C227">
            <v>74990900</v>
          </cell>
        </row>
        <row r="228">
          <cell r="C228">
            <v>77311052</v>
          </cell>
        </row>
        <row r="229">
          <cell r="C229">
            <v>70266300</v>
          </cell>
        </row>
        <row r="230">
          <cell r="C230">
            <v>70213020</v>
          </cell>
        </row>
        <row r="231">
          <cell r="C231">
            <v>70213021</v>
          </cell>
        </row>
        <row r="232">
          <cell r="C232">
            <v>63935420</v>
          </cell>
        </row>
        <row r="233">
          <cell r="C233">
            <v>70266300</v>
          </cell>
        </row>
        <row r="234">
          <cell r="C234">
            <v>67120003</v>
          </cell>
        </row>
        <row r="235">
          <cell r="C235">
            <v>67125001</v>
          </cell>
        </row>
        <row r="236">
          <cell r="C236">
            <v>67125008</v>
          </cell>
        </row>
        <row r="237">
          <cell r="C237">
            <v>77125012</v>
          </cell>
        </row>
        <row r="238">
          <cell r="C238">
            <v>77120013</v>
          </cell>
        </row>
        <row r="239">
          <cell r="C239">
            <v>77125011</v>
          </cell>
        </row>
        <row r="240">
          <cell r="C240">
            <v>67120001</v>
          </cell>
        </row>
        <row r="241">
          <cell r="C241">
            <v>67120008</v>
          </cell>
        </row>
        <row r="242">
          <cell r="C242">
            <v>77120013</v>
          </cell>
        </row>
        <row r="243">
          <cell r="C243">
            <v>77125017</v>
          </cell>
        </row>
        <row r="244">
          <cell r="C244">
            <v>77121010</v>
          </cell>
        </row>
        <row r="245">
          <cell r="C245">
            <v>77121012</v>
          </cell>
        </row>
        <row r="246">
          <cell r="C246">
            <v>77121017</v>
          </cell>
        </row>
        <row r="247">
          <cell r="C247">
            <v>77120017</v>
          </cell>
        </row>
        <row r="248">
          <cell r="C248">
            <v>77120011</v>
          </cell>
        </row>
        <row r="249">
          <cell r="C249">
            <v>62002110</v>
          </cell>
        </row>
        <row r="301">
          <cell r="C301">
            <v>-2.0603191606342976E-2</v>
          </cell>
          <cell r="D301">
            <v>1.1759751043038148E-2</v>
          </cell>
          <cell r="E301">
            <v>0.11834062411896587</v>
          </cell>
        </row>
        <row r="303">
          <cell r="C303">
            <v>-0.73152794743043592</v>
          </cell>
          <cell r="D303">
            <v>-0.64353743742998903</v>
          </cell>
          <cell r="E303">
            <v>-0.66124878782846541</v>
          </cell>
        </row>
        <row r="305">
          <cell r="C305">
            <v>-1.5549992377401962E-2</v>
          </cell>
          <cell r="D305">
            <v>-4.6664876339982354E-3</v>
          </cell>
          <cell r="E305">
            <v>-1.3203720696219686E-2</v>
          </cell>
        </row>
        <row r="306">
          <cell r="C306">
            <v>-7.6752509790555578E-3</v>
          </cell>
          <cell r="D306">
            <v>-6.7543777670095529E-3</v>
          </cell>
          <cell r="E306">
            <v>-5.1229698189280718E-3</v>
          </cell>
        </row>
        <row r="307">
          <cell r="C307">
            <v>-2.3225243356457516E-2</v>
          </cell>
          <cell r="D307">
            <v>-1.1420865401007788E-2</v>
          </cell>
          <cell r="E307">
            <v>-1.8326690515147761E-2</v>
          </cell>
        </row>
        <row r="309">
          <cell r="C309">
            <v>-0.41292361885306927</v>
          </cell>
          <cell r="D309">
            <v>-0.39526286826586315</v>
          </cell>
          <cell r="E309">
            <v>-0.31912056319039994</v>
          </cell>
        </row>
        <row r="310">
          <cell r="C310">
            <v>-0.29537908522090922</v>
          </cell>
          <cell r="D310">
            <v>-0.23685370376311801</v>
          </cell>
          <cell r="E310">
            <v>-0.32380153412291773</v>
          </cell>
        </row>
        <row r="311">
          <cell r="C311">
            <v>-0.70830270407397844</v>
          </cell>
          <cell r="D311">
            <v>-0.63211657202898131</v>
          </cell>
          <cell r="E311">
            <v>-0.64292209731331762</v>
          </cell>
        </row>
        <row r="313">
          <cell r="C313">
            <v>0.71092475582409165</v>
          </cell>
          <cell r="D313">
            <v>0.65529718847302476</v>
          </cell>
          <cell r="E313">
            <v>0.7795894119474317</v>
          </cell>
        </row>
        <row r="314">
          <cell r="C314">
            <v>0.16244937020275516</v>
          </cell>
          <cell r="D314">
            <v>0.13356452252652162</v>
          </cell>
          <cell r="E314">
            <v>0.17865208685458819</v>
          </cell>
        </row>
        <row r="315">
          <cell r="C315">
            <v>0.54847538562133646</v>
          </cell>
          <cell r="D315">
            <v>0.52173266594650314</v>
          </cell>
          <cell r="E315">
            <v>0.60093732509284348</v>
          </cell>
        </row>
      </sheetData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ables"/>
      <sheetName val="macros"/>
      <sheetName val="darty"/>
      <sheetName val="récap"/>
      <sheetName val="tcd"/>
      <sheetName val="base"/>
    </sheetNames>
    <sheetDataSet>
      <sheetData sheetId="0" refreshError="1"/>
      <sheetData sheetId="1" refreshError="1"/>
      <sheetData sheetId="2" refreshError="1"/>
      <sheetData sheetId="3" refreshError="1"/>
      <sheetData sheetId="4" refreshError="1">
        <row r="1">
          <cell r="A1" t="str">
            <v>ste</v>
          </cell>
          <cell r="B1">
            <v>185</v>
          </cell>
        </row>
        <row r="3">
          <cell r="B3" t="str">
            <v>mois</v>
          </cell>
        </row>
        <row r="4">
          <cell r="A4" t="str">
            <v>Données</v>
          </cell>
          <cell r="B4">
            <v>39052</v>
          </cell>
          <cell r="C4">
            <v>39083</v>
          </cell>
          <cell r="D4">
            <v>39114</v>
          </cell>
          <cell r="E4">
            <v>39142</v>
          </cell>
          <cell r="F4">
            <v>39173</v>
          </cell>
          <cell r="G4">
            <v>39203</v>
          </cell>
          <cell r="H4">
            <v>39234</v>
          </cell>
          <cell r="I4">
            <v>39264</v>
          </cell>
          <cell r="J4">
            <v>39295</v>
          </cell>
          <cell r="K4">
            <v>39326</v>
          </cell>
          <cell r="L4">
            <v>39356</v>
          </cell>
          <cell r="M4">
            <v>39387</v>
          </cell>
          <cell r="N4">
            <v>39417</v>
          </cell>
          <cell r="O4" t="str">
            <v>Total</v>
          </cell>
        </row>
        <row r="5">
          <cell r="A5" t="str">
            <v>Somme de cpt fac</v>
          </cell>
          <cell r="B5">
            <v>0</v>
          </cell>
          <cell r="C5">
            <v>0</v>
          </cell>
          <cell r="D5">
            <v>0</v>
          </cell>
          <cell r="E5">
            <v>0</v>
          </cell>
          <cell r="F5">
            <v>0</v>
          </cell>
          <cell r="G5">
            <v>0</v>
          </cell>
          <cell r="H5">
            <v>0</v>
          </cell>
          <cell r="I5">
            <v>0</v>
          </cell>
          <cell r="J5">
            <v>0</v>
          </cell>
          <cell r="K5">
            <v>0</v>
          </cell>
          <cell r="L5">
            <v>0</v>
          </cell>
          <cell r="M5">
            <v>0</v>
          </cell>
          <cell r="N5">
            <v>0</v>
          </cell>
          <cell r="O5">
            <v>0</v>
          </cell>
        </row>
        <row r="6">
          <cell r="A6" t="str">
            <v>Somme de cpt ob</v>
          </cell>
          <cell r="B6">
            <v>0</v>
          </cell>
          <cell r="C6">
            <v>0</v>
          </cell>
          <cell r="D6">
            <v>0</v>
          </cell>
          <cell r="E6">
            <v>0</v>
          </cell>
          <cell r="F6">
            <v>0</v>
          </cell>
          <cell r="G6">
            <v>0</v>
          </cell>
          <cell r="H6">
            <v>0</v>
          </cell>
          <cell r="I6">
            <v>0</v>
          </cell>
          <cell r="J6">
            <v>0</v>
          </cell>
          <cell r="K6">
            <v>0</v>
          </cell>
          <cell r="L6">
            <v>0</v>
          </cell>
          <cell r="M6">
            <v>0</v>
          </cell>
          <cell r="N6">
            <v>0</v>
          </cell>
          <cell r="O6">
            <v>0</v>
          </cell>
        </row>
        <row r="7">
          <cell r="A7" t="str">
            <v>Somme de rev crédit</v>
          </cell>
          <cell r="B7">
            <v>0</v>
          </cell>
          <cell r="C7">
            <v>0</v>
          </cell>
          <cell r="D7">
            <v>0</v>
          </cell>
          <cell r="E7">
            <v>0</v>
          </cell>
          <cell r="F7">
            <v>0</v>
          </cell>
          <cell r="G7">
            <v>0</v>
          </cell>
          <cell r="H7">
            <v>0</v>
          </cell>
          <cell r="I7">
            <v>0</v>
          </cell>
          <cell r="J7">
            <v>0</v>
          </cell>
          <cell r="K7">
            <v>0</v>
          </cell>
          <cell r="L7">
            <v>0</v>
          </cell>
          <cell r="M7">
            <v>0</v>
          </cell>
          <cell r="N7">
            <v>0</v>
          </cell>
          <cell r="O7">
            <v>0</v>
          </cell>
        </row>
        <row r="8">
          <cell r="A8" t="str">
            <v>Somme de déro &lt; 5</v>
          </cell>
          <cell r="B8">
            <v>0</v>
          </cell>
          <cell r="C8">
            <v>0</v>
          </cell>
          <cell r="D8">
            <v>0</v>
          </cell>
          <cell r="E8">
            <v>0</v>
          </cell>
          <cell r="F8">
            <v>0</v>
          </cell>
          <cell r="G8">
            <v>0</v>
          </cell>
          <cell r="H8">
            <v>0</v>
          </cell>
          <cell r="I8">
            <v>0</v>
          </cell>
          <cell r="J8">
            <v>0</v>
          </cell>
          <cell r="K8">
            <v>0</v>
          </cell>
          <cell r="L8">
            <v>0</v>
          </cell>
          <cell r="M8">
            <v>0</v>
          </cell>
          <cell r="N8">
            <v>0</v>
          </cell>
          <cell r="O8">
            <v>0</v>
          </cell>
        </row>
        <row r="9">
          <cell r="A9" t="str">
            <v>Somme de déro &gt;= 5</v>
          </cell>
          <cell r="B9">
            <v>0</v>
          </cell>
          <cell r="C9">
            <v>0</v>
          </cell>
          <cell r="D9">
            <v>0</v>
          </cell>
          <cell r="E9">
            <v>0</v>
          </cell>
          <cell r="F9">
            <v>0</v>
          </cell>
          <cell r="G9">
            <v>0</v>
          </cell>
          <cell r="H9">
            <v>0</v>
          </cell>
          <cell r="I9">
            <v>0</v>
          </cell>
          <cell r="J9">
            <v>0</v>
          </cell>
          <cell r="K9">
            <v>0</v>
          </cell>
          <cell r="L9">
            <v>0</v>
          </cell>
          <cell r="M9">
            <v>0</v>
          </cell>
          <cell r="N9">
            <v>0</v>
          </cell>
          <cell r="O9">
            <v>0</v>
          </cell>
        </row>
        <row r="10">
          <cell r="A10" t="str">
            <v>Somme de REV Neiertz</v>
          </cell>
          <cell r="B10">
            <v>0</v>
          </cell>
          <cell r="C10">
            <v>0</v>
          </cell>
          <cell r="D10">
            <v>0</v>
          </cell>
          <cell r="E10">
            <v>0</v>
          </cell>
          <cell r="F10">
            <v>0</v>
          </cell>
          <cell r="G10">
            <v>0</v>
          </cell>
          <cell r="H10">
            <v>0</v>
          </cell>
          <cell r="I10">
            <v>0</v>
          </cell>
          <cell r="J10">
            <v>0</v>
          </cell>
          <cell r="K10">
            <v>0</v>
          </cell>
          <cell r="L10">
            <v>0</v>
          </cell>
          <cell r="M10">
            <v>0</v>
          </cell>
          <cell r="N10">
            <v>0</v>
          </cell>
          <cell r="O10">
            <v>0</v>
          </cell>
        </row>
        <row r="11">
          <cell r="A11" t="str">
            <v>Somme de PB</v>
          </cell>
          <cell r="B11">
            <v>97293047.549999997</v>
          </cell>
          <cell r="C11">
            <v>92159290.890000001</v>
          </cell>
          <cell r="D11">
            <v>87120912.359999999</v>
          </cell>
          <cell r="E11">
            <v>81990861.799999997</v>
          </cell>
          <cell r="F11">
            <v>77220324.549999997</v>
          </cell>
          <cell r="G11">
            <v>72817944.049999997</v>
          </cell>
          <cell r="H11">
            <v>68647091.900000006</v>
          </cell>
          <cell r="I11">
            <v>64464503.520000003</v>
          </cell>
          <cell r="J11">
            <v>60708980.329999998</v>
          </cell>
          <cell r="K11">
            <v>57270623.510000005</v>
          </cell>
          <cell r="L11">
            <v>53513077.390000001</v>
          </cell>
          <cell r="M11">
            <v>50209029.300000004</v>
          </cell>
          <cell r="N11">
            <v>47137406.189999998</v>
          </cell>
          <cell r="O11">
            <v>910553093.33999991</v>
          </cell>
        </row>
        <row r="12">
          <cell r="A12" t="str">
            <v>Somme de PBZ</v>
          </cell>
          <cell r="B12">
            <v>5073507.0199999996</v>
          </cell>
          <cell r="C12">
            <v>5065847.6100000003</v>
          </cell>
          <cell r="D12">
            <v>5159983.57</v>
          </cell>
          <cell r="E12">
            <v>5282463.18</v>
          </cell>
          <cell r="F12">
            <v>5211735.04</v>
          </cell>
          <cell r="G12">
            <v>5200541.93</v>
          </cell>
          <cell r="H12">
            <v>5219604.4000000004</v>
          </cell>
          <cell r="I12">
            <v>5319059.88</v>
          </cell>
          <cell r="J12">
            <v>5351837.84</v>
          </cell>
          <cell r="K12">
            <v>5295523.1399999997</v>
          </cell>
          <cell r="L12">
            <v>5399016.580000001</v>
          </cell>
          <cell r="M12">
            <v>5501563.7999999998</v>
          </cell>
          <cell r="N12">
            <v>5575619.0599999996</v>
          </cell>
          <cell r="O12">
            <v>68656303.049999997</v>
          </cell>
        </row>
        <row r="13">
          <cell r="A13" t="str">
            <v>Somme de prêt travaux</v>
          </cell>
          <cell r="B13">
            <v>0</v>
          </cell>
          <cell r="C13">
            <v>0</v>
          </cell>
          <cell r="D13">
            <v>0</v>
          </cell>
          <cell r="E13">
            <v>0</v>
          </cell>
          <cell r="F13">
            <v>0</v>
          </cell>
          <cell r="G13">
            <v>0</v>
          </cell>
          <cell r="H13">
            <v>0</v>
          </cell>
          <cell r="I13">
            <v>0</v>
          </cell>
          <cell r="J13">
            <v>0</v>
          </cell>
          <cell r="K13">
            <v>0</v>
          </cell>
          <cell r="L13">
            <v>0</v>
          </cell>
          <cell r="M13">
            <v>0</v>
          </cell>
          <cell r="N13">
            <v>0</v>
          </cell>
          <cell r="O13">
            <v>0</v>
          </cell>
        </row>
      </sheetData>
      <sheetData sheetId="5" refreshError="1"/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ccueil"/>
      <sheetName val="Tables"/>
      <sheetName val="Ecarts"/>
      <sheetName val="RES"/>
      <sheetName val="TCD1"/>
      <sheetName val="BD PROD MT"/>
      <sheetName val="TCD2"/>
      <sheetName val="BD PROD NB"/>
      <sheetName val="TCD3"/>
      <sheetName val="BD ENC FP"/>
      <sheetName val="TCD4"/>
      <sheetName val="BD ENC MOY"/>
    </sheetNames>
    <sheetDataSet>
      <sheetData sheetId="0"/>
      <sheetData sheetId="1"/>
      <sheetData sheetId="2"/>
      <sheetData sheetId="3"/>
      <sheetData sheetId="4"/>
      <sheetData sheetId="5"/>
      <sheetData sheetId="6" refreshError="1">
        <row r="1">
          <cell r="A1" t="str">
            <v>SOC</v>
          </cell>
          <cell r="B1">
            <v>185</v>
          </cell>
        </row>
        <row r="3">
          <cell r="C3" t="str">
            <v>MOIS</v>
          </cell>
        </row>
        <row r="4">
          <cell r="A4" t="str">
            <v>PRÊT</v>
          </cell>
          <cell r="B4" t="str">
            <v>Données</v>
          </cell>
          <cell r="C4">
            <v>37622</v>
          </cell>
          <cell r="D4">
            <v>37653</v>
          </cell>
          <cell r="E4">
            <v>37681</v>
          </cell>
          <cell r="F4">
            <v>37712</v>
          </cell>
          <cell r="G4">
            <v>37742</v>
          </cell>
          <cell r="H4">
            <v>37773</v>
          </cell>
          <cell r="I4">
            <v>37803</v>
          </cell>
          <cell r="J4">
            <v>37834</v>
          </cell>
          <cell r="K4">
            <v>37865</v>
          </cell>
          <cell r="L4">
            <v>37895</v>
          </cell>
          <cell r="M4">
            <v>37926</v>
          </cell>
          <cell r="N4">
            <v>37956</v>
          </cell>
          <cell r="O4" t="str">
            <v>Total</v>
          </cell>
        </row>
        <row r="5">
          <cell r="A5" t="str">
            <v>PB</v>
          </cell>
          <cell r="B5" t="str">
            <v>Somme (R-1)m</v>
          </cell>
          <cell r="C5">
            <v>0</v>
          </cell>
          <cell r="D5">
            <v>0</v>
          </cell>
          <cell r="E5">
            <v>0</v>
          </cell>
          <cell r="F5">
            <v>0</v>
          </cell>
          <cell r="G5">
            <v>0</v>
          </cell>
          <cell r="H5">
            <v>0</v>
          </cell>
          <cell r="I5">
            <v>79</v>
          </cell>
          <cell r="J5">
            <v>446</v>
          </cell>
          <cell r="K5">
            <v>513</v>
          </cell>
          <cell r="L5">
            <v>451</v>
          </cell>
          <cell r="M5">
            <v>660</v>
          </cell>
          <cell r="N5">
            <v>914</v>
          </cell>
          <cell r="O5">
            <v>3063</v>
          </cell>
        </row>
        <row r="6">
          <cell r="B6" t="str">
            <v>Somme Rm</v>
          </cell>
          <cell r="C6">
            <v>558</v>
          </cell>
          <cell r="D6">
            <v>454</v>
          </cell>
          <cell r="E6">
            <v>446</v>
          </cell>
          <cell r="F6">
            <v>381</v>
          </cell>
          <cell r="G6">
            <v>437</v>
          </cell>
          <cell r="H6">
            <v>2710</v>
          </cell>
          <cell r="I6">
            <v>3087</v>
          </cell>
          <cell r="J6">
            <v>491</v>
          </cell>
          <cell r="K6">
            <v>906</v>
          </cell>
          <cell r="L6">
            <v>1436</v>
          </cell>
          <cell r="M6">
            <v>795</v>
          </cell>
          <cell r="N6">
            <v>373</v>
          </cell>
          <cell r="O6">
            <v>12074</v>
          </cell>
        </row>
        <row r="7">
          <cell r="B7" t="str">
            <v>Somme P1m</v>
          </cell>
          <cell r="C7">
            <v>501.85714285714283</v>
          </cell>
          <cell r="D7">
            <v>501.85714285714283</v>
          </cell>
          <cell r="E7">
            <v>752.85714285714289</v>
          </cell>
          <cell r="F7">
            <v>752.85714285714289</v>
          </cell>
          <cell r="G7">
            <v>752.85714285714289</v>
          </cell>
          <cell r="H7">
            <v>752.85714285714289</v>
          </cell>
          <cell r="I7">
            <v>752.85714285714289</v>
          </cell>
          <cell r="J7">
            <v>501.85714285714283</v>
          </cell>
          <cell r="K7">
            <v>1003.8571428571429</v>
          </cell>
          <cell r="L7">
            <v>1003.8571428571429</v>
          </cell>
          <cell r="M7">
            <v>1003.8571428571429</v>
          </cell>
          <cell r="N7">
            <v>1004.2857142857143</v>
          </cell>
          <cell r="O7">
            <v>9285.7142857142862</v>
          </cell>
        </row>
        <row r="8">
          <cell r="B8" t="str">
            <v>Somme P4m</v>
          </cell>
          <cell r="C8">
            <v>558</v>
          </cell>
          <cell r="D8">
            <v>454</v>
          </cell>
          <cell r="E8">
            <v>446</v>
          </cell>
          <cell r="F8">
            <v>381</v>
          </cell>
          <cell r="G8">
            <v>437</v>
          </cell>
          <cell r="H8">
            <v>2710</v>
          </cell>
          <cell r="I8">
            <v>3087</v>
          </cell>
          <cell r="J8">
            <v>491</v>
          </cell>
          <cell r="K8">
            <v>690</v>
          </cell>
          <cell r="L8">
            <v>1265</v>
          </cell>
          <cell r="M8">
            <v>460</v>
          </cell>
          <cell r="N8">
            <v>432</v>
          </cell>
          <cell r="O8">
            <v>11411</v>
          </cell>
        </row>
        <row r="9">
          <cell r="B9" t="str">
            <v>Somme (R-1)c</v>
          </cell>
          <cell r="C9">
            <v>0</v>
          </cell>
          <cell r="D9">
            <v>0</v>
          </cell>
          <cell r="E9">
            <v>0</v>
          </cell>
          <cell r="F9">
            <v>0</v>
          </cell>
          <cell r="G9">
            <v>0</v>
          </cell>
          <cell r="H9">
            <v>0</v>
          </cell>
          <cell r="I9">
            <v>79</v>
          </cell>
          <cell r="J9">
            <v>525</v>
          </cell>
          <cell r="K9">
            <v>1038</v>
          </cell>
          <cell r="L9">
            <v>1489</v>
          </cell>
          <cell r="M9">
            <v>2149</v>
          </cell>
          <cell r="N9">
            <v>3063</v>
          </cell>
          <cell r="O9">
            <v>8343</v>
          </cell>
        </row>
        <row r="10">
          <cell r="B10" t="str">
            <v>Somme Rc</v>
          </cell>
          <cell r="C10">
            <v>558</v>
          </cell>
          <cell r="D10">
            <v>1012</v>
          </cell>
          <cell r="E10">
            <v>1458</v>
          </cell>
          <cell r="F10">
            <v>1839</v>
          </cell>
          <cell r="G10">
            <v>2276</v>
          </cell>
          <cell r="H10">
            <v>4986</v>
          </cell>
          <cell r="I10">
            <v>8073</v>
          </cell>
          <cell r="J10">
            <v>8564</v>
          </cell>
          <cell r="K10">
            <v>9470</v>
          </cell>
          <cell r="L10">
            <v>10906</v>
          </cell>
          <cell r="M10">
            <v>11701</v>
          </cell>
          <cell r="N10">
            <v>12074</v>
          </cell>
          <cell r="O10">
            <v>72917</v>
          </cell>
        </row>
        <row r="11">
          <cell r="B11" t="str">
            <v>Somme P1c</v>
          </cell>
          <cell r="C11">
            <v>501.85714285714283</v>
          </cell>
          <cell r="D11">
            <v>1003.7142857142857</v>
          </cell>
          <cell r="E11">
            <v>1756.5714285714284</v>
          </cell>
          <cell r="F11">
            <v>2509.4285714285716</v>
          </cell>
          <cell r="G11">
            <v>3262.2857142857147</v>
          </cell>
          <cell r="H11">
            <v>4015.1428571428578</v>
          </cell>
          <cell r="I11">
            <v>4768</v>
          </cell>
          <cell r="J11">
            <v>5269.857142857144</v>
          </cell>
          <cell r="K11">
            <v>6273.7142857142871</v>
          </cell>
          <cell r="L11">
            <v>7277.5714285714303</v>
          </cell>
          <cell r="M11">
            <v>8281.4285714285725</v>
          </cell>
          <cell r="N11">
            <v>9285.7142857142862</v>
          </cell>
          <cell r="O11">
            <v>54205.285714285725</v>
          </cell>
        </row>
        <row r="12">
          <cell r="B12" t="str">
            <v>Somme P4c</v>
          </cell>
          <cell r="C12">
            <v>558</v>
          </cell>
          <cell r="D12">
            <v>1012</v>
          </cell>
          <cell r="E12">
            <v>1458</v>
          </cell>
          <cell r="F12">
            <v>1839</v>
          </cell>
          <cell r="G12">
            <v>2276</v>
          </cell>
          <cell r="H12">
            <v>4986</v>
          </cell>
          <cell r="I12">
            <v>8073</v>
          </cell>
          <cell r="J12">
            <v>8564</v>
          </cell>
          <cell r="K12">
            <v>9254</v>
          </cell>
          <cell r="L12">
            <v>10519</v>
          </cell>
          <cell r="M12">
            <v>10979</v>
          </cell>
          <cell r="N12">
            <v>11411</v>
          </cell>
          <cell r="O12">
            <v>70929</v>
          </cell>
        </row>
        <row r="13">
          <cell r="A13" t="str">
            <v>Total Somme (R-1)m</v>
          </cell>
          <cell r="C13">
            <v>0</v>
          </cell>
          <cell r="D13">
            <v>0</v>
          </cell>
          <cell r="E13">
            <v>0</v>
          </cell>
          <cell r="F13">
            <v>0</v>
          </cell>
          <cell r="G13">
            <v>0</v>
          </cell>
          <cell r="H13">
            <v>0</v>
          </cell>
          <cell r="I13">
            <v>79</v>
          </cell>
          <cell r="J13">
            <v>446</v>
          </cell>
          <cell r="K13">
            <v>513</v>
          </cell>
          <cell r="L13">
            <v>451</v>
          </cell>
          <cell r="M13">
            <v>660</v>
          </cell>
          <cell r="N13">
            <v>914</v>
          </cell>
          <cell r="O13">
            <v>3063</v>
          </cell>
        </row>
        <row r="14">
          <cell r="A14" t="str">
            <v>Total Somme Rm</v>
          </cell>
          <cell r="C14">
            <v>558</v>
          </cell>
          <cell r="D14">
            <v>454</v>
          </cell>
          <cell r="E14">
            <v>446</v>
          </cell>
          <cell r="F14">
            <v>381</v>
          </cell>
          <cell r="G14">
            <v>437</v>
          </cell>
          <cell r="H14">
            <v>2710</v>
          </cell>
          <cell r="I14">
            <v>3087</v>
          </cell>
          <cell r="J14">
            <v>491</v>
          </cell>
          <cell r="K14">
            <v>906</v>
          </cell>
          <cell r="L14">
            <v>1436</v>
          </cell>
          <cell r="M14">
            <v>795</v>
          </cell>
          <cell r="N14">
            <v>373</v>
          </cell>
          <cell r="O14">
            <v>12074</v>
          </cell>
        </row>
        <row r="15">
          <cell r="A15" t="str">
            <v>Total Somme P1m</v>
          </cell>
          <cell r="C15">
            <v>501.85714285714283</v>
          </cell>
          <cell r="D15">
            <v>501.85714285714283</v>
          </cell>
          <cell r="E15">
            <v>752.85714285714289</v>
          </cell>
          <cell r="F15">
            <v>752.85714285714289</v>
          </cell>
          <cell r="G15">
            <v>752.85714285714289</v>
          </cell>
          <cell r="H15">
            <v>752.85714285714289</v>
          </cell>
          <cell r="I15">
            <v>752.85714285714289</v>
          </cell>
          <cell r="J15">
            <v>501.85714285714283</v>
          </cell>
          <cell r="K15">
            <v>1003.8571428571429</v>
          </cell>
          <cell r="L15">
            <v>1003.8571428571429</v>
          </cell>
          <cell r="M15">
            <v>1003.8571428571429</v>
          </cell>
          <cell r="N15">
            <v>1004.2857142857143</v>
          </cell>
          <cell r="O15">
            <v>9285.7142857142862</v>
          </cell>
        </row>
        <row r="16">
          <cell r="A16" t="str">
            <v>Total Somme P4m</v>
          </cell>
          <cell r="C16">
            <v>558</v>
          </cell>
          <cell r="D16">
            <v>454</v>
          </cell>
          <cell r="E16">
            <v>446</v>
          </cell>
          <cell r="F16">
            <v>381</v>
          </cell>
          <cell r="G16">
            <v>437</v>
          </cell>
          <cell r="H16">
            <v>2710</v>
          </cell>
          <cell r="I16">
            <v>3087</v>
          </cell>
          <cell r="J16">
            <v>491</v>
          </cell>
          <cell r="K16">
            <v>690</v>
          </cell>
          <cell r="L16">
            <v>1265</v>
          </cell>
          <cell r="M16">
            <v>460</v>
          </cell>
          <cell r="N16">
            <v>432</v>
          </cell>
          <cell r="O16">
            <v>11411</v>
          </cell>
        </row>
        <row r="17">
          <cell r="A17" t="str">
            <v>Total Somme (R-1)c</v>
          </cell>
          <cell r="C17">
            <v>0</v>
          </cell>
          <cell r="D17">
            <v>0</v>
          </cell>
          <cell r="E17">
            <v>0</v>
          </cell>
          <cell r="F17">
            <v>0</v>
          </cell>
          <cell r="G17">
            <v>0</v>
          </cell>
          <cell r="H17">
            <v>0</v>
          </cell>
          <cell r="I17">
            <v>79</v>
          </cell>
          <cell r="J17">
            <v>525</v>
          </cell>
          <cell r="K17">
            <v>1038</v>
          </cell>
          <cell r="L17">
            <v>1489</v>
          </cell>
          <cell r="M17">
            <v>2149</v>
          </cell>
          <cell r="N17">
            <v>3063</v>
          </cell>
          <cell r="O17">
            <v>8343</v>
          </cell>
        </row>
        <row r="18">
          <cell r="A18" t="str">
            <v>Total Somme Rc</v>
          </cell>
          <cell r="C18">
            <v>558</v>
          </cell>
          <cell r="D18">
            <v>1012</v>
          </cell>
          <cell r="E18">
            <v>1458</v>
          </cell>
          <cell r="F18">
            <v>1839</v>
          </cell>
          <cell r="G18">
            <v>2276</v>
          </cell>
          <cell r="H18">
            <v>4986</v>
          </cell>
          <cell r="I18">
            <v>8073</v>
          </cell>
          <cell r="J18">
            <v>8564</v>
          </cell>
          <cell r="K18">
            <v>9470</v>
          </cell>
          <cell r="L18">
            <v>10906</v>
          </cell>
          <cell r="M18">
            <v>11701</v>
          </cell>
          <cell r="N18">
            <v>12074</v>
          </cell>
          <cell r="O18">
            <v>72917</v>
          </cell>
        </row>
        <row r="19">
          <cell r="A19" t="str">
            <v>Total Somme P1c</v>
          </cell>
          <cell r="C19">
            <v>501.85714285714283</v>
          </cell>
          <cell r="D19">
            <v>1003.7142857142857</v>
          </cell>
          <cell r="E19">
            <v>1756.5714285714284</v>
          </cell>
          <cell r="F19">
            <v>2509.4285714285716</v>
          </cell>
          <cell r="G19">
            <v>3262.2857142857147</v>
          </cell>
          <cell r="H19">
            <v>4015.1428571428578</v>
          </cell>
          <cell r="I19">
            <v>4768</v>
          </cell>
          <cell r="J19">
            <v>5269.857142857144</v>
          </cell>
          <cell r="K19">
            <v>6273.7142857142871</v>
          </cell>
          <cell r="L19">
            <v>7277.5714285714303</v>
          </cell>
          <cell r="M19">
            <v>8281.4285714285725</v>
          </cell>
          <cell r="N19">
            <v>9285.7142857142862</v>
          </cell>
          <cell r="O19">
            <v>54205.285714285725</v>
          </cell>
        </row>
        <row r="20">
          <cell r="A20" t="str">
            <v>Total Somme P4c</v>
          </cell>
          <cell r="C20">
            <v>558</v>
          </cell>
          <cell r="D20">
            <v>1012</v>
          </cell>
          <cell r="E20">
            <v>1458</v>
          </cell>
          <cell r="F20">
            <v>1839</v>
          </cell>
          <cell r="G20">
            <v>2276</v>
          </cell>
          <cell r="H20">
            <v>4986</v>
          </cell>
          <cell r="I20">
            <v>8073</v>
          </cell>
          <cell r="J20">
            <v>8564</v>
          </cell>
          <cell r="K20">
            <v>9254</v>
          </cell>
          <cell r="L20">
            <v>10519</v>
          </cell>
          <cell r="M20">
            <v>10979</v>
          </cell>
          <cell r="N20">
            <v>11411</v>
          </cell>
          <cell r="O20">
            <v>70929</v>
          </cell>
        </row>
      </sheetData>
      <sheetData sheetId="7"/>
      <sheetData sheetId="8" refreshError="1">
        <row r="1">
          <cell r="A1" t="str">
            <v>SOC</v>
          </cell>
          <cell r="B1">
            <v>185</v>
          </cell>
        </row>
        <row r="3">
          <cell r="C3" t="str">
            <v>MOIS</v>
          </cell>
        </row>
        <row r="4">
          <cell r="A4" t="str">
            <v>PRÊT</v>
          </cell>
          <cell r="B4" t="str">
            <v>Données</v>
          </cell>
          <cell r="C4">
            <v>37622</v>
          </cell>
          <cell r="D4">
            <v>37653</v>
          </cell>
          <cell r="E4">
            <v>37681</v>
          </cell>
          <cell r="F4">
            <v>37712</v>
          </cell>
          <cell r="G4">
            <v>37742</v>
          </cell>
          <cell r="H4">
            <v>37773</v>
          </cell>
          <cell r="I4">
            <v>37803</v>
          </cell>
          <cell r="J4">
            <v>37834</v>
          </cell>
          <cell r="K4">
            <v>37865</v>
          </cell>
          <cell r="L4">
            <v>37895</v>
          </cell>
          <cell r="M4">
            <v>37926</v>
          </cell>
          <cell r="N4">
            <v>37956</v>
          </cell>
          <cell r="O4" t="str">
            <v>Total</v>
          </cell>
        </row>
        <row r="5">
          <cell r="A5" t="str">
            <v>PB</v>
          </cell>
          <cell r="B5" t="str">
            <v>Somme (R-1)m</v>
          </cell>
          <cell r="C5">
            <v>0</v>
          </cell>
          <cell r="D5">
            <v>0</v>
          </cell>
          <cell r="E5">
            <v>0</v>
          </cell>
          <cell r="F5">
            <v>0</v>
          </cell>
          <cell r="G5">
            <v>0</v>
          </cell>
          <cell r="H5">
            <v>0</v>
          </cell>
          <cell r="I5">
            <v>434.09406000000001</v>
          </cell>
          <cell r="J5">
            <v>3768.2283700000003</v>
          </cell>
          <cell r="K5">
            <v>7594.1315800000002</v>
          </cell>
          <cell r="L5">
            <v>10923.976199999999</v>
          </cell>
          <cell r="M5">
            <v>16456.645619999999</v>
          </cell>
          <cell r="N5">
            <v>23360.185940000003</v>
          </cell>
          <cell r="O5">
            <v>62537.261770000005</v>
          </cell>
        </row>
        <row r="6">
          <cell r="B6" t="str">
            <v>Somme Rm</v>
          </cell>
          <cell r="C6">
            <v>27446.988669999999</v>
          </cell>
          <cell r="D6">
            <v>30488.864150000005</v>
          </cell>
          <cell r="E6">
            <v>33369.899530000002</v>
          </cell>
          <cell r="F6">
            <v>35806.747040000009</v>
          </cell>
          <cell r="G6">
            <v>38505.347379999999</v>
          </cell>
          <cell r="H6">
            <v>61566.156470000009</v>
          </cell>
          <cell r="I6">
            <v>86873.88241000002</v>
          </cell>
          <cell r="J6">
            <v>89002.132550000009</v>
          </cell>
          <cell r="K6">
            <v>92247.328740000012</v>
          </cell>
          <cell r="L6">
            <v>105157.07042</v>
          </cell>
          <cell r="M6">
            <v>111084.48574</v>
          </cell>
          <cell r="N6">
            <v>110622.00651000001</v>
          </cell>
          <cell r="O6">
            <v>822170.90961000009</v>
          </cell>
        </row>
        <row r="7">
          <cell r="B7" t="str">
            <v>Somme P1m</v>
          </cell>
          <cell r="C7">
            <v>29431.011639732249</v>
          </cell>
          <cell r="D7">
            <v>32188.394913078959</v>
          </cell>
          <cell r="E7">
            <v>36615.725887431196</v>
          </cell>
          <cell r="F7">
            <v>40916.660179764665</v>
          </cell>
          <cell r="G7">
            <v>45093.296709535993</v>
          </cell>
          <cell r="H7">
            <v>49146.052986537819</v>
          </cell>
          <cell r="I7">
            <v>53074.271961547754</v>
          </cell>
          <cell r="J7">
            <v>55120.713453140452</v>
          </cell>
          <cell r="K7">
            <v>60593.969311884692</v>
          </cell>
          <cell r="L7">
            <v>65895.160699814965</v>
          </cell>
          <cell r="M7">
            <v>71026.635152892923</v>
          </cell>
          <cell r="N7">
            <v>75984.076270758407</v>
          </cell>
          <cell r="O7">
            <v>615085.96916612017</v>
          </cell>
        </row>
        <row r="8">
          <cell r="B8" t="str">
            <v>Somme P4m</v>
          </cell>
          <cell r="C8">
            <v>27446.988669999999</v>
          </cell>
          <cell r="D8">
            <v>30488.864150000005</v>
          </cell>
          <cell r="E8">
            <v>33369.899530000002</v>
          </cell>
          <cell r="F8">
            <v>35806.747040000009</v>
          </cell>
          <cell r="G8">
            <v>38505.347379999999</v>
          </cell>
          <cell r="H8">
            <v>61566.156470000009</v>
          </cell>
          <cell r="I8">
            <v>86873.88241000002</v>
          </cell>
          <cell r="J8">
            <v>89002.132550000009</v>
          </cell>
          <cell r="K8">
            <v>92462</v>
          </cell>
          <cell r="L8">
            <v>100986</v>
          </cell>
          <cell r="M8">
            <v>102240</v>
          </cell>
          <cell r="N8">
            <v>103299</v>
          </cell>
          <cell r="O8">
            <v>802047.01820000005</v>
          </cell>
        </row>
        <row r="9">
          <cell r="B9" t="str">
            <v>Somme (R-1)c</v>
          </cell>
          <cell r="C9">
            <v>0</v>
          </cell>
          <cell r="D9">
            <v>0</v>
          </cell>
          <cell r="E9">
            <v>0</v>
          </cell>
          <cell r="F9">
            <v>0</v>
          </cell>
          <cell r="G9">
            <v>0</v>
          </cell>
          <cell r="H9">
            <v>0</v>
          </cell>
          <cell r="I9">
            <v>434.09406000000001</v>
          </cell>
          <cell r="J9">
            <v>3768.2283700000003</v>
          </cell>
          <cell r="K9">
            <v>7594.1315800000002</v>
          </cell>
          <cell r="L9">
            <v>10923.976199999999</v>
          </cell>
          <cell r="M9">
            <v>16456.645619999999</v>
          </cell>
          <cell r="N9">
            <v>23360.185940000003</v>
          </cell>
          <cell r="O9">
            <v>62537.261770000005</v>
          </cell>
        </row>
        <row r="10">
          <cell r="B10" t="str">
            <v>Somme Rc</v>
          </cell>
          <cell r="C10">
            <v>27446.988669999999</v>
          </cell>
          <cell r="D10">
            <v>30488.864150000005</v>
          </cell>
          <cell r="E10">
            <v>33369.899530000002</v>
          </cell>
          <cell r="F10">
            <v>35806.747040000009</v>
          </cell>
          <cell r="G10">
            <v>38505.347379999999</v>
          </cell>
          <cell r="H10">
            <v>61566.156470000009</v>
          </cell>
          <cell r="I10">
            <v>86873.88241000002</v>
          </cell>
          <cell r="J10">
            <v>89002.132550000009</v>
          </cell>
          <cell r="K10">
            <v>92247.328740000012</v>
          </cell>
          <cell r="L10">
            <v>105157.07042</v>
          </cell>
          <cell r="M10">
            <v>111084.48574</v>
          </cell>
          <cell r="N10">
            <v>110622.00651000001</v>
          </cell>
          <cell r="O10">
            <v>822170.90961000009</v>
          </cell>
        </row>
        <row r="11">
          <cell r="B11" t="str">
            <v>Somme P1c</v>
          </cell>
          <cell r="C11">
            <v>29431.011639732249</v>
          </cell>
          <cell r="D11">
            <v>32188.394913078959</v>
          </cell>
          <cell r="E11">
            <v>36615.725887431196</v>
          </cell>
          <cell r="F11">
            <v>40916.660179764665</v>
          </cell>
          <cell r="G11">
            <v>45093.296709535993</v>
          </cell>
          <cell r="H11">
            <v>49146.052986537819</v>
          </cell>
          <cell r="I11">
            <v>53074.271961547754</v>
          </cell>
          <cell r="J11">
            <v>55120.713453140452</v>
          </cell>
          <cell r="K11">
            <v>60593.969311884692</v>
          </cell>
          <cell r="L11">
            <v>65895.160699814965</v>
          </cell>
          <cell r="M11">
            <v>71026.635152892923</v>
          </cell>
          <cell r="N11">
            <v>75984.076270758407</v>
          </cell>
          <cell r="O11">
            <v>615085.96916612017</v>
          </cell>
        </row>
        <row r="12">
          <cell r="B12" t="str">
            <v>Somme P4c</v>
          </cell>
          <cell r="C12">
            <v>27446.988669999999</v>
          </cell>
          <cell r="D12">
            <v>30488.864150000005</v>
          </cell>
          <cell r="E12">
            <v>33369.899530000002</v>
          </cell>
          <cell r="F12">
            <v>35806.747040000009</v>
          </cell>
          <cell r="G12">
            <v>38505.347379999999</v>
          </cell>
          <cell r="H12">
            <v>61566.156470000009</v>
          </cell>
          <cell r="I12">
            <v>86873.88241000002</v>
          </cell>
          <cell r="J12">
            <v>89002.132550000009</v>
          </cell>
          <cell r="K12">
            <v>92462</v>
          </cell>
          <cell r="L12">
            <v>100986</v>
          </cell>
          <cell r="M12">
            <v>102240</v>
          </cell>
          <cell r="N12">
            <v>103299</v>
          </cell>
          <cell r="O12">
            <v>802047.01820000005</v>
          </cell>
        </row>
        <row r="13">
          <cell r="A13" t="str">
            <v>Total Somme (R-1)m</v>
          </cell>
          <cell r="C13">
            <v>0</v>
          </cell>
          <cell r="D13">
            <v>0</v>
          </cell>
          <cell r="E13">
            <v>0</v>
          </cell>
          <cell r="F13">
            <v>0</v>
          </cell>
          <cell r="G13">
            <v>0</v>
          </cell>
          <cell r="H13">
            <v>0</v>
          </cell>
          <cell r="I13">
            <v>434.09406000000001</v>
          </cell>
          <cell r="J13">
            <v>3768.2283700000003</v>
          </cell>
          <cell r="K13">
            <v>7594.1315800000002</v>
          </cell>
          <cell r="L13">
            <v>10923.976199999999</v>
          </cell>
          <cell r="M13">
            <v>16456.645619999999</v>
          </cell>
          <cell r="N13">
            <v>23360.185940000003</v>
          </cell>
          <cell r="O13">
            <v>62537.261770000005</v>
          </cell>
        </row>
        <row r="14">
          <cell r="A14" t="str">
            <v>Total Somme Rm</v>
          </cell>
          <cell r="C14">
            <v>27446.988669999999</v>
          </cell>
          <cell r="D14">
            <v>30488.864150000005</v>
          </cell>
          <cell r="E14">
            <v>33369.899530000002</v>
          </cell>
          <cell r="F14">
            <v>35806.747040000009</v>
          </cell>
          <cell r="G14">
            <v>38505.347379999999</v>
          </cell>
          <cell r="H14">
            <v>61566.156470000009</v>
          </cell>
          <cell r="I14">
            <v>86873.88241000002</v>
          </cell>
          <cell r="J14">
            <v>89002.132550000009</v>
          </cell>
          <cell r="K14">
            <v>92247.328740000012</v>
          </cell>
          <cell r="L14">
            <v>105157.07042</v>
          </cell>
          <cell r="M14">
            <v>111084.48574</v>
          </cell>
          <cell r="N14">
            <v>110622.00651000001</v>
          </cell>
          <cell r="O14">
            <v>822170.90961000009</v>
          </cell>
        </row>
        <row r="15">
          <cell r="A15" t="str">
            <v>Total Somme P1m</v>
          </cell>
          <cell r="C15">
            <v>29431.011639732249</v>
          </cell>
          <cell r="D15">
            <v>32188.394913078959</v>
          </cell>
          <cell r="E15">
            <v>36615.725887431196</v>
          </cell>
          <cell r="F15">
            <v>40916.660179764665</v>
          </cell>
          <cell r="G15">
            <v>45093.296709535993</v>
          </cell>
          <cell r="H15">
            <v>49146.052986537819</v>
          </cell>
          <cell r="I15">
            <v>53074.271961547754</v>
          </cell>
          <cell r="J15">
            <v>55120.713453140452</v>
          </cell>
          <cell r="K15">
            <v>60593.969311884692</v>
          </cell>
          <cell r="L15">
            <v>65895.160699814965</v>
          </cell>
          <cell r="M15">
            <v>71026.635152892923</v>
          </cell>
          <cell r="N15">
            <v>75984.076270758407</v>
          </cell>
          <cell r="O15">
            <v>615085.96916612017</v>
          </cell>
        </row>
        <row r="16">
          <cell r="A16" t="str">
            <v>Total Somme P4m</v>
          </cell>
          <cell r="C16">
            <v>27446.988669999999</v>
          </cell>
          <cell r="D16">
            <v>30488.864150000005</v>
          </cell>
          <cell r="E16">
            <v>33369.899530000002</v>
          </cell>
          <cell r="F16">
            <v>35806.747040000009</v>
          </cell>
          <cell r="G16">
            <v>38505.347379999999</v>
          </cell>
          <cell r="H16">
            <v>61566.156470000009</v>
          </cell>
          <cell r="I16">
            <v>86873.88241000002</v>
          </cell>
          <cell r="J16">
            <v>89002.132550000009</v>
          </cell>
          <cell r="K16">
            <v>92462</v>
          </cell>
          <cell r="L16">
            <v>100986</v>
          </cell>
          <cell r="M16">
            <v>102240</v>
          </cell>
          <cell r="N16">
            <v>103299</v>
          </cell>
          <cell r="O16">
            <v>802047.01820000005</v>
          </cell>
        </row>
        <row r="17">
          <cell r="A17" t="str">
            <v>Total Somme (R-1)c</v>
          </cell>
          <cell r="C17">
            <v>0</v>
          </cell>
          <cell r="D17">
            <v>0</v>
          </cell>
          <cell r="E17">
            <v>0</v>
          </cell>
          <cell r="F17">
            <v>0</v>
          </cell>
          <cell r="G17">
            <v>0</v>
          </cell>
          <cell r="H17">
            <v>0</v>
          </cell>
          <cell r="I17">
            <v>434.09406000000001</v>
          </cell>
          <cell r="J17">
            <v>3768.2283700000003</v>
          </cell>
          <cell r="K17">
            <v>7594.1315800000002</v>
          </cell>
          <cell r="L17">
            <v>10923.976199999999</v>
          </cell>
          <cell r="M17">
            <v>16456.645619999999</v>
          </cell>
          <cell r="N17">
            <v>23360.185940000003</v>
          </cell>
          <cell r="O17">
            <v>62537.261770000005</v>
          </cell>
        </row>
        <row r="18">
          <cell r="A18" t="str">
            <v>Total Somme Rc</v>
          </cell>
          <cell r="C18">
            <v>27446.988669999999</v>
          </cell>
          <cell r="D18">
            <v>30488.864150000005</v>
          </cell>
          <cell r="E18">
            <v>33369.899530000002</v>
          </cell>
          <cell r="F18">
            <v>35806.747040000009</v>
          </cell>
          <cell r="G18">
            <v>38505.347379999999</v>
          </cell>
          <cell r="H18">
            <v>61566.156470000009</v>
          </cell>
          <cell r="I18">
            <v>86873.88241000002</v>
          </cell>
          <cell r="J18">
            <v>89002.132550000009</v>
          </cell>
          <cell r="K18">
            <v>92247.328740000012</v>
          </cell>
          <cell r="L18">
            <v>105157.07042</v>
          </cell>
          <cell r="M18">
            <v>111084.48574</v>
          </cell>
          <cell r="N18">
            <v>110622.00651000001</v>
          </cell>
          <cell r="O18">
            <v>822170.90961000009</v>
          </cell>
        </row>
        <row r="19">
          <cell r="A19" t="str">
            <v>Total Somme P1c</v>
          </cell>
          <cell r="C19">
            <v>29431.011639732249</v>
          </cell>
          <cell r="D19">
            <v>32188.394913078959</v>
          </cell>
          <cell r="E19">
            <v>36615.725887431196</v>
          </cell>
          <cell r="F19">
            <v>40916.660179764665</v>
          </cell>
          <cell r="G19">
            <v>45093.296709535993</v>
          </cell>
          <cell r="H19">
            <v>49146.052986537819</v>
          </cell>
          <cell r="I19">
            <v>53074.271961547754</v>
          </cell>
          <cell r="J19">
            <v>55120.713453140452</v>
          </cell>
          <cell r="K19">
            <v>60593.969311884692</v>
          </cell>
          <cell r="L19">
            <v>65895.160699814965</v>
          </cell>
          <cell r="M19">
            <v>71026.635152892923</v>
          </cell>
          <cell r="N19">
            <v>75984.076270758407</v>
          </cell>
          <cell r="O19">
            <v>615085.96916612017</v>
          </cell>
        </row>
        <row r="20">
          <cell r="A20" t="str">
            <v>Total Somme P4c</v>
          </cell>
          <cell r="C20">
            <v>27446.988669999999</v>
          </cell>
          <cell r="D20">
            <v>30488.864150000005</v>
          </cell>
          <cell r="E20">
            <v>33369.899530000002</v>
          </cell>
          <cell r="F20">
            <v>35806.747040000009</v>
          </cell>
          <cell r="G20">
            <v>38505.347379999999</v>
          </cell>
          <cell r="H20">
            <v>61566.156470000009</v>
          </cell>
          <cell r="I20">
            <v>86873.88241000002</v>
          </cell>
          <cell r="J20">
            <v>89002.132550000009</v>
          </cell>
          <cell r="K20">
            <v>92462</v>
          </cell>
          <cell r="L20">
            <v>100986</v>
          </cell>
          <cell r="M20">
            <v>102240</v>
          </cell>
          <cell r="N20">
            <v>103299</v>
          </cell>
          <cell r="O20">
            <v>802047.01820000005</v>
          </cell>
        </row>
      </sheetData>
      <sheetData sheetId="9"/>
      <sheetData sheetId="10" refreshError="1">
        <row r="1">
          <cell r="A1" t="str">
            <v>SOC</v>
          </cell>
          <cell r="B1">
            <v>185</v>
          </cell>
        </row>
        <row r="3">
          <cell r="C3" t="str">
            <v>MOIS</v>
          </cell>
        </row>
        <row r="4">
          <cell r="A4" t="str">
            <v>PRÊT</v>
          </cell>
          <cell r="B4" t="str">
            <v>Données</v>
          </cell>
          <cell r="C4">
            <v>37622</v>
          </cell>
          <cell r="D4">
            <v>37653</v>
          </cell>
          <cell r="E4">
            <v>37681</v>
          </cell>
          <cell r="F4">
            <v>37712</v>
          </cell>
          <cell r="G4">
            <v>37742</v>
          </cell>
          <cell r="H4">
            <v>37773</v>
          </cell>
          <cell r="I4">
            <v>37803</v>
          </cell>
          <cell r="J4">
            <v>37834</v>
          </cell>
          <cell r="K4">
            <v>37865</v>
          </cell>
          <cell r="L4">
            <v>37895</v>
          </cell>
          <cell r="M4">
            <v>37926</v>
          </cell>
          <cell r="N4">
            <v>37956</v>
          </cell>
          <cell r="O4" t="str">
            <v>Total</v>
          </cell>
        </row>
        <row r="5">
          <cell r="A5" t="str">
            <v>PB</v>
          </cell>
          <cell r="B5" t="str">
            <v>Somme (R-1)m</v>
          </cell>
          <cell r="C5">
            <v>0</v>
          </cell>
          <cell r="D5">
            <v>0</v>
          </cell>
          <cell r="E5">
            <v>0</v>
          </cell>
          <cell r="F5">
            <v>0</v>
          </cell>
          <cell r="G5">
            <v>0</v>
          </cell>
          <cell r="H5">
            <v>0</v>
          </cell>
          <cell r="I5">
            <v>217.04703000000001</v>
          </cell>
          <cell r="J5">
            <v>2101.1612150000001</v>
          </cell>
          <cell r="K5">
            <v>5681.179975</v>
          </cell>
          <cell r="L5">
            <v>9259.0538899999992</v>
          </cell>
          <cell r="M5">
            <v>13690.31091</v>
          </cell>
          <cell r="N5">
            <v>19908.415780000003</v>
          </cell>
          <cell r="O5">
            <v>50857.168799999999</v>
          </cell>
        </row>
        <row r="6">
          <cell r="B6" t="str">
            <v>Somme Rm</v>
          </cell>
          <cell r="C6">
            <v>25403.587305000001</v>
          </cell>
          <cell r="D6">
            <v>28967.92641</v>
          </cell>
          <cell r="E6">
            <v>31929.381840000002</v>
          </cell>
          <cell r="F6">
            <v>34588.323285000006</v>
          </cell>
          <cell r="G6">
            <v>37156.047210000004</v>
          </cell>
          <cell r="H6">
            <v>50035.751925000004</v>
          </cell>
          <cell r="I6">
            <v>74220.019440000018</v>
          </cell>
          <cell r="J6">
            <v>87938.007480000015</v>
          </cell>
          <cell r="K6">
            <v>90624.730645000003</v>
          </cell>
          <cell r="L6">
            <v>98702.199580000015</v>
          </cell>
          <cell r="M6">
            <v>108120.77808</v>
          </cell>
          <cell r="N6">
            <v>110853.24612500001</v>
          </cell>
          <cell r="O6">
            <v>778539.99932499998</v>
          </cell>
        </row>
        <row r="7">
          <cell r="B7" t="str">
            <v>Somme P1m</v>
          </cell>
          <cell r="C7">
            <v>28011.387026321652</v>
          </cell>
          <cell r="D7">
            <v>30816.678274391928</v>
          </cell>
          <cell r="E7">
            <v>34446.360576303319</v>
          </cell>
          <cell r="F7">
            <v>38869.382158195782</v>
          </cell>
          <cell r="G7">
            <v>43200.563940669585</v>
          </cell>
          <cell r="H7">
            <v>47419.295592877206</v>
          </cell>
          <cell r="I7">
            <v>51471.593877815263</v>
          </cell>
          <cell r="J7">
            <v>54501.497113498044</v>
          </cell>
          <cell r="K7">
            <v>58298.5984882595</v>
          </cell>
          <cell r="L7">
            <v>63757.853332548941</v>
          </cell>
          <cell r="M7">
            <v>69096.648700827165</v>
          </cell>
          <cell r="N7">
            <v>74244.723880488338</v>
          </cell>
          <cell r="O7">
            <v>594134.58296219667</v>
          </cell>
        </row>
        <row r="8">
          <cell r="B8" t="str">
            <v>Somme P4m</v>
          </cell>
          <cell r="C8">
            <v>25403.587305000001</v>
          </cell>
          <cell r="D8">
            <v>28967.92641</v>
          </cell>
          <cell r="E8">
            <v>31929.381840000002</v>
          </cell>
          <cell r="F8">
            <v>34588.323285000006</v>
          </cell>
          <cell r="G8">
            <v>37156.047210000004</v>
          </cell>
          <cell r="H8">
            <v>50035.751925000004</v>
          </cell>
          <cell r="I8">
            <v>74220.019440000018</v>
          </cell>
          <cell r="J8">
            <v>87938.007480000015</v>
          </cell>
          <cell r="K8">
            <v>90732</v>
          </cell>
          <cell r="L8">
            <v>96724</v>
          </cell>
          <cell r="M8">
            <v>101613</v>
          </cell>
          <cell r="N8">
            <v>102769</v>
          </cell>
          <cell r="O8">
            <v>762077.04489500006</v>
          </cell>
        </row>
        <row r="9">
          <cell r="B9" t="str">
            <v>Somme (R-1)c</v>
          </cell>
          <cell r="C9">
            <v>0</v>
          </cell>
          <cell r="D9">
            <v>0</v>
          </cell>
          <cell r="E9">
            <v>0</v>
          </cell>
          <cell r="F9">
            <v>0</v>
          </cell>
          <cell r="G9">
            <v>0</v>
          </cell>
          <cell r="H9">
            <v>0</v>
          </cell>
          <cell r="I9">
            <v>31.006718571428571</v>
          </cell>
          <cell r="J9">
            <v>289.77603062500003</v>
          </cell>
          <cell r="K9">
            <v>888.82091333333346</v>
          </cell>
          <cell r="L9">
            <v>1725.8442110000001</v>
          </cell>
          <cell r="M9">
            <v>2813.5230018181819</v>
          </cell>
          <cell r="N9">
            <v>4238.0973999999997</v>
          </cell>
          <cell r="O9">
            <v>9987.068275347945</v>
          </cell>
        </row>
        <row r="10">
          <cell r="B10" t="str">
            <v>Somme Rc</v>
          </cell>
          <cell r="C10">
            <v>25403.587305000001</v>
          </cell>
          <cell r="D10">
            <v>27185.7568575</v>
          </cell>
          <cell r="E10">
            <v>28766.965184999997</v>
          </cell>
          <cell r="F10">
            <v>30222.30471</v>
          </cell>
          <cell r="G10">
            <v>31609.053210000002</v>
          </cell>
          <cell r="H10">
            <v>34680.169662500004</v>
          </cell>
          <cell r="I10">
            <v>40328.719630714288</v>
          </cell>
          <cell r="J10">
            <v>46279.880611875007</v>
          </cell>
          <cell r="K10">
            <v>51207.086171111121</v>
          </cell>
          <cell r="L10">
            <v>55956.597512000008</v>
          </cell>
          <cell r="M10">
            <v>60698.795745454547</v>
          </cell>
          <cell r="N10">
            <v>64878.333277083329</v>
          </cell>
          <cell r="O10">
            <v>497217.24987823825</v>
          </cell>
        </row>
        <row r="11">
          <cell r="B11" t="str">
            <v>Somme P1c</v>
          </cell>
          <cell r="C11">
            <v>28011.387026321652</v>
          </cell>
          <cell r="D11">
            <v>29414.032650356792</v>
          </cell>
          <cell r="E11">
            <v>31091.475292338971</v>
          </cell>
          <cell r="F11">
            <v>33035.952008803171</v>
          </cell>
          <cell r="G11">
            <v>35068.874395176455</v>
          </cell>
          <cell r="H11">
            <v>37127.277928126576</v>
          </cell>
          <cell r="I11">
            <v>39176.465920939241</v>
          </cell>
          <cell r="J11">
            <v>41092.094820009093</v>
          </cell>
          <cell r="K11">
            <v>43003.9285609258</v>
          </cell>
          <cell r="L11">
            <v>45079.321038088114</v>
          </cell>
          <cell r="M11">
            <v>47262.714461973483</v>
          </cell>
          <cell r="N11">
            <v>49511.215246849722</v>
          </cell>
          <cell r="O11">
            <v>458874.73934990901</v>
          </cell>
        </row>
        <row r="12">
          <cell r="B12" t="str">
            <v>Somme P4c</v>
          </cell>
          <cell r="C12">
            <v>25403.587305000001</v>
          </cell>
          <cell r="D12">
            <v>27185.7568575</v>
          </cell>
          <cell r="E12">
            <v>28766.965184999997</v>
          </cell>
          <cell r="F12">
            <v>30222.30471</v>
          </cell>
          <cell r="G12">
            <v>31609.053210000002</v>
          </cell>
          <cell r="H12">
            <v>34680.169662500004</v>
          </cell>
          <cell r="I12">
            <v>40328.719630714288</v>
          </cell>
          <cell r="J12">
            <v>46279.880611875007</v>
          </cell>
          <cell r="K12">
            <v>51219.004988333341</v>
          </cell>
          <cell r="L12">
            <v>55769.504489500003</v>
          </cell>
          <cell r="M12">
            <v>59937.094990454549</v>
          </cell>
          <cell r="N12">
            <v>63506.420407916674</v>
          </cell>
          <cell r="O12">
            <v>494908.46204879379</v>
          </cell>
        </row>
        <row r="13">
          <cell r="A13" t="str">
            <v>Total Somme (R-1)m</v>
          </cell>
          <cell r="C13">
            <v>0</v>
          </cell>
          <cell r="D13">
            <v>0</v>
          </cell>
          <cell r="E13">
            <v>0</v>
          </cell>
          <cell r="F13">
            <v>0</v>
          </cell>
          <cell r="G13">
            <v>0</v>
          </cell>
          <cell r="H13">
            <v>0</v>
          </cell>
          <cell r="I13">
            <v>217.04703000000001</v>
          </cell>
          <cell r="J13">
            <v>2101.1612150000001</v>
          </cell>
          <cell r="K13">
            <v>5681.179975</v>
          </cell>
          <cell r="L13">
            <v>9259.0538899999992</v>
          </cell>
          <cell r="M13">
            <v>13690.31091</v>
          </cell>
          <cell r="N13">
            <v>19908.415780000003</v>
          </cell>
          <cell r="O13">
            <v>50857.168799999999</v>
          </cell>
        </row>
        <row r="14">
          <cell r="A14" t="str">
            <v>Total Somme Rm</v>
          </cell>
          <cell r="C14">
            <v>25403.587305000001</v>
          </cell>
          <cell r="D14">
            <v>28967.92641</v>
          </cell>
          <cell r="E14">
            <v>31929.381840000002</v>
          </cell>
          <cell r="F14">
            <v>34588.323285000006</v>
          </cell>
          <cell r="G14">
            <v>37156.047210000004</v>
          </cell>
          <cell r="H14">
            <v>50035.751925000004</v>
          </cell>
          <cell r="I14">
            <v>74220.019440000018</v>
          </cell>
          <cell r="J14">
            <v>87938.007480000015</v>
          </cell>
          <cell r="K14">
            <v>90624.730645000003</v>
          </cell>
          <cell r="L14">
            <v>98702.199580000015</v>
          </cell>
          <cell r="M14">
            <v>108120.77808</v>
          </cell>
          <cell r="N14">
            <v>110853.24612500001</v>
          </cell>
          <cell r="O14">
            <v>778539.99932499998</v>
          </cell>
        </row>
        <row r="15">
          <cell r="A15" t="str">
            <v>Total Somme P1m</v>
          </cell>
          <cell r="C15">
            <v>28011.387026321652</v>
          </cell>
          <cell r="D15">
            <v>30816.678274391928</v>
          </cell>
          <cell r="E15">
            <v>34446.360576303319</v>
          </cell>
          <cell r="F15">
            <v>38869.382158195782</v>
          </cell>
          <cell r="G15">
            <v>43200.563940669585</v>
          </cell>
          <cell r="H15">
            <v>47419.295592877206</v>
          </cell>
          <cell r="I15">
            <v>51471.593877815263</v>
          </cell>
          <cell r="J15">
            <v>54501.497113498044</v>
          </cell>
          <cell r="K15">
            <v>58298.5984882595</v>
          </cell>
          <cell r="L15">
            <v>63757.853332548941</v>
          </cell>
          <cell r="M15">
            <v>69096.648700827165</v>
          </cell>
          <cell r="N15">
            <v>74244.723880488338</v>
          </cell>
          <cell r="O15">
            <v>594134.58296219667</v>
          </cell>
        </row>
        <row r="16">
          <cell r="A16" t="str">
            <v>Total Somme P4m</v>
          </cell>
          <cell r="C16">
            <v>25403.587305000001</v>
          </cell>
          <cell r="D16">
            <v>28967.92641</v>
          </cell>
          <cell r="E16">
            <v>31929.381840000002</v>
          </cell>
          <cell r="F16">
            <v>34588.323285000006</v>
          </cell>
          <cell r="G16">
            <v>37156.047210000004</v>
          </cell>
          <cell r="H16">
            <v>50035.751925000004</v>
          </cell>
          <cell r="I16">
            <v>74220.019440000018</v>
          </cell>
          <cell r="J16">
            <v>87938.007480000015</v>
          </cell>
          <cell r="K16">
            <v>90732</v>
          </cell>
          <cell r="L16">
            <v>96724</v>
          </cell>
          <cell r="M16">
            <v>101613</v>
          </cell>
          <cell r="N16">
            <v>102769</v>
          </cell>
          <cell r="O16">
            <v>762077.04489500006</v>
          </cell>
        </row>
        <row r="17">
          <cell r="A17" t="str">
            <v>Total Somme (R-1)c</v>
          </cell>
          <cell r="C17">
            <v>0</v>
          </cell>
          <cell r="D17">
            <v>0</v>
          </cell>
          <cell r="E17">
            <v>0</v>
          </cell>
          <cell r="F17">
            <v>0</v>
          </cell>
          <cell r="G17">
            <v>0</v>
          </cell>
          <cell r="H17">
            <v>0</v>
          </cell>
          <cell r="I17">
            <v>31.006718571428571</v>
          </cell>
          <cell r="J17">
            <v>289.77603062500003</v>
          </cell>
          <cell r="K17">
            <v>888.82091333333346</v>
          </cell>
          <cell r="L17">
            <v>1725.8442110000001</v>
          </cell>
          <cell r="M17">
            <v>2813.5230018181819</v>
          </cell>
          <cell r="N17">
            <v>4238.0973999999997</v>
          </cell>
          <cell r="O17">
            <v>9987.068275347945</v>
          </cell>
        </row>
        <row r="18">
          <cell r="A18" t="str">
            <v>Total Somme Rc</v>
          </cell>
          <cell r="C18">
            <v>25403.587305000001</v>
          </cell>
          <cell r="D18">
            <v>27185.7568575</v>
          </cell>
          <cell r="E18">
            <v>28766.965184999997</v>
          </cell>
          <cell r="F18">
            <v>30222.30471</v>
          </cell>
          <cell r="G18">
            <v>31609.053210000002</v>
          </cell>
          <cell r="H18">
            <v>34680.169662500004</v>
          </cell>
          <cell r="I18">
            <v>40328.719630714288</v>
          </cell>
          <cell r="J18">
            <v>46279.880611875007</v>
          </cell>
          <cell r="K18">
            <v>51207.086171111121</v>
          </cell>
          <cell r="L18">
            <v>55956.597512000008</v>
          </cell>
          <cell r="M18">
            <v>60698.795745454547</v>
          </cell>
          <cell r="N18">
            <v>64878.333277083329</v>
          </cell>
          <cell r="O18">
            <v>497217.24987823825</v>
          </cell>
        </row>
        <row r="19">
          <cell r="A19" t="str">
            <v>Total Somme P1c</v>
          </cell>
          <cell r="C19">
            <v>28011.387026321652</v>
          </cell>
          <cell r="D19">
            <v>29414.032650356792</v>
          </cell>
          <cell r="E19">
            <v>31091.475292338971</v>
          </cell>
          <cell r="F19">
            <v>33035.952008803171</v>
          </cell>
          <cell r="G19">
            <v>35068.874395176455</v>
          </cell>
          <cell r="H19">
            <v>37127.277928126576</v>
          </cell>
          <cell r="I19">
            <v>39176.465920939241</v>
          </cell>
          <cell r="J19">
            <v>41092.094820009093</v>
          </cell>
          <cell r="K19">
            <v>43003.9285609258</v>
          </cell>
          <cell r="L19">
            <v>45079.321038088114</v>
          </cell>
          <cell r="M19">
            <v>47262.714461973483</v>
          </cell>
          <cell r="N19">
            <v>49511.215246849722</v>
          </cell>
          <cell r="O19">
            <v>458874.73934990901</v>
          </cell>
        </row>
        <row r="20">
          <cell r="A20" t="str">
            <v>Total Somme P4c</v>
          </cell>
          <cell r="C20">
            <v>25403.587305000001</v>
          </cell>
          <cell r="D20">
            <v>27185.7568575</v>
          </cell>
          <cell r="E20">
            <v>28766.965184999997</v>
          </cell>
          <cell r="F20">
            <v>30222.30471</v>
          </cell>
          <cell r="G20">
            <v>31609.053210000002</v>
          </cell>
          <cell r="H20">
            <v>34680.169662500004</v>
          </cell>
          <cell r="I20">
            <v>40328.719630714288</v>
          </cell>
          <cell r="J20">
            <v>46279.880611875007</v>
          </cell>
          <cell r="K20">
            <v>51219.004988333341</v>
          </cell>
          <cell r="L20">
            <v>55769.504489500003</v>
          </cell>
          <cell r="M20">
            <v>59937.094990454549</v>
          </cell>
          <cell r="N20">
            <v>63506.420407916674</v>
          </cell>
          <cell r="O20">
            <v>494908.46204879379</v>
          </cell>
        </row>
      </sheetData>
      <sheetData sheetId="11"/>
    </sheetDataSet>
  </externalBook>
</externalLink>
</file>

<file path=xl/externalLinks/externalLink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ccueil"/>
      <sheetName val="tables"/>
      <sheetName val="PROD TOT 02"/>
      <sheetName val="PROD REV 02"/>
      <sheetName val="PROD PB 02"/>
      <sheetName val="TCD REV 02"/>
      <sheetName val="TCD PB 02"/>
      <sheetName val="REV 02"/>
      <sheetName val="PB 02"/>
    </sheetNames>
    <sheetDataSet>
      <sheetData sheetId="0" refreshError="1"/>
      <sheetData sheetId="1" refreshError="1">
        <row r="3">
          <cell r="D3">
            <v>200101</v>
          </cell>
          <cell r="E3">
            <v>36892</v>
          </cell>
          <cell r="G3">
            <v>100</v>
          </cell>
          <cell r="H3" t="str">
            <v>PB</v>
          </cell>
        </row>
        <row r="4">
          <cell r="D4">
            <v>200102</v>
          </cell>
          <cell r="E4">
            <v>36923</v>
          </cell>
          <cell r="G4">
            <v>101</v>
          </cell>
          <cell r="H4" t="str">
            <v>PBZ</v>
          </cell>
        </row>
        <row r="5">
          <cell r="D5">
            <v>200103</v>
          </cell>
          <cell r="E5">
            <v>36951</v>
          </cell>
          <cell r="G5">
            <v>0</v>
          </cell>
          <cell r="H5" t="str">
            <v>Div</v>
          </cell>
        </row>
        <row r="6">
          <cell r="D6">
            <v>200104</v>
          </cell>
          <cell r="E6">
            <v>36982</v>
          </cell>
        </row>
        <row r="7">
          <cell r="D7">
            <v>200105</v>
          </cell>
          <cell r="E7">
            <v>37012</v>
          </cell>
        </row>
        <row r="8">
          <cell r="D8">
            <v>200106</v>
          </cell>
          <cell r="E8">
            <v>37043</v>
          </cell>
          <cell r="G8">
            <v>10</v>
          </cell>
          <cell r="H8" t="str">
            <v>BO</v>
          </cell>
        </row>
        <row r="9">
          <cell r="D9">
            <v>200107</v>
          </cell>
          <cell r="E9">
            <v>37073</v>
          </cell>
          <cell r="G9">
            <v>20</v>
          </cell>
          <cell r="H9" t="str">
            <v>R</v>
          </cell>
        </row>
        <row r="10">
          <cell r="D10">
            <v>200108</v>
          </cell>
          <cell r="E10">
            <v>37104</v>
          </cell>
          <cell r="G10">
            <v>0</v>
          </cell>
          <cell r="H10" t="str">
            <v>Div</v>
          </cell>
        </row>
        <row r="11">
          <cell r="D11">
            <v>200109</v>
          </cell>
          <cell r="E11">
            <v>37135</v>
          </cell>
        </row>
        <row r="12">
          <cell r="D12">
            <v>200110</v>
          </cell>
          <cell r="E12">
            <v>37165</v>
          </cell>
        </row>
        <row r="13">
          <cell r="D13">
            <v>200111</v>
          </cell>
          <cell r="E13">
            <v>37196</v>
          </cell>
          <cell r="G13">
            <v>1</v>
          </cell>
          <cell r="H13" t="str">
            <v>M</v>
          </cell>
        </row>
        <row r="14">
          <cell r="D14">
            <v>200112</v>
          </cell>
          <cell r="E14">
            <v>37226</v>
          </cell>
          <cell r="G14">
            <v>2</v>
          </cell>
          <cell r="H14" t="str">
            <v>A</v>
          </cell>
        </row>
        <row r="15">
          <cell r="D15">
            <v>200201</v>
          </cell>
          <cell r="E15">
            <v>37257</v>
          </cell>
          <cell r="G15">
            <v>0</v>
          </cell>
          <cell r="H15" t="str">
            <v>Div</v>
          </cell>
        </row>
        <row r="16">
          <cell r="D16">
            <v>200202</v>
          </cell>
          <cell r="E16">
            <v>37288</v>
          </cell>
        </row>
        <row r="17">
          <cell r="D17">
            <v>200203</v>
          </cell>
          <cell r="E17">
            <v>37316</v>
          </cell>
        </row>
        <row r="18">
          <cell r="D18">
            <v>200204</v>
          </cell>
          <cell r="E18">
            <v>37347</v>
          </cell>
        </row>
        <row r="19">
          <cell r="D19">
            <v>200205</v>
          </cell>
          <cell r="E19">
            <v>37377</v>
          </cell>
        </row>
        <row r="20">
          <cell r="D20">
            <v>200206</v>
          </cell>
          <cell r="E20">
            <v>37408</v>
          </cell>
        </row>
        <row r="21">
          <cell r="D21">
            <v>200207</v>
          </cell>
          <cell r="E21">
            <v>37438</v>
          </cell>
        </row>
        <row r="22">
          <cell r="D22">
            <v>200208</v>
          </cell>
          <cell r="E22">
            <v>37469</v>
          </cell>
        </row>
        <row r="23">
          <cell r="D23">
            <v>200209</v>
          </cell>
          <cell r="E23">
            <v>37500</v>
          </cell>
        </row>
        <row r="24">
          <cell r="D24">
            <v>200210</v>
          </cell>
          <cell r="E24">
            <v>37530</v>
          </cell>
        </row>
        <row r="25">
          <cell r="D25">
            <v>200211</v>
          </cell>
          <cell r="E25">
            <v>37561</v>
          </cell>
        </row>
        <row r="26">
          <cell r="D26">
            <v>200212</v>
          </cell>
          <cell r="E26">
            <v>37591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</sheetDataSet>
  </externalBook>
</externalLink>
</file>

<file path=xl/externalLinks/externalLink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3CSF"/>
    </sheetNames>
    <definedNames>
      <definedName name="imprimextracompta"/>
      <definedName name="synth"/>
    </definedNames>
    <sheetDataSet>
      <sheetData sheetId="0" refreshError="1"/>
    </sheetDataSet>
  </externalBook>
</externalLink>
</file>

<file path=xl/externalLinks/externalLink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3AGRR"/>
    </sheetNames>
    <definedNames>
      <definedName name="imprimeCR98"/>
      <definedName name="imprimeCR99"/>
      <definedName name="imprimehypo98"/>
      <definedName name="imprimehypo99"/>
      <definedName name="imprimetout"/>
      <definedName name="Module2.synth"/>
    </definedNames>
    <sheetDataSet>
      <sheetData sheetId="0" refreshError="1"/>
    </sheetDataSet>
  </externalBook>
</externalLink>
</file>

<file path=xl/externalLinks/externalLink1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ccueil"/>
      <sheetName val="Tables"/>
      <sheetName val="ENC INS"/>
      <sheetName val="ENC GD"/>
      <sheetName val="PROD GD MT"/>
      <sheetName val="PROD GD NB"/>
      <sheetName val="PROD INS NBR"/>
      <sheetName val="PROD INS"/>
      <sheetName val="graph GD"/>
      <sheetName val="Ec TOT"/>
      <sheetName val="Ec GD TOT"/>
      <sheetName val="Ec Ins TOT"/>
      <sheetName val="Ec  grands"/>
      <sheetName val="Ec Ins Autres"/>
      <sheetName val="AUTRES"/>
      <sheetName val="25"/>
      <sheetName val="26"/>
      <sheetName val="28"/>
      <sheetName val="30"/>
      <sheetName val="31"/>
      <sheetName val="32"/>
      <sheetName val="39"/>
      <sheetName val="43"/>
      <sheetName val="44"/>
      <sheetName val="51"/>
      <sheetName val="77"/>
      <sheetName val="104"/>
      <sheetName val="107"/>
      <sheetName val="110"/>
      <sheetName val="113"/>
      <sheetName val="114"/>
      <sheetName val="122"/>
      <sheetName val="131"/>
      <sheetName val="133"/>
      <sheetName val="AZUR"/>
      <sheetName val="142"/>
      <sheetName val="158"/>
      <sheetName val="144"/>
      <sheetName val="147"/>
      <sheetName val="151"/>
      <sheetName val="CMN"/>
      <sheetName val="155"/>
      <sheetName val="161"/>
      <sheetName val="165"/>
      <sheetName val="167"/>
      <sheetName val="173"/>
      <sheetName val="179"/>
      <sheetName val="185"/>
      <sheetName val="TCD"/>
      <sheetName val="CBUD"/>
      <sheetName val="CR 1"/>
      <sheetName val="BD TCD"/>
      <sheetName val="P1 02"/>
      <sheetName val="P3 02"/>
      <sheetName val="P4 02"/>
    </sheetNames>
    <sheetDataSet>
      <sheetData sheetId="0" refreshError="1"/>
      <sheetData sheetId="1" refreshError="1">
        <row r="1">
          <cell r="D1" t="str">
            <v>MOIS</v>
          </cell>
          <cell r="E1" t="str">
            <v>(R-1) mois</v>
          </cell>
          <cell r="F1" t="str">
            <v>R mois</v>
          </cell>
          <cell r="G1" t="str">
            <v xml:space="preserve">P1 mois </v>
          </cell>
          <cell r="H1" t="str">
            <v>P3 mois</v>
          </cell>
          <cell r="I1" t="str">
            <v>(R-1) cum</v>
          </cell>
          <cell r="J1" t="str">
            <v>R cum</v>
          </cell>
          <cell r="K1" t="str">
            <v>P1 cum</v>
          </cell>
        </row>
        <row r="2">
          <cell r="D2">
            <v>37987</v>
          </cell>
          <cell r="E2">
            <v>3</v>
          </cell>
          <cell r="F2">
            <v>15</v>
          </cell>
          <cell r="G2">
            <v>27</v>
          </cell>
          <cell r="H2">
            <v>39</v>
          </cell>
          <cell r="I2">
            <v>51</v>
          </cell>
          <cell r="J2">
            <v>63</v>
          </cell>
          <cell r="K2">
            <v>75</v>
          </cell>
        </row>
        <row r="3">
          <cell r="D3">
            <v>38018</v>
          </cell>
          <cell r="E3">
            <v>4</v>
          </cell>
          <cell r="F3">
            <v>16</v>
          </cell>
          <cell r="G3">
            <v>28</v>
          </cell>
          <cell r="H3">
            <v>40</v>
          </cell>
          <cell r="I3">
            <v>52</v>
          </cell>
          <cell r="J3">
            <v>64</v>
          </cell>
          <cell r="K3">
            <v>76</v>
          </cell>
        </row>
        <row r="4">
          <cell r="D4">
            <v>38047</v>
          </cell>
          <cell r="E4">
            <v>5</v>
          </cell>
          <cell r="F4">
            <v>17</v>
          </cell>
          <cell r="G4">
            <v>29</v>
          </cell>
          <cell r="H4">
            <v>41</v>
          </cell>
          <cell r="I4">
            <v>53</v>
          </cell>
          <cell r="J4">
            <v>65</v>
          </cell>
          <cell r="K4">
            <v>77</v>
          </cell>
        </row>
        <row r="5">
          <cell r="D5">
            <v>38078</v>
          </cell>
          <cell r="E5">
            <v>6</v>
          </cell>
          <cell r="F5">
            <v>18</v>
          </cell>
          <cell r="G5">
            <v>30</v>
          </cell>
          <cell r="H5">
            <v>42</v>
          </cell>
          <cell r="I5">
            <v>54</v>
          </cell>
          <cell r="J5">
            <v>66</v>
          </cell>
          <cell r="K5">
            <v>78</v>
          </cell>
        </row>
        <row r="6">
          <cell r="D6">
            <v>38108</v>
          </cell>
          <cell r="E6">
            <v>7</v>
          </cell>
          <cell r="F6">
            <v>19</v>
          </cell>
          <cell r="G6">
            <v>31</v>
          </cell>
          <cell r="H6">
            <v>43</v>
          </cell>
          <cell r="I6">
            <v>55</v>
          </cell>
          <cell r="J6">
            <v>67</v>
          </cell>
          <cell r="K6">
            <v>79</v>
          </cell>
        </row>
        <row r="7">
          <cell r="D7">
            <v>38139</v>
          </cell>
          <cell r="E7">
            <v>8</v>
          </cell>
          <cell r="F7">
            <v>20</v>
          </cell>
          <cell r="G7">
            <v>32</v>
          </cell>
          <cell r="H7">
            <v>44</v>
          </cell>
          <cell r="I7">
            <v>56</v>
          </cell>
          <cell r="J7">
            <v>68</v>
          </cell>
          <cell r="K7">
            <v>80</v>
          </cell>
        </row>
        <row r="8">
          <cell r="D8">
            <v>38169</v>
          </cell>
          <cell r="E8">
            <v>9</v>
          </cell>
          <cell r="F8">
            <v>21</v>
          </cell>
          <cell r="G8">
            <v>33</v>
          </cell>
          <cell r="H8">
            <v>45</v>
          </cell>
          <cell r="I8">
            <v>57</v>
          </cell>
          <cell r="J8">
            <v>69</v>
          </cell>
          <cell r="K8">
            <v>81</v>
          </cell>
        </row>
        <row r="9">
          <cell r="D9">
            <v>38200</v>
          </cell>
          <cell r="E9">
            <v>10</v>
          </cell>
          <cell r="F9">
            <v>22</v>
          </cell>
          <cell r="G9">
            <v>34</v>
          </cell>
          <cell r="H9">
            <v>46</v>
          </cell>
          <cell r="I9">
            <v>58</v>
          </cell>
          <cell r="J9">
            <v>70</v>
          </cell>
          <cell r="K9">
            <v>82</v>
          </cell>
        </row>
        <row r="10">
          <cell r="D10">
            <v>38231</v>
          </cell>
          <cell r="E10">
            <v>11</v>
          </cell>
          <cell r="F10">
            <v>23</v>
          </cell>
          <cell r="G10">
            <v>35</v>
          </cell>
          <cell r="H10">
            <v>47</v>
          </cell>
          <cell r="I10">
            <v>59</v>
          </cell>
          <cell r="J10">
            <v>71</v>
          </cell>
          <cell r="K10">
            <v>83</v>
          </cell>
        </row>
        <row r="11">
          <cell r="D11">
            <v>38261</v>
          </cell>
          <cell r="E11">
            <v>12</v>
          </cell>
          <cell r="F11">
            <v>24</v>
          </cell>
          <cell r="G11">
            <v>36</v>
          </cell>
          <cell r="H11">
            <v>48</v>
          </cell>
          <cell r="I11">
            <v>60</v>
          </cell>
          <cell r="J11">
            <v>72</v>
          </cell>
          <cell r="K11">
            <v>84</v>
          </cell>
        </row>
        <row r="12">
          <cell r="D12">
            <v>38292</v>
          </cell>
          <cell r="E12">
            <v>13</v>
          </cell>
          <cell r="F12">
            <v>25</v>
          </cell>
          <cell r="G12">
            <v>37</v>
          </cell>
          <cell r="H12">
            <v>49</v>
          </cell>
          <cell r="I12">
            <v>61</v>
          </cell>
          <cell r="J12">
            <v>73</v>
          </cell>
          <cell r="K12">
            <v>85</v>
          </cell>
        </row>
        <row r="13">
          <cell r="D13">
            <v>38322</v>
          </cell>
          <cell r="E13">
            <v>14</v>
          </cell>
          <cell r="F13">
            <v>26</v>
          </cell>
          <cell r="G13">
            <v>38</v>
          </cell>
          <cell r="H13">
            <v>50</v>
          </cell>
          <cell r="I13">
            <v>62</v>
          </cell>
          <cell r="J13">
            <v>74</v>
          </cell>
          <cell r="K13">
            <v>86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</sheetDataSet>
  </externalBook>
</externalLink>
</file>

<file path=xl/externalLinks/externalLink1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NALYSE"/>
      <sheetName val="ENC-EUR"/>
      <sheetName val="ENC_conso_EUR"/>
      <sheetName val="bilaneuro"/>
      <sheetName val="BIL-CA"/>
      <sheetName val="Tx_CONSO"/>
      <sheetName val="ENC"/>
      <sheetName val="ENC_conso"/>
      <sheetName val="BILAN"/>
      <sheetName val="Feuil2"/>
      <sheetName val="Feuil1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>
        <row r="2">
          <cell r="C2" t="str">
            <v xml:space="preserve"> ENCOURS Sain en MF</v>
          </cell>
        </row>
        <row r="4">
          <cell r="C4" t="str">
            <v>REEL</v>
          </cell>
          <cell r="D4" t="str">
            <v>ESTIME 1</v>
          </cell>
          <cell r="E4" t="str">
            <v>ESTIME 2</v>
          </cell>
          <cell r="F4" t="str">
            <v>REEL</v>
          </cell>
          <cell r="G4" t="str">
            <v>BUDGET</v>
          </cell>
          <cell r="H4" t="str">
            <v>Estimé 2</v>
          </cell>
          <cell r="I4" t="str">
            <v>PMT</v>
          </cell>
          <cell r="J4" t="str">
            <v>PMT</v>
          </cell>
          <cell r="K4" t="str">
            <v>PMT</v>
          </cell>
          <cell r="L4" t="str">
            <v>PMT</v>
          </cell>
          <cell r="M4" t="str">
            <v>PMT</v>
          </cell>
          <cell r="N4" t="str">
            <v>PMT</v>
          </cell>
          <cell r="O4" t="str">
            <v>PMT</v>
          </cell>
          <cell r="P4" t="str">
            <v>BUDGET</v>
          </cell>
          <cell r="R4" t="str">
            <v>2001</v>
          </cell>
          <cell r="S4">
            <v>2002</v>
          </cell>
          <cell r="T4">
            <v>2003</v>
          </cell>
          <cell r="U4">
            <v>2004</v>
          </cell>
        </row>
        <row r="5">
          <cell r="A5" t="str">
            <v>ENCOURS Sain FP  (MF)</v>
          </cell>
          <cell r="C5">
            <v>2000</v>
          </cell>
          <cell r="D5">
            <v>2001</v>
          </cell>
          <cell r="E5">
            <v>2001</v>
          </cell>
          <cell r="F5">
            <v>2001</v>
          </cell>
          <cell r="G5">
            <v>2002</v>
          </cell>
          <cell r="H5">
            <v>2002</v>
          </cell>
          <cell r="I5">
            <v>2002</v>
          </cell>
          <cell r="J5">
            <v>2003</v>
          </cell>
          <cell r="K5">
            <v>2004</v>
          </cell>
          <cell r="L5">
            <v>2005</v>
          </cell>
          <cell r="M5">
            <v>2002</v>
          </cell>
          <cell r="N5">
            <v>2003</v>
          </cell>
          <cell r="O5">
            <v>2004</v>
          </cell>
          <cell r="P5">
            <v>2001</v>
          </cell>
          <cell r="R5" t="str">
            <v>/</v>
          </cell>
          <cell r="S5" t="str">
            <v>/</v>
          </cell>
          <cell r="T5" t="str">
            <v>/</v>
          </cell>
          <cell r="U5" t="str">
            <v>/</v>
          </cell>
        </row>
        <row r="6">
          <cell r="I6" t="str">
            <v>V3</v>
          </cell>
          <cell r="J6" t="str">
            <v>V3</v>
          </cell>
          <cell r="K6" t="str">
            <v>V3</v>
          </cell>
          <cell r="L6" t="str">
            <v>V3</v>
          </cell>
          <cell r="M6" t="str">
            <v>v2</v>
          </cell>
          <cell r="N6" t="str">
            <v>v2</v>
          </cell>
          <cell r="O6" t="str">
            <v>v2</v>
          </cell>
          <cell r="R6">
            <v>2000</v>
          </cell>
          <cell r="S6" t="str">
            <v>2001</v>
          </cell>
          <cell r="T6">
            <v>2002</v>
          </cell>
          <cell r="U6">
            <v>2003</v>
          </cell>
        </row>
        <row r="8">
          <cell r="A8" t="str">
            <v>Total ACTIVITE</v>
          </cell>
          <cell r="C8">
            <v>38855.5</v>
          </cell>
          <cell r="D8">
            <v>44474.209999999992</v>
          </cell>
          <cell r="E8">
            <v>42700.600000000006</v>
          </cell>
          <cell r="F8">
            <v>42580.690350000004</v>
          </cell>
          <cell r="G8">
            <v>46771.700000000004</v>
          </cell>
          <cell r="H8">
            <v>46799.700000000004</v>
          </cell>
          <cell r="I8">
            <v>49437.124000000003</v>
          </cell>
          <cell r="J8">
            <v>53114.5</v>
          </cell>
          <cell r="K8">
            <v>57037</v>
          </cell>
          <cell r="L8">
            <v>57064</v>
          </cell>
          <cell r="M8">
            <v>49437.124000000003</v>
          </cell>
          <cell r="N8">
            <v>53114.5</v>
          </cell>
          <cell r="O8">
            <v>57037</v>
          </cell>
          <cell r="P8">
            <v>44378.459000000003</v>
          </cell>
          <cell r="R8">
            <v>114.46052682374437</v>
          </cell>
          <cell r="S8">
            <v>111.15908298314913</v>
          </cell>
          <cell r="T8" t="e">
            <v>#REF!</v>
          </cell>
          <cell r="U8" t="e">
            <v>#REF!</v>
          </cell>
        </row>
        <row r="9">
          <cell r="A9" t="str">
            <v xml:space="preserve">   Activité AUTO</v>
          </cell>
          <cell r="C9">
            <v>6760</v>
          </cell>
          <cell r="D9">
            <v>7225.43</v>
          </cell>
          <cell r="E9">
            <v>6832</v>
          </cell>
          <cell r="F9">
            <v>6775.3935499999998</v>
          </cell>
          <cell r="G9">
            <v>7207.9</v>
          </cell>
          <cell r="H9">
            <v>7211.9</v>
          </cell>
          <cell r="I9">
            <v>7607</v>
          </cell>
          <cell r="J9">
            <v>7667</v>
          </cell>
          <cell r="K9">
            <v>7991</v>
          </cell>
          <cell r="L9">
            <v>7995</v>
          </cell>
          <cell r="M9">
            <v>7607</v>
          </cell>
          <cell r="N9">
            <v>7667</v>
          </cell>
          <cell r="O9">
            <v>7991</v>
          </cell>
          <cell r="P9">
            <v>7206</v>
          </cell>
          <cell r="R9">
            <v>106.88505917159763</v>
          </cell>
          <cell r="S9">
            <v>105.2809313770945</v>
          </cell>
          <cell r="T9" t="e">
            <v>#REF!</v>
          </cell>
          <cell r="U9" t="e">
            <v>#REF!</v>
          </cell>
        </row>
        <row r="10">
          <cell r="A10" t="str">
            <v xml:space="preserve">    VIAXEL CREDIT</v>
          </cell>
          <cell r="D10">
            <v>4877</v>
          </cell>
          <cell r="E10">
            <v>4716</v>
          </cell>
          <cell r="F10">
            <v>4742</v>
          </cell>
          <cell r="G10">
            <v>5027</v>
          </cell>
          <cell r="H10">
            <v>5028</v>
          </cell>
          <cell r="I10">
            <v>5253</v>
          </cell>
          <cell r="J10">
            <v>5257</v>
          </cell>
          <cell r="K10">
            <v>5551</v>
          </cell>
          <cell r="L10">
            <v>5552</v>
          </cell>
          <cell r="M10">
            <v>5253</v>
          </cell>
          <cell r="N10">
            <v>5257</v>
          </cell>
          <cell r="O10">
            <v>5551</v>
          </cell>
          <cell r="P10">
            <v>4915</v>
          </cell>
          <cell r="S10">
            <v>107.70965757637892</v>
          </cell>
          <cell r="T10" t="e">
            <v>#REF!</v>
          </cell>
          <cell r="U10" t="e">
            <v>#REF!</v>
          </cell>
        </row>
        <row r="11">
          <cell r="A11" t="str">
            <v xml:space="preserve">    VIAXEL Activité LOA LLD</v>
          </cell>
          <cell r="D11">
            <v>1638.43</v>
          </cell>
          <cell r="E11">
            <v>1416</v>
          </cell>
          <cell r="F11">
            <v>1396.39355</v>
          </cell>
          <cell r="G11">
            <v>1480.9</v>
          </cell>
          <cell r="H11">
            <v>1482.9</v>
          </cell>
          <cell r="I11">
            <v>1644</v>
          </cell>
          <cell r="J11">
            <v>1700</v>
          </cell>
          <cell r="K11">
            <v>1730</v>
          </cell>
          <cell r="L11">
            <v>1732</v>
          </cell>
          <cell r="M11">
            <v>1644</v>
          </cell>
          <cell r="N11">
            <v>1700</v>
          </cell>
          <cell r="O11">
            <v>1730</v>
          </cell>
          <cell r="P11">
            <v>1581</v>
          </cell>
          <cell r="S11">
            <v>100.33995959546638</v>
          </cell>
          <cell r="T11" t="e">
            <v>#REF!</v>
          </cell>
          <cell r="U11" t="e">
            <v>#REF!</v>
          </cell>
        </row>
        <row r="12">
          <cell r="A12" t="str">
            <v xml:space="preserve">           VIAXEL Lease + Honda</v>
          </cell>
          <cell r="D12">
            <v>1319</v>
          </cell>
          <cell r="E12">
            <v>1341</v>
          </cell>
          <cell r="F12">
            <v>1298</v>
          </cell>
          <cell r="G12">
            <v>1480.9</v>
          </cell>
          <cell r="H12">
            <v>1481.9</v>
          </cell>
          <cell r="I12">
            <v>1476</v>
          </cell>
          <cell r="J12">
            <v>1600</v>
          </cell>
          <cell r="K12">
            <v>1730</v>
          </cell>
          <cell r="L12">
            <v>1731</v>
          </cell>
          <cell r="M12">
            <v>1476</v>
          </cell>
          <cell r="N12">
            <v>1600</v>
          </cell>
          <cell r="O12">
            <v>1730</v>
          </cell>
          <cell r="P12">
            <v>1271</v>
          </cell>
          <cell r="S12">
            <v>111.90295678544351</v>
          </cell>
          <cell r="T12" t="e">
            <v>#REF!</v>
          </cell>
          <cell r="U12" t="e">
            <v>#REF!</v>
          </cell>
        </row>
        <row r="13">
          <cell r="A13" t="str">
            <v xml:space="preserve">           SOFINROUTE </v>
          </cell>
          <cell r="C13">
            <v>449</v>
          </cell>
          <cell r="D13">
            <v>243</v>
          </cell>
          <cell r="I13">
            <v>168</v>
          </cell>
          <cell r="J13">
            <v>100</v>
          </cell>
          <cell r="K13">
            <v>0</v>
          </cell>
          <cell r="L13">
            <v>1</v>
          </cell>
          <cell r="M13">
            <v>168</v>
          </cell>
          <cell r="N13">
            <v>100</v>
          </cell>
          <cell r="O13">
            <v>0</v>
          </cell>
          <cell r="R13">
            <v>54.12026726057907</v>
          </cell>
        </row>
        <row r="14">
          <cell r="A14" t="str">
            <v xml:space="preserve">           SOFINCAR</v>
          </cell>
          <cell r="C14">
            <v>207</v>
          </cell>
          <cell r="D14">
            <v>76.430000000000007</v>
          </cell>
          <cell r="E14">
            <v>75</v>
          </cell>
          <cell r="F14">
            <v>98.393550000000005</v>
          </cell>
          <cell r="G14">
            <v>0</v>
          </cell>
          <cell r="H14">
            <v>1</v>
          </cell>
          <cell r="I14">
            <v>0</v>
          </cell>
          <cell r="M14">
            <v>0</v>
          </cell>
          <cell r="P14">
            <v>310</v>
          </cell>
          <cell r="R14">
            <v>36.922705314009661</v>
          </cell>
          <cell r="S14">
            <v>0</v>
          </cell>
        </row>
        <row r="15">
          <cell r="A15" t="str">
            <v xml:space="preserve">    VIAXEL ADHERENT</v>
          </cell>
          <cell r="D15">
            <v>710</v>
          </cell>
          <cell r="E15">
            <v>700</v>
          </cell>
          <cell r="F15">
            <v>637</v>
          </cell>
          <cell r="G15">
            <v>700</v>
          </cell>
          <cell r="H15">
            <v>701</v>
          </cell>
          <cell r="I15">
            <v>710</v>
          </cell>
          <cell r="J15">
            <v>710</v>
          </cell>
          <cell r="K15">
            <v>710</v>
          </cell>
          <cell r="L15">
            <v>711</v>
          </cell>
          <cell r="M15">
            <v>710</v>
          </cell>
          <cell r="N15">
            <v>710</v>
          </cell>
          <cell r="O15">
            <v>710</v>
          </cell>
          <cell r="P15">
            <v>710</v>
          </cell>
          <cell r="S15">
            <v>100</v>
          </cell>
          <cell r="T15" t="e">
            <v>#REF!</v>
          </cell>
          <cell r="U15" t="e">
            <v>#REF!</v>
          </cell>
        </row>
        <row r="16">
          <cell r="A16" t="str">
            <v xml:space="preserve">   Activité EGM</v>
          </cell>
          <cell r="C16">
            <v>3490.2</v>
          </cell>
          <cell r="D16">
            <v>4129.6899999999996</v>
          </cell>
          <cell r="E16">
            <v>4073.3</v>
          </cell>
          <cell r="F16">
            <v>4203</v>
          </cell>
          <cell r="G16">
            <v>4273.8</v>
          </cell>
          <cell r="H16">
            <v>4275.8</v>
          </cell>
          <cell r="I16">
            <v>4408.9740000000002</v>
          </cell>
          <cell r="J16">
            <v>4447</v>
          </cell>
          <cell r="K16">
            <v>4509</v>
          </cell>
          <cell r="L16">
            <v>4513</v>
          </cell>
          <cell r="M16">
            <v>4408.9740000000002</v>
          </cell>
          <cell r="N16">
            <v>4447</v>
          </cell>
          <cell r="O16">
            <v>4509</v>
          </cell>
          <cell r="P16">
            <v>4212.366</v>
          </cell>
          <cell r="R16">
            <v>118.32244570511719</v>
          </cell>
          <cell r="S16">
            <v>106.76283207698401</v>
          </cell>
          <cell r="T16" t="e">
            <v>#REF!</v>
          </cell>
          <cell r="U16" t="e">
            <v>#REF!</v>
          </cell>
        </row>
        <row r="17">
          <cell r="A17" t="str">
            <v xml:space="preserve">      EGM SOF</v>
          </cell>
          <cell r="C17">
            <v>3113</v>
          </cell>
          <cell r="D17">
            <v>3692</v>
          </cell>
          <cell r="E17">
            <v>3552.3</v>
          </cell>
          <cell r="F17">
            <v>3594</v>
          </cell>
          <cell r="G17">
            <v>3831</v>
          </cell>
          <cell r="H17">
            <v>3832</v>
          </cell>
          <cell r="I17">
            <v>4047</v>
          </cell>
          <cell r="J17">
            <v>4090</v>
          </cell>
          <cell r="K17">
            <v>4153</v>
          </cell>
          <cell r="L17">
            <v>4154</v>
          </cell>
          <cell r="M17">
            <v>4047</v>
          </cell>
          <cell r="N17">
            <v>4090</v>
          </cell>
          <cell r="O17">
            <v>4153</v>
          </cell>
          <cell r="P17">
            <v>3634</v>
          </cell>
          <cell r="S17">
            <v>109.61538461538463</v>
          </cell>
          <cell r="T17" t="e">
            <v>#REF!</v>
          </cell>
          <cell r="U17" t="e">
            <v>#REF!</v>
          </cell>
        </row>
        <row r="18">
          <cell r="A18" t="str">
            <v xml:space="preserve">      EGM Lease</v>
          </cell>
          <cell r="C18">
            <v>0</v>
          </cell>
          <cell r="D18">
            <v>242.89</v>
          </cell>
          <cell r="E18">
            <v>265</v>
          </cell>
          <cell r="F18">
            <v>222</v>
          </cell>
          <cell r="G18">
            <v>203.8</v>
          </cell>
          <cell r="H18">
            <v>203.8</v>
          </cell>
          <cell r="I18">
            <v>167.97399999999999</v>
          </cell>
          <cell r="J18">
            <v>160</v>
          </cell>
          <cell r="K18">
            <v>160</v>
          </cell>
          <cell r="L18">
            <v>161</v>
          </cell>
          <cell r="M18">
            <v>167.97399999999999</v>
          </cell>
          <cell r="N18">
            <v>160</v>
          </cell>
          <cell r="O18">
            <v>160</v>
          </cell>
          <cell r="P18">
            <v>370</v>
          </cell>
          <cell r="T18" t="e">
            <v>#REF!</v>
          </cell>
          <cell r="U18" t="e">
            <v>#REF!</v>
          </cell>
        </row>
        <row r="19">
          <cell r="A19" t="str">
            <v xml:space="preserve">      EGM LEADER</v>
          </cell>
          <cell r="C19">
            <v>17</v>
          </cell>
          <cell r="F19">
            <v>12</v>
          </cell>
        </row>
        <row r="20">
          <cell r="A20" t="str">
            <v xml:space="preserve">      EGM CEDI</v>
          </cell>
          <cell r="C20">
            <v>138</v>
          </cell>
          <cell r="F20">
            <v>115</v>
          </cell>
        </row>
        <row r="21">
          <cell r="A21" t="str">
            <v xml:space="preserve">      EGM MAXIAM</v>
          </cell>
          <cell r="C21">
            <v>11</v>
          </cell>
          <cell r="F21">
            <v>6</v>
          </cell>
        </row>
        <row r="22">
          <cell r="A22" t="str">
            <v xml:space="preserve">      INTERDISCOUNT</v>
          </cell>
          <cell r="C22">
            <v>98</v>
          </cell>
          <cell r="D22">
            <v>72</v>
          </cell>
          <cell r="E22">
            <v>157</v>
          </cell>
          <cell r="F22">
            <v>75</v>
          </cell>
          <cell r="G22">
            <v>136</v>
          </cell>
          <cell r="H22">
            <v>137</v>
          </cell>
          <cell r="I22">
            <v>56.6</v>
          </cell>
          <cell r="J22">
            <v>47</v>
          </cell>
          <cell r="K22">
            <v>38</v>
          </cell>
          <cell r="L22">
            <v>39</v>
          </cell>
          <cell r="M22">
            <v>56.6</v>
          </cell>
          <cell r="N22">
            <v>47</v>
          </cell>
          <cell r="O22">
            <v>38</v>
          </cell>
          <cell r="P22">
            <v>73.424999999999997</v>
          </cell>
          <cell r="S22">
            <v>78.611111111111114</v>
          </cell>
          <cell r="T22" t="e">
            <v>#REF!</v>
          </cell>
          <cell r="U22" t="e">
            <v>#REF!</v>
          </cell>
        </row>
        <row r="23">
          <cell r="A23" t="str">
            <v xml:space="preserve">      LECLERC</v>
          </cell>
          <cell r="C23">
            <v>104.19999999999999</v>
          </cell>
          <cell r="D23">
            <v>122.8</v>
          </cell>
          <cell r="E23">
            <v>99</v>
          </cell>
          <cell r="F23">
            <v>110</v>
          </cell>
          <cell r="G23">
            <v>103</v>
          </cell>
          <cell r="H23">
            <v>103</v>
          </cell>
          <cell r="I23">
            <v>137.4</v>
          </cell>
          <cell r="J23">
            <v>150</v>
          </cell>
          <cell r="K23">
            <v>158</v>
          </cell>
          <cell r="L23">
            <v>159</v>
          </cell>
          <cell r="M23">
            <v>137.4</v>
          </cell>
          <cell r="N23">
            <v>150</v>
          </cell>
          <cell r="O23">
            <v>158</v>
          </cell>
          <cell r="P23">
            <v>134.941</v>
          </cell>
          <cell r="S23">
            <v>111.88925081433226</v>
          </cell>
          <cell r="T23" t="e">
            <v>#REF!</v>
          </cell>
          <cell r="U23" t="e">
            <v>#REF!</v>
          </cell>
        </row>
        <row r="24">
          <cell r="A24" t="str">
            <v xml:space="preserve">      EGM ADHERENT</v>
          </cell>
          <cell r="C24">
            <v>9</v>
          </cell>
          <cell r="F24">
            <v>69</v>
          </cell>
        </row>
        <row r="25">
          <cell r="A25" t="str">
            <v xml:space="preserve">   Activité DCP PB</v>
          </cell>
          <cell r="C25">
            <v>9430</v>
          </cell>
          <cell r="D25">
            <v>11486</v>
          </cell>
          <cell r="E25">
            <v>10965</v>
          </cell>
          <cell r="F25">
            <v>11001</v>
          </cell>
          <cell r="G25">
            <v>12432</v>
          </cell>
          <cell r="H25">
            <v>12433</v>
          </cell>
          <cell r="I25">
            <v>12882</v>
          </cell>
          <cell r="J25">
            <v>13390</v>
          </cell>
          <cell r="K25">
            <v>13902</v>
          </cell>
          <cell r="L25">
            <v>13903</v>
          </cell>
          <cell r="M25">
            <v>12882</v>
          </cell>
          <cell r="N25">
            <v>13390</v>
          </cell>
          <cell r="O25">
            <v>13902</v>
          </cell>
          <cell r="P25">
            <v>10860.051000000001</v>
          </cell>
          <cell r="R25">
            <v>121.80275715800637</v>
          </cell>
          <cell r="S25">
            <v>112.15392651924081</v>
          </cell>
          <cell r="T25" t="e">
            <v>#REF!</v>
          </cell>
          <cell r="U25" t="e">
            <v>#REF!</v>
          </cell>
        </row>
        <row r="26">
          <cell r="A26" t="str">
            <v xml:space="preserve">   Activité DCP REV</v>
          </cell>
          <cell r="C26">
            <v>11498.2</v>
          </cell>
          <cell r="D26">
            <v>11971</v>
          </cell>
          <cell r="E26">
            <v>11720.5</v>
          </cell>
          <cell r="F26">
            <v>11554</v>
          </cell>
          <cell r="G26">
            <v>12191.9</v>
          </cell>
          <cell r="H26">
            <v>12193.9</v>
          </cell>
          <cell r="I26">
            <v>12247</v>
          </cell>
          <cell r="J26">
            <v>12627</v>
          </cell>
          <cell r="K26">
            <v>13053</v>
          </cell>
          <cell r="L26">
            <v>13054</v>
          </cell>
          <cell r="M26">
            <v>12247</v>
          </cell>
          <cell r="N26">
            <v>12627</v>
          </cell>
          <cell r="O26">
            <v>13053</v>
          </cell>
          <cell r="P26">
            <v>11906.26</v>
          </cell>
          <cell r="R26">
            <v>104.11194795707152</v>
          </cell>
          <cell r="S26">
            <v>102.30557179851307</v>
          </cell>
          <cell r="T26" t="e">
            <v>#REF!</v>
          </cell>
          <cell r="U26" t="e">
            <v>#REF!</v>
          </cell>
        </row>
        <row r="27">
          <cell r="A27" t="str">
            <v xml:space="preserve">     PAC DISTRIB</v>
          </cell>
          <cell r="C27">
            <v>1988.7</v>
          </cell>
          <cell r="E27">
            <v>2045.9</v>
          </cell>
          <cell r="F27">
            <v>1926</v>
          </cell>
          <cell r="G27">
            <v>2332.9</v>
          </cell>
          <cell r="H27">
            <v>2333.9</v>
          </cell>
        </row>
        <row r="28">
          <cell r="A28" t="str">
            <v xml:space="preserve">     PAC AGENCE</v>
          </cell>
          <cell r="C28">
            <v>9509.5</v>
          </cell>
          <cell r="E28">
            <v>9674.6</v>
          </cell>
          <cell r="F28">
            <v>9628</v>
          </cell>
          <cell r="G28">
            <v>9859</v>
          </cell>
          <cell r="H28">
            <v>9860</v>
          </cell>
        </row>
        <row r="29">
          <cell r="A29" t="str">
            <v xml:space="preserve">   Activité GD</v>
          </cell>
          <cell r="C29">
            <v>3453.1</v>
          </cell>
          <cell r="D29">
            <v>4659.7</v>
          </cell>
          <cell r="E29">
            <v>4194</v>
          </cell>
          <cell r="F29">
            <v>4129.4658099999997</v>
          </cell>
          <cell r="G29">
            <v>5156.5</v>
          </cell>
          <cell r="H29">
            <v>5163.5</v>
          </cell>
          <cell r="I29">
            <v>6700.6</v>
          </cell>
          <cell r="J29">
            <v>8532</v>
          </cell>
          <cell r="K29">
            <v>10163</v>
          </cell>
          <cell r="L29">
            <v>10170</v>
          </cell>
          <cell r="M29">
            <v>6700.6</v>
          </cell>
          <cell r="N29">
            <v>8532</v>
          </cell>
          <cell r="O29">
            <v>10163</v>
          </cell>
          <cell r="P29">
            <v>5095.5870000000004</v>
          </cell>
          <cell r="R29">
            <v>134.94251542092613</v>
          </cell>
          <cell r="S29">
            <v>143.79895701440009</v>
          </cell>
          <cell r="T29" t="e">
            <v>#REF!</v>
          </cell>
          <cell r="U29" t="e">
            <v>#REF!</v>
          </cell>
        </row>
        <row r="30">
          <cell r="A30" t="str">
            <v xml:space="preserve">      MENAFINANCE</v>
          </cell>
          <cell r="C30">
            <v>905</v>
          </cell>
          <cell r="D30">
            <v>1397</v>
          </cell>
          <cell r="E30">
            <v>1012</v>
          </cell>
          <cell r="F30">
            <v>1092</v>
          </cell>
          <cell r="G30">
            <v>1588</v>
          </cell>
          <cell r="H30">
            <v>1589</v>
          </cell>
          <cell r="I30">
            <v>2362</v>
          </cell>
          <cell r="J30">
            <v>3445</v>
          </cell>
          <cell r="K30">
            <v>4583</v>
          </cell>
          <cell r="L30">
            <v>4584</v>
          </cell>
          <cell r="M30">
            <v>2362</v>
          </cell>
          <cell r="N30">
            <v>3445</v>
          </cell>
          <cell r="O30">
            <v>4583</v>
          </cell>
          <cell r="P30">
            <v>1025.0889999999999</v>
          </cell>
          <cell r="S30">
            <v>169.07659269863996</v>
          </cell>
          <cell r="T30" t="e">
            <v>#REF!</v>
          </cell>
          <cell r="U30" t="e">
            <v>#REF!</v>
          </cell>
        </row>
        <row r="31">
          <cell r="A31" t="str">
            <v xml:space="preserve">      SAMARITAINE</v>
          </cell>
          <cell r="C31">
            <v>84.1</v>
          </cell>
          <cell r="D31">
            <v>76.7</v>
          </cell>
          <cell r="E31">
            <v>70</v>
          </cell>
          <cell r="F31">
            <v>70</v>
          </cell>
          <cell r="G31">
            <v>66.5</v>
          </cell>
          <cell r="H31">
            <v>67.5</v>
          </cell>
          <cell r="I31">
            <v>88.6</v>
          </cell>
          <cell r="J31">
            <v>105</v>
          </cell>
          <cell r="K31">
            <v>116</v>
          </cell>
          <cell r="L31">
            <v>117</v>
          </cell>
          <cell r="M31">
            <v>88.6</v>
          </cell>
          <cell r="N31">
            <v>105</v>
          </cell>
          <cell r="O31">
            <v>116</v>
          </cell>
          <cell r="P31">
            <v>87.28</v>
          </cell>
          <cell r="S31">
            <v>115.51499348109517</v>
          </cell>
          <cell r="T31" t="e">
            <v>#REF!</v>
          </cell>
          <cell r="U31" t="e">
            <v>#REF!</v>
          </cell>
        </row>
        <row r="32">
          <cell r="A32" t="str">
            <v xml:space="preserve">      MATY</v>
          </cell>
          <cell r="C32">
            <v>165</v>
          </cell>
          <cell r="D32">
            <v>217</v>
          </cell>
          <cell r="E32">
            <v>212</v>
          </cell>
          <cell r="F32">
            <v>216.46581</v>
          </cell>
          <cell r="G32">
            <v>237</v>
          </cell>
          <cell r="H32">
            <v>238</v>
          </cell>
          <cell r="I32">
            <v>251</v>
          </cell>
          <cell r="J32">
            <v>256</v>
          </cell>
          <cell r="K32">
            <v>265</v>
          </cell>
          <cell r="L32">
            <v>266</v>
          </cell>
          <cell r="M32">
            <v>251</v>
          </cell>
          <cell r="N32">
            <v>256</v>
          </cell>
          <cell r="O32">
            <v>265</v>
          </cell>
          <cell r="P32">
            <v>165</v>
          </cell>
          <cell r="S32">
            <v>115.66820276497695</v>
          </cell>
          <cell r="T32" t="e">
            <v>#REF!</v>
          </cell>
          <cell r="U32" t="e">
            <v>#REF!</v>
          </cell>
        </row>
        <row r="33">
          <cell r="A33" t="str">
            <v xml:space="preserve">      CORA</v>
          </cell>
          <cell r="C33">
            <v>1637</v>
          </cell>
          <cell r="D33">
            <v>1949</v>
          </cell>
          <cell r="E33">
            <v>1897</v>
          </cell>
          <cell r="F33">
            <v>1918</v>
          </cell>
          <cell r="G33">
            <v>1960</v>
          </cell>
          <cell r="H33">
            <v>1961</v>
          </cell>
          <cell r="I33">
            <v>2505</v>
          </cell>
          <cell r="J33">
            <v>2759</v>
          </cell>
          <cell r="K33">
            <v>2798</v>
          </cell>
          <cell r="L33">
            <v>2799</v>
          </cell>
          <cell r="M33">
            <v>2505</v>
          </cell>
          <cell r="N33">
            <v>2759</v>
          </cell>
          <cell r="O33">
            <v>2798</v>
          </cell>
          <cell r="P33">
            <v>2343.2080000000001</v>
          </cell>
          <cell r="S33">
            <v>128.52744997434581</v>
          </cell>
          <cell r="T33" t="e">
            <v>#REF!</v>
          </cell>
          <cell r="U33" t="e">
            <v>#REF!</v>
          </cell>
        </row>
        <row r="34">
          <cell r="A34" t="str">
            <v xml:space="preserve">      CASTORAMA</v>
          </cell>
          <cell r="C34">
            <v>610</v>
          </cell>
          <cell r="D34">
            <v>864</v>
          </cell>
          <cell r="E34">
            <v>864</v>
          </cell>
          <cell r="F34">
            <v>735</v>
          </cell>
          <cell r="G34">
            <v>1026</v>
          </cell>
          <cell r="H34">
            <v>1027</v>
          </cell>
          <cell r="I34">
            <v>1251</v>
          </cell>
          <cell r="J34">
            <v>1556</v>
          </cell>
          <cell r="K34">
            <v>1810</v>
          </cell>
          <cell r="L34">
            <v>1811</v>
          </cell>
          <cell r="M34">
            <v>1251</v>
          </cell>
          <cell r="N34">
            <v>1556</v>
          </cell>
          <cell r="O34">
            <v>1810</v>
          </cell>
          <cell r="P34">
            <v>727.505</v>
          </cell>
          <cell r="S34">
            <v>144.79166666666669</v>
          </cell>
          <cell r="T34" t="e">
            <v>#REF!</v>
          </cell>
          <cell r="U34" t="e">
            <v>#REF!</v>
          </cell>
        </row>
        <row r="35">
          <cell r="A35" t="str">
            <v xml:space="preserve">      ALSOLIA</v>
          </cell>
          <cell r="D35">
            <v>136</v>
          </cell>
          <cell r="E35">
            <v>130</v>
          </cell>
          <cell r="F35">
            <v>86</v>
          </cell>
          <cell r="G35">
            <v>270</v>
          </cell>
          <cell r="H35">
            <v>271</v>
          </cell>
          <cell r="I35">
            <v>223</v>
          </cell>
          <cell r="J35">
            <v>391</v>
          </cell>
          <cell r="K35">
            <v>571</v>
          </cell>
          <cell r="L35">
            <v>572</v>
          </cell>
          <cell r="M35">
            <v>223</v>
          </cell>
          <cell r="N35">
            <v>391</v>
          </cell>
          <cell r="O35">
            <v>571</v>
          </cell>
          <cell r="P35">
            <v>727.505</v>
          </cell>
          <cell r="S35">
            <v>163.97058823529412</v>
          </cell>
          <cell r="T35" t="e">
            <v>#REF!</v>
          </cell>
          <cell r="U35" t="e">
            <v>#REF!</v>
          </cell>
        </row>
        <row r="36">
          <cell r="A36" t="str">
            <v xml:space="preserve">      AUTRES GD</v>
          </cell>
          <cell r="C36">
            <v>52</v>
          </cell>
          <cell r="D36">
            <v>20</v>
          </cell>
          <cell r="E36">
            <v>9</v>
          </cell>
          <cell r="F36">
            <v>12</v>
          </cell>
          <cell r="G36">
            <v>9</v>
          </cell>
          <cell r="H36">
            <v>10</v>
          </cell>
          <cell r="I36">
            <v>20</v>
          </cell>
          <cell r="J36">
            <v>20</v>
          </cell>
          <cell r="K36">
            <v>20</v>
          </cell>
          <cell r="L36">
            <v>21</v>
          </cell>
          <cell r="M36">
            <v>20</v>
          </cell>
          <cell r="N36">
            <v>20</v>
          </cell>
          <cell r="O36">
            <v>20</v>
          </cell>
          <cell r="P36">
            <v>20</v>
          </cell>
          <cell r="S36">
            <v>100</v>
          </cell>
          <cell r="T36" t="e">
            <v>#REF!</v>
          </cell>
          <cell r="U36" t="e">
            <v>#REF!</v>
          </cell>
        </row>
        <row r="37">
          <cell r="A37" t="str">
            <v xml:space="preserve">   Activité INSTIT</v>
          </cell>
          <cell r="C37">
            <v>3163</v>
          </cell>
          <cell r="D37">
            <v>3710.39</v>
          </cell>
          <cell r="E37">
            <v>3590.9</v>
          </cell>
          <cell r="F37">
            <v>3560</v>
          </cell>
          <cell r="G37">
            <v>3933.2999999999997</v>
          </cell>
          <cell r="H37">
            <v>3944.2999999999997</v>
          </cell>
          <cell r="I37">
            <v>4231.55</v>
          </cell>
          <cell r="J37">
            <v>5023.5</v>
          </cell>
          <cell r="K37">
            <v>5894</v>
          </cell>
          <cell r="L37">
            <v>5903</v>
          </cell>
          <cell r="M37">
            <v>4231.55</v>
          </cell>
          <cell r="N37">
            <v>5023.5</v>
          </cell>
          <cell r="O37">
            <v>5894</v>
          </cell>
          <cell r="P37">
            <v>3886.1949999999997</v>
          </cell>
          <cell r="R37">
            <v>117.30603857097692</v>
          </cell>
          <cell r="S37">
            <v>114.04596282331508</v>
          </cell>
          <cell r="T37" t="e">
            <v>#REF!</v>
          </cell>
          <cell r="U37" t="e">
            <v>#REF!</v>
          </cell>
        </row>
        <row r="38">
          <cell r="A38" t="str">
            <v xml:space="preserve">     ABEILLE</v>
          </cell>
          <cell r="C38">
            <v>193</v>
          </cell>
          <cell r="D38">
            <v>235.2</v>
          </cell>
          <cell r="E38">
            <v>220</v>
          </cell>
          <cell r="F38">
            <v>227</v>
          </cell>
          <cell r="G38">
            <v>221.5</v>
          </cell>
          <cell r="H38">
            <v>222.5</v>
          </cell>
          <cell r="I38">
            <v>253.4</v>
          </cell>
          <cell r="J38">
            <v>260</v>
          </cell>
          <cell r="K38">
            <v>270</v>
          </cell>
          <cell r="L38">
            <v>271</v>
          </cell>
          <cell r="M38">
            <v>253.4</v>
          </cell>
          <cell r="N38">
            <v>260</v>
          </cell>
          <cell r="O38">
            <v>270</v>
          </cell>
          <cell r="P38">
            <v>235.20099999999999</v>
          </cell>
          <cell r="S38">
            <v>107.73809523809526</v>
          </cell>
          <cell r="T38" t="e">
            <v>#REF!</v>
          </cell>
          <cell r="U38" t="e">
            <v>#REF!</v>
          </cell>
        </row>
        <row r="39">
          <cell r="A39" t="str">
            <v xml:space="preserve">     AGRR</v>
          </cell>
          <cell r="C39">
            <v>334</v>
          </cell>
          <cell r="D39">
            <v>344</v>
          </cell>
          <cell r="E39">
            <v>345</v>
          </cell>
          <cell r="F39">
            <v>344</v>
          </cell>
          <cell r="G39">
            <v>347</v>
          </cell>
          <cell r="H39">
            <v>348</v>
          </cell>
          <cell r="I39">
            <v>349</v>
          </cell>
          <cell r="J39">
            <v>352.7</v>
          </cell>
          <cell r="K39">
            <v>365.7</v>
          </cell>
          <cell r="L39">
            <v>366.7</v>
          </cell>
          <cell r="M39">
            <v>349</v>
          </cell>
          <cell r="N39">
            <v>352.7</v>
          </cell>
          <cell r="O39">
            <v>365.7</v>
          </cell>
          <cell r="P39">
            <v>351.78300000000002</v>
          </cell>
          <cell r="S39">
            <v>101.45348837209302</v>
          </cell>
          <cell r="T39" t="e">
            <v>#REF!</v>
          </cell>
          <cell r="U39" t="e">
            <v>#REF!</v>
          </cell>
        </row>
        <row r="40">
          <cell r="A40" t="str">
            <v xml:space="preserve">     CSF</v>
          </cell>
          <cell r="C40">
            <v>677</v>
          </cell>
          <cell r="D40">
            <v>736.18999999999994</v>
          </cell>
          <cell r="E40">
            <v>754</v>
          </cell>
          <cell r="F40">
            <v>745</v>
          </cell>
          <cell r="G40">
            <v>793</v>
          </cell>
          <cell r="H40">
            <v>794</v>
          </cell>
          <cell r="I40">
            <v>779.65000000000009</v>
          </cell>
          <cell r="J40">
            <v>800.8</v>
          </cell>
          <cell r="K40">
            <v>897</v>
          </cell>
          <cell r="L40">
            <v>897</v>
          </cell>
          <cell r="M40">
            <v>779.65000000000009</v>
          </cell>
          <cell r="N40">
            <v>800.8</v>
          </cell>
          <cell r="O40">
            <v>897</v>
          </cell>
          <cell r="P40">
            <v>758.99699999999996</v>
          </cell>
          <cell r="S40">
            <v>105.90336733723633</v>
          </cell>
          <cell r="T40" t="e">
            <v>#REF!</v>
          </cell>
          <cell r="U40" t="e">
            <v>#REF!</v>
          </cell>
        </row>
        <row r="41">
          <cell r="A41" t="str">
            <v xml:space="preserve">     BAKCLAYS</v>
          </cell>
          <cell r="C41">
            <v>23</v>
          </cell>
          <cell r="D41">
            <v>52</v>
          </cell>
          <cell r="E41">
            <v>22</v>
          </cell>
          <cell r="F41">
            <v>22</v>
          </cell>
          <cell r="G41">
            <v>22</v>
          </cell>
          <cell r="H41">
            <v>23</v>
          </cell>
          <cell r="I41">
            <v>56</v>
          </cell>
          <cell r="J41">
            <v>26.7</v>
          </cell>
          <cell r="K41">
            <v>26.9</v>
          </cell>
          <cell r="L41">
            <v>27.9</v>
          </cell>
          <cell r="M41">
            <v>56</v>
          </cell>
          <cell r="N41">
            <v>26.7</v>
          </cell>
          <cell r="O41">
            <v>26.9</v>
          </cell>
          <cell r="P41">
            <v>55.689</v>
          </cell>
          <cell r="S41">
            <v>107.69230769230769</v>
          </cell>
          <cell r="T41" t="e">
            <v>#REF!</v>
          </cell>
          <cell r="U41" t="e">
            <v>#REF!</v>
          </cell>
        </row>
        <row r="42">
          <cell r="A42" t="str">
            <v xml:space="preserve">     AZUR</v>
          </cell>
          <cell r="D42">
            <v>260.5</v>
          </cell>
          <cell r="E42">
            <v>275</v>
          </cell>
          <cell r="F42">
            <v>268</v>
          </cell>
          <cell r="G42">
            <v>343.6</v>
          </cell>
          <cell r="H42">
            <v>344.6</v>
          </cell>
          <cell r="I42">
            <v>334</v>
          </cell>
          <cell r="J42">
            <v>358.9</v>
          </cell>
          <cell r="K42">
            <v>422.4</v>
          </cell>
          <cell r="L42">
            <v>422.4</v>
          </cell>
          <cell r="M42">
            <v>334</v>
          </cell>
          <cell r="N42">
            <v>358.9</v>
          </cell>
          <cell r="O42">
            <v>422.4</v>
          </cell>
          <cell r="P42">
            <v>279.70699999999999</v>
          </cell>
          <cell r="S42">
            <v>128.21497120921305</v>
          </cell>
          <cell r="T42" t="e">
            <v>#REF!</v>
          </cell>
          <cell r="U42" t="e">
            <v>#REF!</v>
          </cell>
        </row>
        <row r="43">
          <cell r="A43" t="str">
            <v xml:space="preserve">     GMF</v>
          </cell>
          <cell r="C43">
            <v>1526</v>
          </cell>
          <cell r="D43">
            <v>1815</v>
          </cell>
          <cell r="E43">
            <v>1755.8</v>
          </cell>
          <cell r="F43">
            <v>1702</v>
          </cell>
          <cell r="G43">
            <v>1951.9</v>
          </cell>
          <cell r="H43">
            <v>1952.9</v>
          </cell>
          <cell r="I43">
            <v>2058</v>
          </cell>
          <cell r="J43">
            <v>2520</v>
          </cell>
          <cell r="K43">
            <v>3087</v>
          </cell>
          <cell r="L43">
            <v>3088</v>
          </cell>
          <cell r="M43">
            <v>2058</v>
          </cell>
          <cell r="N43">
            <v>2520</v>
          </cell>
          <cell r="O43">
            <v>3087</v>
          </cell>
          <cell r="P43">
            <v>2006.9639999999999</v>
          </cell>
          <cell r="S43">
            <v>113.38842975206612</v>
          </cell>
          <cell r="T43" t="e">
            <v>#REF!</v>
          </cell>
          <cell r="U43" t="e">
            <v>#REF!</v>
          </cell>
        </row>
        <row r="44">
          <cell r="A44" t="str">
            <v xml:space="preserve">     AMEX</v>
          </cell>
          <cell r="C44">
            <v>55</v>
          </cell>
          <cell r="D44">
            <v>48.5</v>
          </cell>
          <cell r="E44">
            <v>44.9</v>
          </cell>
          <cell r="F44">
            <v>43</v>
          </cell>
          <cell r="G44">
            <v>39</v>
          </cell>
          <cell r="H44">
            <v>40</v>
          </cell>
          <cell r="I44">
            <v>44</v>
          </cell>
          <cell r="J44">
            <v>42</v>
          </cell>
          <cell r="K44">
            <v>41</v>
          </cell>
          <cell r="L44">
            <v>42</v>
          </cell>
          <cell r="M44">
            <v>44</v>
          </cell>
          <cell r="N44">
            <v>42</v>
          </cell>
          <cell r="O44">
            <v>41</v>
          </cell>
          <cell r="P44">
            <v>47.777999999999999</v>
          </cell>
          <cell r="S44">
            <v>90.721649484536087</v>
          </cell>
          <cell r="T44" t="e">
            <v>#REF!</v>
          </cell>
          <cell r="U44" t="e">
            <v>#REF!</v>
          </cell>
        </row>
        <row r="45">
          <cell r="A45" t="str">
            <v xml:space="preserve">     BFCC</v>
          </cell>
          <cell r="C45">
            <v>59</v>
          </cell>
          <cell r="D45">
            <v>57</v>
          </cell>
          <cell r="E45">
            <v>57</v>
          </cell>
          <cell r="F45">
            <v>55</v>
          </cell>
          <cell r="G45">
            <v>61.5</v>
          </cell>
          <cell r="H45">
            <v>62.5</v>
          </cell>
          <cell r="I45">
            <v>57.5</v>
          </cell>
          <cell r="J45">
            <v>56</v>
          </cell>
          <cell r="K45">
            <v>56</v>
          </cell>
          <cell r="L45">
            <v>56</v>
          </cell>
          <cell r="M45">
            <v>57.5</v>
          </cell>
          <cell r="N45">
            <v>56</v>
          </cell>
          <cell r="O45">
            <v>56</v>
          </cell>
          <cell r="P45">
            <v>59</v>
          </cell>
          <cell r="S45">
            <v>100.87719298245614</v>
          </cell>
          <cell r="T45" t="e">
            <v>#REF!</v>
          </cell>
          <cell r="U45" t="e">
            <v>#REF!</v>
          </cell>
        </row>
        <row r="46">
          <cell r="A46" t="str">
            <v xml:space="preserve">     FORTIS (BPC)</v>
          </cell>
          <cell r="C46">
            <v>23</v>
          </cell>
          <cell r="D46">
            <v>33</v>
          </cell>
          <cell r="E46">
            <v>28</v>
          </cell>
          <cell r="F46">
            <v>23</v>
          </cell>
          <cell r="G46">
            <v>28</v>
          </cell>
          <cell r="H46">
            <v>29</v>
          </cell>
          <cell r="I46">
            <v>36</v>
          </cell>
          <cell r="J46">
            <v>33.9</v>
          </cell>
          <cell r="K46">
            <v>37.299999999999997</v>
          </cell>
          <cell r="L46">
            <v>38.299999999999997</v>
          </cell>
          <cell r="M46">
            <v>36</v>
          </cell>
          <cell r="N46">
            <v>33.9</v>
          </cell>
          <cell r="O46">
            <v>37.299999999999997</v>
          </cell>
          <cell r="P46">
            <v>33.134999999999998</v>
          </cell>
          <cell r="S46">
            <v>109.09090909090908</v>
          </cell>
          <cell r="T46" t="e">
            <v>#REF!</v>
          </cell>
          <cell r="U46" t="e">
            <v>#REF!</v>
          </cell>
        </row>
        <row r="47">
          <cell r="A47" t="str">
            <v xml:space="preserve">     CREDIT MUNICIPAL</v>
          </cell>
          <cell r="D47">
            <v>38</v>
          </cell>
          <cell r="E47">
            <v>40.9</v>
          </cell>
          <cell r="F47">
            <v>36</v>
          </cell>
          <cell r="G47">
            <v>36.200000000000003</v>
          </cell>
          <cell r="H47">
            <v>37.200000000000003</v>
          </cell>
          <cell r="I47">
            <v>47</v>
          </cell>
          <cell r="J47">
            <v>51.5</v>
          </cell>
          <cell r="K47">
            <v>58.7</v>
          </cell>
          <cell r="L47">
            <v>59.7</v>
          </cell>
          <cell r="M47">
            <v>47</v>
          </cell>
          <cell r="N47">
            <v>51.5</v>
          </cell>
          <cell r="O47">
            <v>58.7</v>
          </cell>
          <cell r="P47">
            <v>37.941000000000003</v>
          </cell>
          <cell r="S47">
            <v>123.68421052631579</v>
          </cell>
          <cell r="T47" t="e">
            <v>#REF!</v>
          </cell>
          <cell r="U47" t="e">
            <v>#REF!</v>
          </cell>
        </row>
        <row r="48">
          <cell r="A48" t="str">
            <v xml:space="preserve">      GENERALI</v>
          </cell>
          <cell r="D48">
            <v>71</v>
          </cell>
          <cell r="E48">
            <v>25.7</v>
          </cell>
          <cell r="G48">
            <v>72.5</v>
          </cell>
          <cell r="H48">
            <v>73.5</v>
          </cell>
          <cell r="I48">
            <v>188</v>
          </cell>
          <cell r="J48">
            <v>480</v>
          </cell>
          <cell r="K48">
            <v>578</v>
          </cell>
          <cell r="L48">
            <v>579</v>
          </cell>
          <cell r="M48">
            <v>188</v>
          </cell>
          <cell r="N48">
            <v>480</v>
          </cell>
          <cell r="O48">
            <v>578</v>
          </cell>
          <cell r="S48">
            <v>264.78873239436621</v>
          </cell>
          <cell r="T48" t="e">
            <v>#REF!</v>
          </cell>
          <cell r="U48" t="e">
            <v>#REF!</v>
          </cell>
        </row>
        <row r="49">
          <cell r="A49" t="str">
            <v xml:space="preserve">     AUTRES</v>
          </cell>
          <cell r="C49">
            <v>271</v>
          </cell>
          <cell r="D49">
            <v>20</v>
          </cell>
          <cell r="E49">
            <v>22.6</v>
          </cell>
          <cell r="F49">
            <v>95</v>
          </cell>
          <cell r="G49">
            <v>17.100000000000001</v>
          </cell>
          <cell r="H49">
            <v>17.100000000000001</v>
          </cell>
          <cell r="I49">
            <v>29</v>
          </cell>
          <cell r="J49">
            <v>41</v>
          </cell>
          <cell r="K49">
            <v>54</v>
          </cell>
          <cell r="L49">
            <v>55</v>
          </cell>
          <cell r="M49">
            <v>29</v>
          </cell>
          <cell r="N49">
            <v>41</v>
          </cell>
          <cell r="O49">
            <v>54</v>
          </cell>
          <cell r="P49">
            <v>20</v>
          </cell>
          <cell r="S49">
            <v>145</v>
          </cell>
          <cell r="T49" t="e">
            <v>#REF!</v>
          </cell>
          <cell r="U49" t="e">
            <v>#REF!</v>
          </cell>
        </row>
        <row r="50">
          <cell r="A50" t="str">
            <v xml:space="preserve">   Activité AUTRES </v>
          </cell>
          <cell r="C50">
            <v>1061</v>
          </cell>
          <cell r="D50">
            <v>1292</v>
          </cell>
          <cell r="E50">
            <v>1324.9</v>
          </cell>
          <cell r="F50">
            <v>1357.8309899999999</v>
          </cell>
          <cell r="G50">
            <v>1576.3</v>
          </cell>
          <cell r="H50">
            <v>1577.3</v>
          </cell>
          <cell r="I50">
            <v>1360</v>
          </cell>
          <cell r="J50">
            <v>1428</v>
          </cell>
          <cell r="K50">
            <v>1525</v>
          </cell>
          <cell r="L50">
            <v>1526</v>
          </cell>
          <cell r="M50">
            <v>1360</v>
          </cell>
          <cell r="N50">
            <v>1428</v>
          </cell>
          <cell r="O50">
            <v>1525</v>
          </cell>
          <cell r="P50">
            <v>1212</v>
          </cell>
          <cell r="R50">
            <v>121.77191328934967</v>
          </cell>
          <cell r="S50">
            <v>105.26315789473684</v>
          </cell>
          <cell r="T50" t="e">
            <v>#REF!</v>
          </cell>
          <cell r="U50" t="e">
            <v>#REF!</v>
          </cell>
        </row>
        <row r="51">
          <cell r="A51" t="str">
            <v xml:space="preserve">    REUNIBAIL, ROUTE</v>
          </cell>
          <cell r="C51">
            <v>1046</v>
          </cell>
          <cell r="D51">
            <v>1099</v>
          </cell>
          <cell r="E51">
            <v>1100</v>
          </cell>
          <cell r="F51">
            <v>1158.3517112805998</v>
          </cell>
          <cell r="G51">
            <v>1150</v>
          </cell>
          <cell r="H51">
            <v>1151</v>
          </cell>
          <cell r="I51">
            <v>1155.45</v>
          </cell>
          <cell r="J51">
            <v>1213.2225000000001</v>
          </cell>
          <cell r="K51">
            <v>1273.8836250000002</v>
          </cell>
          <cell r="L51">
            <v>1337.5778062500003</v>
          </cell>
          <cell r="M51">
            <v>1155.45</v>
          </cell>
          <cell r="N51">
            <v>1213.2225000000001</v>
          </cell>
          <cell r="O51">
            <v>1273.8836250000002</v>
          </cell>
          <cell r="P51">
            <v>1098.3</v>
          </cell>
          <cell r="R51">
            <v>105.06692160611854</v>
          </cell>
          <cell r="S51">
            <v>105.13648771610555</v>
          </cell>
          <cell r="T51" t="e">
            <v>#REF!</v>
          </cell>
          <cell r="U51" t="e">
            <v>#REF!</v>
          </cell>
        </row>
        <row r="52">
          <cell r="A52" t="str">
            <v xml:space="preserve">      UCALEASE</v>
          </cell>
          <cell r="C52">
            <v>479</v>
          </cell>
          <cell r="D52">
            <v>502.95000000000005</v>
          </cell>
          <cell r="E52">
            <v>1063</v>
          </cell>
          <cell r="G52">
            <v>1556</v>
          </cell>
          <cell r="H52">
            <v>1557</v>
          </cell>
          <cell r="I52" t="e">
            <v>#VALUE!</v>
          </cell>
          <cell r="J52" t="e">
            <v>#VALUE!</v>
          </cell>
          <cell r="K52" t="e">
            <v>#VALUE!</v>
          </cell>
          <cell r="L52" t="e">
            <v>#VALUE!</v>
          </cell>
          <cell r="M52">
            <v>528.09750000000008</v>
          </cell>
          <cell r="N52">
            <v>554.50237500000014</v>
          </cell>
          <cell r="O52">
            <v>582.22749375000012</v>
          </cell>
        </row>
        <row r="53">
          <cell r="A53" t="str">
            <v xml:space="preserve">      CLIMAUTO</v>
          </cell>
          <cell r="C53">
            <v>126</v>
          </cell>
          <cell r="D53">
            <v>132.30000000000001</v>
          </cell>
          <cell r="E53">
            <v>138.91500000000002</v>
          </cell>
          <cell r="G53">
            <v>145.86075000000002</v>
          </cell>
          <cell r="H53">
            <v>0</v>
          </cell>
          <cell r="I53" t="e">
            <v>#VALUE!</v>
          </cell>
          <cell r="J53" t="e">
            <v>#VALUE!</v>
          </cell>
          <cell r="K53" t="e">
            <v>#VALUE!</v>
          </cell>
          <cell r="L53" t="e">
            <v>#VALUE!</v>
          </cell>
          <cell r="M53">
            <v>138.91500000000002</v>
          </cell>
          <cell r="N53">
            <v>145.86075000000002</v>
          </cell>
          <cell r="O53">
            <v>153.15378750000002</v>
          </cell>
        </row>
        <row r="54">
          <cell r="A54" t="str">
            <v xml:space="preserve">      DIVERS</v>
          </cell>
          <cell r="C54">
            <v>793</v>
          </cell>
          <cell r="D54">
            <v>800</v>
          </cell>
          <cell r="E54">
            <v>800</v>
          </cell>
          <cell r="G54">
            <v>800</v>
          </cell>
          <cell r="H54">
            <v>800</v>
          </cell>
          <cell r="I54" t="str">
            <v xml:space="preserve">      DIVERS</v>
          </cell>
          <cell r="J54" t="str">
            <v xml:space="preserve">      DIVERS</v>
          </cell>
          <cell r="K54" t="str">
            <v xml:space="preserve">      DIVERS</v>
          </cell>
          <cell r="L54" t="str">
            <v xml:space="preserve">      DIVERS</v>
          </cell>
          <cell r="M54">
            <v>800</v>
          </cell>
          <cell r="N54">
            <v>800</v>
          </cell>
          <cell r="O54">
            <v>800</v>
          </cell>
        </row>
        <row r="55">
          <cell r="A55" t="str">
            <v xml:space="preserve"> impayés + contentieux impayés contx net+agios courus</v>
          </cell>
          <cell r="C55">
            <v>2900</v>
          </cell>
          <cell r="D55">
            <v>3319.3552778885864</v>
          </cell>
          <cell r="E55">
            <v>3186.9809936817182</v>
          </cell>
          <cell r="F55">
            <v>2332.8979513600002</v>
          </cell>
          <cell r="G55">
            <v>3490.8296122814018</v>
          </cell>
          <cell r="H55">
            <v>3492.9194065190254</v>
          </cell>
          <cell r="I55">
            <v>3689.7648878537143</v>
          </cell>
          <cell r="J55">
            <v>3964.2277155100305</v>
          </cell>
          <cell r="K55">
            <v>4256.9854975486096</v>
          </cell>
          <cell r="L55">
            <v>4259.0006562777462</v>
          </cell>
          <cell r="M55">
            <v>3689.7648878537143</v>
          </cell>
          <cell r="N55">
            <v>3964.2277155100305</v>
          </cell>
          <cell r="O55">
            <v>4256.9854975486096</v>
          </cell>
          <cell r="P55">
            <v>3312.2088533154893</v>
          </cell>
          <cell r="R55">
            <v>114.46052682374437</v>
          </cell>
          <cell r="S55">
            <v>111.15908298314913</v>
          </cell>
          <cell r="T55" t="e">
            <v>#REF!</v>
          </cell>
          <cell r="U55" t="e">
            <v>#REF!</v>
          </cell>
        </row>
        <row r="57">
          <cell r="A57" t="str">
            <v xml:space="preserve">    Gestion pour TIERS</v>
          </cell>
          <cell r="C57">
            <v>18125</v>
          </cell>
          <cell r="D57">
            <v>19382.38636</v>
          </cell>
          <cell r="E57">
            <v>19240</v>
          </cell>
          <cell r="G57">
            <v>20892</v>
          </cell>
          <cell r="H57">
            <v>20898</v>
          </cell>
          <cell r="I57">
            <v>22446.7179</v>
          </cell>
          <cell r="J57">
            <v>24991.123244499999</v>
          </cell>
          <cell r="K57">
            <v>27517.929406725001</v>
          </cell>
          <cell r="L57">
            <v>27789.425877061251</v>
          </cell>
          <cell r="M57">
            <v>22446.7179</v>
          </cell>
          <cell r="N57">
            <v>24991.123244499999</v>
          </cell>
          <cell r="O57">
            <v>27517.929406725001</v>
          </cell>
          <cell r="P57">
            <v>19380.403999999999</v>
          </cell>
          <cell r="R57">
            <v>106.9373040551724</v>
          </cell>
          <cell r="S57">
            <v>115.80987749952168</v>
          </cell>
          <cell r="T57" t="e">
            <v>#REF!</v>
          </cell>
          <cell r="U57" t="e">
            <v>#REF!</v>
          </cell>
        </row>
        <row r="58">
          <cell r="A58" t="str">
            <v xml:space="preserve">       OPEN</v>
          </cell>
          <cell r="C58">
            <v>10277</v>
          </cell>
          <cell r="D58">
            <v>11000</v>
          </cell>
          <cell r="E58">
            <v>10800</v>
          </cell>
          <cell r="F58">
            <v>10298.5249</v>
          </cell>
          <cell r="G58">
            <v>11000</v>
          </cell>
          <cell r="H58">
            <v>11001</v>
          </cell>
          <cell r="I58">
            <v>12700</v>
          </cell>
          <cell r="J58">
            <v>14300</v>
          </cell>
          <cell r="K58">
            <v>16000</v>
          </cell>
          <cell r="L58">
            <v>16001</v>
          </cell>
          <cell r="M58">
            <v>12700</v>
          </cell>
          <cell r="N58">
            <v>14300</v>
          </cell>
          <cell r="O58">
            <v>16000</v>
          </cell>
          <cell r="P58">
            <v>11000</v>
          </cell>
          <cell r="R58">
            <v>107.03512698258247</v>
          </cell>
          <cell r="S58">
            <v>115.45454545454545</v>
          </cell>
          <cell r="T58" t="e">
            <v>#REF!</v>
          </cell>
          <cell r="U58" t="e">
            <v>#REF!</v>
          </cell>
        </row>
        <row r="59">
          <cell r="A59" t="str">
            <v xml:space="preserve">       FIAT</v>
          </cell>
          <cell r="C59">
            <v>3997</v>
          </cell>
          <cell r="D59">
            <v>4565.46072</v>
          </cell>
          <cell r="E59">
            <v>4633</v>
          </cell>
          <cell r="G59">
            <v>5451</v>
          </cell>
          <cell r="H59">
            <v>5452</v>
          </cell>
          <cell r="I59">
            <v>4834.4030899999998</v>
          </cell>
          <cell r="J59">
            <v>5076.1232444999996</v>
          </cell>
          <cell r="K59">
            <v>5329.9294067249994</v>
          </cell>
          <cell r="L59">
            <v>5596.4258770612496</v>
          </cell>
          <cell r="M59">
            <v>4834.4030899999998</v>
          </cell>
          <cell r="N59">
            <v>5076.1232444999996</v>
          </cell>
          <cell r="O59">
            <v>5329.9294067249994</v>
          </cell>
          <cell r="P59">
            <v>4264</v>
          </cell>
          <cell r="R59">
            <v>114.22218463847886</v>
          </cell>
          <cell r="S59">
            <v>105.89080459770115</v>
          </cell>
          <cell r="T59" t="e">
            <v>#REF!</v>
          </cell>
          <cell r="U59" t="e">
            <v>#REF!</v>
          </cell>
        </row>
        <row r="60">
          <cell r="A60" t="str">
            <v xml:space="preserve">       BMW</v>
          </cell>
          <cell r="C60">
            <v>3281</v>
          </cell>
          <cell r="D60">
            <v>2964.9256399999999</v>
          </cell>
          <cell r="E60">
            <v>3100</v>
          </cell>
          <cell r="G60">
            <v>3500</v>
          </cell>
          <cell r="H60">
            <v>3501</v>
          </cell>
          <cell r="I60">
            <v>3496.25081</v>
          </cell>
          <cell r="J60">
            <v>3800</v>
          </cell>
          <cell r="K60">
            <v>4000</v>
          </cell>
          <cell r="L60">
            <v>4001</v>
          </cell>
          <cell r="M60">
            <v>3496.25081</v>
          </cell>
          <cell r="N60">
            <v>3800</v>
          </cell>
          <cell r="O60">
            <v>4000</v>
          </cell>
          <cell r="P60">
            <v>3497</v>
          </cell>
          <cell r="R60">
            <v>90.366523620847303</v>
          </cell>
          <cell r="S60">
            <v>117.9203539823009</v>
          </cell>
          <cell r="T60" t="e">
            <v>#REF!</v>
          </cell>
          <cell r="U60" t="e">
            <v>#REF!</v>
          </cell>
        </row>
        <row r="61">
          <cell r="A61" t="str">
            <v xml:space="preserve">       TCS</v>
          </cell>
          <cell r="C61">
            <v>241</v>
          </cell>
          <cell r="D61">
            <v>260</v>
          </cell>
          <cell r="E61">
            <v>120</v>
          </cell>
          <cell r="G61">
            <v>50</v>
          </cell>
          <cell r="H61">
            <v>51</v>
          </cell>
          <cell r="I61">
            <v>184</v>
          </cell>
          <cell r="J61">
            <v>134</v>
          </cell>
          <cell r="K61">
            <v>84</v>
          </cell>
          <cell r="L61">
            <v>85</v>
          </cell>
          <cell r="M61">
            <v>184</v>
          </cell>
          <cell r="N61">
            <v>134</v>
          </cell>
          <cell r="O61">
            <v>84</v>
          </cell>
          <cell r="P61">
            <v>234</v>
          </cell>
          <cell r="R61">
            <v>107.88381742738589</v>
          </cell>
          <cell r="S61">
            <v>70.769230769230774</v>
          </cell>
          <cell r="T61" t="e">
            <v>#REF!</v>
          </cell>
          <cell r="U61" t="e">
            <v>#REF!</v>
          </cell>
        </row>
        <row r="62">
          <cell r="A62" t="str">
            <v xml:space="preserve">       CHAB</v>
          </cell>
          <cell r="C62">
            <v>304</v>
          </cell>
          <cell r="D62">
            <v>350</v>
          </cell>
          <cell r="E62">
            <v>368</v>
          </cell>
          <cell r="G62">
            <v>459</v>
          </cell>
          <cell r="H62">
            <v>460</v>
          </cell>
          <cell r="I62">
            <v>477.06400000000002</v>
          </cell>
          <cell r="J62">
            <v>581</v>
          </cell>
          <cell r="K62">
            <v>704</v>
          </cell>
          <cell r="L62">
            <v>705</v>
          </cell>
          <cell r="M62">
            <v>477.06400000000002</v>
          </cell>
          <cell r="N62">
            <v>581</v>
          </cell>
          <cell r="O62">
            <v>704</v>
          </cell>
          <cell r="P62">
            <v>385.404</v>
          </cell>
          <cell r="R62">
            <v>115.13157894736842</v>
          </cell>
          <cell r="S62">
            <v>136.304</v>
          </cell>
          <cell r="T62" t="e">
            <v>#REF!</v>
          </cell>
          <cell r="U62" t="e">
            <v>#REF!</v>
          </cell>
        </row>
        <row r="63">
          <cell r="A63" t="str">
            <v xml:space="preserve">      BANQUES AGF</v>
          </cell>
          <cell r="C63">
            <v>25</v>
          </cell>
          <cell r="D63">
            <v>242</v>
          </cell>
          <cell r="E63">
            <v>219</v>
          </cell>
          <cell r="G63">
            <v>432</v>
          </cell>
          <cell r="H63">
            <v>433</v>
          </cell>
          <cell r="I63">
            <v>755</v>
          </cell>
          <cell r="J63">
            <v>1100</v>
          </cell>
          <cell r="K63">
            <v>1400</v>
          </cell>
          <cell r="L63">
            <v>1401</v>
          </cell>
          <cell r="M63">
            <v>755</v>
          </cell>
          <cell r="N63">
            <v>1100</v>
          </cell>
          <cell r="O63">
            <v>1400</v>
          </cell>
          <cell r="R63">
            <v>968</v>
          </cell>
          <cell r="S63">
            <v>311.98347107438013</v>
          </cell>
          <cell r="T63" t="e">
            <v>#REF!</v>
          </cell>
          <cell r="U63" t="e">
            <v>#REF!</v>
          </cell>
        </row>
        <row r="64">
          <cell r="A64" t="str">
            <v xml:space="preserve">       </v>
          </cell>
        </row>
        <row r="65">
          <cell r="A65" t="str">
            <v xml:space="preserve">    Nouv Parte  CA/CL</v>
          </cell>
          <cell r="C65">
            <v>0</v>
          </cell>
          <cell r="D65">
            <v>7000</v>
          </cell>
          <cell r="E65">
            <v>2700</v>
          </cell>
          <cell r="F65">
            <v>2289.2899299999999</v>
          </cell>
          <cell r="G65">
            <v>14900</v>
          </cell>
          <cell r="H65">
            <v>14902</v>
          </cell>
          <cell r="I65">
            <v>26144</v>
          </cell>
          <cell r="J65">
            <v>44369</v>
          </cell>
          <cell r="K65">
            <v>59639</v>
          </cell>
          <cell r="L65">
            <v>59642</v>
          </cell>
          <cell r="M65">
            <v>26144</v>
          </cell>
          <cell r="N65">
            <v>44369</v>
          </cell>
          <cell r="O65">
            <v>59639</v>
          </cell>
          <cell r="P65">
            <v>9010</v>
          </cell>
          <cell r="S65">
            <v>373.48571428571427</v>
          </cell>
          <cell r="T65" t="e">
            <v>#REF!</v>
          </cell>
          <cell r="U65" t="e">
            <v>#REF!</v>
          </cell>
        </row>
        <row r="66">
          <cell r="A66" t="str">
            <v xml:space="preserve">      PB CA</v>
          </cell>
          <cell r="D66">
            <v>1000</v>
          </cell>
          <cell r="E66">
            <v>700</v>
          </cell>
          <cell r="F66">
            <v>964.25679000000002</v>
          </cell>
          <cell r="G66">
            <v>1600</v>
          </cell>
          <cell r="H66">
            <v>1601</v>
          </cell>
          <cell r="I66">
            <v>5000</v>
          </cell>
          <cell r="J66">
            <v>15000</v>
          </cell>
          <cell r="K66">
            <v>25000</v>
          </cell>
          <cell r="L66">
            <v>25001</v>
          </cell>
          <cell r="M66">
            <v>5000</v>
          </cell>
          <cell r="N66">
            <v>15000</v>
          </cell>
          <cell r="O66">
            <v>25000</v>
          </cell>
          <cell r="P66">
            <v>3000</v>
          </cell>
          <cell r="S66">
            <v>500</v>
          </cell>
          <cell r="T66" t="e">
            <v>#REF!</v>
          </cell>
          <cell r="U66" t="e">
            <v>#REF!</v>
          </cell>
        </row>
        <row r="67">
          <cell r="A67" t="str">
            <v xml:space="preserve">      PB CL</v>
          </cell>
          <cell r="D67">
            <v>6000</v>
          </cell>
          <cell r="E67">
            <v>2000</v>
          </cell>
          <cell r="F67">
            <v>1325.03314</v>
          </cell>
          <cell r="G67">
            <v>13300</v>
          </cell>
          <cell r="H67">
            <v>13301</v>
          </cell>
          <cell r="I67">
            <v>16000</v>
          </cell>
          <cell r="J67">
            <v>23419</v>
          </cell>
          <cell r="K67">
            <v>28189</v>
          </cell>
          <cell r="L67">
            <v>28190</v>
          </cell>
          <cell r="M67">
            <v>16000</v>
          </cell>
          <cell r="N67">
            <v>23419</v>
          </cell>
          <cell r="O67">
            <v>28189</v>
          </cell>
          <cell r="P67">
            <v>6010</v>
          </cell>
          <cell r="S67">
            <v>266.66666666666663</v>
          </cell>
          <cell r="T67" t="e">
            <v>#REF!</v>
          </cell>
          <cell r="U67" t="e">
            <v>#REF!</v>
          </cell>
        </row>
        <row r="68">
          <cell r="A68" t="str">
            <v xml:space="preserve">      REV CL</v>
          </cell>
          <cell r="I68">
            <v>5144</v>
          </cell>
          <cell r="J68">
            <v>5950</v>
          </cell>
          <cell r="K68">
            <v>6450</v>
          </cell>
          <cell r="L68">
            <v>6451</v>
          </cell>
          <cell r="M68">
            <v>5144</v>
          </cell>
          <cell r="N68">
            <v>5950</v>
          </cell>
          <cell r="O68">
            <v>6450</v>
          </cell>
          <cell r="U68" t="e">
            <v>#REF!</v>
          </cell>
        </row>
        <row r="70">
          <cell r="A70" t="str">
            <v>Total ENCOURS Gérés France</v>
          </cell>
          <cell r="C70">
            <v>62324.5</v>
          </cell>
          <cell r="D70">
            <v>76710.201637888575</v>
          </cell>
          <cell r="E70">
            <v>70929.495993681718</v>
          </cell>
          <cell r="F70">
            <v>48361.229942640603</v>
          </cell>
          <cell r="G70">
            <v>89706.39036228141</v>
          </cell>
          <cell r="H70">
            <v>89600.619406519021</v>
          </cell>
          <cell r="I70" t="e">
            <v>#VALUE!</v>
          </cell>
          <cell r="J70" t="e">
            <v>#VALUE!</v>
          </cell>
          <cell r="K70" t="e">
            <v>#VALUE!</v>
          </cell>
          <cell r="L70" t="e">
            <v>#VALUE!</v>
          </cell>
          <cell r="M70">
            <v>104340.06928785372</v>
          </cell>
          <cell r="N70">
            <v>129152.43658501003</v>
          </cell>
          <cell r="O70">
            <v>151260.17981052361</v>
          </cell>
          <cell r="P70">
            <v>77179.37185331549</v>
          </cell>
          <cell r="R70">
            <v>123.08193669887216</v>
          </cell>
          <cell r="S70">
            <v>136.01850478817963</v>
          </cell>
          <cell r="T70" t="e">
            <v>#REF!</v>
          </cell>
          <cell r="U70" t="e">
            <v>#REF!</v>
          </cell>
        </row>
        <row r="72">
          <cell r="A72" t="str">
            <v>Total ENCOURS INTERNAT.</v>
          </cell>
          <cell r="C72">
            <v>20053</v>
          </cell>
          <cell r="D72">
            <v>24748</v>
          </cell>
          <cell r="E72">
            <v>24648.896188999999</v>
          </cell>
          <cell r="F72">
            <v>22008.393762060001</v>
          </cell>
          <cell r="G72">
            <v>30088.026037299998</v>
          </cell>
          <cell r="H72">
            <v>30067.353552444998</v>
          </cell>
          <cell r="I72">
            <v>30674</v>
          </cell>
          <cell r="J72">
            <v>37119</v>
          </cell>
          <cell r="K72">
            <v>43908</v>
          </cell>
          <cell r="L72">
            <v>43916</v>
          </cell>
          <cell r="M72">
            <v>30674</v>
          </cell>
          <cell r="N72">
            <v>37119</v>
          </cell>
          <cell r="O72">
            <v>43908</v>
          </cell>
          <cell r="P72">
            <v>24748</v>
          </cell>
          <cell r="R72">
            <v>123.41295566748119</v>
          </cell>
          <cell r="S72">
            <v>123.94536932277356</v>
          </cell>
          <cell r="T72" t="e">
            <v>#REF!</v>
          </cell>
          <cell r="U72" t="e">
            <v>#REF!</v>
          </cell>
        </row>
        <row r="73">
          <cell r="A73" t="str">
            <v>AGOS</v>
          </cell>
          <cell r="C73">
            <v>9958</v>
          </cell>
          <cell r="D73">
            <v>12422</v>
          </cell>
          <cell r="E73">
            <v>12966.957976</v>
          </cell>
          <cell r="F73">
            <v>10016.207566769999</v>
          </cell>
          <cell r="G73">
            <v>16398.924999999999</v>
          </cell>
          <cell r="H73">
            <v>16398.924999999999</v>
          </cell>
          <cell r="I73">
            <v>15998</v>
          </cell>
          <cell r="J73">
            <v>19458</v>
          </cell>
          <cell r="K73">
            <v>23073</v>
          </cell>
          <cell r="L73">
            <v>23074</v>
          </cell>
          <cell r="M73">
            <v>15998</v>
          </cell>
          <cell r="N73">
            <v>19458</v>
          </cell>
          <cell r="O73">
            <v>23073</v>
          </cell>
          <cell r="P73">
            <v>12422</v>
          </cell>
          <cell r="R73">
            <v>124.74392448282788</v>
          </cell>
          <cell r="S73">
            <v>128.78763484141041</v>
          </cell>
          <cell r="T73" t="e">
            <v>#REF!</v>
          </cell>
          <cell r="U73" t="e">
            <v>#REF!</v>
          </cell>
        </row>
        <row r="74">
          <cell r="A74" t="str">
            <v>CREDIBOM</v>
          </cell>
          <cell r="C74">
            <v>2140</v>
          </cell>
          <cell r="D74">
            <v>2630</v>
          </cell>
          <cell r="E74">
            <v>2616.6124729999997</v>
          </cell>
          <cell r="F74">
            <v>2736.8100336799998</v>
          </cell>
          <cell r="G74">
            <v>2878.2737202999997</v>
          </cell>
          <cell r="H74">
            <v>3010.4910370480002</v>
          </cell>
          <cell r="I74">
            <v>3105</v>
          </cell>
          <cell r="J74">
            <v>3645</v>
          </cell>
          <cell r="K74">
            <v>4110</v>
          </cell>
          <cell r="L74">
            <v>4111</v>
          </cell>
          <cell r="M74">
            <v>3105</v>
          </cell>
          <cell r="N74">
            <v>3645</v>
          </cell>
          <cell r="O74">
            <v>4110</v>
          </cell>
          <cell r="P74">
            <v>2630</v>
          </cell>
          <cell r="R74">
            <v>122.89719626168225</v>
          </cell>
          <cell r="S74">
            <v>118.06083650190114</v>
          </cell>
          <cell r="T74" t="e">
            <v>#REF!</v>
          </cell>
          <cell r="U74" t="e">
            <v>#REF!</v>
          </cell>
        </row>
        <row r="75">
          <cell r="A75" t="str">
            <v>RIBANK</v>
          </cell>
          <cell r="C75">
            <v>2736</v>
          </cell>
          <cell r="D75">
            <v>3068</v>
          </cell>
          <cell r="E75">
            <v>2850.7891220000001</v>
          </cell>
          <cell r="F75">
            <v>2860.5038451700002</v>
          </cell>
          <cell r="G75">
            <v>3065.287061</v>
          </cell>
          <cell r="H75">
            <v>3065.287061</v>
          </cell>
          <cell r="I75">
            <v>3395</v>
          </cell>
          <cell r="J75">
            <v>3697</v>
          </cell>
          <cell r="K75">
            <v>3566</v>
          </cell>
          <cell r="L75">
            <v>3567</v>
          </cell>
          <cell r="M75">
            <v>3395</v>
          </cell>
          <cell r="N75">
            <v>3697</v>
          </cell>
          <cell r="O75">
            <v>3566</v>
          </cell>
          <cell r="P75">
            <v>3068</v>
          </cell>
          <cell r="R75">
            <v>112.1345029239766</v>
          </cell>
          <cell r="S75">
            <v>110.65840938722296</v>
          </cell>
          <cell r="T75" t="e">
            <v>#REF!</v>
          </cell>
          <cell r="U75" t="e">
            <v>#REF!</v>
          </cell>
        </row>
        <row r="76">
          <cell r="A76" t="str">
            <v>WAFASAF</v>
          </cell>
          <cell r="C76">
            <v>1933</v>
          </cell>
          <cell r="D76">
            <v>2102</v>
          </cell>
          <cell r="E76">
            <v>1869.4774499999999</v>
          </cell>
          <cell r="F76">
            <v>2076.8910534000001</v>
          </cell>
          <cell r="G76">
            <v>2156.1306589999999</v>
          </cell>
          <cell r="H76">
            <v>2156.1306589999999</v>
          </cell>
          <cell r="I76">
            <v>2107</v>
          </cell>
          <cell r="J76">
            <v>2212</v>
          </cell>
          <cell r="K76">
            <v>2323</v>
          </cell>
          <cell r="L76">
            <v>2324</v>
          </cell>
          <cell r="M76">
            <v>2107</v>
          </cell>
          <cell r="N76">
            <v>2212</v>
          </cell>
          <cell r="O76">
            <v>2323</v>
          </cell>
          <cell r="P76">
            <v>2102</v>
          </cell>
          <cell r="R76">
            <v>108.74288670460423</v>
          </cell>
          <cell r="S76">
            <v>100.23786869647955</v>
          </cell>
          <cell r="T76" t="e">
            <v>#REF!</v>
          </cell>
          <cell r="U76" t="e">
            <v>#REF!</v>
          </cell>
        </row>
        <row r="77">
          <cell r="A77" t="str">
            <v>BBAG</v>
          </cell>
          <cell r="C77">
            <v>2595</v>
          </cell>
          <cell r="D77">
            <v>3306</v>
          </cell>
          <cell r="E77">
            <v>3507.4020790000004</v>
          </cell>
          <cell r="F77">
            <v>3625.5858516899998</v>
          </cell>
          <cell r="G77">
            <v>4552.9975370000002</v>
          </cell>
          <cell r="H77">
            <v>4552.9975370000002</v>
          </cell>
          <cell r="I77">
            <v>4017</v>
          </cell>
          <cell r="J77">
            <v>5116</v>
          </cell>
          <cell r="K77">
            <v>6840</v>
          </cell>
          <cell r="L77">
            <v>6841</v>
          </cell>
          <cell r="M77">
            <v>4017</v>
          </cell>
          <cell r="N77">
            <v>5116</v>
          </cell>
          <cell r="O77">
            <v>6840</v>
          </cell>
          <cell r="P77">
            <v>3306</v>
          </cell>
          <cell r="R77">
            <v>127.39884393063583</v>
          </cell>
          <cell r="S77">
            <v>121.50635208711434</v>
          </cell>
          <cell r="T77" t="e">
            <v>#REF!</v>
          </cell>
          <cell r="U77" t="e">
            <v>#REF!</v>
          </cell>
        </row>
        <row r="78">
          <cell r="A78" t="str">
            <v>CREDIGEN</v>
          </cell>
          <cell r="C78">
            <v>298</v>
          </cell>
          <cell r="D78">
            <v>464</v>
          </cell>
          <cell r="E78">
            <v>237.456434</v>
          </cell>
          <cell r="F78">
            <v>231.18548508000001</v>
          </cell>
          <cell r="G78">
            <v>376.19133950000003</v>
          </cell>
          <cell r="H78">
            <v>376.19133950000003</v>
          </cell>
          <cell r="I78">
            <v>280</v>
          </cell>
          <cell r="J78">
            <v>442</v>
          </cell>
          <cell r="K78">
            <v>619</v>
          </cell>
          <cell r="L78">
            <v>620</v>
          </cell>
          <cell r="M78">
            <v>280</v>
          </cell>
          <cell r="N78">
            <v>442</v>
          </cell>
          <cell r="O78">
            <v>619</v>
          </cell>
          <cell r="P78">
            <v>464</v>
          </cell>
          <cell r="R78">
            <v>155.70469798657717</v>
          </cell>
          <cell r="S78">
            <v>60.344827586206897</v>
          </cell>
          <cell r="T78" t="e">
            <v>#REF!</v>
          </cell>
          <cell r="U78" t="e">
            <v>#REF!</v>
          </cell>
        </row>
        <row r="79">
          <cell r="A79" t="str">
            <v>FILEASE</v>
          </cell>
          <cell r="I79">
            <v>428</v>
          </cell>
          <cell r="J79">
            <v>557</v>
          </cell>
          <cell r="K79">
            <v>646</v>
          </cell>
          <cell r="L79">
            <v>647</v>
          </cell>
          <cell r="M79">
            <v>428</v>
          </cell>
          <cell r="N79">
            <v>557</v>
          </cell>
          <cell r="O79">
            <v>646</v>
          </cell>
          <cell r="R79" t="e">
            <v>#DIV/0!</v>
          </cell>
          <cell r="S79" t="e">
            <v>#DIV/0!</v>
          </cell>
          <cell r="T79" t="e">
            <v>#REF!</v>
          </cell>
          <cell r="U79" t="e">
            <v>#REF!</v>
          </cell>
        </row>
        <row r="80">
          <cell r="A80" t="str">
            <v>FINCONSUM</v>
          </cell>
          <cell r="C80">
            <v>393</v>
          </cell>
          <cell r="D80">
            <v>756</v>
          </cell>
          <cell r="E80">
            <v>600.20065499999998</v>
          </cell>
          <cell r="F80">
            <v>461.20992627000004</v>
          </cell>
          <cell r="G80">
            <v>660.22072050000008</v>
          </cell>
          <cell r="H80">
            <v>507.33091889700006</v>
          </cell>
          <cell r="I80">
            <v>1344</v>
          </cell>
          <cell r="J80">
            <v>1992</v>
          </cell>
          <cell r="K80">
            <v>2731</v>
          </cell>
          <cell r="L80">
            <v>2732</v>
          </cell>
          <cell r="M80">
            <v>1344</v>
          </cell>
          <cell r="N80">
            <v>1992</v>
          </cell>
          <cell r="O80">
            <v>2731</v>
          </cell>
          <cell r="P80">
            <v>756</v>
          </cell>
          <cell r="R80">
            <v>192.36641221374046</v>
          </cell>
          <cell r="S80">
            <v>177.77777777777777</v>
          </cell>
          <cell r="T80" t="e">
            <v>#REF!</v>
          </cell>
          <cell r="U80" t="e">
            <v>#REF!</v>
          </cell>
        </row>
        <row r="82">
          <cell r="A82" t="str">
            <v>TOTAL GENERAL GROUPE</v>
          </cell>
          <cell r="C82">
            <v>82377.5</v>
          </cell>
          <cell r="D82">
            <v>101458.20163788857</v>
          </cell>
          <cell r="E82">
            <v>95578.39218268171</v>
          </cell>
          <cell r="F82">
            <v>70369.6237047006</v>
          </cell>
          <cell r="G82">
            <v>119794.41639958142</v>
          </cell>
          <cell r="H82">
            <v>119667.97295896402</v>
          </cell>
          <cell r="I82" t="e">
            <v>#VALUE!</v>
          </cell>
          <cell r="J82" t="e">
            <v>#VALUE!</v>
          </cell>
          <cell r="K82" t="e">
            <v>#VALUE!</v>
          </cell>
          <cell r="L82" t="e">
            <v>#VALUE!</v>
          </cell>
          <cell r="M82">
            <v>135014.06928785372</v>
          </cell>
          <cell r="N82">
            <v>166271.43658501003</v>
          </cell>
          <cell r="O82">
            <v>195168.17981052361</v>
          </cell>
          <cell r="P82">
            <v>101927.37185331549</v>
          </cell>
          <cell r="R82">
            <v>123.1625160242646</v>
          </cell>
          <cell r="S82">
            <v>133.07358804735017</v>
          </cell>
          <cell r="T82" t="e">
            <v>#REF!</v>
          </cell>
          <cell r="U82" t="e">
            <v>#REF!</v>
          </cell>
        </row>
        <row r="83">
          <cell r="F83">
            <v>10727.779977147984</v>
          </cell>
          <cell r="G83">
            <v>18262.541050645304</v>
          </cell>
          <cell r="H83">
            <v>18243.264872387066</v>
          </cell>
        </row>
      </sheetData>
      <sheetData sheetId="7" refreshError="1"/>
      <sheetData sheetId="8" refreshError="1"/>
      <sheetData sheetId="9" refreshError="1"/>
      <sheetData sheetId="10" refreshError="1"/>
    </sheetDataSet>
  </externalBook>
</externalLink>
</file>

<file path=xl/externalLinks/externalLink1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ccueil"/>
      <sheetName val="Histo"/>
      <sheetName val="Calculs"/>
      <sheetName val="Grapf"/>
    </sheetNames>
    <sheetDataSet>
      <sheetData sheetId="0" refreshError="1"/>
      <sheetData sheetId="1" refreshError="1">
        <row r="249">
          <cell r="C249">
            <v>1</v>
          </cell>
          <cell r="D249">
            <v>2</v>
          </cell>
          <cell r="E249">
            <v>3</v>
          </cell>
          <cell r="F249">
            <v>4</v>
          </cell>
          <cell r="G249">
            <v>5</v>
          </cell>
          <cell r="H249">
            <v>6</v>
          </cell>
          <cell r="I249">
            <v>7</v>
          </cell>
          <cell r="J249">
            <v>8</v>
          </cell>
          <cell r="K249">
            <v>9</v>
          </cell>
          <cell r="L249">
            <v>10</v>
          </cell>
          <cell r="M249">
            <v>11</v>
          </cell>
          <cell r="N249">
            <v>12</v>
          </cell>
          <cell r="O249">
            <v>13</v>
          </cell>
          <cell r="P249">
            <v>14</v>
          </cell>
          <cell r="Q249">
            <v>15</v>
          </cell>
          <cell r="R249">
            <v>16</v>
          </cell>
          <cell r="S249">
            <v>17</v>
          </cell>
          <cell r="T249">
            <v>18</v>
          </cell>
          <cell r="U249">
            <v>19</v>
          </cell>
          <cell r="V249">
            <v>20</v>
          </cell>
          <cell r="W249">
            <v>21</v>
          </cell>
          <cell r="X249">
            <v>22</v>
          </cell>
          <cell r="Y249">
            <v>23</v>
          </cell>
          <cell r="Z249">
            <v>24</v>
          </cell>
          <cell r="AA249">
            <v>25</v>
          </cell>
          <cell r="AB249">
            <v>26</v>
          </cell>
          <cell r="AC249">
            <v>27</v>
          </cell>
          <cell r="AD249">
            <v>28</v>
          </cell>
          <cell r="AE249">
            <v>29</v>
          </cell>
          <cell r="AF249">
            <v>30</v>
          </cell>
          <cell r="AG249">
            <v>31</v>
          </cell>
          <cell r="AH249">
            <v>32</v>
          </cell>
          <cell r="AI249">
            <v>33</v>
          </cell>
          <cell r="AJ249">
            <v>34</v>
          </cell>
          <cell r="AK249">
            <v>35</v>
          </cell>
          <cell r="AL249">
            <v>36</v>
          </cell>
          <cell r="AM249">
            <v>37</v>
          </cell>
          <cell r="AN249">
            <v>38</v>
          </cell>
          <cell r="AO249">
            <v>39</v>
          </cell>
          <cell r="AP249">
            <v>40</v>
          </cell>
        </row>
        <row r="250">
          <cell r="C250" t="str">
            <v>décembre1998</v>
          </cell>
          <cell r="D250">
            <v>36161</v>
          </cell>
          <cell r="E250">
            <v>36192</v>
          </cell>
          <cell r="F250">
            <v>36223</v>
          </cell>
          <cell r="G250">
            <v>36254</v>
          </cell>
          <cell r="H250">
            <v>36285</v>
          </cell>
          <cell r="I250">
            <v>36316</v>
          </cell>
          <cell r="J250">
            <v>36347</v>
          </cell>
          <cell r="K250">
            <v>36378</v>
          </cell>
          <cell r="L250">
            <v>36409</v>
          </cell>
          <cell r="M250">
            <v>36440</v>
          </cell>
          <cell r="N250">
            <v>36471</v>
          </cell>
          <cell r="O250">
            <v>36502</v>
          </cell>
          <cell r="P250">
            <v>36533</v>
          </cell>
          <cell r="Q250">
            <v>36564</v>
          </cell>
          <cell r="R250">
            <v>36595</v>
          </cell>
          <cell r="S250">
            <v>36626</v>
          </cell>
          <cell r="T250">
            <v>36657</v>
          </cell>
          <cell r="U250">
            <v>36688</v>
          </cell>
          <cell r="V250">
            <v>36719</v>
          </cell>
          <cell r="W250">
            <v>36750</v>
          </cell>
          <cell r="X250">
            <v>36781</v>
          </cell>
          <cell r="Y250">
            <v>36812</v>
          </cell>
          <cell r="Z250">
            <v>36843</v>
          </cell>
          <cell r="AA250">
            <v>36874</v>
          </cell>
        </row>
        <row r="251">
          <cell r="C251">
            <v>31</v>
          </cell>
          <cell r="D251">
            <v>31</v>
          </cell>
          <cell r="E251">
            <v>28</v>
          </cell>
          <cell r="F251">
            <v>31</v>
          </cell>
          <cell r="G251">
            <v>30</v>
          </cell>
          <cell r="H251">
            <v>31</v>
          </cell>
          <cell r="I251">
            <v>30</v>
          </cell>
          <cell r="J251">
            <v>31</v>
          </cell>
          <cell r="K251">
            <v>31</v>
          </cell>
          <cell r="L251">
            <v>30</v>
          </cell>
          <cell r="M251">
            <v>31</v>
          </cell>
          <cell r="N251">
            <v>30</v>
          </cell>
          <cell r="O251">
            <v>31</v>
          </cell>
          <cell r="P251">
            <v>31</v>
          </cell>
          <cell r="Q251">
            <v>29</v>
          </cell>
          <cell r="R251">
            <v>31</v>
          </cell>
          <cell r="S251">
            <v>30</v>
          </cell>
          <cell r="T251">
            <v>31</v>
          </cell>
          <cell r="U251">
            <v>30</v>
          </cell>
          <cell r="V251">
            <v>31</v>
          </cell>
          <cell r="W251">
            <v>31</v>
          </cell>
        </row>
        <row r="252">
          <cell r="C252">
            <v>501738.38099999994</v>
          </cell>
          <cell r="D252">
            <v>500876.93</v>
          </cell>
          <cell r="E252">
            <v>501367.7790000001</v>
          </cell>
          <cell r="F252">
            <v>506312.12699000008</v>
          </cell>
          <cell r="G252">
            <v>507838.61799000006</v>
          </cell>
          <cell r="H252">
            <v>510148.65899000003</v>
          </cell>
          <cell r="I252">
            <v>514107.22399000003</v>
          </cell>
          <cell r="J252">
            <v>519001.88899000001</v>
          </cell>
          <cell r="K252">
            <v>524988.86199</v>
          </cell>
          <cell r="L252">
            <v>529528.73199</v>
          </cell>
          <cell r="M252">
            <v>535145.71198999998</v>
          </cell>
          <cell r="N252">
            <v>538350.93398999993</v>
          </cell>
          <cell r="O252">
            <v>543900.55698999995</v>
          </cell>
          <cell r="P252">
            <v>547665.37899</v>
          </cell>
          <cell r="Q252">
            <v>551221.36298999994</v>
          </cell>
          <cell r="R252">
            <v>559829.75098999997</v>
          </cell>
          <cell r="S252">
            <v>573472.08698999998</v>
          </cell>
          <cell r="T252">
            <v>587819.66499000008</v>
          </cell>
          <cell r="U252">
            <v>599924.89199000003</v>
          </cell>
          <cell r="V252">
            <v>610538.34898999997</v>
          </cell>
          <cell r="W252">
            <v>621787.20598999993</v>
          </cell>
          <cell r="X252">
            <v>0</v>
          </cell>
          <cell r="Y252">
            <v>0</v>
          </cell>
          <cell r="Z252">
            <v>0</v>
          </cell>
          <cell r="AA252">
            <v>0</v>
          </cell>
        </row>
        <row r="254">
          <cell r="C254">
            <v>-650.524</v>
          </cell>
          <cell r="D254">
            <v>-195.078</v>
          </cell>
          <cell r="E254">
            <v>-551.74599999999998</v>
          </cell>
          <cell r="F254">
            <v>-574.33500000000004</v>
          </cell>
          <cell r="G254">
            <v>-400.76299999999998</v>
          </cell>
          <cell r="H254">
            <v>-680.61199999999997</v>
          </cell>
          <cell r="I254">
            <v>-371.72899999999998</v>
          </cell>
          <cell r="J254">
            <v>-533.88</v>
          </cell>
          <cell r="K254">
            <v>-1182.4000000000001</v>
          </cell>
          <cell r="L254">
            <v>-799.39499999999998</v>
          </cell>
          <cell r="M254">
            <v>-1021.922</v>
          </cell>
          <cell r="N254">
            <v>-1043.279</v>
          </cell>
          <cell r="O254">
            <v>-1005.115</v>
          </cell>
          <cell r="P254">
            <v>-793.96600000000001</v>
          </cell>
          <cell r="Q254">
            <v>-577.423</v>
          </cell>
          <cell r="R254">
            <v>-499.41199999999998</v>
          </cell>
          <cell r="S254">
            <v>-903.87699999999995</v>
          </cell>
          <cell r="T254">
            <v>-626.16</v>
          </cell>
          <cell r="U254">
            <v>-1352.6669999999999</v>
          </cell>
          <cell r="V254">
            <v>-1014.9349999999999</v>
          </cell>
          <cell r="W254">
            <v>-887.56100000000004</v>
          </cell>
        </row>
        <row r="255">
          <cell r="C255">
            <v>0.35499999999999998</v>
          </cell>
          <cell r="D255">
            <v>0.3</v>
          </cell>
          <cell r="E255">
            <v>8.5989999999999997E-2</v>
          </cell>
          <cell r="F255">
            <v>0.45500000000000002</v>
          </cell>
          <cell r="G255">
            <v>0.28299999999999997</v>
          </cell>
          <cell r="H255">
            <v>0.30599999999999999</v>
          </cell>
          <cell r="I255">
            <v>1.236</v>
          </cell>
          <cell r="J255">
            <v>0</v>
          </cell>
          <cell r="K255">
            <v>0.30499999999999999</v>
          </cell>
          <cell r="L255">
            <v>0.86599999999999999</v>
          </cell>
          <cell r="M255">
            <v>129.37700000000001</v>
          </cell>
          <cell r="N255">
            <v>21.042999999999999</v>
          </cell>
          <cell r="O255">
            <v>27.56</v>
          </cell>
          <cell r="P255">
            <v>6.806</v>
          </cell>
          <cell r="Q255">
            <v>5.1379999999999999</v>
          </cell>
          <cell r="R255">
            <v>7</v>
          </cell>
          <cell r="S255">
            <v>3.8780000000000001</v>
          </cell>
          <cell r="T255">
            <v>10.087999999999999</v>
          </cell>
          <cell r="U255">
            <v>6.32</v>
          </cell>
          <cell r="V255">
            <v>10.018000000000001</v>
          </cell>
          <cell r="W255">
            <v>3.964</v>
          </cell>
        </row>
        <row r="256">
          <cell r="C256">
            <v>-320.91399999999999</v>
          </cell>
          <cell r="D256">
            <v>-281.92599999999999</v>
          </cell>
          <cell r="E256">
            <v>-214.041</v>
          </cell>
          <cell r="F256">
            <v>-668.16700000000003</v>
          </cell>
          <cell r="G256">
            <v>-335.798</v>
          </cell>
          <cell r="H256">
            <v>-71.301000000000002</v>
          </cell>
          <cell r="I256">
            <v>-441.08300000000003</v>
          </cell>
          <cell r="J256">
            <v>-177.78200000000001</v>
          </cell>
          <cell r="K256">
            <v>-373.49099999999999</v>
          </cell>
          <cell r="L256">
            <v>-72.977999999999994</v>
          </cell>
          <cell r="M256">
            <v>-788.75300000000004</v>
          </cell>
          <cell r="N256">
            <v>-382.87900000000002</v>
          </cell>
          <cell r="O256">
            <v>-116.782</v>
          </cell>
          <cell r="P256">
            <v>-436.52300000000002</v>
          </cell>
          <cell r="Q256">
            <v>-268.70600000000002</v>
          </cell>
          <cell r="R256">
            <v>-490.31099999999998</v>
          </cell>
          <cell r="S256">
            <v>-529.06799999999998</v>
          </cell>
          <cell r="T256">
            <v>-438.79500000000002</v>
          </cell>
          <cell r="U256">
            <v>-541.32799999999997</v>
          </cell>
          <cell r="V256">
            <v>-584.76600000000008</v>
          </cell>
          <cell r="W256">
            <v>-717.99900000000002</v>
          </cell>
          <cell r="X256">
            <v>0</v>
          </cell>
          <cell r="Y256">
            <v>0</v>
          </cell>
          <cell r="Z256">
            <v>0</v>
          </cell>
          <cell r="AA256">
            <v>0</v>
          </cell>
        </row>
        <row r="257">
          <cell r="C257">
            <v>0</v>
          </cell>
          <cell r="D257">
            <v>0</v>
          </cell>
          <cell r="E257">
            <v>0</v>
          </cell>
          <cell r="G257">
            <v>0</v>
          </cell>
          <cell r="H257">
            <v>0</v>
          </cell>
          <cell r="I257">
            <v>0</v>
          </cell>
          <cell r="J257">
            <v>0</v>
          </cell>
          <cell r="K257">
            <v>0</v>
          </cell>
          <cell r="L257">
            <v>0</v>
          </cell>
          <cell r="M257">
            <v>212.80799999999999</v>
          </cell>
          <cell r="N257">
            <v>-77.272000000000006</v>
          </cell>
          <cell r="O257">
            <v>0</v>
          </cell>
          <cell r="S257">
            <v>-71.822000000000003</v>
          </cell>
          <cell r="T257">
            <v>-48.104999999999997</v>
          </cell>
          <cell r="U257">
            <v>0</v>
          </cell>
          <cell r="V257">
            <v>-30.393000000000001</v>
          </cell>
          <cell r="W257">
            <v>-318.904</v>
          </cell>
        </row>
        <row r="258">
          <cell r="C258">
            <v>-320.91399999999999</v>
          </cell>
          <cell r="D258">
            <v>-281.92599999999999</v>
          </cell>
          <cell r="E258">
            <v>-214.041</v>
          </cell>
          <cell r="F258">
            <v>-668.16700000000003</v>
          </cell>
          <cell r="G258">
            <v>-335.798</v>
          </cell>
          <cell r="H258">
            <v>-71.301000000000002</v>
          </cell>
          <cell r="I258">
            <v>-441.08300000000003</v>
          </cell>
          <cell r="J258">
            <v>-177.78200000000001</v>
          </cell>
          <cell r="K258">
            <v>-373.49099999999999</v>
          </cell>
          <cell r="L258">
            <v>-72.977999999999994</v>
          </cell>
          <cell r="M258">
            <v>-1001.561</v>
          </cell>
          <cell r="N258">
            <v>-305.60700000000003</v>
          </cell>
          <cell r="O258">
            <v>-116.782</v>
          </cell>
          <cell r="P258">
            <v>-436.52300000000002</v>
          </cell>
          <cell r="Q258">
            <v>-268.70600000000002</v>
          </cell>
          <cell r="R258">
            <v>-490.31099999999998</v>
          </cell>
          <cell r="S258">
            <v>-457.24599999999998</v>
          </cell>
          <cell r="T258">
            <v>-390.69</v>
          </cell>
          <cell r="U258">
            <v>-541.32799999999997</v>
          </cell>
          <cell r="V258">
            <v>-554.37300000000005</v>
          </cell>
          <cell r="W258">
            <v>-399.09500000000003</v>
          </cell>
        </row>
        <row r="259">
          <cell r="C259">
            <v>0</v>
          </cell>
          <cell r="D259">
            <v>0</v>
          </cell>
          <cell r="G259">
            <v>0</v>
          </cell>
          <cell r="H259">
            <v>0</v>
          </cell>
          <cell r="I259">
            <v>0</v>
          </cell>
          <cell r="J259">
            <v>0</v>
          </cell>
          <cell r="K259">
            <v>0</v>
          </cell>
          <cell r="L259">
            <v>0</v>
          </cell>
          <cell r="M259">
            <v>0</v>
          </cell>
        </row>
        <row r="261">
          <cell r="C261">
            <v>29724.853000000003</v>
          </cell>
          <cell r="D261">
            <v>27351.937000000002</v>
          </cell>
          <cell r="E261">
            <v>32571.751</v>
          </cell>
          <cell r="F261">
            <v>34105.108999999997</v>
          </cell>
          <cell r="G261">
            <v>31006.819</v>
          </cell>
          <cell r="H261">
            <v>32704.21</v>
          </cell>
          <cell r="I261">
            <v>37126.412000000004</v>
          </cell>
          <cell r="J261">
            <v>42874.552000000003</v>
          </cell>
          <cell r="K261">
            <v>36160.481999999996</v>
          </cell>
          <cell r="L261">
            <v>36994.031000000003</v>
          </cell>
          <cell r="M261">
            <v>33732.173999999999</v>
          </cell>
          <cell r="N261">
            <v>36301.827000000005</v>
          </cell>
          <cell r="O261">
            <v>35597.33</v>
          </cell>
          <cell r="P261">
            <v>33112.908000000003</v>
          </cell>
          <cell r="Q261">
            <v>38624.894</v>
          </cell>
          <cell r="R261">
            <v>43819.415000000001</v>
          </cell>
          <cell r="S261">
            <v>45244.669000000002</v>
          </cell>
          <cell r="T261">
            <v>45734.694000000003</v>
          </cell>
          <cell r="U261">
            <v>42945.75</v>
          </cell>
          <cell r="V261">
            <v>45817.132000000005</v>
          </cell>
          <cell r="W261">
            <v>43625.643000000004</v>
          </cell>
          <cell r="X261">
            <v>0</v>
          </cell>
          <cell r="Y261">
            <v>0</v>
          </cell>
          <cell r="Z261">
            <v>0</v>
          </cell>
          <cell r="AA261">
            <v>0</v>
          </cell>
        </row>
        <row r="262">
          <cell r="C262">
            <v>6792.2569999999996</v>
          </cell>
          <cell r="D262">
            <v>5574.9489999999996</v>
          </cell>
          <cell r="E262">
            <v>7464.2</v>
          </cell>
          <cell r="F262">
            <v>6169.3220000000001</v>
          </cell>
          <cell r="G262">
            <v>4897.4979999999996</v>
          </cell>
          <cell r="H262">
            <v>4222.732</v>
          </cell>
          <cell r="I262">
            <v>6109.55</v>
          </cell>
          <cell r="J262">
            <v>5925.5360000000001</v>
          </cell>
          <cell r="K262">
            <v>5313.8810000000003</v>
          </cell>
          <cell r="L262">
            <v>5756.2950000000001</v>
          </cell>
          <cell r="M262">
            <v>5692.31</v>
          </cell>
          <cell r="N262">
            <v>4952</v>
          </cell>
          <cell r="O262">
            <v>4647.1329999999998</v>
          </cell>
          <cell r="P262">
            <v>4439.8999999999996</v>
          </cell>
          <cell r="Q262">
            <v>6423.7439999999997</v>
          </cell>
          <cell r="R262">
            <v>6686.9750000000004</v>
          </cell>
          <cell r="S262">
            <v>5839.8720000000003</v>
          </cell>
          <cell r="T262">
            <v>5384.6610000000001</v>
          </cell>
          <cell r="U262">
            <v>5312.1019999999999</v>
          </cell>
          <cell r="V262">
            <v>6188.33</v>
          </cell>
          <cell r="W262">
            <v>5176.8</v>
          </cell>
        </row>
        <row r="263">
          <cell r="C263">
            <v>22932.596000000001</v>
          </cell>
          <cell r="D263">
            <v>21776.988000000001</v>
          </cell>
          <cell r="E263">
            <v>25107.550999999999</v>
          </cell>
          <cell r="F263">
            <v>27935.787</v>
          </cell>
          <cell r="G263">
            <v>26109.321</v>
          </cell>
          <cell r="H263">
            <v>28481.477999999999</v>
          </cell>
          <cell r="I263">
            <v>31016.862000000001</v>
          </cell>
          <cell r="J263">
            <v>36949.016000000003</v>
          </cell>
          <cell r="K263">
            <v>30846.600999999999</v>
          </cell>
          <cell r="L263">
            <v>31237.736000000001</v>
          </cell>
          <cell r="M263">
            <v>28039.864000000001</v>
          </cell>
          <cell r="N263">
            <v>31349.827000000001</v>
          </cell>
          <cell r="O263">
            <v>30950.197</v>
          </cell>
          <cell r="P263">
            <v>28673.008000000002</v>
          </cell>
          <cell r="Q263">
            <v>32201.15</v>
          </cell>
          <cell r="R263">
            <v>37132.44</v>
          </cell>
          <cell r="S263">
            <v>39404.796999999999</v>
          </cell>
          <cell r="T263">
            <v>40350.033000000003</v>
          </cell>
          <cell r="U263">
            <v>37633.648000000001</v>
          </cell>
          <cell r="V263">
            <v>39628.802000000003</v>
          </cell>
          <cell r="W263">
            <v>38448.843000000001</v>
          </cell>
        </row>
        <row r="264">
          <cell r="C264">
            <v>-17264.969000000001</v>
          </cell>
          <cell r="D264">
            <v>-16498.170999999998</v>
          </cell>
          <cell r="E264">
            <v>-13333.064</v>
          </cell>
          <cell r="F264">
            <v>-19222.428</v>
          </cell>
          <cell r="G264">
            <v>-17106.143</v>
          </cell>
          <cell r="H264">
            <v>-17386.664000000001</v>
          </cell>
          <cell r="I264">
            <v>-17093.34</v>
          </cell>
          <cell r="J264">
            <v>-17400.557000000001</v>
          </cell>
          <cell r="K264">
            <v>-17202.482</v>
          </cell>
          <cell r="L264">
            <v>-17202.137999999999</v>
          </cell>
          <cell r="M264">
            <v>-16713.656999999999</v>
          </cell>
          <cell r="N264">
            <v>-18238.788</v>
          </cell>
          <cell r="O264">
            <v>-17613.241999999998</v>
          </cell>
          <cell r="P264">
            <v>-17655.27</v>
          </cell>
          <cell r="Q264">
            <v>-17507.649000000001</v>
          </cell>
          <cell r="R264">
            <v>-18237.637999999999</v>
          </cell>
          <cell r="S264">
            <v>-17039.306</v>
          </cell>
          <cell r="T264">
            <v>-19709.986000000001</v>
          </cell>
          <cell r="U264">
            <v>-18745.596000000001</v>
          </cell>
          <cell r="V264">
            <v>-18877.057000000001</v>
          </cell>
          <cell r="W264">
            <v>-18452.18</v>
          </cell>
        </row>
        <row r="266">
          <cell r="C266">
            <v>-12350.252</v>
          </cell>
          <cell r="D266">
            <v>-9886.2129999999997</v>
          </cell>
          <cell r="E266">
            <v>-13528.638000000001</v>
          </cell>
          <cell r="F266">
            <v>-12114.143</v>
          </cell>
          <cell r="G266">
            <v>-10854.357</v>
          </cell>
          <cell r="H266">
            <v>-10607.374</v>
          </cell>
          <cell r="I266">
            <v>-14326.831</v>
          </cell>
          <cell r="J266">
            <v>-18775.36</v>
          </cell>
          <cell r="K266">
            <v>-12862.544</v>
          </cell>
          <cell r="L266">
            <v>-13303.406000000001</v>
          </cell>
          <cell r="M266">
            <v>-12131.996999999999</v>
          </cell>
          <cell r="N266">
            <v>-11108.300999999999</v>
          </cell>
          <cell r="O266">
            <v>-13124.929</v>
          </cell>
          <cell r="P266">
            <v>-10677.971</v>
          </cell>
          <cell r="Q266">
            <v>-11667.866</v>
          </cell>
          <cell r="R266">
            <v>-10956.718000000001</v>
          </cell>
          <cell r="S266">
            <v>-12428.718000000001</v>
          </cell>
          <cell r="T266">
            <v>-12864.614</v>
          </cell>
          <cell r="U266">
            <v>-11699.022000000001</v>
          </cell>
          <cell r="V266">
            <v>-14101.535</v>
          </cell>
          <cell r="W266">
            <v>-12512.523999999999</v>
          </cell>
        </row>
        <row r="268">
          <cell r="C268">
            <v>500876.93</v>
          </cell>
          <cell r="D268">
            <v>501367.7790000001</v>
          </cell>
          <cell r="E268">
            <v>506312.12699000008</v>
          </cell>
          <cell r="F268">
            <v>507838.61799000006</v>
          </cell>
          <cell r="G268">
            <v>510148.65899000003</v>
          </cell>
          <cell r="H268">
            <v>514107.22399000003</v>
          </cell>
          <cell r="I268">
            <v>519001.88899000001</v>
          </cell>
          <cell r="J268">
            <v>524988.86199</v>
          </cell>
          <cell r="K268">
            <v>529528.73199</v>
          </cell>
          <cell r="L268">
            <v>535145.71198999998</v>
          </cell>
          <cell r="M268">
            <v>538350.93398999993</v>
          </cell>
          <cell r="N268">
            <v>543900.55698999995</v>
          </cell>
          <cell r="O268">
            <v>547665.37899</v>
          </cell>
          <cell r="P268">
            <v>551221.36298999994</v>
          </cell>
          <cell r="Q268">
            <v>559829.75098999997</v>
          </cell>
          <cell r="R268">
            <v>573472.08698999998</v>
          </cell>
          <cell r="S268">
            <v>587819.66499000008</v>
          </cell>
          <cell r="T268">
            <v>599924.89199000003</v>
          </cell>
          <cell r="U268">
            <v>610538.34898999997</v>
          </cell>
          <cell r="V268">
            <v>621787.20598999993</v>
          </cell>
          <cell r="W268">
            <v>632846.54899000004</v>
          </cell>
          <cell r="X268">
            <v>0</v>
          </cell>
          <cell r="Y268">
            <v>0</v>
          </cell>
          <cell r="Z268">
            <v>0</v>
          </cell>
          <cell r="AA268">
            <v>0</v>
          </cell>
          <cell r="AE268" t="str">
            <v xml:space="preserve"> </v>
          </cell>
        </row>
        <row r="270">
          <cell r="C270">
            <v>500701.81599999999</v>
          </cell>
          <cell r="D270">
            <v>501138.69699999999</v>
          </cell>
          <cell r="E270">
            <v>506083.23</v>
          </cell>
          <cell r="F270">
            <v>507641.29399999999</v>
          </cell>
          <cell r="G270">
            <v>509646.03399999999</v>
          </cell>
          <cell r="H270">
            <v>513833.53200000001</v>
          </cell>
          <cell r="I270">
            <v>518719.41600000003</v>
          </cell>
          <cell r="J270">
            <v>524690.17299999995</v>
          </cell>
          <cell r="K270">
            <v>529127.93900000001</v>
          </cell>
          <cell r="L270">
            <v>535765.70400000003</v>
          </cell>
          <cell r="M270">
            <v>538571.48199999996</v>
          </cell>
          <cell r="N270">
            <v>543326</v>
          </cell>
          <cell r="O270">
            <v>547367.723</v>
          </cell>
          <cell r="P270">
            <v>551221.36298999994</v>
          </cell>
          <cell r="Q270">
            <v>559829.75098999997</v>
          </cell>
          <cell r="R270">
            <v>573472.08698999998</v>
          </cell>
          <cell r="S270">
            <v>587819.66499000008</v>
          </cell>
          <cell r="T270">
            <v>599924.89199000003</v>
          </cell>
          <cell r="U270">
            <v>610538.34898999997</v>
          </cell>
          <cell r="V270">
            <v>621787.20598999993</v>
          </cell>
          <cell r="W270">
            <v>632846.54899000004</v>
          </cell>
          <cell r="X270">
            <v>0</v>
          </cell>
          <cell r="Y270">
            <v>0</v>
          </cell>
          <cell r="Z270">
            <v>0</v>
          </cell>
          <cell r="AA270">
            <v>0</v>
          </cell>
        </row>
        <row r="272">
          <cell r="C272">
            <v>4762.0680000000002</v>
          </cell>
          <cell r="D272">
            <v>4728.4489999999996</v>
          </cell>
          <cell r="E272">
            <v>4312.326</v>
          </cell>
          <cell r="F272">
            <v>4925.326</v>
          </cell>
          <cell r="G272">
            <v>4582.2889999999998</v>
          </cell>
          <cell r="H272">
            <v>4893.2690000000002</v>
          </cell>
          <cell r="I272">
            <v>4617.3329999999996</v>
          </cell>
          <cell r="J272">
            <v>4903.116</v>
          </cell>
          <cell r="K272">
            <v>4963.067</v>
          </cell>
          <cell r="L272">
            <v>4871.9179999999997</v>
          </cell>
          <cell r="M272">
            <v>5052.78</v>
          </cell>
          <cell r="N272">
            <v>4940.2269999999999</v>
          </cell>
          <cell r="O272">
            <v>5123.1940000000004</v>
          </cell>
          <cell r="P272">
            <v>5196.59</v>
          </cell>
          <cell r="Q272">
            <v>4921</v>
          </cell>
          <cell r="R272">
            <v>5354.3099999999995</v>
          </cell>
          <cell r="S272">
            <v>5197.6000000000004</v>
          </cell>
          <cell r="T272">
            <v>5705.52</v>
          </cell>
          <cell r="U272">
            <v>5516.91</v>
          </cell>
          <cell r="V272">
            <v>6303.4499999999971</v>
          </cell>
          <cell r="W272">
            <v>6477.7300000000032</v>
          </cell>
          <cell r="X272">
            <v>-12781.18</v>
          </cell>
          <cell r="Y272">
            <v>0</v>
          </cell>
          <cell r="Z272">
            <v>0</v>
          </cell>
          <cell r="AA272">
            <v>0</v>
          </cell>
        </row>
        <row r="273">
          <cell r="AF273" t="str">
            <v>MOYENNE</v>
          </cell>
          <cell r="AG273" t="str">
            <v>MOYENNE</v>
          </cell>
          <cell r="AH273" t="str">
            <v>MOYENNE</v>
          </cell>
          <cell r="AI273" t="str">
            <v>MOYENNE</v>
          </cell>
          <cell r="AJ273" t="str">
            <v>MOYENNE</v>
          </cell>
          <cell r="AK273" t="str">
            <v>MOYENNE</v>
          </cell>
          <cell r="AL273" t="str">
            <v>MOYENNE</v>
          </cell>
          <cell r="AM273" t="str">
            <v>MOYENNE</v>
          </cell>
          <cell r="AN273" t="str">
            <v>MOYENNE</v>
          </cell>
          <cell r="AO273" t="str">
            <v>MOYENNE</v>
          </cell>
          <cell r="AP273" t="str">
            <v>MOYENNE</v>
          </cell>
        </row>
        <row r="274">
          <cell r="AF274" t="str">
            <v>12 mois</v>
          </cell>
          <cell r="AG274" t="str">
            <v>12 mois</v>
          </cell>
          <cell r="AH274" t="str">
            <v>12 mois</v>
          </cell>
          <cell r="AI274" t="str">
            <v>12 mois</v>
          </cell>
          <cell r="AJ274" t="str">
            <v>12 mois</v>
          </cell>
          <cell r="AK274" t="str">
            <v>12 mois</v>
          </cell>
          <cell r="AL274" t="str">
            <v>12 mois</v>
          </cell>
          <cell r="AM274" t="str">
            <v>12 mois</v>
          </cell>
          <cell r="AN274" t="str">
            <v>12 mois</v>
          </cell>
          <cell r="AO274" t="str">
            <v>12 mois</v>
          </cell>
          <cell r="AP274" t="str">
            <v>12 mois</v>
          </cell>
        </row>
        <row r="275">
          <cell r="C275" t="str">
            <v>Décembre</v>
          </cell>
          <cell r="D275" t="str">
            <v>Janvier</v>
          </cell>
          <cell r="E275" t="str">
            <v>Février</v>
          </cell>
          <cell r="F275" t="str">
            <v>Mars</v>
          </cell>
          <cell r="G275" t="str">
            <v>Avril</v>
          </cell>
          <cell r="H275" t="str">
            <v>Mai</v>
          </cell>
          <cell r="I275" t="str">
            <v>Juin</v>
          </cell>
          <cell r="J275" t="str">
            <v>Juillet</v>
          </cell>
          <cell r="K275" t="str">
            <v>Août</v>
          </cell>
          <cell r="L275" t="str">
            <v>Septembre</v>
          </cell>
          <cell r="M275" t="str">
            <v>Octobre</v>
          </cell>
          <cell r="N275" t="str">
            <v>Novembre</v>
          </cell>
          <cell r="O275" t="str">
            <v>Décembre</v>
          </cell>
          <cell r="P275" t="str">
            <v>Janvier</v>
          </cell>
          <cell r="Q275" t="str">
            <v>Fev</v>
          </cell>
          <cell r="R275" t="str">
            <v>Mars</v>
          </cell>
          <cell r="S275" t="str">
            <v>Avril</v>
          </cell>
          <cell r="T275" t="str">
            <v>Mai</v>
          </cell>
          <cell r="U275" t="str">
            <v>Juin</v>
          </cell>
          <cell r="V275" t="str">
            <v>Juillet</v>
          </cell>
          <cell r="W275" t="str">
            <v>Août</v>
          </cell>
          <cell r="X275" t="str">
            <v>Septembre</v>
          </cell>
          <cell r="Y275" t="str">
            <v>Octobre</v>
          </cell>
          <cell r="Z275" t="str">
            <v>Novembre</v>
          </cell>
          <cell r="AA275" t="str">
            <v>Décembre</v>
          </cell>
          <cell r="AF275" t="str">
            <v>à fin</v>
          </cell>
          <cell r="AG275" t="str">
            <v>à fin</v>
          </cell>
          <cell r="AH275" t="str">
            <v>à fin</v>
          </cell>
          <cell r="AI275" t="str">
            <v>à fin</v>
          </cell>
          <cell r="AJ275" t="str">
            <v>à fin</v>
          </cell>
          <cell r="AK275" t="str">
            <v>à fin</v>
          </cell>
          <cell r="AL275" t="str">
            <v>à fin</v>
          </cell>
          <cell r="AM275" t="str">
            <v>à fin</v>
          </cell>
          <cell r="AN275" t="str">
            <v>à fin</v>
          </cell>
          <cell r="AO275" t="str">
            <v>à fin</v>
          </cell>
          <cell r="AP275" t="str">
            <v>à fin</v>
          </cell>
        </row>
        <row r="276">
          <cell r="C276">
            <v>1998</v>
          </cell>
          <cell r="D276">
            <v>1999</v>
          </cell>
          <cell r="E276">
            <v>1999</v>
          </cell>
          <cell r="F276">
            <v>1999</v>
          </cell>
          <cell r="G276">
            <v>1999</v>
          </cell>
          <cell r="H276">
            <v>1999</v>
          </cell>
          <cell r="I276">
            <v>1999</v>
          </cell>
          <cell r="J276">
            <v>1999</v>
          </cell>
          <cell r="K276">
            <v>1999</v>
          </cell>
          <cell r="L276">
            <v>1999</v>
          </cell>
          <cell r="M276">
            <v>1999</v>
          </cell>
          <cell r="N276">
            <v>1999</v>
          </cell>
          <cell r="O276">
            <v>2000</v>
          </cell>
          <cell r="P276">
            <v>2000</v>
          </cell>
          <cell r="Q276">
            <v>2000</v>
          </cell>
          <cell r="R276">
            <v>2000</v>
          </cell>
          <cell r="S276">
            <v>2000</v>
          </cell>
          <cell r="T276">
            <v>2000</v>
          </cell>
          <cell r="U276">
            <v>2000</v>
          </cell>
          <cell r="V276">
            <v>2000</v>
          </cell>
          <cell r="W276">
            <v>2000</v>
          </cell>
          <cell r="X276">
            <v>2000</v>
          </cell>
          <cell r="Y276">
            <v>2000</v>
          </cell>
          <cell r="Z276">
            <v>2000</v>
          </cell>
          <cell r="AA276">
            <v>2000</v>
          </cell>
          <cell r="AF276" t="str">
            <v>Jan</v>
          </cell>
          <cell r="AG276" t="str">
            <v>Fev</v>
          </cell>
          <cell r="AH276" t="str">
            <v>Mars</v>
          </cell>
          <cell r="AI276" t="str">
            <v>Avril</v>
          </cell>
          <cell r="AJ276" t="str">
            <v>mai</v>
          </cell>
          <cell r="AK276" t="str">
            <v>juin</v>
          </cell>
          <cell r="AL276" t="str">
            <v>juillet</v>
          </cell>
          <cell r="AM276" t="str">
            <v>août</v>
          </cell>
          <cell r="AN276" t="str">
            <v>septembre</v>
          </cell>
          <cell r="AO276" t="str">
            <v>octobre</v>
          </cell>
          <cell r="AP276" t="str">
            <v>novembre</v>
          </cell>
        </row>
        <row r="278">
          <cell r="C278">
            <v>-30586.304</v>
          </cell>
          <cell r="D278">
            <v>-26861.088</v>
          </cell>
          <cell r="E278">
            <v>-27627.403010000002</v>
          </cell>
          <cell r="F278">
            <v>-32578.617999999999</v>
          </cell>
          <cell r="G278">
            <v>-28696.777999999998</v>
          </cell>
          <cell r="H278">
            <v>-28745.645</v>
          </cell>
          <cell r="I278">
            <v>-32231.747000000003</v>
          </cell>
          <cell r="J278">
            <v>-36887.578999999998</v>
          </cell>
          <cell r="K278">
            <v>-31620.611999999997</v>
          </cell>
          <cell r="L278">
            <v>-31377.051000000003</v>
          </cell>
          <cell r="M278">
            <v>-30526.951999999997</v>
          </cell>
          <cell r="N278">
            <v>-30752.204000000002</v>
          </cell>
          <cell r="O278">
            <v>-31832.507999999998</v>
          </cell>
          <cell r="P278">
            <v>-22579.625</v>
          </cell>
          <cell r="Q278">
            <v>-24176.722999999998</v>
          </cell>
          <cell r="R278">
            <v>-22896.159</v>
          </cell>
          <cell r="S278">
            <v>-26286.503000000001</v>
          </cell>
          <cell r="T278">
            <v>-26784.094999999998</v>
          </cell>
          <cell r="U278">
            <v>-25285.719000000001</v>
          </cell>
          <cell r="V278">
            <v>-29792.753000000001</v>
          </cell>
          <cell r="W278">
            <v>-26626.644</v>
          </cell>
          <cell r="X278">
            <v>0</v>
          </cell>
          <cell r="Y278">
            <v>0</v>
          </cell>
          <cell r="Z278">
            <v>0</v>
          </cell>
          <cell r="AA278">
            <v>0</v>
          </cell>
          <cell r="AF278">
            <v>-30454.726834166668</v>
          </cell>
          <cell r="AG278">
            <v>-30167.17016666667</v>
          </cell>
          <cell r="AH278">
            <v>-29360.298583333333</v>
          </cell>
          <cell r="AI278">
            <v>-29159.442333333329</v>
          </cell>
          <cell r="AJ278">
            <v>-28995.979833333335</v>
          </cell>
          <cell r="AK278">
            <v>-28417.144166666665</v>
          </cell>
          <cell r="AL278">
            <v>-27825.908666666663</v>
          </cell>
          <cell r="AM278">
            <v>-27409.744666666669</v>
          </cell>
          <cell r="AN278">
            <v>-24794.990416666667</v>
          </cell>
          <cell r="AO278">
            <v>-22251.077750000004</v>
          </cell>
          <cell r="AP278">
            <v>-19688.394083333333</v>
          </cell>
        </row>
        <row r="280">
          <cell r="C280">
            <v>-650.16899999999998</v>
          </cell>
          <cell r="D280">
            <v>-194.77799999999999</v>
          </cell>
          <cell r="E280">
            <v>-551.66000999999994</v>
          </cell>
          <cell r="F280">
            <v>-573.88</v>
          </cell>
          <cell r="G280">
            <v>-400.47999999999996</v>
          </cell>
          <cell r="H280">
            <v>-680.30599999999993</v>
          </cell>
          <cell r="I280">
            <v>-370.49299999999999</v>
          </cell>
          <cell r="J280">
            <v>-533.88</v>
          </cell>
          <cell r="K280">
            <v>-1182.095</v>
          </cell>
          <cell r="L280">
            <v>-798.529</v>
          </cell>
          <cell r="M280">
            <v>-892.54500000000007</v>
          </cell>
          <cell r="N280">
            <v>-1022.236</v>
          </cell>
          <cell r="O280">
            <v>-977.55500000000006</v>
          </cell>
          <cell r="P280">
            <v>-787.16</v>
          </cell>
          <cell r="Q280">
            <v>-572.28499999999997</v>
          </cell>
          <cell r="R280">
            <v>-492.41199999999998</v>
          </cell>
          <cell r="S280">
            <v>-899.99899999999991</v>
          </cell>
          <cell r="T280">
            <v>-616.072</v>
          </cell>
          <cell r="U280">
            <v>-1346.347</v>
          </cell>
          <cell r="V280">
            <v>-1004.9169999999999</v>
          </cell>
          <cell r="W280">
            <v>-883.59699999999998</v>
          </cell>
          <cell r="X280">
            <v>0</v>
          </cell>
          <cell r="Y280">
            <v>0</v>
          </cell>
          <cell r="Z280">
            <v>0</v>
          </cell>
          <cell r="AA280">
            <v>0</v>
          </cell>
          <cell r="AF280">
            <v>-730.90158416666679</v>
          </cell>
          <cell r="AG280">
            <v>-732.62033333333341</v>
          </cell>
          <cell r="AH280">
            <v>-725.83133333333342</v>
          </cell>
          <cell r="AI280">
            <v>-767.45791666666662</v>
          </cell>
          <cell r="AJ280">
            <v>-762.10508333333337</v>
          </cell>
          <cell r="AK280">
            <v>-843.42624999999998</v>
          </cell>
          <cell r="AL280">
            <v>-882.67933333333315</v>
          </cell>
          <cell r="AM280">
            <v>-857.80449999999985</v>
          </cell>
          <cell r="AN280">
            <v>-791.26041666666663</v>
          </cell>
          <cell r="AO280">
            <v>-716.88166666666666</v>
          </cell>
          <cell r="AP280">
            <v>-631.69533333333322</v>
          </cell>
        </row>
        <row r="281">
          <cell r="C281">
            <v>-320.91399999999999</v>
          </cell>
          <cell r="D281">
            <v>-281.92599999999999</v>
          </cell>
          <cell r="E281">
            <v>-214.041</v>
          </cell>
          <cell r="F281">
            <v>-668.16700000000003</v>
          </cell>
          <cell r="G281">
            <v>-335.798</v>
          </cell>
          <cell r="H281">
            <v>-71.301000000000002</v>
          </cell>
          <cell r="I281">
            <v>-441.08300000000003</v>
          </cell>
          <cell r="J281">
            <v>-177.78200000000001</v>
          </cell>
          <cell r="K281">
            <v>-373.49099999999999</v>
          </cell>
          <cell r="L281">
            <v>-72.977999999999994</v>
          </cell>
          <cell r="M281">
            <v>-788.75300000000004</v>
          </cell>
          <cell r="N281">
            <v>-382.87900000000002</v>
          </cell>
          <cell r="O281">
            <v>-116.782</v>
          </cell>
          <cell r="P281">
            <v>-436.52300000000002</v>
          </cell>
          <cell r="Q281">
            <v>-268.70600000000002</v>
          </cell>
          <cell r="R281">
            <v>-490.31099999999998</v>
          </cell>
          <cell r="S281">
            <v>-529.06799999999998</v>
          </cell>
          <cell r="T281">
            <v>-438.79500000000002</v>
          </cell>
          <cell r="U281">
            <v>-541.32799999999997</v>
          </cell>
          <cell r="V281">
            <v>-584.76600000000008</v>
          </cell>
          <cell r="W281">
            <v>-717.99900000000002</v>
          </cell>
          <cell r="X281">
            <v>0</v>
          </cell>
          <cell r="Y281">
            <v>0</v>
          </cell>
          <cell r="Z281">
            <v>0</v>
          </cell>
          <cell r="AA281">
            <v>0</v>
          </cell>
          <cell r="AF281">
            <v>-339.96483333333339</v>
          </cell>
          <cell r="AG281">
            <v>-344.52025000000003</v>
          </cell>
          <cell r="AH281">
            <v>-329.69891666666672</v>
          </cell>
          <cell r="AI281">
            <v>-345.80475000000007</v>
          </cell>
          <cell r="AJ281">
            <v>-376.42925000000008</v>
          </cell>
          <cell r="AK281">
            <v>-384.78300000000007</v>
          </cell>
          <cell r="AL281">
            <v>-418.69833333333327</v>
          </cell>
          <cell r="AM281">
            <v>-447.40733333333333</v>
          </cell>
          <cell r="AN281">
            <v>-441.32583333333332</v>
          </cell>
          <cell r="AO281">
            <v>-375.5964166666667</v>
          </cell>
          <cell r="AP281">
            <v>-343.68983333333335</v>
          </cell>
        </row>
        <row r="282">
          <cell r="C282">
            <v>-971.08299999999997</v>
          </cell>
          <cell r="D282">
            <v>-476.70399999999995</v>
          </cell>
          <cell r="E282">
            <v>-765.70101</v>
          </cell>
          <cell r="F282">
            <v>-1242.047</v>
          </cell>
          <cell r="G282">
            <v>-736.27800000000002</v>
          </cell>
          <cell r="H282">
            <v>-751.60699999999997</v>
          </cell>
          <cell r="I282">
            <v>-811.57600000000002</v>
          </cell>
          <cell r="J282">
            <v>-711.66200000000003</v>
          </cell>
          <cell r="K282">
            <v>-1555.586</v>
          </cell>
          <cell r="L282">
            <v>-871.50699999999995</v>
          </cell>
          <cell r="M282">
            <v>-1681.2980000000002</v>
          </cell>
          <cell r="N282">
            <v>-1405.115</v>
          </cell>
          <cell r="O282">
            <v>-1094.337</v>
          </cell>
          <cell r="P282">
            <v>-1223.683</v>
          </cell>
          <cell r="Q282">
            <v>-840.99099999999999</v>
          </cell>
          <cell r="R282">
            <v>-982.72299999999996</v>
          </cell>
          <cell r="S282">
            <v>-1429.067</v>
          </cell>
          <cell r="T282">
            <v>-1054.867</v>
          </cell>
          <cell r="U282">
            <v>-1887.675</v>
          </cell>
          <cell r="V282">
            <v>-1589.683</v>
          </cell>
          <cell r="W282">
            <v>-1601.596</v>
          </cell>
          <cell r="X282">
            <v>0</v>
          </cell>
          <cell r="Y282">
            <v>0</v>
          </cell>
          <cell r="Z282">
            <v>0</v>
          </cell>
          <cell r="AA282">
            <v>0</v>
          </cell>
          <cell r="AF282">
            <v>-1070.8664175000001</v>
          </cell>
          <cell r="AG282">
            <v>-1077.1405833333333</v>
          </cell>
          <cell r="AH282">
            <v>-1055.5302500000003</v>
          </cell>
          <cell r="AI282">
            <v>-1113.2626666666667</v>
          </cell>
          <cell r="AJ282">
            <v>-1138.5343333333335</v>
          </cell>
          <cell r="AK282">
            <v>-1228.2092500000001</v>
          </cell>
          <cell r="AL282">
            <v>-1301.3776666666663</v>
          </cell>
          <cell r="AM282">
            <v>-1305.2118333333333</v>
          </cell>
          <cell r="AN282">
            <v>-1232.5862499999998</v>
          </cell>
          <cell r="AO282">
            <v>-1092.4780833333334</v>
          </cell>
          <cell r="AP282">
            <v>-975.38516666666658</v>
          </cell>
        </row>
        <row r="284">
          <cell r="C284">
            <v>0</v>
          </cell>
          <cell r="D284">
            <v>0</v>
          </cell>
          <cell r="E284">
            <v>0</v>
          </cell>
          <cell r="F284">
            <v>0</v>
          </cell>
          <cell r="G284">
            <v>0</v>
          </cell>
          <cell r="H284">
            <v>0</v>
          </cell>
          <cell r="I284">
            <v>0</v>
          </cell>
          <cell r="J284">
            <v>0</v>
          </cell>
          <cell r="K284">
            <v>0</v>
          </cell>
          <cell r="L284">
            <v>0</v>
          </cell>
          <cell r="M284">
            <v>0</v>
          </cell>
          <cell r="N284">
            <v>0</v>
          </cell>
          <cell r="O284">
            <v>0</v>
          </cell>
          <cell r="P284">
            <v>0</v>
          </cell>
          <cell r="Q284">
            <v>0</v>
          </cell>
          <cell r="R284">
            <v>0</v>
          </cell>
          <cell r="S284">
            <v>0</v>
          </cell>
          <cell r="T284">
            <v>0</v>
          </cell>
          <cell r="U284">
            <v>0</v>
          </cell>
          <cell r="V284">
            <v>0</v>
          </cell>
          <cell r="W284">
            <v>0</v>
          </cell>
          <cell r="X284">
            <v>0</v>
          </cell>
          <cell r="Y284">
            <v>0</v>
          </cell>
          <cell r="Z284">
            <v>0</v>
          </cell>
          <cell r="AA284">
            <v>0</v>
          </cell>
          <cell r="AF284">
            <v>0</v>
          </cell>
          <cell r="AG284">
            <v>0</v>
          </cell>
          <cell r="AH284">
            <v>0</v>
          </cell>
          <cell r="AI284">
            <v>0</v>
          </cell>
          <cell r="AJ284">
            <v>0</v>
          </cell>
          <cell r="AK284">
            <v>0</v>
          </cell>
          <cell r="AL284">
            <v>0</v>
          </cell>
          <cell r="AM284">
            <v>0</v>
          </cell>
          <cell r="AN284">
            <v>0</v>
          </cell>
          <cell r="AO284">
            <v>0</v>
          </cell>
          <cell r="AP284">
            <v>0</v>
          </cell>
        </row>
        <row r="286">
          <cell r="C286">
            <v>-17264.969000000001</v>
          </cell>
          <cell r="D286">
            <v>-16498.170999999998</v>
          </cell>
          <cell r="E286">
            <v>-13333.064</v>
          </cell>
          <cell r="F286">
            <v>-19222.428</v>
          </cell>
          <cell r="G286">
            <v>-17106.143</v>
          </cell>
          <cell r="H286">
            <v>-17386.664000000001</v>
          </cell>
          <cell r="I286">
            <v>-17093.34</v>
          </cell>
          <cell r="J286">
            <v>-17400.557000000001</v>
          </cell>
          <cell r="K286">
            <v>-17202.482</v>
          </cell>
          <cell r="L286">
            <v>-17202.137999999999</v>
          </cell>
          <cell r="M286">
            <v>-16713.656999999999</v>
          </cell>
          <cell r="N286">
            <v>-18238.788</v>
          </cell>
          <cell r="O286">
            <v>-17613.241999999998</v>
          </cell>
          <cell r="P286">
            <v>-10677.971</v>
          </cell>
          <cell r="Q286">
            <v>-11667.866</v>
          </cell>
          <cell r="R286">
            <v>-10956.718000000001</v>
          </cell>
          <cell r="S286">
            <v>-12428.718000000001</v>
          </cell>
          <cell r="T286">
            <v>-12864.614</v>
          </cell>
          <cell r="U286">
            <v>-11699.022000000001</v>
          </cell>
          <cell r="V286">
            <v>-14101.535</v>
          </cell>
          <cell r="W286">
            <v>-12512.523999999999</v>
          </cell>
          <cell r="X286">
            <v>0</v>
          </cell>
          <cell r="Y286">
            <v>0</v>
          </cell>
          <cell r="Z286">
            <v>0</v>
          </cell>
          <cell r="AA286">
            <v>0</v>
          </cell>
          <cell r="AF286">
            <v>-16599.206166666667</v>
          </cell>
          <cell r="AG286">
            <v>-16460.439666666669</v>
          </cell>
          <cell r="AH286">
            <v>-15771.630499999999</v>
          </cell>
          <cell r="AI286">
            <v>-15381.845083333334</v>
          </cell>
          <cell r="AJ286">
            <v>-15005.007583333332</v>
          </cell>
          <cell r="AK286">
            <v>-14555.481083333332</v>
          </cell>
          <cell r="AL286">
            <v>-14280.562583333332</v>
          </cell>
          <cell r="AM286">
            <v>-13889.732750000001</v>
          </cell>
          <cell r="AN286">
            <v>-12456.221250000001</v>
          </cell>
          <cell r="AO286">
            <v>-11063.416499999999</v>
          </cell>
          <cell r="AP286">
            <v>-9543.5174999999999</v>
          </cell>
        </row>
        <row r="287">
          <cell r="C287">
            <v>-12350.252</v>
          </cell>
          <cell r="D287">
            <v>-9886.2129999999997</v>
          </cell>
          <cell r="E287">
            <v>-13528.638000000001</v>
          </cell>
          <cell r="F287">
            <v>-12114.143</v>
          </cell>
          <cell r="G287">
            <v>-10854.357</v>
          </cell>
          <cell r="H287">
            <v>-10607.374</v>
          </cell>
          <cell r="I287">
            <v>-14326.831</v>
          </cell>
          <cell r="J287">
            <v>-18775.36</v>
          </cell>
          <cell r="K287">
            <v>-12862.544</v>
          </cell>
          <cell r="L287">
            <v>-13303.406000000001</v>
          </cell>
          <cell r="M287">
            <v>-12131.996999999999</v>
          </cell>
          <cell r="N287">
            <v>-11108.300999999999</v>
          </cell>
          <cell r="O287">
            <v>-13124.929</v>
          </cell>
          <cell r="P287">
            <v>-10677.971</v>
          </cell>
          <cell r="Q287">
            <v>-11667.866</v>
          </cell>
          <cell r="R287">
            <v>-10956.718000000001</v>
          </cell>
          <cell r="S287">
            <v>-12428.718000000001</v>
          </cell>
          <cell r="T287">
            <v>-12864.614</v>
          </cell>
          <cell r="U287">
            <v>-11699.022000000001</v>
          </cell>
          <cell r="V287">
            <v>-14101.535</v>
          </cell>
          <cell r="W287">
            <v>-12512.523999999999</v>
          </cell>
          <cell r="X287">
            <v>0</v>
          </cell>
          <cell r="Y287">
            <v>0</v>
          </cell>
          <cell r="Z287">
            <v>0</v>
          </cell>
          <cell r="AA287">
            <v>0</v>
          </cell>
          <cell r="AF287">
            <v>-12784.65425</v>
          </cell>
          <cell r="AG287">
            <v>-12629.589916666666</v>
          </cell>
          <cell r="AH287">
            <v>-12533.137833333334</v>
          </cell>
          <cell r="AI287">
            <v>-12664.334583333331</v>
          </cell>
          <cell r="AJ287">
            <v>-12852.437916666668</v>
          </cell>
          <cell r="AK287">
            <v>-12633.453833333333</v>
          </cell>
          <cell r="AL287">
            <v>-12243.968416666665</v>
          </cell>
          <cell r="AM287">
            <v>-12214.800083333334</v>
          </cell>
          <cell r="AN287">
            <v>-11106.182916666667</v>
          </cell>
          <cell r="AO287">
            <v>-10095.183166666668</v>
          </cell>
          <cell r="AP287">
            <v>-9169.4914166666676</v>
          </cell>
        </row>
        <row r="288">
          <cell r="C288">
            <v>-29615.221000000001</v>
          </cell>
          <cell r="D288">
            <v>-26384.383999999998</v>
          </cell>
          <cell r="E288">
            <v>-26861.702000000001</v>
          </cell>
          <cell r="F288">
            <v>-31336.571</v>
          </cell>
          <cell r="G288">
            <v>-27960.5</v>
          </cell>
          <cell r="H288">
            <v>-27994.038</v>
          </cell>
          <cell r="I288">
            <v>-31420.171000000002</v>
          </cell>
          <cell r="J288">
            <v>-36175.917000000001</v>
          </cell>
          <cell r="K288">
            <v>-30065.025999999998</v>
          </cell>
          <cell r="L288">
            <v>-30505.544000000002</v>
          </cell>
          <cell r="M288">
            <v>-28845.653999999999</v>
          </cell>
          <cell r="N288">
            <v>-29347.089</v>
          </cell>
          <cell r="O288">
            <v>-30738.170999999998</v>
          </cell>
          <cell r="P288">
            <v>-21355.941999999999</v>
          </cell>
          <cell r="Q288">
            <v>-23335.732</v>
          </cell>
          <cell r="R288">
            <v>-21913.436000000002</v>
          </cell>
          <cell r="S288">
            <v>-24857.436000000002</v>
          </cell>
          <cell r="T288">
            <v>-25729.227999999999</v>
          </cell>
          <cell r="U288">
            <v>-23398.044000000002</v>
          </cell>
          <cell r="V288">
            <v>-28203.07</v>
          </cell>
          <cell r="W288">
            <v>-25025.047999999999</v>
          </cell>
          <cell r="X288">
            <v>0</v>
          </cell>
          <cell r="Y288">
            <v>0</v>
          </cell>
          <cell r="Z288">
            <v>0</v>
          </cell>
          <cell r="AA288">
            <v>0</v>
          </cell>
          <cell r="AF288">
            <v>-29383.860416666666</v>
          </cell>
          <cell r="AG288">
            <v>-29090.029583333337</v>
          </cell>
          <cell r="AH288">
            <v>-28304.768333333333</v>
          </cell>
          <cell r="AI288">
            <v>-28046.179666666663</v>
          </cell>
          <cell r="AJ288">
            <v>-27857.445500000002</v>
          </cell>
          <cell r="AK288">
            <v>-27188.934916666665</v>
          </cell>
          <cell r="AL288">
            <v>-26524.530999999995</v>
          </cell>
          <cell r="AM288">
            <v>-26104.532833333335</v>
          </cell>
          <cell r="AN288">
            <v>-23562.404166666667</v>
          </cell>
          <cell r="AO288">
            <v>-21158.599666666669</v>
          </cell>
          <cell r="AP288">
            <v>-18713.008916666666</v>
          </cell>
        </row>
        <row r="290">
          <cell r="C290">
            <v>29724.853000000003</v>
          </cell>
          <cell r="D290">
            <v>27351.937000000002</v>
          </cell>
          <cell r="E290">
            <v>32571.751</v>
          </cell>
          <cell r="F290">
            <v>34105.108999999997</v>
          </cell>
          <cell r="G290">
            <v>31006.819</v>
          </cell>
          <cell r="H290">
            <v>32704.21</v>
          </cell>
          <cell r="I290">
            <v>37126.412000000004</v>
          </cell>
          <cell r="J290">
            <v>42874.552000000003</v>
          </cell>
          <cell r="K290">
            <v>36160.481999999996</v>
          </cell>
          <cell r="L290">
            <v>36994.031000000003</v>
          </cell>
          <cell r="M290">
            <v>33732.173999999999</v>
          </cell>
          <cell r="N290">
            <v>36301.827000000005</v>
          </cell>
          <cell r="O290">
            <v>35597.33</v>
          </cell>
          <cell r="P290">
            <v>33112.908000000003</v>
          </cell>
          <cell r="Q290">
            <v>38624.894</v>
          </cell>
          <cell r="R290">
            <v>43819.415000000001</v>
          </cell>
          <cell r="S290">
            <v>45244.669000000002</v>
          </cell>
          <cell r="T290">
            <v>45734.694000000003</v>
          </cell>
          <cell r="U290">
            <v>42945.75</v>
          </cell>
          <cell r="V290">
            <v>45817.132000000005</v>
          </cell>
          <cell r="W290">
            <v>43625.643000000004</v>
          </cell>
          <cell r="X290">
            <v>0</v>
          </cell>
          <cell r="Y290">
            <v>0</v>
          </cell>
          <cell r="Z290">
            <v>0</v>
          </cell>
          <cell r="AA290">
            <v>0</v>
          </cell>
          <cell r="AF290">
            <v>35190.633750000001</v>
          </cell>
          <cell r="AG290">
            <v>35695.062333333342</v>
          </cell>
          <cell r="AH290">
            <v>36504.587833333338</v>
          </cell>
          <cell r="AI290">
            <v>37691.075333333341</v>
          </cell>
          <cell r="AJ290">
            <v>38776.949000000001</v>
          </cell>
          <cell r="AK290">
            <v>39261.893833333335</v>
          </cell>
          <cell r="AL290">
            <v>39507.108833333332</v>
          </cell>
          <cell r="AM290">
            <v>40129.205583333336</v>
          </cell>
          <cell r="AN290">
            <v>37046.369666666666</v>
          </cell>
          <cell r="AO290">
            <v>34235.355166666668</v>
          </cell>
          <cell r="AP290">
            <v>31210.202916666669</v>
          </cell>
        </row>
        <row r="291">
          <cell r="C291">
            <v>6792.2569999999996</v>
          </cell>
          <cell r="D291">
            <v>5574.9489999999996</v>
          </cell>
          <cell r="E291">
            <v>7464.2</v>
          </cell>
          <cell r="F291">
            <v>6169.3220000000001</v>
          </cell>
          <cell r="G291">
            <v>4897.4979999999996</v>
          </cell>
          <cell r="H291">
            <v>4222.732</v>
          </cell>
          <cell r="I291">
            <v>6109.55</v>
          </cell>
          <cell r="J291">
            <v>5925.5360000000001</v>
          </cell>
          <cell r="K291">
            <v>5313.8810000000003</v>
          </cell>
          <cell r="L291">
            <v>5756.2950000000001</v>
          </cell>
          <cell r="M291">
            <v>5692.31</v>
          </cell>
          <cell r="N291">
            <v>4952</v>
          </cell>
          <cell r="O291">
            <v>4647.1329999999998</v>
          </cell>
          <cell r="P291">
            <v>4439.8999999999996</v>
          </cell>
          <cell r="Q291">
            <v>6423.7439999999997</v>
          </cell>
          <cell r="R291">
            <v>6686.9750000000004</v>
          </cell>
          <cell r="S291">
            <v>5839.8720000000003</v>
          </cell>
          <cell r="T291">
            <v>5384.6610000000001</v>
          </cell>
          <cell r="U291">
            <v>5312.1019999999999</v>
          </cell>
          <cell r="V291">
            <v>6188.33</v>
          </cell>
          <cell r="W291">
            <v>5176.8</v>
          </cell>
          <cell r="X291">
            <v>0</v>
          </cell>
          <cell r="Y291">
            <v>0</v>
          </cell>
          <cell r="Z291">
            <v>0</v>
          </cell>
          <cell r="AA291">
            <v>0</v>
          </cell>
          <cell r="AF291">
            <v>5465.8630833333336</v>
          </cell>
          <cell r="AG291">
            <v>5379.1584166666662</v>
          </cell>
          <cell r="AH291">
            <v>5422.2961666666661</v>
          </cell>
          <cell r="AI291">
            <v>5500.8273333333336</v>
          </cell>
          <cell r="AJ291">
            <v>5597.6547500000006</v>
          </cell>
          <cell r="AK291">
            <v>5531.20075</v>
          </cell>
          <cell r="AL291">
            <v>5553.1002499999995</v>
          </cell>
          <cell r="AM291">
            <v>5541.6768333333339</v>
          </cell>
          <cell r="AN291">
            <v>5061.985583333334</v>
          </cell>
          <cell r="AO291">
            <v>4587.626416666667</v>
          </cell>
          <cell r="AP291">
            <v>4174.9597500000009</v>
          </cell>
        </row>
        <row r="292">
          <cell r="C292">
            <v>22932.596000000001</v>
          </cell>
          <cell r="D292">
            <v>21776.988000000001</v>
          </cell>
          <cell r="E292">
            <v>25107.550999999999</v>
          </cell>
          <cell r="F292">
            <v>27935.787</v>
          </cell>
          <cell r="G292">
            <v>26109.321</v>
          </cell>
          <cell r="H292">
            <v>28481.477999999999</v>
          </cell>
          <cell r="I292">
            <v>31016.862000000001</v>
          </cell>
          <cell r="J292">
            <v>36949.016000000003</v>
          </cell>
          <cell r="K292">
            <v>30846.600999999999</v>
          </cell>
          <cell r="L292">
            <v>31237.736000000001</v>
          </cell>
          <cell r="M292">
            <v>28039.864000000001</v>
          </cell>
          <cell r="N292">
            <v>31349.827000000001</v>
          </cell>
          <cell r="O292">
            <v>30950.197</v>
          </cell>
          <cell r="P292">
            <v>28673.008000000002</v>
          </cell>
          <cell r="Q292">
            <v>32201.15</v>
          </cell>
          <cell r="R292">
            <v>37132.44</v>
          </cell>
          <cell r="S292">
            <v>39404.796999999999</v>
          </cell>
          <cell r="T292">
            <v>40350.033000000003</v>
          </cell>
          <cell r="U292">
            <v>37633.648000000001</v>
          </cell>
          <cell r="V292">
            <v>39628.802000000003</v>
          </cell>
          <cell r="W292">
            <v>38448.843000000001</v>
          </cell>
          <cell r="X292">
            <v>0</v>
          </cell>
          <cell r="Y292">
            <v>0</v>
          </cell>
          <cell r="Z292">
            <v>0</v>
          </cell>
          <cell r="AA292">
            <v>0</v>
          </cell>
          <cell r="AF292">
            <v>29724.770666666667</v>
          </cell>
          <cell r="AG292">
            <v>30315.903916666673</v>
          </cell>
          <cell r="AH292">
            <v>31082.291666666672</v>
          </cell>
          <cell r="AI292">
            <v>32190.248000000007</v>
          </cell>
          <cell r="AJ292">
            <v>33179.294249999999</v>
          </cell>
          <cell r="AK292">
            <v>33730.693083333332</v>
          </cell>
          <cell r="AL292">
            <v>33954.008583333336</v>
          </cell>
          <cell r="AM292">
            <v>34587.528750000005</v>
          </cell>
          <cell r="AN292">
            <v>31984.384083333334</v>
          </cell>
          <cell r="AO292">
            <v>29647.728749999998</v>
          </cell>
          <cell r="AP292">
            <v>27035.243166666667</v>
          </cell>
        </row>
        <row r="294">
          <cell r="C294">
            <v>500876.93</v>
          </cell>
          <cell r="D294">
            <v>501367.7790000001</v>
          </cell>
          <cell r="E294">
            <v>506312.12699000008</v>
          </cell>
          <cell r="F294">
            <v>507838.61799000006</v>
          </cell>
          <cell r="G294">
            <v>510148.65899000003</v>
          </cell>
          <cell r="H294">
            <v>514107.22399000003</v>
          </cell>
          <cell r="I294">
            <v>519001.88899000001</v>
          </cell>
          <cell r="J294">
            <v>524988.86199</v>
          </cell>
          <cell r="K294">
            <v>529528.73199</v>
          </cell>
          <cell r="L294">
            <v>535145.71198999998</v>
          </cell>
          <cell r="M294">
            <v>538350.93398999993</v>
          </cell>
          <cell r="N294">
            <v>543900.55698999995</v>
          </cell>
          <cell r="O294">
            <v>547665.37899</v>
          </cell>
          <cell r="P294">
            <v>551221.36298999994</v>
          </cell>
          <cell r="Q294">
            <v>559829.75098999997</v>
          </cell>
          <cell r="R294">
            <v>573472.08698999998</v>
          </cell>
          <cell r="S294">
            <v>587819.66499000008</v>
          </cell>
          <cell r="T294">
            <v>599924.89199000003</v>
          </cell>
          <cell r="U294">
            <v>610538.34898999997</v>
          </cell>
          <cell r="V294">
            <v>621787.20598999993</v>
          </cell>
          <cell r="W294">
            <v>632846.54899000004</v>
          </cell>
          <cell r="X294">
            <v>0</v>
          </cell>
          <cell r="Y294">
            <v>0</v>
          </cell>
          <cell r="Z294">
            <v>0</v>
          </cell>
          <cell r="AA294">
            <v>0</v>
          </cell>
          <cell r="AF294">
            <v>527350.83799000003</v>
          </cell>
          <cell r="AG294">
            <v>531810.63998999994</v>
          </cell>
          <cell r="AH294">
            <v>537280.0957399999</v>
          </cell>
          <cell r="AI294">
            <v>543752.67957333324</v>
          </cell>
          <cell r="AJ294">
            <v>550904.1519066667</v>
          </cell>
          <cell r="AK294">
            <v>558532.19024000003</v>
          </cell>
          <cell r="AL294">
            <v>566598.71890666673</v>
          </cell>
          <cell r="AM294">
            <v>575208.53699000005</v>
          </cell>
          <cell r="AN294">
            <v>530613.06099083333</v>
          </cell>
          <cell r="AO294">
            <v>485750.48315833329</v>
          </cell>
          <cell r="AP294">
            <v>440425.43674249994</v>
          </cell>
        </row>
        <row r="297">
          <cell r="C297">
            <v>11.035606947400376</v>
          </cell>
          <cell r="D297">
            <v>10.962028373304822</v>
          </cell>
          <cell r="E297">
            <v>11.009329710228089</v>
          </cell>
          <cell r="F297">
            <v>11.284591196009853</v>
          </cell>
          <cell r="G297">
            <v>10.810607089366988</v>
          </cell>
          <cell r="H297">
            <v>11.104288007805465</v>
          </cell>
          <cell r="I297">
            <v>10.732233365334404</v>
          </cell>
          <cell r="J297">
            <v>10.914105489000491</v>
          </cell>
          <cell r="K297">
            <v>10.938437310554319</v>
          </cell>
          <cell r="L297">
            <v>10.980066673193576</v>
          </cell>
          <cell r="M297">
            <v>10.923469079527948</v>
          </cell>
          <cell r="N297">
            <v>10.959028001508928</v>
          </cell>
          <cell r="O297">
            <v>10.909599069734861</v>
          </cell>
          <cell r="P297">
            <v>10.986363790390479</v>
          </cell>
          <cell r="Q297">
            <v>10.996483436885086</v>
          </cell>
          <cell r="R297">
            <v>10.973084448851843</v>
          </cell>
          <cell r="S297">
            <v>10.741693445020552</v>
          </cell>
          <cell r="T297">
            <v>11.156885750143482</v>
          </cell>
          <cell r="U297">
            <v>10.93844368977312</v>
          </cell>
          <cell r="V297">
            <v>11.880197492114437</v>
          </cell>
          <cell r="W297">
            <v>11.991587395813756</v>
          </cell>
          <cell r="X297" t="e">
            <v>#DIV/0!</v>
          </cell>
          <cell r="Y297">
            <v>0</v>
          </cell>
          <cell r="Z297">
            <v>0</v>
          </cell>
          <cell r="AA297">
            <v>0</v>
          </cell>
          <cell r="AF297">
            <v>10.962676565221285</v>
          </cell>
          <cell r="AG297">
            <v>10.961606042442702</v>
          </cell>
          <cell r="AH297">
            <v>10.9356471468462</v>
          </cell>
          <cell r="AI297">
            <v>10.929904343150666</v>
          </cell>
          <cell r="AJ297">
            <v>10.934287488345499</v>
          </cell>
          <cell r="AK297">
            <v>10.951471682048727</v>
          </cell>
          <cell r="AL297">
            <v>11.031979348974886</v>
          </cell>
          <cell r="AM297">
            <v>11.119741856079839</v>
          </cell>
          <cell r="AN297" t="e">
            <v>#DIV/0!</v>
          </cell>
          <cell r="AO297" t="e">
            <v>#DIV/0!</v>
          </cell>
          <cell r="AP297" t="e">
            <v>#DIV/0!</v>
          </cell>
        </row>
        <row r="299">
          <cell r="AF299" t="e">
            <v>#DIV/0!</v>
          </cell>
          <cell r="AG299" t="e">
            <v>#DIV/0!</v>
          </cell>
          <cell r="AH299" t="e">
            <v>#DIV/0!</v>
          </cell>
          <cell r="AI299" t="e">
            <v>#DIV/0!</v>
          </cell>
          <cell r="AJ299" t="e">
            <v>#DIV/0!</v>
          </cell>
          <cell r="AK299" t="e">
            <v>#DIV/0!</v>
          </cell>
          <cell r="AL299" t="e">
            <v>#DIV/0!</v>
          </cell>
          <cell r="AM299" t="e">
            <v>#DIV/0!</v>
          </cell>
          <cell r="AN299" t="e">
            <v>#DIV/0!</v>
          </cell>
          <cell r="AO299" t="e">
            <v>#DIV/0!</v>
          </cell>
          <cell r="AP299" t="e">
            <v>#DIV/0!</v>
          </cell>
        </row>
        <row r="301">
          <cell r="C301">
            <v>-2.0603191606342976E-2</v>
          </cell>
          <cell r="D301">
            <v>1.1759751043038148E-2</v>
          </cell>
          <cell r="E301">
            <v>0.11834062411896587</v>
          </cell>
          <cell r="F301">
            <v>3.6179050478009872E-2</v>
          </cell>
          <cell r="G301">
            <v>5.458523833755681E-2</v>
          </cell>
          <cell r="H301">
            <v>9.3115563792810399E-2</v>
          </cell>
          <cell r="I301">
            <v>0.11424850159495567</v>
          </cell>
          <cell r="J301">
            <v>0.13842661755973734</v>
          </cell>
          <cell r="K301">
            <v>0.10377065866406449</v>
          </cell>
          <cell r="L301">
            <v>0.12729009008952638</v>
          </cell>
          <cell r="M301">
            <v>7.1873254588870075E-2</v>
          </cell>
          <cell r="N301">
            <v>0.12370272213781891</v>
          </cell>
          <cell r="O301">
            <v>8.3062727955307378E-2</v>
          </cell>
          <cell r="P301">
            <v>7.791583992162196E-2</v>
          </cell>
          <cell r="Q301">
            <v>0.18740321572383337</v>
          </cell>
          <cell r="R301">
            <v>0.29242467323413895</v>
          </cell>
          <cell r="S301">
            <v>0.30022548595813942</v>
          </cell>
          <cell r="T301">
            <v>0.24712123913457479</v>
          </cell>
          <cell r="U301">
            <v>0.21229571518116336</v>
          </cell>
          <cell r="V301">
            <v>0.22109386613192167</v>
          </cell>
          <cell r="W301">
            <v>0.21343654987030355</v>
          </cell>
          <cell r="X301">
            <v>0</v>
          </cell>
          <cell r="Y301">
            <v>0</v>
          </cell>
          <cell r="Z301">
            <v>0</v>
          </cell>
          <cell r="AA301">
            <v>0</v>
          </cell>
          <cell r="AF301">
            <v>9.5209240769937087E-2</v>
          </cell>
          <cell r="AG301">
            <v>0.10096445673700939</v>
          </cell>
          <cell r="AH301">
            <v>0.12231825863335348</v>
          </cell>
          <cell r="AI301">
            <v>0.14278827926840204</v>
          </cell>
          <cell r="AJ301">
            <v>0.15562208554688239</v>
          </cell>
          <cell r="AK301">
            <v>0.16379268667906635</v>
          </cell>
          <cell r="AL301">
            <v>0.17068162406008172</v>
          </cell>
          <cell r="AM301">
            <v>0.17982044832726832</v>
          </cell>
          <cell r="AN301">
            <v>0.16921294081980778</v>
          </cell>
          <cell r="AO301">
            <v>0.16322350293740193</v>
          </cell>
          <cell r="AP301">
            <v>0.15291494275925036</v>
          </cell>
        </row>
        <row r="303">
          <cell r="C303">
            <v>-0.73152794743043592</v>
          </cell>
          <cell r="D303">
            <v>-0.64353743742998903</v>
          </cell>
          <cell r="E303">
            <v>-0.66124878782846541</v>
          </cell>
          <cell r="F303">
            <v>-0.77213915124675914</v>
          </cell>
          <cell r="G303">
            <v>-0.67809206271662648</v>
          </cell>
          <cell r="H303">
            <v>-0.67617102176242649</v>
          </cell>
          <cell r="I303">
            <v>-0.75233520548142185</v>
          </cell>
          <cell r="J303">
            <v>-0.85288889576378568</v>
          </cell>
          <cell r="K303">
            <v>-0.72277217951192974</v>
          </cell>
          <cell r="L303">
            <v>-0.71105605655239612</v>
          </cell>
          <cell r="M303">
            <v>-0.68453024249747763</v>
          </cell>
          <cell r="N303">
            <v>-0.68547563438768888</v>
          </cell>
          <cell r="O303">
            <v>-0.70231605960098908</v>
          </cell>
          <cell r="P303">
            <v>-0.49474644626924186</v>
          </cell>
          <cell r="Q303">
            <v>-0.52632335297437161</v>
          </cell>
          <cell r="R303">
            <v>-0.4907811839476674</v>
          </cell>
          <cell r="S303">
            <v>-0.55004950224456262</v>
          </cell>
          <cell r="T303">
            <v>-0.54678187740702366</v>
          </cell>
          <cell r="U303">
            <v>-0.50577769326007194</v>
          </cell>
          <cell r="V303">
            <v>-0.58557015557077763</v>
          </cell>
          <cell r="W303">
            <v>-0.51387311434185212</v>
          </cell>
          <cell r="X303">
            <v>0</v>
          </cell>
          <cell r="Y303">
            <v>0</v>
          </cell>
          <cell r="Z303">
            <v>0</v>
          </cell>
          <cell r="AA303">
            <v>0</v>
          </cell>
          <cell r="AF303">
            <v>-0.69948097863493397</v>
          </cell>
          <cell r="AG303">
            <v>-0.68823719239709291</v>
          </cell>
          <cell r="AH303">
            <v>-0.6647906951221686</v>
          </cell>
          <cell r="AI303">
            <v>-0.65412048174949655</v>
          </cell>
          <cell r="AJ303">
            <v>-0.64333805305321301</v>
          </cell>
          <cell r="AK303">
            <v>-0.62279159370143389</v>
          </cell>
          <cell r="AL303">
            <v>-0.60051503201868306</v>
          </cell>
          <cell r="AM303">
            <v>-0.58310677658784338</v>
          </cell>
          <cell r="AN303">
            <v>-0.52385210520847691</v>
          </cell>
          <cell r="AO303">
            <v>-0.46680791833368712</v>
          </cell>
          <cell r="AP303">
            <v>-0.40968494880137979</v>
          </cell>
        </row>
        <row r="305">
          <cell r="C305">
            <v>-1.5549992377401962E-2</v>
          </cell>
          <cell r="D305">
            <v>-4.6664876339982354E-3</v>
          </cell>
          <cell r="E305">
            <v>-1.3203720696219686E-2</v>
          </cell>
          <cell r="F305">
            <v>-1.3601412316430675E-2</v>
          </cell>
          <cell r="G305">
            <v>-9.4631637487927918E-3</v>
          </cell>
          <cell r="H305">
            <v>-1.6002535449495366E-2</v>
          </cell>
          <cell r="I305">
            <v>-8.6478380239342414E-3</v>
          </cell>
          <cell r="J305">
            <v>-1.2344001314653094E-2</v>
          </cell>
          <cell r="K305">
            <v>-2.7019887519575982E-2</v>
          </cell>
          <cell r="L305">
            <v>-1.8095992570580588E-2</v>
          </cell>
          <cell r="M305">
            <v>-2.0014249876303118E-2</v>
          </cell>
          <cell r="N305">
            <v>-2.2785939849837542E-2</v>
          </cell>
          <cell r="O305">
            <v>-2.1567655795240667E-2</v>
          </cell>
          <cell r="P305">
            <v>-1.7247612068194064E-2</v>
          </cell>
          <cell r="Q305">
            <v>-1.245855197401808E-2</v>
          </cell>
          <cell r="R305">
            <v>-1.0554894572056333E-2</v>
          </cell>
          <cell r="S305">
            <v>-1.8832630645871918E-2</v>
          </cell>
          <cell r="T305">
            <v>-1.2576755151813042E-2</v>
          </cell>
          <cell r="U305">
            <v>-2.6930311136796944E-2</v>
          </cell>
          <cell r="V305">
            <v>-1.9751427604750696E-2</v>
          </cell>
          <cell r="W305">
            <v>-1.7052721409919987E-2</v>
          </cell>
          <cell r="X305">
            <v>0</v>
          </cell>
          <cell r="Y305">
            <v>0</v>
          </cell>
          <cell r="Z305">
            <v>0</v>
          </cell>
          <cell r="AA305">
            <v>0</v>
          </cell>
          <cell r="AF305">
            <v>-1.6666167435771484E-2</v>
          </cell>
          <cell r="AG305">
            <v>-1.6604070042254684E-2</v>
          </cell>
          <cell r="AH305">
            <v>-1.6350193563556822E-2</v>
          </cell>
          <cell r="AI305">
            <v>-1.7130982471646749E-2</v>
          </cell>
          <cell r="AJ305">
            <v>-1.6845500780173221E-2</v>
          </cell>
          <cell r="AK305">
            <v>-1.8369040206245111E-2</v>
          </cell>
          <cell r="AL305">
            <v>-1.8986325730419914E-2</v>
          </cell>
          <cell r="AM305">
            <v>-1.8155728554615249E-2</v>
          </cell>
          <cell r="AN305">
            <v>-1.6647729173733531E-2</v>
          </cell>
          <cell r="AO305">
            <v>-1.4979875017374938E-2</v>
          </cell>
          <cell r="AP305">
            <v>-1.3081046696555144E-2</v>
          </cell>
        </row>
        <row r="306">
          <cell r="C306">
            <v>-7.6752509790555578E-3</v>
          </cell>
          <cell r="D306">
            <v>-6.7543777670095529E-3</v>
          </cell>
          <cell r="E306">
            <v>-5.1229698189280718E-3</v>
          </cell>
          <cell r="F306">
            <v>-1.5836089188040248E-2</v>
          </cell>
          <cell r="G306">
            <v>-7.9347569429612519E-3</v>
          </cell>
          <cell r="H306">
            <v>-1.6771817095314013E-3</v>
          </cell>
          <cell r="I306">
            <v>-1.0295509872280952E-2</v>
          </cell>
          <cell r="J306">
            <v>-4.1105515129273556E-3</v>
          </cell>
          <cell r="K306">
            <v>-8.5371182600162878E-3</v>
          </cell>
          <cell r="L306">
            <v>-1.6538026118222758E-3</v>
          </cell>
          <cell r="M306">
            <v>-1.7686838907487814E-2</v>
          </cell>
          <cell r="N306">
            <v>-8.534485054102918E-3</v>
          </cell>
          <cell r="O306">
            <v>-2.5765445208502805E-3</v>
          </cell>
          <cell r="P306">
            <v>-9.5647382525081009E-3</v>
          </cell>
          <cell r="Q306">
            <v>-5.8496861995867479E-3</v>
          </cell>
          <cell r="R306">
            <v>-1.0509859452083851E-2</v>
          </cell>
          <cell r="S306">
            <v>-1.1070837001541295E-2</v>
          </cell>
          <cell r="T306">
            <v>-8.9577472711627922E-3</v>
          </cell>
          <cell r="U306">
            <v>-1.0827915438635073E-2</v>
          </cell>
          <cell r="V306">
            <v>-1.1493450020966555E-2</v>
          </cell>
          <cell r="W306">
            <v>-1.3856811328695255E-2</v>
          </cell>
          <cell r="X306">
            <v>0</v>
          </cell>
          <cell r="Y306">
            <v>0</v>
          </cell>
          <cell r="Z306">
            <v>0</v>
          </cell>
          <cell r="AA306">
            <v>0</v>
          </cell>
          <cell r="AF306">
            <v>-7.7942155542880809E-3</v>
          </cell>
          <cell r="AG306">
            <v>-7.8547752526763031E-3</v>
          </cell>
          <cell r="AH306">
            <v>-7.4109227746799377E-3</v>
          </cell>
          <cell r="AI306">
            <v>-7.6722627795616054E-3</v>
          </cell>
          <cell r="AJ306">
            <v>-8.2789765763642224E-3</v>
          </cell>
          <cell r="AK306">
            <v>-8.3233437068937332E-3</v>
          </cell>
          <cell r="AL306">
            <v>-8.9385852492303314E-3</v>
          </cell>
          <cell r="AM306">
            <v>-9.3818930049535815E-3</v>
          </cell>
          <cell r="AN306">
            <v>-9.2440761206350561E-3</v>
          </cell>
          <cell r="AO306">
            <v>-7.7701728783444056E-3</v>
          </cell>
          <cell r="AP306">
            <v>-7.0589657905024972E-3</v>
          </cell>
        </row>
        <row r="307">
          <cell r="C307">
            <v>-2.3225243356457516E-2</v>
          </cell>
          <cell r="D307">
            <v>-1.1420865401007788E-2</v>
          </cell>
          <cell r="E307">
            <v>-1.8326690515147761E-2</v>
          </cell>
          <cell r="F307">
            <v>-2.9437501504470925E-2</v>
          </cell>
          <cell r="G307">
            <v>-1.7397920691754044E-2</v>
          </cell>
          <cell r="H307">
            <v>-1.7679717159026768E-2</v>
          </cell>
          <cell r="I307">
            <v>-1.8943347896215195E-2</v>
          </cell>
          <cell r="J307">
            <v>-1.6454552827580449E-2</v>
          </cell>
          <cell r="K307">
            <v>-3.5557005779592268E-2</v>
          </cell>
          <cell r="L307">
            <v>-1.9749795182402864E-2</v>
          </cell>
          <cell r="M307">
            <v>-3.7701088783790936E-2</v>
          </cell>
          <cell r="N307">
            <v>-3.1320424903940464E-2</v>
          </cell>
          <cell r="O307">
            <v>-2.414420031609095E-2</v>
          </cell>
          <cell r="P307">
            <v>-2.6812350320702165E-2</v>
          </cell>
          <cell r="Q307">
            <v>-1.8308238173604826E-2</v>
          </cell>
          <cell r="R307">
            <v>-2.1064754024140184E-2</v>
          </cell>
          <cell r="S307">
            <v>-2.9903467647413213E-2</v>
          </cell>
          <cell r="T307">
            <v>-2.1534502422975832E-2</v>
          </cell>
          <cell r="U307">
            <v>-3.7758226575432013E-2</v>
          </cell>
          <cell r="V307">
            <v>-3.124487762571725E-2</v>
          </cell>
          <cell r="W307">
            <v>-3.0909532738615242E-2</v>
          </cell>
          <cell r="X307">
            <v>0</v>
          </cell>
          <cell r="Y307">
            <v>0</v>
          </cell>
          <cell r="Z307">
            <v>0</v>
          </cell>
          <cell r="AA307">
            <v>0</v>
          </cell>
          <cell r="AF307">
            <v>-2.4460382990059565E-2</v>
          </cell>
          <cell r="AG307">
            <v>-2.4458845294930989E-2</v>
          </cell>
          <cell r="AH307">
            <v>-2.376111633823676E-2</v>
          </cell>
          <cell r="AI307">
            <v>-2.4803245251208354E-2</v>
          </cell>
          <cell r="AJ307">
            <v>-2.5124477356537445E-2</v>
          </cell>
          <cell r="AK307">
            <v>-2.6692383913138842E-2</v>
          </cell>
          <cell r="AL307">
            <v>-2.7924910979650247E-2</v>
          </cell>
          <cell r="AM307">
            <v>-2.753762155956883E-2</v>
          </cell>
          <cell r="AN307">
            <v>-2.5891805294368589E-2</v>
          </cell>
          <cell r="AO307">
            <v>-2.2750047895719345E-2</v>
          </cell>
          <cell r="AP307">
            <v>-2.0140012487057643E-2</v>
          </cell>
        </row>
        <row r="309">
          <cell r="C309">
            <v>-0.41292361885306927</v>
          </cell>
          <cell r="D309">
            <v>-0.39526286826586315</v>
          </cell>
          <cell r="E309">
            <v>-0.31912056319039994</v>
          </cell>
          <cell r="F309">
            <v>-0.45558682817122376</v>
          </cell>
          <cell r="G309">
            <v>-0.40421052816436676</v>
          </cell>
          <cell r="H309">
            <v>-0.40897876398042199</v>
          </cell>
          <cell r="I309">
            <v>-0.39898307284627815</v>
          </cell>
          <cell r="J309">
            <v>-0.40232355301508976</v>
          </cell>
          <cell r="K309">
            <v>-0.39320793057878639</v>
          </cell>
          <cell r="L309">
            <v>-0.38982899988115899</v>
          </cell>
          <cell r="M309">
            <v>-0.3747836888278156</v>
          </cell>
          <cell r="N309">
            <v>-0.40654792660592937</v>
          </cell>
          <cell r="O309">
            <v>-0.38859843271660038</v>
          </cell>
          <cell r="P309">
            <v>-0.23396704797426984</v>
          </cell>
          <cell r="Q309">
            <v>-0.25400755740038344</v>
          </cell>
          <cell r="R309">
            <v>-0.23485821496176362</v>
          </cell>
          <cell r="S309">
            <v>-0.26007301729857474</v>
          </cell>
          <cell r="T309">
            <v>-0.26262368749202392</v>
          </cell>
          <cell r="U309">
            <v>-0.23400973334231998</v>
          </cell>
          <cell r="V309">
            <v>-0.27716263897253018</v>
          </cell>
          <cell r="W309">
            <v>-0.24148179080161844</v>
          </cell>
          <cell r="X309">
            <v>0</v>
          </cell>
          <cell r="Y309">
            <v>0</v>
          </cell>
          <cell r="Z309">
            <v>0</v>
          </cell>
          <cell r="AA309">
            <v>0</v>
          </cell>
          <cell r="AF309">
            <v>-0.38134477799602839</v>
          </cell>
          <cell r="AG309">
            <v>-0.37591869418019369</v>
          </cell>
          <cell r="AH309">
            <v>-0.3575246430794054</v>
          </cell>
          <cell r="AI309">
            <v>-0.34551318384058932</v>
          </cell>
          <cell r="AJ309">
            <v>-0.33331692746655611</v>
          </cell>
          <cell r="AK309">
            <v>-0.31956914917455964</v>
          </cell>
          <cell r="AL309">
            <v>-0.30913907300434634</v>
          </cell>
          <cell r="AM309">
            <v>-0.29649522802291567</v>
          </cell>
          <cell r="AN309">
            <v>-0.2640094780328191</v>
          </cell>
          <cell r="AO309">
            <v>-0.23277750396383448</v>
          </cell>
          <cell r="AP309">
            <v>-0.19889851008000703</v>
          </cell>
        </row>
        <row r="310">
          <cell r="C310">
            <v>-0.29537908522090922</v>
          </cell>
          <cell r="D310">
            <v>-0.23685370376311801</v>
          </cell>
          <cell r="E310">
            <v>-0.32380153412291773</v>
          </cell>
          <cell r="F310">
            <v>-0.28711482157106449</v>
          </cell>
          <cell r="G310">
            <v>-0.25648361386050561</v>
          </cell>
          <cell r="H310">
            <v>-0.24951254062297773</v>
          </cell>
          <cell r="I310">
            <v>-0.33440878473892849</v>
          </cell>
          <cell r="J310">
            <v>-0.43411078992111551</v>
          </cell>
          <cell r="K310">
            <v>-0.29400724315355103</v>
          </cell>
          <cell r="L310">
            <v>-0.30147726148883414</v>
          </cell>
          <cell r="M310">
            <v>-0.272045464885871</v>
          </cell>
          <cell r="N310">
            <v>-0.24760728287781902</v>
          </cell>
          <cell r="O310">
            <v>-0.28957342656829771</v>
          </cell>
          <cell r="P310">
            <v>-0.23396704797426984</v>
          </cell>
          <cell r="Q310">
            <v>-0.25400755740038344</v>
          </cell>
          <cell r="R310">
            <v>-0.23485821496176362</v>
          </cell>
          <cell r="S310">
            <v>-0.26007301729857474</v>
          </cell>
          <cell r="T310">
            <v>-0.26262368749202392</v>
          </cell>
          <cell r="U310">
            <v>-0.23400973334231998</v>
          </cell>
          <cell r="V310">
            <v>-0.27716263897253018</v>
          </cell>
          <cell r="W310">
            <v>-0.24148179080161844</v>
          </cell>
          <cell r="X310">
            <v>0</v>
          </cell>
          <cell r="Y310">
            <v>0</v>
          </cell>
          <cell r="Z310">
            <v>0</v>
          </cell>
          <cell r="AA310">
            <v>0</v>
          </cell>
          <cell r="AF310">
            <v>-0.29367581764884604</v>
          </cell>
          <cell r="AG310">
            <v>-0.28785965292196813</v>
          </cell>
          <cell r="AH310">
            <v>-0.2835049357045264</v>
          </cell>
          <cell r="AI310">
            <v>-0.28380405265769881</v>
          </cell>
          <cell r="AJ310">
            <v>-0.28489664823011934</v>
          </cell>
          <cell r="AK310">
            <v>-0.27653006061373531</v>
          </cell>
          <cell r="AL310">
            <v>-0.26345104803468655</v>
          </cell>
          <cell r="AM310">
            <v>-0.25907392700535886</v>
          </cell>
          <cell r="AN310">
            <v>-0.23395082188128932</v>
          </cell>
          <cell r="AO310">
            <v>-0.2112803664741334</v>
          </cell>
          <cell r="AP310">
            <v>-0.19064642623431516</v>
          </cell>
        </row>
        <row r="311">
          <cell r="C311">
            <v>-0.70830270407397844</v>
          </cell>
          <cell r="D311">
            <v>-0.63211657202898131</v>
          </cell>
          <cell r="E311">
            <v>-0.64292209731331762</v>
          </cell>
          <cell r="F311">
            <v>-0.74270164974228825</v>
          </cell>
          <cell r="G311">
            <v>-0.66069414202487231</v>
          </cell>
          <cell r="H311">
            <v>-0.65849130460339977</v>
          </cell>
          <cell r="I311">
            <v>-0.73339185758520664</v>
          </cell>
          <cell r="J311">
            <v>-0.83643434293620533</v>
          </cell>
          <cell r="K311">
            <v>-0.68721517373233743</v>
          </cell>
          <cell r="L311">
            <v>-0.69130626136999329</v>
          </cell>
          <cell r="M311">
            <v>-0.64682915371368666</v>
          </cell>
          <cell r="N311">
            <v>-0.65415520948374828</v>
          </cell>
          <cell r="O311">
            <v>-0.67817185928489809</v>
          </cell>
          <cell r="P311">
            <v>-0.46793409594853969</v>
          </cell>
          <cell r="Q311">
            <v>-0.50801511480076689</v>
          </cell>
          <cell r="R311">
            <v>-0.46971642992352725</v>
          </cell>
          <cell r="S311">
            <v>-0.52014603459714948</v>
          </cell>
          <cell r="T311">
            <v>-0.52524737498404783</v>
          </cell>
          <cell r="U311">
            <v>-0.46801946668463995</v>
          </cell>
          <cell r="V311">
            <v>-0.55432527794506037</v>
          </cell>
          <cell r="W311">
            <v>-0.48296358160323688</v>
          </cell>
          <cell r="X311">
            <v>0</v>
          </cell>
          <cell r="Y311">
            <v>0</v>
          </cell>
          <cell r="Z311">
            <v>0</v>
          </cell>
          <cell r="AA311">
            <v>0</v>
          </cell>
          <cell r="AF311">
            <v>-0.67502059564487449</v>
          </cell>
          <cell r="AG311">
            <v>-0.66377834710216188</v>
          </cell>
          <cell r="AH311">
            <v>-0.64102957878393174</v>
          </cell>
          <cell r="AI311">
            <v>-0.62931723649828819</v>
          </cell>
          <cell r="AJ311">
            <v>-0.61821357569667545</v>
          </cell>
          <cell r="AK311">
            <v>-0.59609920978829489</v>
          </cell>
          <cell r="AL311">
            <v>-0.57259012103903295</v>
          </cell>
          <cell r="AM311">
            <v>-0.55556915502827453</v>
          </cell>
          <cell r="AN311">
            <v>-0.4979602999141084</v>
          </cell>
          <cell r="AO311">
            <v>-0.44405787043796785</v>
          </cell>
          <cell r="AP311">
            <v>-0.38954493631432219</v>
          </cell>
        </row>
        <row r="313">
          <cell r="C313">
            <v>0.71092475582409165</v>
          </cell>
          <cell r="D313">
            <v>0.65529718847302476</v>
          </cell>
          <cell r="E313">
            <v>0.7795894119474317</v>
          </cell>
          <cell r="F313">
            <v>0.80831820172476943</v>
          </cell>
          <cell r="G313">
            <v>0.73267730105418394</v>
          </cell>
          <cell r="H313">
            <v>0.76928658555523688</v>
          </cell>
          <cell r="I313">
            <v>0.866583707076378</v>
          </cell>
          <cell r="J313">
            <v>0.99131551332352319</v>
          </cell>
          <cell r="K313">
            <v>0.82654283817599428</v>
          </cell>
          <cell r="L313">
            <v>0.83834614664192286</v>
          </cell>
          <cell r="M313">
            <v>0.7564034970863488</v>
          </cell>
          <cell r="N313">
            <v>0.8091783565255074</v>
          </cell>
          <cell r="O313">
            <v>0.78537878755629564</v>
          </cell>
          <cell r="P313">
            <v>0.7255432080311498</v>
          </cell>
          <cell r="Q313">
            <v>0.84085770095308998</v>
          </cell>
          <cell r="R313">
            <v>0.93927301839553845</v>
          </cell>
          <cell r="S313">
            <v>0.9467523185822776</v>
          </cell>
          <cell r="T313">
            <v>0.93364744442385472</v>
          </cell>
          <cell r="U313">
            <v>0.85902253245492965</v>
          </cell>
          <cell r="V313">
            <v>0.90052588000333023</v>
          </cell>
          <cell r="W313">
            <v>0.84194031488068199</v>
          </cell>
          <cell r="X313">
            <v>0</v>
          </cell>
          <cell r="Y313">
            <v>0</v>
          </cell>
          <cell r="Z313">
            <v>0</v>
          </cell>
          <cell r="AA313">
            <v>0</v>
          </cell>
          <cell r="AF313">
            <v>0.80743029622489526</v>
          </cell>
          <cell r="AG313">
            <v>0.81253598697536678</v>
          </cell>
          <cell r="AH313">
            <v>0.82344888836459751</v>
          </cell>
          <cell r="AI313">
            <v>0.84128847315860522</v>
          </cell>
          <cell r="AJ313">
            <v>0.85498521139765649</v>
          </cell>
          <cell r="AK313">
            <v>0.8543551135125359</v>
          </cell>
          <cell r="AL313">
            <v>0.8467893107358534</v>
          </cell>
          <cell r="AM313">
            <v>0.84807243379457742</v>
          </cell>
          <cell r="AN313">
            <v>0.77821025490775042</v>
          </cell>
          <cell r="AO313">
            <v>0.71517663015055455</v>
          </cell>
          <cell r="AP313">
            <v>0.64774510044009559</v>
          </cell>
        </row>
        <row r="314">
          <cell r="C314">
            <v>0.16244937020275516</v>
          </cell>
          <cell r="D314">
            <v>0.13356452252652162</v>
          </cell>
          <cell r="E314">
            <v>0.17865208685458819</v>
          </cell>
          <cell r="F314">
            <v>0.14621783689068574</v>
          </cell>
          <cell r="G314">
            <v>0.11572569300186077</v>
          </cell>
          <cell r="H314">
            <v>9.9329446636834712E-2</v>
          </cell>
          <cell r="I314">
            <v>0.14260566002361028</v>
          </cell>
          <cell r="J314">
            <v>0.13700611405938459</v>
          </cell>
          <cell r="K314">
            <v>0.12146271400556805</v>
          </cell>
          <cell r="L314">
            <v>0.13044719923017223</v>
          </cell>
          <cell r="M314">
            <v>0.12764321654748947</v>
          </cell>
          <cell r="N314">
            <v>0.11038153042584639</v>
          </cell>
          <cell r="O314">
            <v>0.10252902903540378</v>
          </cell>
          <cell r="P314">
            <v>9.7283491058456753E-2</v>
          </cell>
          <cell r="Q314">
            <v>0.13984386886216971</v>
          </cell>
          <cell r="R314">
            <v>0.14333589784768938</v>
          </cell>
          <cell r="S314">
            <v>0.12220030510608272</v>
          </cell>
          <cell r="T314">
            <v>0.10992475388025551</v>
          </cell>
          <cell r="U314">
            <v>0.10625534104536298</v>
          </cell>
          <cell r="V314">
            <v>0.12163029582473664</v>
          </cell>
          <cell r="W314">
            <v>9.990813481131533E-2</v>
          </cell>
          <cell r="X314">
            <v>0</v>
          </cell>
          <cell r="Y314">
            <v>0</v>
          </cell>
          <cell r="Z314">
            <v>0</v>
          </cell>
          <cell r="AA314">
            <v>0</v>
          </cell>
          <cell r="AF314">
            <v>0.12577366814749175</v>
          </cell>
          <cell r="AG314">
            <v>0.12253964998145687</v>
          </cell>
          <cell r="AH314">
            <v>0.12229948839454051</v>
          </cell>
          <cell r="AI314">
            <v>0.12283903940322567</v>
          </cell>
          <cell r="AJ314">
            <v>0.12372198167351073</v>
          </cell>
          <cell r="AK314">
            <v>0.12069278842532345</v>
          </cell>
          <cell r="AL314">
            <v>0.11941147023910281</v>
          </cell>
          <cell r="AM314">
            <v>0.1176152553062484</v>
          </cell>
          <cell r="AN314">
            <v>0.10674465537040072</v>
          </cell>
          <cell r="AO314">
            <v>9.6107720658109921E-2</v>
          </cell>
          <cell r="AP314">
            <v>8.6909259789289386E-2</v>
          </cell>
        </row>
        <row r="315">
          <cell r="C315">
            <v>0.54847538562133646</v>
          </cell>
          <cell r="D315">
            <v>0.52173266594650314</v>
          </cell>
          <cell r="E315">
            <v>0.60093732509284348</v>
          </cell>
          <cell r="F315">
            <v>0.66210036483408385</v>
          </cell>
          <cell r="G315">
            <v>0.61695160805232319</v>
          </cell>
          <cell r="H315">
            <v>0.66995713891840203</v>
          </cell>
          <cell r="I315">
            <v>0.72397804705276769</v>
          </cell>
          <cell r="J315">
            <v>0.85430939926413851</v>
          </cell>
          <cell r="K315">
            <v>0.70508012417042631</v>
          </cell>
          <cell r="L315">
            <v>0.70789894741175063</v>
          </cell>
          <cell r="M315">
            <v>0.62876028053885935</v>
          </cell>
          <cell r="N315">
            <v>0.69879682609966087</v>
          </cell>
          <cell r="O315">
            <v>0.6828497585208918</v>
          </cell>
          <cell r="P315">
            <v>0.62825971697269301</v>
          </cell>
          <cell r="Q315">
            <v>0.70101383209092027</v>
          </cell>
          <cell r="R315">
            <v>0.79593712054784926</v>
          </cell>
          <cell r="S315">
            <v>0.82455201347619478</v>
          </cell>
          <cell r="T315">
            <v>0.82372269054359937</v>
          </cell>
          <cell r="U315">
            <v>0.75276719140956672</v>
          </cell>
          <cell r="V315">
            <v>0.77889558417859361</v>
          </cell>
          <cell r="W315">
            <v>0.74203218006936666</v>
          </cell>
          <cell r="X315">
            <v>0</v>
          </cell>
          <cell r="Y315">
            <v>0</v>
          </cell>
          <cell r="Z315">
            <v>0</v>
          </cell>
          <cell r="AA315">
            <v>0</v>
          </cell>
          <cell r="AF315">
            <v>0.68165662807740335</v>
          </cell>
          <cell r="AG315">
            <v>0.68999633699390983</v>
          </cell>
          <cell r="AH315">
            <v>0.70114939997005699</v>
          </cell>
          <cell r="AI315">
            <v>0.7184494337553794</v>
          </cell>
          <cell r="AJ315">
            <v>0.73126322972414604</v>
          </cell>
          <cell r="AK315">
            <v>0.73366232508721252</v>
          </cell>
          <cell r="AL315">
            <v>0.72737784049675058</v>
          </cell>
          <cell r="AM315">
            <v>0.73045717848832892</v>
          </cell>
          <cell r="AN315">
            <v>0.67146559953734963</v>
          </cell>
          <cell r="AO315">
            <v>0.61906890949244475</v>
          </cell>
          <cell r="AP315">
            <v>0.56083584065080638</v>
          </cell>
        </row>
      </sheetData>
      <sheetData sheetId="2" refreshError="1"/>
      <sheetData sheetId="3" refreshError="1"/>
    </sheetDataSet>
  </externalBook>
</externalLink>
</file>

<file path=xl/externalLinks/externalLink1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ccueil"/>
      <sheetName val="Table"/>
      <sheetName val=" saisie 2007"/>
      <sheetName val=" saisie 2008"/>
      <sheetName val=" saisie 09-10"/>
      <sheetName val="réel A-1"/>
      <sheetName val="réel A"/>
      <sheetName val="CR mensuel"/>
      <sheetName val="CR annuel pour CA"/>
      <sheetName val="hyp prod"/>
      <sheetName val="CR annuel"/>
      <sheetName val="CR M AGREGE"/>
      <sheetName val="hyp"/>
      <sheetName val="inv PB"/>
      <sheetName val="PB"/>
      <sheetName val="PB NZ"/>
      <sheetName val="VAC"/>
      <sheetName val="comptant"/>
      <sheetName val="RevMAG"/>
      <sheetName val="RevPPAL"/>
      <sheetName val="Résultats PB, PB NZ et VAC"/>
      <sheetName val="REV hors Mag"/>
      <sheetName val="REV Mag"/>
    </sheetNames>
    <sheetDataSet>
      <sheetData sheetId="0" refreshError="1"/>
      <sheetData sheetId="1" refreshError="1">
        <row r="4">
          <cell r="B4" t="str">
            <v>août</v>
          </cell>
          <cell r="C4">
            <v>8</v>
          </cell>
        </row>
        <row r="5">
          <cell r="B5" t="str">
            <v>avr</v>
          </cell>
          <cell r="C5">
            <v>4</v>
          </cell>
        </row>
        <row r="6">
          <cell r="B6" t="str">
            <v>déc</v>
          </cell>
          <cell r="C6">
            <v>12</v>
          </cell>
        </row>
        <row r="7">
          <cell r="B7" t="str">
            <v>févr</v>
          </cell>
          <cell r="C7">
            <v>2</v>
          </cell>
        </row>
        <row r="8">
          <cell r="B8" t="str">
            <v>janv</v>
          </cell>
          <cell r="C8">
            <v>1</v>
          </cell>
        </row>
        <row r="9">
          <cell r="B9" t="str">
            <v>juil</v>
          </cell>
          <cell r="C9">
            <v>7</v>
          </cell>
        </row>
        <row r="10">
          <cell r="B10" t="str">
            <v>juin</v>
          </cell>
          <cell r="C10">
            <v>6</v>
          </cell>
        </row>
        <row r="11">
          <cell r="B11" t="str">
            <v>mai</v>
          </cell>
          <cell r="C11">
            <v>5</v>
          </cell>
        </row>
        <row r="12">
          <cell r="B12" t="str">
            <v>mars</v>
          </cell>
          <cell r="C12">
            <v>3</v>
          </cell>
        </row>
        <row r="13">
          <cell r="B13" t="str">
            <v>nov</v>
          </cell>
          <cell r="C13">
            <v>11</v>
          </cell>
        </row>
        <row r="14">
          <cell r="B14" t="str">
            <v>oct</v>
          </cell>
          <cell r="C14">
            <v>10</v>
          </cell>
        </row>
        <row r="15">
          <cell r="B15" t="str">
            <v>sept</v>
          </cell>
          <cell r="C15">
            <v>9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</sheetDataSet>
  </externalBook>
</externalLink>
</file>

<file path=xl/externalLinks/externalLink1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ccueil"/>
      <sheetName val="Table"/>
      <sheetName val=" saisie P3 05"/>
      <sheetName val="réel03"/>
      <sheetName val="réel04"/>
      <sheetName val="réel05"/>
      <sheetName val="hyp prod"/>
      <sheetName val="hyp"/>
      <sheetName val="CR annuel"/>
      <sheetName val="CR M AGREGE"/>
      <sheetName val="CR mensuel"/>
      <sheetName val="inv PB"/>
      <sheetName val="PB"/>
      <sheetName val="PB NZ"/>
      <sheetName val="VAC"/>
      <sheetName val="comptant"/>
      <sheetName val="RevMAG"/>
      <sheetName val="RevPPAL"/>
    </sheetNames>
    <sheetDataSet>
      <sheetData sheetId="0" refreshError="1"/>
      <sheetData sheetId="1" refreshError="1">
        <row r="4">
          <cell r="B4" t="str">
            <v>août</v>
          </cell>
          <cell r="C4">
            <v>8</v>
          </cell>
        </row>
        <row r="5">
          <cell r="B5" t="str">
            <v>avr</v>
          </cell>
          <cell r="C5">
            <v>4</v>
          </cell>
        </row>
        <row r="6">
          <cell r="B6" t="str">
            <v>déc</v>
          </cell>
          <cell r="C6">
            <v>12</v>
          </cell>
        </row>
        <row r="7">
          <cell r="B7" t="str">
            <v>févr</v>
          </cell>
          <cell r="C7">
            <v>2</v>
          </cell>
        </row>
        <row r="8">
          <cell r="B8" t="str">
            <v>janv</v>
          </cell>
          <cell r="C8">
            <v>1</v>
          </cell>
        </row>
        <row r="9">
          <cell r="B9" t="str">
            <v>juil</v>
          </cell>
          <cell r="C9">
            <v>7</v>
          </cell>
        </row>
        <row r="10">
          <cell r="B10" t="str">
            <v>juin</v>
          </cell>
          <cell r="C10">
            <v>6</v>
          </cell>
        </row>
        <row r="11">
          <cell r="B11" t="str">
            <v>mai</v>
          </cell>
          <cell r="C11">
            <v>5</v>
          </cell>
        </row>
        <row r="12">
          <cell r="B12" t="str">
            <v>mars</v>
          </cell>
          <cell r="C12">
            <v>3</v>
          </cell>
        </row>
        <row r="13">
          <cell r="B13" t="str">
            <v>nov</v>
          </cell>
          <cell r="C13">
            <v>11</v>
          </cell>
        </row>
        <row r="14">
          <cell r="B14" t="str">
            <v>oct</v>
          </cell>
          <cell r="C14">
            <v>10</v>
          </cell>
        </row>
        <row r="15">
          <cell r="B15" t="str">
            <v>sept</v>
          </cell>
          <cell r="C15">
            <v>9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</sheetDataSet>
  </externalBook>
</externalLink>
</file>

<file path=xl/externalLinks/externalLink1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cap 2002"/>
      <sheetName val="stat 2001 et 2003"/>
      <sheetName val="comment 2002"/>
      <sheetName val="comments mois "/>
      <sheetName val="tables"/>
      <sheetName val="charges d'expl"/>
      <sheetName val="assur"/>
      <sheetName val="pnb"/>
      <sheetName val="recap"/>
      <sheetName val="GD TOT"/>
      <sheetName val="31"/>
      <sheetName val="51"/>
      <sheetName val="77"/>
      <sheetName val="110"/>
      <sheetName val="114"/>
      <sheetName val="165"/>
      <sheetName val="menasof"/>
      <sheetName val="chabrieres"/>
      <sheetName val="corasof"/>
      <sheetName val="maty"/>
      <sheetName val="castosof"/>
      <sheetName val="alsof"/>
    </sheetNames>
    <sheetDataSet>
      <sheetData sheetId="0" refreshError="1"/>
      <sheetData sheetId="1" refreshError="1"/>
      <sheetData sheetId="2" refreshError="1"/>
      <sheetData sheetId="3" refreshError="1"/>
      <sheetData sheetId="4" refreshError="1">
        <row r="1">
          <cell r="A1" t="str">
            <v>MOIS</v>
          </cell>
          <cell r="B1" t="str">
            <v>Réel mois</v>
          </cell>
          <cell r="C1" t="str">
            <v>p1 mois</v>
          </cell>
          <cell r="D1" t="str">
            <v>p3 mois</v>
          </cell>
          <cell r="E1" t="str">
            <v>Réel cum</v>
          </cell>
          <cell r="F1" t="str">
            <v>p1 cum</v>
          </cell>
          <cell r="G1" t="str">
            <v>p3 cum</v>
          </cell>
        </row>
        <row r="2">
          <cell r="A2">
            <v>37257</v>
          </cell>
          <cell r="B2">
            <v>5</v>
          </cell>
          <cell r="C2">
            <v>17</v>
          </cell>
          <cell r="D2">
            <v>29</v>
          </cell>
          <cell r="E2">
            <v>41</v>
          </cell>
          <cell r="F2">
            <v>53</v>
          </cell>
          <cell r="G2">
            <v>65</v>
          </cell>
        </row>
        <row r="3">
          <cell r="A3">
            <v>37288</v>
          </cell>
          <cell r="B3">
            <v>6</v>
          </cell>
          <cell r="C3">
            <v>18</v>
          </cell>
          <cell r="D3">
            <v>30</v>
          </cell>
          <cell r="E3">
            <v>42</v>
          </cell>
          <cell r="F3">
            <v>54</v>
          </cell>
          <cell r="G3">
            <v>66</v>
          </cell>
        </row>
        <row r="4">
          <cell r="A4">
            <v>37316</v>
          </cell>
          <cell r="B4">
            <v>7</v>
          </cell>
          <cell r="C4">
            <v>19</v>
          </cell>
          <cell r="D4">
            <v>31</v>
          </cell>
          <cell r="E4">
            <v>43</v>
          </cell>
          <cell r="F4">
            <v>55</v>
          </cell>
          <cell r="G4">
            <v>67</v>
          </cell>
        </row>
        <row r="5">
          <cell r="A5">
            <v>37347</v>
          </cell>
          <cell r="B5">
            <v>8</v>
          </cell>
          <cell r="C5">
            <v>20</v>
          </cell>
          <cell r="D5">
            <v>32</v>
          </cell>
          <cell r="E5">
            <v>44</v>
          </cell>
          <cell r="F5">
            <v>56</v>
          </cell>
          <cell r="G5">
            <v>68</v>
          </cell>
        </row>
        <row r="6">
          <cell r="A6">
            <v>37377</v>
          </cell>
          <cell r="B6">
            <v>9</v>
          </cell>
          <cell r="C6">
            <v>21</v>
          </cell>
          <cell r="D6">
            <v>33</v>
          </cell>
          <cell r="E6">
            <v>45</v>
          </cell>
          <cell r="F6">
            <v>57</v>
          </cell>
          <cell r="G6">
            <v>69</v>
          </cell>
        </row>
        <row r="7">
          <cell r="A7">
            <v>37408</v>
          </cell>
          <cell r="B7">
            <v>10</v>
          </cell>
          <cell r="C7">
            <v>22</v>
          </cell>
          <cell r="D7">
            <v>34</v>
          </cell>
          <cell r="E7">
            <v>46</v>
          </cell>
          <cell r="F7">
            <v>58</v>
          </cell>
          <cell r="G7">
            <v>70</v>
          </cell>
        </row>
        <row r="8">
          <cell r="A8">
            <v>37438</v>
          </cell>
          <cell r="B8">
            <v>11</v>
          </cell>
          <cell r="C8">
            <v>23</v>
          </cell>
          <cell r="D8">
            <v>35</v>
          </cell>
          <cell r="E8">
            <v>47</v>
          </cell>
          <cell r="F8">
            <v>59</v>
          </cell>
          <cell r="G8">
            <v>71</v>
          </cell>
        </row>
        <row r="9">
          <cell r="A9">
            <v>37469</v>
          </cell>
          <cell r="B9">
            <v>12</v>
          </cell>
          <cell r="C9">
            <v>24</v>
          </cell>
          <cell r="D9">
            <v>36</v>
          </cell>
          <cell r="E9">
            <v>48</v>
          </cell>
          <cell r="F9">
            <v>60</v>
          </cell>
          <cell r="G9">
            <v>72</v>
          </cell>
        </row>
        <row r="10">
          <cell r="A10">
            <v>37500</v>
          </cell>
          <cell r="B10">
            <v>13</v>
          </cell>
          <cell r="C10">
            <v>25</v>
          </cell>
          <cell r="D10">
            <v>37</v>
          </cell>
          <cell r="E10">
            <v>49</v>
          </cell>
          <cell r="F10">
            <v>61</v>
          </cell>
          <cell r="G10">
            <v>73</v>
          </cell>
        </row>
        <row r="11">
          <cell r="A11">
            <v>37530</v>
          </cell>
          <cell r="B11">
            <v>14</v>
          </cell>
          <cell r="C11">
            <v>26</v>
          </cell>
          <cell r="D11">
            <v>38</v>
          </cell>
          <cell r="E11">
            <v>50</v>
          </cell>
          <cell r="F11">
            <v>62</v>
          </cell>
          <cell r="G11">
            <v>74</v>
          </cell>
        </row>
        <row r="12">
          <cell r="A12">
            <v>37561</v>
          </cell>
          <cell r="B12">
            <v>15</v>
          </cell>
          <cell r="C12">
            <v>27</v>
          </cell>
          <cell r="D12">
            <v>39</v>
          </cell>
          <cell r="E12">
            <v>51</v>
          </cell>
          <cell r="F12">
            <v>63</v>
          </cell>
          <cell r="G12">
            <v>75</v>
          </cell>
        </row>
        <row r="13">
          <cell r="A13">
            <v>37591</v>
          </cell>
          <cell r="B13">
            <v>16</v>
          </cell>
          <cell r="C13">
            <v>28</v>
          </cell>
          <cell r="D13">
            <v>40</v>
          </cell>
          <cell r="E13">
            <v>52</v>
          </cell>
          <cell r="F13">
            <v>64</v>
          </cell>
          <cell r="G13">
            <v>76</v>
          </cell>
        </row>
      </sheetData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</sheetDataSet>
  </externalBook>
</externalLink>
</file>

<file path=xl/externalLinks/externalLink1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ccueil"/>
      <sheetName val="Table"/>
      <sheetName val=" saisie 2007"/>
      <sheetName val=" saisie 2008"/>
      <sheetName val=" saisie 09-10"/>
      <sheetName val="réel A-1"/>
      <sheetName val="réel A"/>
      <sheetName val="CR mensuel"/>
      <sheetName val="CR annuel pour CA"/>
      <sheetName val="hyp prod"/>
      <sheetName val="CR annuel"/>
      <sheetName val="CR M AGREGE"/>
      <sheetName val="hyp"/>
      <sheetName val="inv PB"/>
      <sheetName val="PB"/>
      <sheetName val="PB NZ"/>
      <sheetName val="VAC"/>
      <sheetName val="comptant"/>
      <sheetName val="RevMAG"/>
      <sheetName val="RevPPAL"/>
      <sheetName val="Résultats PB, PB NZ et VAC"/>
      <sheetName val="REV hors Mag"/>
      <sheetName val="REV Mag"/>
    </sheetNames>
    <sheetDataSet>
      <sheetData sheetId="0" refreshError="1"/>
      <sheetData sheetId="1" refreshError="1">
        <row r="4">
          <cell r="B4" t="str">
            <v>août</v>
          </cell>
          <cell r="C4">
            <v>8</v>
          </cell>
        </row>
        <row r="5">
          <cell r="B5" t="str">
            <v>avr</v>
          </cell>
          <cell r="C5">
            <v>4</v>
          </cell>
        </row>
        <row r="6">
          <cell r="B6" t="str">
            <v>déc</v>
          </cell>
          <cell r="C6">
            <v>12</v>
          </cell>
        </row>
        <row r="7">
          <cell r="B7" t="str">
            <v>févr</v>
          </cell>
          <cell r="C7">
            <v>2</v>
          </cell>
        </row>
        <row r="8">
          <cell r="B8" t="str">
            <v>janv</v>
          </cell>
          <cell r="C8">
            <v>1</v>
          </cell>
        </row>
        <row r="9">
          <cell r="B9" t="str">
            <v>juil</v>
          </cell>
          <cell r="C9">
            <v>7</v>
          </cell>
        </row>
        <row r="10">
          <cell r="B10" t="str">
            <v>juin</v>
          </cell>
          <cell r="C10">
            <v>6</v>
          </cell>
        </row>
        <row r="11">
          <cell r="B11" t="str">
            <v>mai</v>
          </cell>
          <cell r="C11">
            <v>5</v>
          </cell>
        </row>
        <row r="12">
          <cell r="B12" t="str">
            <v>mars</v>
          </cell>
          <cell r="C12">
            <v>3</v>
          </cell>
        </row>
        <row r="13">
          <cell r="B13" t="str">
            <v>nov</v>
          </cell>
          <cell r="C13">
            <v>11</v>
          </cell>
        </row>
        <row r="14">
          <cell r="B14" t="str">
            <v>oct</v>
          </cell>
          <cell r="C14">
            <v>10</v>
          </cell>
        </row>
        <row r="15">
          <cell r="B15" t="str">
            <v>sept</v>
          </cell>
          <cell r="C15">
            <v>9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</sheetDataSet>
  </externalBook>
</externalLink>
</file>

<file path=xl/externalLinks/externalLink1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ccueil"/>
      <sheetName val="tables"/>
      <sheetName val="RECAP"/>
      <sheetName val="TCD"/>
      <sheetName val="NOMBRES"/>
    </sheetNames>
    <sheetDataSet>
      <sheetData sheetId="0" refreshError="1"/>
      <sheetData sheetId="1" refreshError="1">
        <row r="3">
          <cell r="G3">
            <v>100</v>
          </cell>
          <cell r="H3" t="str">
            <v>PB</v>
          </cell>
        </row>
        <row r="4">
          <cell r="G4">
            <v>101</v>
          </cell>
          <cell r="H4" t="str">
            <v>PBZ</v>
          </cell>
        </row>
        <row r="5">
          <cell r="G5">
            <v>0</v>
          </cell>
          <cell r="H5" t="str">
            <v>DIV</v>
          </cell>
        </row>
        <row r="6">
          <cell r="G6" t="str">
            <v>" "</v>
          </cell>
          <cell r="H6" t="str">
            <v>REV</v>
          </cell>
        </row>
      </sheetData>
      <sheetData sheetId="2" refreshError="1"/>
      <sheetData sheetId="3" refreshError="1"/>
      <sheetData sheetId="4" refreshError="1"/>
    </sheetDataSet>
  </externalBook>
</externalLink>
</file>

<file path=xl/externalLinks/externalLink1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ccueil"/>
      <sheetName val="Tables"/>
      <sheetName val="ENC INS"/>
      <sheetName val="ENC GD"/>
      <sheetName val="PROD GD MT"/>
      <sheetName val="PROD GD NB"/>
      <sheetName val="PROD INS NBR"/>
      <sheetName val="PROD INS"/>
      <sheetName val="graph GD"/>
      <sheetName val="Ec TOT"/>
      <sheetName val="Ec GD TOT"/>
      <sheetName val="Ec Ins TOT"/>
      <sheetName val="Ec  grands"/>
      <sheetName val="Ec Ins Autres"/>
      <sheetName val="AUTRES"/>
      <sheetName val="25"/>
      <sheetName val="26"/>
      <sheetName val="28"/>
      <sheetName val="30"/>
      <sheetName val="31"/>
      <sheetName val="32"/>
      <sheetName val="39"/>
      <sheetName val="43"/>
      <sheetName val="44"/>
      <sheetName val="51"/>
      <sheetName val="77"/>
      <sheetName val="104"/>
      <sheetName val="107"/>
      <sheetName val="110"/>
      <sheetName val="113"/>
      <sheetName val="114"/>
      <sheetName val="122"/>
      <sheetName val="131"/>
      <sheetName val="133"/>
      <sheetName val="AZUR"/>
      <sheetName val="142"/>
      <sheetName val="158"/>
      <sheetName val="144"/>
      <sheetName val="147"/>
      <sheetName val="151"/>
      <sheetName val="CMN"/>
      <sheetName val="155"/>
      <sheetName val="161"/>
      <sheetName val="165"/>
      <sheetName val="167"/>
      <sheetName val="173"/>
      <sheetName val="179"/>
      <sheetName val="185"/>
      <sheetName val="TCD"/>
      <sheetName val="CBUD"/>
      <sheetName val="CR 1"/>
      <sheetName val="BD TCD"/>
      <sheetName val="P1 02"/>
      <sheetName val="P3 02"/>
      <sheetName val="P4 02"/>
    </sheetNames>
    <sheetDataSet>
      <sheetData sheetId="0" refreshError="1"/>
      <sheetData sheetId="1" refreshError="1">
        <row r="1">
          <cell r="D1" t="str">
            <v>MOIS</v>
          </cell>
          <cell r="E1" t="str">
            <v>(R-1) mois</v>
          </cell>
          <cell r="F1" t="str">
            <v>R mois</v>
          </cell>
          <cell r="G1" t="str">
            <v xml:space="preserve">P1 mois </v>
          </cell>
          <cell r="H1" t="str">
            <v>P3 mois</v>
          </cell>
          <cell r="I1" t="str">
            <v>(R-1) cum</v>
          </cell>
          <cell r="J1" t="str">
            <v>R cum</v>
          </cell>
          <cell r="K1" t="str">
            <v>P1 cum</v>
          </cell>
        </row>
        <row r="2">
          <cell r="D2">
            <v>37987</v>
          </cell>
          <cell r="E2">
            <v>3</v>
          </cell>
          <cell r="F2">
            <v>15</v>
          </cell>
          <cell r="G2">
            <v>27</v>
          </cell>
          <cell r="H2">
            <v>39</v>
          </cell>
          <cell r="I2">
            <v>51</v>
          </cell>
          <cell r="J2">
            <v>63</v>
          </cell>
          <cell r="K2">
            <v>75</v>
          </cell>
        </row>
        <row r="3">
          <cell r="D3">
            <v>38018</v>
          </cell>
          <cell r="E3">
            <v>4</v>
          </cell>
          <cell r="F3">
            <v>16</v>
          </cell>
          <cell r="G3">
            <v>28</v>
          </cell>
          <cell r="H3">
            <v>40</v>
          </cell>
          <cell r="I3">
            <v>52</v>
          </cell>
          <cell r="J3">
            <v>64</v>
          </cell>
          <cell r="K3">
            <v>76</v>
          </cell>
        </row>
        <row r="4">
          <cell r="D4">
            <v>38047</v>
          </cell>
          <cell r="E4">
            <v>5</v>
          </cell>
          <cell r="F4">
            <v>17</v>
          </cell>
          <cell r="G4">
            <v>29</v>
          </cell>
          <cell r="H4">
            <v>41</v>
          </cell>
          <cell r="I4">
            <v>53</v>
          </cell>
          <cell r="J4">
            <v>65</v>
          </cell>
          <cell r="K4">
            <v>77</v>
          </cell>
        </row>
        <row r="5">
          <cell r="D5">
            <v>38078</v>
          </cell>
          <cell r="E5">
            <v>6</v>
          </cell>
          <cell r="F5">
            <v>18</v>
          </cell>
          <cell r="G5">
            <v>30</v>
          </cell>
          <cell r="H5">
            <v>42</v>
          </cell>
          <cell r="I5">
            <v>54</v>
          </cell>
          <cell r="J5">
            <v>66</v>
          </cell>
          <cell r="K5">
            <v>78</v>
          </cell>
        </row>
        <row r="6">
          <cell r="D6">
            <v>38108</v>
          </cell>
          <cell r="E6">
            <v>7</v>
          </cell>
          <cell r="F6">
            <v>19</v>
          </cell>
          <cell r="G6">
            <v>31</v>
          </cell>
          <cell r="H6">
            <v>43</v>
          </cell>
          <cell r="I6">
            <v>55</v>
          </cell>
          <cell r="J6">
            <v>67</v>
          </cell>
          <cell r="K6">
            <v>79</v>
          </cell>
        </row>
        <row r="7">
          <cell r="D7">
            <v>38139</v>
          </cell>
          <cell r="E7">
            <v>8</v>
          </cell>
          <cell r="F7">
            <v>20</v>
          </cell>
          <cell r="G7">
            <v>32</v>
          </cell>
          <cell r="H7">
            <v>44</v>
          </cell>
          <cell r="I7">
            <v>56</v>
          </cell>
          <cell r="J7">
            <v>68</v>
          </cell>
          <cell r="K7">
            <v>80</v>
          </cell>
        </row>
        <row r="8">
          <cell r="D8">
            <v>38169</v>
          </cell>
          <cell r="E8">
            <v>9</v>
          </cell>
          <cell r="F8">
            <v>21</v>
          </cell>
          <cell r="G8">
            <v>33</v>
          </cell>
          <cell r="H8">
            <v>45</v>
          </cell>
          <cell r="I8">
            <v>57</v>
          </cell>
          <cell r="J8">
            <v>69</v>
          </cell>
          <cell r="K8">
            <v>81</v>
          </cell>
        </row>
        <row r="9">
          <cell r="D9">
            <v>38200</v>
          </cell>
          <cell r="E9">
            <v>10</v>
          </cell>
          <cell r="F9">
            <v>22</v>
          </cell>
          <cell r="G9">
            <v>34</v>
          </cell>
          <cell r="H9">
            <v>46</v>
          </cell>
          <cell r="I9">
            <v>58</v>
          </cell>
          <cell r="J9">
            <v>70</v>
          </cell>
          <cell r="K9">
            <v>82</v>
          </cell>
        </row>
        <row r="10">
          <cell r="D10">
            <v>38231</v>
          </cell>
          <cell r="E10">
            <v>11</v>
          </cell>
          <cell r="F10">
            <v>23</v>
          </cell>
          <cell r="G10">
            <v>35</v>
          </cell>
          <cell r="H10">
            <v>47</v>
          </cell>
          <cell r="I10">
            <v>59</v>
          </cell>
          <cell r="J10">
            <v>71</v>
          </cell>
          <cell r="K10">
            <v>83</v>
          </cell>
        </row>
        <row r="11">
          <cell r="D11">
            <v>38261</v>
          </cell>
          <cell r="E11">
            <v>12</v>
          </cell>
          <cell r="F11">
            <v>24</v>
          </cell>
          <cell r="G11">
            <v>36</v>
          </cell>
          <cell r="H11">
            <v>48</v>
          </cell>
          <cell r="I11">
            <v>60</v>
          </cell>
          <cell r="J11">
            <v>72</v>
          </cell>
          <cell r="K11">
            <v>84</v>
          </cell>
        </row>
        <row r="12">
          <cell r="D12">
            <v>38292</v>
          </cell>
          <cell r="E12">
            <v>13</v>
          </cell>
          <cell r="F12">
            <v>25</v>
          </cell>
          <cell r="G12">
            <v>37</v>
          </cell>
          <cell r="H12">
            <v>49</v>
          </cell>
          <cell r="I12">
            <v>61</v>
          </cell>
          <cell r="J12">
            <v>73</v>
          </cell>
          <cell r="K12">
            <v>85</v>
          </cell>
        </row>
        <row r="13">
          <cell r="D13">
            <v>38322</v>
          </cell>
          <cell r="E13">
            <v>14</v>
          </cell>
          <cell r="F13">
            <v>26</v>
          </cell>
          <cell r="G13">
            <v>38</v>
          </cell>
          <cell r="H13">
            <v>50</v>
          </cell>
          <cell r="I13">
            <v>62</v>
          </cell>
          <cell r="J13">
            <v>74</v>
          </cell>
          <cell r="K13">
            <v>86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</sheetDataSet>
  </externalBook>
</externalLink>
</file>

<file path=xl/externalLinks/externalLink1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ccueil"/>
      <sheetName val="tables"/>
      <sheetName val="20"/>
      <sheetName val="25"/>
      <sheetName val="26"/>
      <sheetName val="28"/>
      <sheetName val="30"/>
      <sheetName val="31"/>
      <sheetName val="32"/>
      <sheetName val="39"/>
      <sheetName val="43"/>
      <sheetName val="44"/>
      <sheetName val="51"/>
      <sheetName val="62"/>
      <sheetName val="66"/>
      <sheetName val="67"/>
      <sheetName val="69"/>
      <sheetName val="72"/>
      <sheetName val="73"/>
      <sheetName val="74"/>
      <sheetName val="77"/>
      <sheetName val="80"/>
      <sheetName val="104"/>
      <sheetName val="107"/>
      <sheetName val="110"/>
      <sheetName val="113"/>
      <sheetName val="114"/>
      <sheetName val="122"/>
      <sheetName val="131"/>
      <sheetName val="133"/>
      <sheetName val="142"/>
      <sheetName val="144"/>
      <sheetName val="147"/>
      <sheetName val="151"/>
      <sheetName val="155"/>
      <sheetName val="158"/>
      <sheetName val="161"/>
      <sheetName val="165"/>
      <sheetName val="167"/>
      <sheetName val="173"/>
      <sheetName val="175"/>
      <sheetName val="179"/>
      <sheetName val="185"/>
      <sheetName val="1375"/>
      <sheetName val="13375"/>
      <sheetName val="1335"/>
    </sheetNames>
    <sheetDataSet>
      <sheetData sheetId="0" refreshError="1"/>
      <sheetData sheetId="1" refreshError="1">
        <row r="3">
          <cell r="A3">
            <v>110</v>
          </cell>
          <cell r="B3" t="str">
            <v>GRANDE DISTRIBUTION</v>
          </cell>
        </row>
        <row r="4">
          <cell r="A4">
            <v>120</v>
          </cell>
          <cell r="B4" t="str">
            <v>INSTITUTIONNELS</v>
          </cell>
        </row>
        <row r="5">
          <cell r="A5" t="str">
            <v>(Tous)</v>
          </cell>
          <cell r="B5" t="str">
            <v>TOUS PARTENAIRES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</sheetDataSet>
  </externalBook>
</externalLink>
</file>

<file path=xl/externalLinks/externalLink2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RITERIA1"/>
      <sheetName val="FRS_FIN_GEST"/>
      <sheetName val="CRITERIA2"/>
      <sheetName val="CRITERIA3"/>
      <sheetName val="RESULTAT"/>
      <sheetName val="CODE"/>
      <sheetName val="Pièce 3"/>
      <sheetName val="ADI_SURCOM"/>
      <sheetName val="ORIGINE"/>
    </sheetNames>
    <sheetDataSet>
      <sheetData sheetId="0"/>
      <sheetData sheetId="1"/>
      <sheetData sheetId="2"/>
      <sheetData sheetId="3"/>
      <sheetData sheetId="4"/>
      <sheetData sheetId="5" refreshError="1"/>
      <sheetData sheetId="6"/>
      <sheetData sheetId="7"/>
      <sheetData sheetId="8">
        <row r="1">
          <cell r="C1" t="str">
            <v>Compte</v>
          </cell>
          <cell r="D1" t="str">
            <v>Intitulé du Compte</v>
          </cell>
          <cell r="E1" t="str">
            <v>SOLDE CUMULE TD (?)</v>
          </cell>
        </row>
        <row r="2">
          <cell r="C2">
            <v>60121000</v>
          </cell>
          <cell r="D2" t="str">
            <v>INT / COMPTES BQ</v>
          </cell>
          <cell r="E2">
            <v>76312.899999999994</v>
          </cell>
        </row>
        <row r="3">
          <cell r="C3">
            <v>60132000</v>
          </cell>
          <cell r="D3" t="str">
            <v>INT / EMPRUNTS BLANCS TERME</v>
          </cell>
          <cell r="E3">
            <v>553320.92000000004</v>
          </cell>
        </row>
        <row r="4">
          <cell r="C4">
            <v>62002000</v>
          </cell>
          <cell r="D4" t="str">
            <v>DROITS D ENREGISTREMENT    G.F</v>
          </cell>
          <cell r="E4">
            <v>125</v>
          </cell>
        </row>
        <row r="5">
          <cell r="C5">
            <v>62003000</v>
          </cell>
          <cell r="D5" t="str">
            <v>CONTRIBUTION DE SOLIDARITE</v>
          </cell>
          <cell r="E5">
            <v>1498</v>
          </cell>
        </row>
        <row r="6">
          <cell r="C6">
            <v>63935100</v>
          </cell>
          <cell r="D6" t="str">
            <v>FRAIS D HUISSIERS</v>
          </cell>
          <cell r="E6">
            <v>26.86</v>
          </cell>
        </row>
        <row r="7">
          <cell r="C7">
            <v>67120000</v>
          </cell>
          <cell r="D7" t="str">
            <v>DOT DEP CLT SYP COMP : K</v>
          </cell>
          <cell r="E7">
            <v>29587.41</v>
          </cell>
        </row>
        <row r="8">
          <cell r="C8">
            <v>67120007</v>
          </cell>
          <cell r="D8" t="str">
            <v>DOT DEP CLT SYP COMP : INT</v>
          </cell>
          <cell r="E8">
            <v>830.09</v>
          </cell>
        </row>
        <row r="9">
          <cell r="C9">
            <v>67125000</v>
          </cell>
          <cell r="D9" t="str">
            <v>DOT DEP CLT SYP NC : K</v>
          </cell>
          <cell r="E9">
            <v>15499.74</v>
          </cell>
        </row>
        <row r="10">
          <cell r="C10">
            <v>67125007</v>
          </cell>
          <cell r="D10" t="str">
            <v>DOT DEP CLT SYP NC : INT</v>
          </cell>
          <cell r="E10">
            <v>1591.56</v>
          </cell>
        </row>
        <row r="11">
          <cell r="C11">
            <v>67125430</v>
          </cell>
          <cell r="D11" t="str">
            <v>DOT DEP CLT SYR NC : INT</v>
          </cell>
          <cell r="E11">
            <v>85.82</v>
          </cell>
        </row>
        <row r="12">
          <cell r="C12">
            <v>67600100</v>
          </cell>
          <cell r="D12" t="str">
            <v>PERTES / CLTS SYPRET NON CTX</v>
          </cell>
          <cell r="E12">
            <v>0.02</v>
          </cell>
        </row>
        <row r="13">
          <cell r="C13">
            <v>70121000</v>
          </cell>
          <cell r="D13" t="str">
            <v>AGIOS / COMPTE BQ</v>
          </cell>
          <cell r="E13">
            <v>-2529.86</v>
          </cell>
        </row>
        <row r="14">
          <cell r="C14">
            <v>70213000</v>
          </cell>
          <cell r="D14" t="str">
            <v>AGIOS CLIENTS SYP</v>
          </cell>
          <cell r="E14">
            <v>-768538.98</v>
          </cell>
        </row>
        <row r="15">
          <cell r="C15">
            <v>70213008</v>
          </cell>
          <cell r="D15" t="str">
            <v>AGIOS COURUS NON ECHUS SYP</v>
          </cell>
          <cell r="E15">
            <v>-93794.19</v>
          </cell>
        </row>
        <row r="16">
          <cell r="C16">
            <v>70213020</v>
          </cell>
          <cell r="D16" t="str">
            <v>INDEMNITES LEGALES 4% SYP</v>
          </cell>
          <cell r="E16">
            <v>-1288.79</v>
          </cell>
        </row>
        <row r="17">
          <cell r="C17">
            <v>70213030</v>
          </cell>
          <cell r="D17" t="str">
            <v>AGIOS INTERCALAIRES SYP</v>
          </cell>
          <cell r="E17">
            <v>-2236.34</v>
          </cell>
        </row>
        <row r="18">
          <cell r="C18">
            <v>70213040</v>
          </cell>
          <cell r="D18" t="str">
            <v>FRAIS D'IMPAYES SYP</v>
          </cell>
          <cell r="E18">
            <v>-4834.91</v>
          </cell>
        </row>
        <row r="19">
          <cell r="C19">
            <v>70213090</v>
          </cell>
          <cell r="D19" t="str">
            <v>FRAIS DE DOSSIERS SYP</v>
          </cell>
          <cell r="E19">
            <v>-62535.38</v>
          </cell>
        </row>
        <row r="20">
          <cell r="C20">
            <v>70280000</v>
          </cell>
          <cell r="D20" t="str">
            <v>INTERETS DE RETARD CTX     T.B</v>
          </cell>
          <cell r="E20">
            <v>-3.38</v>
          </cell>
        </row>
        <row r="21">
          <cell r="C21">
            <v>70280100</v>
          </cell>
          <cell r="D21" t="str">
            <v>INDEMNITES LEGALES CTX 8   T.B</v>
          </cell>
          <cell r="E21">
            <v>-159.94</v>
          </cell>
        </row>
        <row r="22">
          <cell r="C22">
            <v>70281500</v>
          </cell>
          <cell r="D22" t="str">
            <v>AGIOS SYP NON COMPR</v>
          </cell>
          <cell r="E22">
            <v>-525.17999999999995</v>
          </cell>
        </row>
        <row r="23">
          <cell r="C23">
            <v>70281508</v>
          </cell>
          <cell r="D23" t="str">
            <v>AGIOS COURUS NON ECHUS SYP NON</v>
          </cell>
          <cell r="E23">
            <v>-85.82</v>
          </cell>
        </row>
        <row r="24">
          <cell r="C24">
            <v>77125010</v>
          </cell>
          <cell r="D24" t="str">
            <v>REP DEP CLT SYP NC : K</v>
          </cell>
          <cell r="E24">
            <v>-611</v>
          </cell>
        </row>
        <row r="25">
          <cell r="C25">
            <v>67120008</v>
          </cell>
        </row>
        <row r="26">
          <cell r="C26">
            <v>67120400</v>
          </cell>
        </row>
        <row r="27">
          <cell r="C27">
            <v>67120420</v>
          </cell>
        </row>
        <row r="28">
          <cell r="C28">
            <v>67120430</v>
          </cell>
        </row>
        <row r="29">
          <cell r="C29">
            <v>67125001</v>
          </cell>
        </row>
        <row r="30">
          <cell r="C30">
            <v>67125007</v>
          </cell>
        </row>
        <row r="31">
          <cell r="C31">
            <v>67125008</v>
          </cell>
        </row>
        <row r="32">
          <cell r="C32">
            <v>67125400</v>
          </cell>
        </row>
        <row r="33">
          <cell r="C33">
            <v>67125420</v>
          </cell>
        </row>
        <row r="34">
          <cell r="C34">
            <v>67125430</v>
          </cell>
        </row>
        <row r="35">
          <cell r="C35">
            <v>67500000</v>
          </cell>
        </row>
        <row r="36">
          <cell r="C36">
            <v>67500020</v>
          </cell>
        </row>
        <row r="37">
          <cell r="C37">
            <v>67500100</v>
          </cell>
        </row>
        <row r="38">
          <cell r="C38">
            <v>67500200</v>
          </cell>
        </row>
        <row r="39">
          <cell r="C39">
            <v>67600100</v>
          </cell>
        </row>
        <row r="40">
          <cell r="C40">
            <v>67600200</v>
          </cell>
        </row>
        <row r="41">
          <cell r="C41">
            <v>67633300</v>
          </cell>
        </row>
        <row r="42">
          <cell r="C42">
            <v>67723100</v>
          </cell>
        </row>
        <row r="43">
          <cell r="C43">
            <v>67723140</v>
          </cell>
        </row>
        <row r="44">
          <cell r="C44">
            <v>67723200</v>
          </cell>
        </row>
        <row r="45">
          <cell r="C45">
            <v>67723240</v>
          </cell>
        </row>
        <row r="46">
          <cell r="C46">
            <v>67723700</v>
          </cell>
        </row>
        <row r="47">
          <cell r="C47">
            <v>67723740</v>
          </cell>
        </row>
        <row r="48">
          <cell r="C48">
            <v>70121000</v>
          </cell>
        </row>
        <row r="49">
          <cell r="C49">
            <v>70213000</v>
          </cell>
        </row>
        <row r="50">
          <cell r="C50">
            <v>70213008</v>
          </cell>
        </row>
        <row r="51">
          <cell r="C51">
            <v>70213010</v>
          </cell>
        </row>
        <row r="52">
          <cell r="C52">
            <v>70213011</v>
          </cell>
        </row>
        <row r="53">
          <cell r="C53">
            <v>70213020</v>
          </cell>
        </row>
        <row r="54">
          <cell r="C54">
            <v>70213030</v>
          </cell>
        </row>
        <row r="55">
          <cell r="C55">
            <v>70213040</v>
          </cell>
        </row>
        <row r="56">
          <cell r="C56">
            <v>70213041</v>
          </cell>
        </row>
        <row r="57">
          <cell r="C57">
            <v>70213050</v>
          </cell>
        </row>
        <row r="58">
          <cell r="C58">
            <v>70213400</v>
          </cell>
        </row>
        <row r="59">
          <cell r="C59">
            <v>70213408</v>
          </cell>
        </row>
        <row r="60">
          <cell r="C60">
            <v>70213420</v>
          </cell>
        </row>
        <row r="61">
          <cell r="C61">
            <v>70213431</v>
          </cell>
        </row>
        <row r="62">
          <cell r="C62">
            <v>70213440</v>
          </cell>
        </row>
        <row r="63">
          <cell r="C63">
            <v>70213450</v>
          </cell>
        </row>
        <row r="64">
          <cell r="C64">
            <v>70265300</v>
          </cell>
        </row>
        <row r="65">
          <cell r="C65">
            <v>70266300</v>
          </cell>
        </row>
        <row r="66">
          <cell r="C66">
            <v>70266340</v>
          </cell>
        </row>
        <row r="67">
          <cell r="C67">
            <v>70280000</v>
          </cell>
        </row>
        <row r="68">
          <cell r="C68">
            <v>70280010</v>
          </cell>
        </row>
        <row r="69">
          <cell r="C69">
            <v>70280100</v>
          </cell>
        </row>
        <row r="70">
          <cell r="C70">
            <v>70280110</v>
          </cell>
        </row>
        <row r="71">
          <cell r="C71">
            <v>70280200</v>
          </cell>
        </row>
        <row r="72">
          <cell r="C72">
            <v>70280210</v>
          </cell>
        </row>
        <row r="73">
          <cell r="C73">
            <v>70281500</v>
          </cell>
        </row>
        <row r="74">
          <cell r="C74">
            <v>70281508</v>
          </cell>
        </row>
        <row r="75">
          <cell r="C75">
            <v>70284500</v>
          </cell>
        </row>
        <row r="76">
          <cell r="C76">
            <v>70284508</v>
          </cell>
        </row>
        <row r="77">
          <cell r="C77">
            <v>70290020</v>
          </cell>
        </row>
        <row r="78">
          <cell r="C78">
            <v>70850000</v>
          </cell>
        </row>
        <row r="79">
          <cell r="C79">
            <v>70851000</v>
          </cell>
        </row>
        <row r="80">
          <cell r="C80">
            <v>70851011</v>
          </cell>
        </row>
        <row r="81">
          <cell r="C81">
            <v>70853000</v>
          </cell>
        </row>
        <row r="82">
          <cell r="C82">
            <v>70890300</v>
          </cell>
        </row>
        <row r="83">
          <cell r="C83">
            <v>70999100</v>
          </cell>
        </row>
        <row r="84">
          <cell r="C84">
            <v>74990900</v>
          </cell>
        </row>
        <row r="85">
          <cell r="C85">
            <v>77120010</v>
          </cell>
        </row>
        <row r="86">
          <cell r="C86">
            <v>77120011</v>
          </cell>
        </row>
        <row r="87">
          <cell r="C87">
            <v>77120013</v>
          </cell>
        </row>
        <row r="88">
          <cell r="C88">
            <v>77120017</v>
          </cell>
        </row>
        <row r="89">
          <cell r="C89">
            <v>77120018</v>
          </cell>
        </row>
        <row r="90">
          <cell r="C90">
            <v>77120400</v>
          </cell>
        </row>
        <row r="91">
          <cell r="C91">
            <v>77120430</v>
          </cell>
        </row>
        <row r="92">
          <cell r="C92">
            <v>77121010</v>
          </cell>
        </row>
        <row r="93">
          <cell r="C93">
            <v>77121012</v>
          </cell>
        </row>
        <row r="94">
          <cell r="C94">
            <v>77121017</v>
          </cell>
        </row>
        <row r="95">
          <cell r="C95">
            <v>77121400</v>
          </cell>
        </row>
        <row r="96">
          <cell r="C96">
            <v>77121420</v>
          </cell>
        </row>
        <row r="97">
          <cell r="C97">
            <v>77121430</v>
          </cell>
        </row>
        <row r="98">
          <cell r="C98">
            <v>77125010</v>
          </cell>
        </row>
        <row r="99">
          <cell r="C99">
            <v>77125011</v>
          </cell>
        </row>
        <row r="100">
          <cell r="C100">
            <v>77125018</v>
          </cell>
        </row>
        <row r="101">
          <cell r="C101">
            <v>77125400</v>
          </cell>
        </row>
        <row r="102">
          <cell r="C102">
            <v>77500000</v>
          </cell>
        </row>
        <row r="103">
          <cell r="C103">
            <v>77500100</v>
          </cell>
        </row>
        <row r="104">
          <cell r="C104">
            <v>77500200</v>
          </cell>
        </row>
        <row r="105">
          <cell r="C105">
            <v>77500400</v>
          </cell>
        </row>
        <row r="106">
          <cell r="C106">
            <v>77500410</v>
          </cell>
        </row>
        <row r="107">
          <cell r="C107">
            <v>90319000</v>
          </cell>
        </row>
        <row r="108">
          <cell r="C108">
            <v>90319999</v>
          </cell>
        </row>
        <row r="109">
          <cell r="C109">
            <v>90319000</v>
          </cell>
        </row>
        <row r="110">
          <cell r="C110">
            <v>90319999</v>
          </cell>
        </row>
        <row r="111">
          <cell r="C111">
            <v>63915400</v>
          </cell>
        </row>
        <row r="112">
          <cell r="C112">
            <v>63915800</v>
          </cell>
        </row>
        <row r="113">
          <cell r="C113">
            <v>63920100</v>
          </cell>
        </row>
        <row r="114">
          <cell r="C114">
            <v>63920105</v>
          </cell>
        </row>
        <row r="115">
          <cell r="C115">
            <v>63920110</v>
          </cell>
        </row>
        <row r="116">
          <cell r="C116">
            <v>63940100</v>
          </cell>
        </row>
        <row r="117">
          <cell r="C117">
            <v>63965900</v>
          </cell>
        </row>
        <row r="118">
          <cell r="C118">
            <v>67120000</v>
          </cell>
        </row>
        <row r="119">
          <cell r="C119">
            <v>67120002</v>
          </cell>
        </row>
        <row r="120">
          <cell r="C120">
            <v>67120007</v>
          </cell>
        </row>
        <row r="121">
          <cell r="C121">
            <v>67120100</v>
          </cell>
        </row>
        <row r="122">
          <cell r="C122">
            <v>67120400</v>
          </cell>
        </row>
        <row r="123">
          <cell r="C123">
            <v>67120420</v>
          </cell>
        </row>
        <row r="124">
          <cell r="C124">
            <v>67125000</v>
          </cell>
        </row>
        <row r="125">
          <cell r="C125">
            <v>67125002</v>
          </cell>
        </row>
        <row r="126">
          <cell r="C126">
            <v>67125400</v>
          </cell>
        </row>
        <row r="127">
          <cell r="C127">
            <v>67125420</v>
          </cell>
        </row>
        <row r="128">
          <cell r="C128">
            <v>67125430</v>
          </cell>
        </row>
        <row r="129">
          <cell r="C129">
            <v>67129000</v>
          </cell>
        </row>
        <row r="130">
          <cell r="C130">
            <v>67500000</v>
          </cell>
        </row>
        <row r="131">
          <cell r="C131">
            <v>67600100</v>
          </cell>
        </row>
        <row r="132">
          <cell r="C132">
            <v>67600300</v>
          </cell>
        </row>
        <row r="133">
          <cell r="C133">
            <v>67723200</v>
          </cell>
        </row>
        <row r="134">
          <cell r="C134">
            <v>67723700</v>
          </cell>
        </row>
        <row r="135">
          <cell r="C135">
            <v>68200100</v>
          </cell>
        </row>
        <row r="136">
          <cell r="C136">
            <v>70213010</v>
          </cell>
        </row>
        <row r="137">
          <cell r="C137">
            <v>70213020</v>
          </cell>
        </row>
        <row r="138">
          <cell r="C138">
            <v>70213030</v>
          </cell>
        </row>
        <row r="139">
          <cell r="C139">
            <v>70213031</v>
          </cell>
        </row>
        <row r="140">
          <cell r="C140">
            <v>70213041</v>
          </cell>
        </row>
        <row r="141">
          <cell r="C141">
            <v>70213050</v>
          </cell>
        </row>
        <row r="142">
          <cell r="C142">
            <v>70280030</v>
          </cell>
        </row>
        <row r="143">
          <cell r="C143">
            <v>70281500</v>
          </cell>
        </row>
        <row r="144">
          <cell r="C144">
            <v>70284500</v>
          </cell>
        </row>
        <row r="145">
          <cell r="C145">
            <v>70290020</v>
          </cell>
        </row>
        <row r="146">
          <cell r="C146">
            <v>70850000</v>
          </cell>
        </row>
        <row r="147">
          <cell r="C147">
            <v>70850010</v>
          </cell>
        </row>
        <row r="148">
          <cell r="C148">
            <v>70851000</v>
          </cell>
        </row>
        <row r="149">
          <cell r="C149">
            <v>70890000</v>
          </cell>
        </row>
        <row r="150">
          <cell r="C150">
            <v>70890300</v>
          </cell>
        </row>
        <row r="151">
          <cell r="C151">
            <v>74990020</v>
          </cell>
        </row>
        <row r="152">
          <cell r="C152">
            <v>74990900</v>
          </cell>
        </row>
        <row r="153">
          <cell r="C153">
            <v>77120010</v>
          </cell>
        </row>
        <row r="154">
          <cell r="C154">
            <v>77120012</v>
          </cell>
        </row>
        <row r="155">
          <cell r="C155">
            <v>77120400</v>
          </cell>
        </row>
        <row r="156">
          <cell r="C156">
            <v>77120420</v>
          </cell>
          <cell r="D156" t="str">
            <v>REP PROV CLT SYR COMP : ACC</v>
          </cell>
        </row>
        <row r="157">
          <cell r="C157">
            <v>77120430</v>
          </cell>
          <cell r="D157" t="str">
            <v>REP PROV CLT SYR COMP : INT</v>
          </cell>
        </row>
        <row r="158">
          <cell r="C158">
            <v>77125010</v>
          </cell>
          <cell r="D158" t="str">
            <v>REP PROV CLT SYP NC : K</v>
          </cell>
        </row>
        <row r="159">
          <cell r="C159">
            <v>77125010</v>
          </cell>
        </row>
        <row r="160">
          <cell r="C160">
            <v>77125012</v>
          </cell>
          <cell r="D160" t="str">
            <v>REP PROV CLT SYP NC : ACC</v>
          </cell>
        </row>
        <row r="161">
          <cell r="C161">
            <v>77125017</v>
          </cell>
          <cell r="D161" t="str">
            <v>REP PROV CLT SYP NC : INT</v>
          </cell>
        </row>
        <row r="162">
          <cell r="C162">
            <v>77125400</v>
          </cell>
          <cell r="D162" t="str">
            <v>REP PROV CLT SYR NC : K</v>
          </cell>
        </row>
        <row r="163">
          <cell r="C163">
            <v>77125420</v>
          </cell>
          <cell r="D163" t="str">
            <v>REP PROV CLT SYR NC : ACC</v>
          </cell>
        </row>
        <row r="164">
          <cell r="C164">
            <v>77125430</v>
          </cell>
          <cell r="D164" t="str">
            <v>REP PROV CLT SYR NC : INT</v>
          </cell>
        </row>
        <row r="165">
          <cell r="C165">
            <v>77129000</v>
          </cell>
          <cell r="D165" t="str">
            <v>REP PROV DECOTE PRETS RESTRUCT</v>
          </cell>
        </row>
        <row r="166">
          <cell r="C166">
            <v>77500000</v>
          </cell>
          <cell r="D166" t="str">
            <v>RECUP./CCES AMORTIES.TB-(LIQ.G</v>
          </cell>
        </row>
        <row r="167">
          <cell r="C167">
            <v>77500100</v>
          </cell>
          <cell r="D167" t="str">
            <v>RECUP./CCES AMORTIES SYP</v>
          </cell>
        </row>
        <row r="168">
          <cell r="C168">
            <v>77500200</v>
          </cell>
          <cell r="D168" t="str">
            <v>RECUP./CCES AMORTIES SYR</v>
          </cell>
        </row>
        <row r="169">
          <cell r="C169">
            <v>77500400</v>
          </cell>
          <cell r="D169" t="str">
            <v>PRODUITS / CONSO NEIERTZ</v>
          </cell>
        </row>
        <row r="170">
          <cell r="C170">
            <v>77600300</v>
          </cell>
        </row>
        <row r="171">
          <cell r="C171">
            <v>78200100</v>
          </cell>
        </row>
        <row r="172">
          <cell r="C172">
            <v>60121000</v>
          </cell>
        </row>
        <row r="173">
          <cell r="C173">
            <v>60132000</v>
          </cell>
        </row>
        <row r="174">
          <cell r="C174">
            <v>60821000</v>
          </cell>
        </row>
        <row r="175">
          <cell r="C175">
            <v>60821110</v>
          </cell>
        </row>
        <row r="176">
          <cell r="C176">
            <v>62002110</v>
          </cell>
        </row>
        <row r="177">
          <cell r="C177">
            <v>62002120</v>
          </cell>
        </row>
        <row r="178">
          <cell r="C178">
            <v>62003000</v>
          </cell>
        </row>
        <row r="179">
          <cell r="C179">
            <v>63300200</v>
          </cell>
        </row>
        <row r="180">
          <cell r="C180">
            <v>63300310</v>
          </cell>
        </row>
        <row r="181">
          <cell r="C181">
            <v>63915100</v>
          </cell>
        </row>
        <row r="182">
          <cell r="C182">
            <v>63915400</v>
          </cell>
        </row>
        <row r="183">
          <cell r="C183">
            <v>63915800</v>
          </cell>
        </row>
        <row r="184">
          <cell r="C184">
            <v>63920105</v>
          </cell>
        </row>
        <row r="185">
          <cell r="C185">
            <v>63920110</v>
          </cell>
        </row>
        <row r="186">
          <cell r="C186">
            <v>63925000</v>
          </cell>
        </row>
        <row r="187">
          <cell r="C187">
            <v>63930670</v>
          </cell>
        </row>
        <row r="188">
          <cell r="C188">
            <v>63935010</v>
          </cell>
        </row>
        <row r="189">
          <cell r="C189">
            <v>63935020</v>
          </cell>
        </row>
        <row r="190">
          <cell r="C190">
            <v>63935100</v>
          </cell>
        </row>
        <row r="191">
          <cell r="C191">
            <v>63935200</v>
          </cell>
        </row>
        <row r="192">
          <cell r="C192">
            <v>63935210</v>
          </cell>
        </row>
        <row r="193">
          <cell r="C193">
            <v>63935405</v>
          </cell>
        </row>
        <row r="194">
          <cell r="C194">
            <v>63935420</v>
          </cell>
        </row>
        <row r="195">
          <cell r="C195">
            <v>63940100</v>
          </cell>
        </row>
        <row r="196">
          <cell r="C196">
            <v>63945000</v>
          </cell>
        </row>
        <row r="197">
          <cell r="C197">
            <v>63965900</v>
          </cell>
        </row>
        <row r="198">
          <cell r="C198">
            <v>67120000</v>
          </cell>
        </row>
        <row r="199">
          <cell r="C199">
            <v>67120002</v>
          </cell>
        </row>
        <row r="200">
          <cell r="C200">
            <v>67120007</v>
          </cell>
        </row>
        <row r="201">
          <cell r="C201">
            <v>67120008</v>
          </cell>
        </row>
        <row r="202">
          <cell r="C202">
            <v>67120400</v>
          </cell>
        </row>
        <row r="203">
          <cell r="C203">
            <v>67120420</v>
          </cell>
        </row>
        <row r="204">
          <cell r="C204">
            <v>67120430</v>
          </cell>
        </row>
        <row r="205">
          <cell r="C205">
            <v>67125000</v>
          </cell>
        </row>
        <row r="206">
          <cell r="C206">
            <v>67120008</v>
          </cell>
        </row>
        <row r="207">
          <cell r="C207">
            <v>67125003</v>
          </cell>
        </row>
        <row r="208">
          <cell r="C208">
            <v>67125007</v>
          </cell>
        </row>
        <row r="209">
          <cell r="C209">
            <v>67125400</v>
          </cell>
        </row>
        <row r="210">
          <cell r="C210">
            <v>67125430</v>
          </cell>
        </row>
        <row r="211">
          <cell r="C211">
            <v>67500000</v>
          </cell>
        </row>
        <row r="212">
          <cell r="C212">
            <v>67500020</v>
          </cell>
        </row>
        <row r="213">
          <cell r="C213">
            <v>67500100</v>
          </cell>
        </row>
        <row r="214">
          <cell r="C214">
            <v>67500200</v>
          </cell>
        </row>
        <row r="215">
          <cell r="C215">
            <v>67600100</v>
          </cell>
        </row>
        <row r="216">
          <cell r="C216">
            <v>67600200</v>
          </cell>
        </row>
        <row r="217">
          <cell r="C217">
            <v>67633300</v>
          </cell>
        </row>
        <row r="218">
          <cell r="C218">
            <v>67723100</v>
          </cell>
        </row>
        <row r="219">
          <cell r="C219">
            <v>67723140</v>
          </cell>
        </row>
        <row r="220">
          <cell r="C220">
            <v>67723200</v>
          </cell>
        </row>
        <row r="221">
          <cell r="C221">
            <v>67723240</v>
          </cell>
        </row>
        <row r="222">
          <cell r="C222">
            <v>67723700</v>
          </cell>
        </row>
        <row r="223">
          <cell r="C223">
            <v>67723740</v>
          </cell>
        </row>
        <row r="224">
          <cell r="C224">
            <v>70121000</v>
          </cell>
        </row>
        <row r="225">
          <cell r="C225">
            <v>70213000</v>
          </cell>
        </row>
        <row r="226">
          <cell r="C226">
            <v>70213008</v>
          </cell>
        </row>
        <row r="227">
          <cell r="C227">
            <v>70213010</v>
          </cell>
        </row>
        <row r="228">
          <cell r="C228">
            <v>70213011</v>
          </cell>
        </row>
        <row r="229">
          <cell r="C229">
            <v>70213020</v>
          </cell>
        </row>
        <row r="230">
          <cell r="C230">
            <v>70213030</v>
          </cell>
        </row>
        <row r="231">
          <cell r="C231">
            <v>70213040</v>
          </cell>
        </row>
        <row r="232">
          <cell r="C232">
            <v>70213041</v>
          </cell>
        </row>
        <row r="233">
          <cell r="C233">
            <v>70213050</v>
          </cell>
        </row>
        <row r="234">
          <cell r="C234">
            <v>70213400</v>
          </cell>
        </row>
        <row r="235">
          <cell r="C235">
            <v>70213408</v>
          </cell>
        </row>
        <row r="236">
          <cell r="C236">
            <v>70213420</v>
          </cell>
        </row>
        <row r="237">
          <cell r="C237">
            <v>70213431</v>
          </cell>
        </row>
        <row r="238">
          <cell r="C238">
            <v>70213440</v>
          </cell>
        </row>
        <row r="239">
          <cell r="C239">
            <v>70213450</v>
          </cell>
        </row>
        <row r="240">
          <cell r="C240">
            <v>70265300</v>
          </cell>
        </row>
        <row r="241">
          <cell r="C241">
            <v>70280000</v>
          </cell>
        </row>
        <row r="242">
          <cell r="C242">
            <v>70280010</v>
          </cell>
        </row>
        <row r="243">
          <cell r="C243">
            <v>70280100</v>
          </cell>
        </row>
        <row r="244">
          <cell r="C244">
            <v>70280110</v>
          </cell>
        </row>
        <row r="245">
          <cell r="C245">
            <v>70280200</v>
          </cell>
        </row>
        <row r="246">
          <cell r="C246">
            <v>70280210</v>
          </cell>
        </row>
        <row r="247">
          <cell r="C247">
            <v>70281500</v>
          </cell>
        </row>
        <row r="248">
          <cell r="C248">
            <v>70281508</v>
          </cell>
        </row>
        <row r="249">
          <cell r="C249">
            <v>70284500</v>
          </cell>
        </row>
        <row r="250">
          <cell r="C250">
            <v>70284508</v>
          </cell>
        </row>
        <row r="251">
          <cell r="C251">
            <v>70290020</v>
          </cell>
        </row>
        <row r="252">
          <cell r="C252">
            <v>70850000</v>
          </cell>
        </row>
        <row r="253">
          <cell r="C253">
            <v>70851000</v>
          </cell>
        </row>
        <row r="254">
          <cell r="C254">
            <v>70851011</v>
          </cell>
        </row>
        <row r="255">
          <cell r="C255">
            <v>70853000</v>
          </cell>
        </row>
        <row r="256">
          <cell r="C256">
            <v>70890000</v>
          </cell>
        </row>
        <row r="257">
          <cell r="C257">
            <v>70890300</v>
          </cell>
        </row>
        <row r="258">
          <cell r="C258">
            <v>70999100</v>
          </cell>
        </row>
        <row r="259">
          <cell r="C259">
            <v>74990900</v>
          </cell>
        </row>
        <row r="260">
          <cell r="C260">
            <v>77120010</v>
          </cell>
        </row>
        <row r="261">
          <cell r="C261">
            <v>77120012</v>
          </cell>
        </row>
        <row r="262">
          <cell r="C262">
            <v>77120017</v>
          </cell>
        </row>
        <row r="263">
          <cell r="C263">
            <v>77120400</v>
          </cell>
        </row>
        <row r="264">
          <cell r="C264">
            <v>77120420</v>
          </cell>
        </row>
        <row r="265">
          <cell r="C265">
            <v>77120430</v>
          </cell>
        </row>
        <row r="266">
          <cell r="C266">
            <v>77125010</v>
          </cell>
        </row>
        <row r="267">
          <cell r="C267">
            <v>77125017</v>
          </cell>
        </row>
        <row r="268">
          <cell r="C268">
            <v>77125400</v>
          </cell>
        </row>
        <row r="269">
          <cell r="C269">
            <v>77125420</v>
          </cell>
        </row>
        <row r="270">
          <cell r="C270">
            <v>77231000</v>
          </cell>
        </row>
        <row r="271">
          <cell r="C271">
            <v>77500000</v>
          </cell>
        </row>
        <row r="272">
          <cell r="C272">
            <v>77500200</v>
          </cell>
        </row>
        <row r="273">
          <cell r="C273">
            <v>77500400</v>
          </cell>
        </row>
        <row r="274">
          <cell r="C274">
            <v>67120001</v>
          </cell>
        </row>
        <row r="275">
          <cell r="C275">
            <v>67120003</v>
          </cell>
        </row>
        <row r="276">
          <cell r="C276">
            <v>67120008</v>
          </cell>
        </row>
        <row r="277">
          <cell r="C277">
            <v>67125001</v>
          </cell>
        </row>
        <row r="278">
          <cell r="C278">
            <v>67125003</v>
          </cell>
        </row>
        <row r="279">
          <cell r="C279">
            <v>67125008</v>
          </cell>
        </row>
        <row r="280">
          <cell r="C280">
            <v>77120011</v>
          </cell>
        </row>
        <row r="281">
          <cell r="C281">
            <v>77120013</v>
          </cell>
        </row>
        <row r="282">
          <cell r="C282">
            <v>77120018</v>
          </cell>
        </row>
        <row r="283">
          <cell r="C283">
            <v>77125011</v>
          </cell>
        </row>
        <row r="284">
          <cell r="C284">
            <v>77125013</v>
          </cell>
        </row>
        <row r="285">
          <cell r="C285">
            <v>77125018</v>
          </cell>
        </row>
        <row r="286">
          <cell r="C286">
            <v>77121010</v>
          </cell>
        </row>
        <row r="287">
          <cell r="C287">
            <v>77121012</v>
          </cell>
        </row>
        <row r="288">
          <cell r="C288">
            <v>77121017</v>
          </cell>
        </row>
        <row r="289">
          <cell r="C289">
            <v>77121300</v>
          </cell>
        </row>
        <row r="290">
          <cell r="C290">
            <v>77121400</v>
          </cell>
        </row>
        <row r="291">
          <cell r="C291">
            <v>77121420</v>
          </cell>
        </row>
        <row r="292">
          <cell r="C292">
            <v>77121430</v>
          </cell>
        </row>
        <row r="293">
          <cell r="C293">
            <v>70266340</v>
          </cell>
        </row>
        <row r="294">
          <cell r="C294">
            <v>60821110</v>
          </cell>
        </row>
        <row r="295">
          <cell r="C295">
            <v>60821100</v>
          </cell>
        </row>
        <row r="296">
          <cell r="C296">
            <v>70859000</v>
          </cell>
        </row>
        <row r="297">
          <cell r="C297">
            <v>77231000</v>
          </cell>
        </row>
        <row r="298">
          <cell r="C298">
            <v>70266300</v>
          </cell>
        </row>
        <row r="299">
          <cell r="C299">
            <v>63915200</v>
          </cell>
        </row>
        <row r="300">
          <cell r="C300">
            <v>70280300</v>
          </cell>
        </row>
      </sheetData>
    </sheetDataSet>
  </externalBook>
</externalLink>
</file>

<file path=xl/externalLinks/externalLink2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ccueil"/>
      <sheetName val="Tables"/>
      <sheetName val="INS TOT"/>
      <sheetName val="INS GDS"/>
      <sheetName val="INS AUT"/>
      <sheetName val="AZUR"/>
      <sheetName val="CMN"/>
      <sheetName val="AUTRES"/>
      <sheetName val="SOCRIF"/>
      <sheetName val="AMV"/>
      <sheetName val="25"/>
      <sheetName val="26"/>
      <sheetName val="28"/>
      <sheetName val="30"/>
      <sheetName val="32"/>
      <sheetName val="39"/>
      <sheetName val="43"/>
      <sheetName val="44"/>
      <sheetName val="66"/>
      <sheetName val="67"/>
      <sheetName val="69"/>
      <sheetName val="72"/>
      <sheetName val="73"/>
      <sheetName val="80"/>
      <sheetName val="104"/>
      <sheetName val="107"/>
      <sheetName val="113"/>
      <sheetName val="131"/>
      <sheetName val="142"/>
      <sheetName val="144"/>
      <sheetName val="147"/>
      <sheetName val="151"/>
      <sheetName val="155"/>
      <sheetName val="158"/>
      <sheetName val="161"/>
      <sheetName val="167"/>
      <sheetName val="173"/>
      <sheetName val="179"/>
      <sheetName val="185"/>
    </sheetNames>
    <sheetDataSet>
      <sheetData sheetId="0" refreshError="1"/>
      <sheetData sheetId="1" refreshError="1">
        <row r="1">
          <cell r="A1">
            <v>25</v>
          </cell>
          <cell r="B1" t="str">
            <v>BANQUE DU PHENIX</v>
          </cell>
        </row>
        <row r="2">
          <cell r="A2">
            <v>26</v>
          </cell>
          <cell r="B2" t="str">
            <v>ABEILLE</v>
          </cell>
        </row>
        <row r="3">
          <cell r="A3">
            <v>28</v>
          </cell>
          <cell r="B3" t="str">
            <v>AGRR</v>
          </cell>
        </row>
        <row r="4">
          <cell r="A4">
            <v>30</v>
          </cell>
          <cell r="B4" t="str">
            <v>CSF</v>
          </cell>
        </row>
        <row r="5">
          <cell r="A5">
            <v>32</v>
          </cell>
          <cell r="B5" t="str">
            <v>CREDIT SUISSE BANQUE</v>
          </cell>
        </row>
        <row r="6">
          <cell r="A6">
            <v>39</v>
          </cell>
          <cell r="B6" t="str">
            <v>BARCLAYS</v>
          </cell>
        </row>
        <row r="7">
          <cell r="A7">
            <v>43</v>
          </cell>
          <cell r="B7" t="str">
            <v>BFCC</v>
          </cell>
        </row>
        <row r="8">
          <cell r="A8">
            <v>44</v>
          </cell>
          <cell r="B8" t="str">
            <v>GMF</v>
          </cell>
        </row>
        <row r="9">
          <cell r="A9">
            <v>66</v>
          </cell>
          <cell r="B9" t="str">
            <v>SOCRIF Reprise</v>
          </cell>
        </row>
        <row r="10">
          <cell r="A10">
            <v>67</v>
          </cell>
          <cell r="B10" t="str">
            <v>SOCRIF New prod</v>
          </cell>
        </row>
        <row r="11">
          <cell r="A11">
            <v>69</v>
          </cell>
          <cell r="B11" t="str">
            <v>FCE TEL New prod</v>
          </cell>
        </row>
        <row r="12">
          <cell r="A12">
            <v>72</v>
          </cell>
          <cell r="B12" t="str">
            <v>AMV New prod</v>
          </cell>
        </row>
        <row r="13">
          <cell r="A13">
            <v>73</v>
          </cell>
          <cell r="B13" t="str">
            <v>AMV Reprise</v>
          </cell>
        </row>
        <row r="14">
          <cell r="A14">
            <v>80</v>
          </cell>
          <cell r="B14" t="str">
            <v>ATTIJARIWAFA</v>
          </cell>
        </row>
        <row r="15">
          <cell r="A15">
            <v>104</v>
          </cell>
          <cell r="B15" t="str">
            <v>AMEX</v>
          </cell>
        </row>
        <row r="16">
          <cell r="A16">
            <v>107</v>
          </cell>
          <cell r="B16" t="str">
            <v>MORNAY</v>
          </cell>
        </row>
        <row r="17">
          <cell r="A17">
            <v>113</v>
          </cell>
          <cell r="B17" t="str">
            <v>BARCLAYSOF</v>
          </cell>
        </row>
        <row r="18">
          <cell r="A18">
            <v>131</v>
          </cell>
          <cell r="B18" t="str">
            <v>BANCO ESPERITO SANTO</v>
          </cell>
        </row>
        <row r="19">
          <cell r="A19">
            <v>142</v>
          </cell>
          <cell r="B19" t="str">
            <v>AZUR 1</v>
          </cell>
        </row>
        <row r="20">
          <cell r="A20">
            <v>144</v>
          </cell>
          <cell r="B20" t="str">
            <v>LE CONTINENT</v>
          </cell>
        </row>
        <row r="21">
          <cell r="A21">
            <v>147</v>
          </cell>
          <cell r="B21" t="str">
            <v>CONSOCLUB</v>
          </cell>
        </row>
        <row r="22">
          <cell r="A22">
            <v>151</v>
          </cell>
          <cell r="B22" t="str">
            <v>FORTIS</v>
          </cell>
        </row>
        <row r="23">
          <cell r="A23">
            <v>155</v>
          </cell>
          <cell r="B23" t="str">
            <v>CREDIT MUNICIPAL DE NANTES</v>
          </cell>
        </row>
        <row r="24">
          <cell r="A24">
            <v>158</v>
          </cell>
          <cell r="B24" t="str">
            <v>AZUR 2</v>
          </cell>
        </row>
        <row r="25">
          <cell r="A25">
            <v>161</v>
          </cell>
          <cell r="B25" t="str">
            <v>CREDIT MUNICIPAL DE NIMES</v>
          </cell>
        </row>
        <row r="26">
          <cell r="A26">
            <v>167</v>
          </cell>
          <cell r="B26" t="str">
            <v>BANQUE AGF</v>
          </cell>
        </row>
        <row r="27">
          <cell r="A27">
            <v>173</v>
          </cell>
          <cell r="B27" t="str">
            <v>GENERALI</v>
          </cell>
        </row>
        <row r="28">
          <cell r="A28">
            <v>179</v>
          </cell>
          <cell r="B28" t="str">
            <v>CREDIT IMMOBILIER DE France</v>
          </cell>
        </row>
        <row r="29">
          <cell r="A29">
            <v>185</v>
          </cell>
          <cell r="B29" t="str">
            <v>ACCORD</v>
          </cell>
        </row>
        <row r="30">
          <cell r="A30" t="str">
            <v>INSTOT</v>
          </cell>
          <cell r="B30" t="str">
            <v>TOTAL INSTITUTIONNELS</v>
          </cell>
        </row>
        <row r="31">
          <cell r="A31" t="str">
            <v>INSGDS</v>
          </cell>
          <cell r="B31" t="str">
            <v>GRANDS INSTITUTIONNELS</v>
          </cell>
        </row>
        <row r="32">
          <cell r="A32" t="str">
            <v>INSAUT</v>
          </cell>
          <cell r="B32" t="str">
            <v>AUTRES INSTITUTIONNELS</v>
          </cell>
        </row>
        <row r="33">
          <cell r="A33" t="str">
            <v>(Tous)</v>
          </cell>
          <cell r="B33" t="str">
            <v>TOUTES SOCIETES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</sheetDataSet>
  </externalBook>
</externalLink>
</file>

<file path=xl/externalLinks/externalLink2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acros"/>
      <sheetName val="darty"/>
      <sheetName val="récap"/>
      <sheetName val="tcd"/>
      <sheetName val="base"/>
      <sheetName val="table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>
        <row r="5">
          <cell r="A5">
            <v>25</v>
          </cell>
          <cell r="B5" t="str">
            <v>BANQUE DU PHENIX</v>
          </cell>
        </row>
        <row r="6">
          <cell r="A6">
            <v>26</v>
          </cell>
          <cell r="B6" t="str">
            <v>ABEILLE</v>
          </cell>
        </row>
        <row r="7">
          <cell r="A7">
            <v>28</v>
          </cell>
          <cell r="B7" t="str">
            <v>AGRR</v>
          </cell>
        </row>
        <row r="8">
          <cell r="A8">
            <v>30</v>
          </cell>
          <cell r="B8" t="str">
            <v>CSF</v>
          </cell>
        </row>
        <row r="9">
          <cell r="A9">
            <v>31</v>
          </cell>
          <cell r="B9" t="str">
            <v>MENASOF</v>
          </cell>
        </row>
        <row r="10">
          <cell r="A10">
            <v>32</v>
          </cell>
          <cell r="B10" t="str">
            <v>CREDIT SUISSE BANQUE</v>
          </cell>
        </row>
        <row r="11">
          <cell r="A11">
            <v>39</v>
          </cell>
          <cell r="B11" t="str">
            <v>BARCLAYS</v>
          </cell>
        </row>
        <row r="12">
          <cell r="A12">
            <v>43</v>
          </cell>
          <cell r="B12" t="str">
            <v>BFCC</v>
          </cell>
        </row>
        <row r="13">
          <cell r="A13">
            <v>44</v>
          </cell>
          <cell r="B13" t="str">
            <v>GMF</v>
          </cell>
        </row>
        <row r="14">
          <cell r="A14">
            <v>51</v>
          </cell>
          <cell r="B14" t="str">
            <v>CHABRIERES</v>
          </cell>
        </row>
        <row r="15">
          <cell r="A15">
            <v>62</v>
          </cell>
          <cell r="B15" t="str">
            <v>Gds Cptes Reprise</v>
          </cell>
        </row>
        <row r="16">
          <cell r="A16">
            <v>66</v>
          </cell>
          <cell r="B16" t="str">
            <v>SOCRIF Reprise</v>
          </cell>
        </row>
        <row r="17">
          <cell r="A17">
            <v>67</v>
          </cell>
          <cell r="B17" t="str">
            <v>SOCRIF New prod</v>
          </cell>
        </row>
        <row r="18">
          <cell r="A18">
            <v>69</v>
          </cell>
          <cell r="B18" t="str">
            <v>FCE TEL New prod</v>
          </cell>
        </row>
        <row r="19">
          <cell r="A19">
            <v>72</v>
          </cell>
          <cell r="B19" t="str">
            <v>AMV New prod</v>
          </cell>
        </row>
        <row r="20">
          <cell r="A20">
            <v>73</v>
          </cell>
          <cell r="B20" t="str">
            <v>AMV Reprise</v>
          </cell>
        </row>
        <row r="21">
          <cell r="A21">
            <v>74</v>
          </cell>
          <cell r="B21" t="str">
            <v>CLAM Reprise</v>
          </cell>
        </row>
        <row r="22">
          <cell r="A22">
            <v>77</v>
          </cell>
          <cell r="B22" t="str">
            <v>CORASOF</v>
          </cell>
        </row>
        <row r="23">
          <cell r="A23">
            <v>80</v>
          </cell>
          <cell r="B23" t="str">
            <v>ATTIJARIWAFA</v>
          </cell>
        </row>
        <row r="24">
          <cell r="A24">
            <v>104</v>
          </cell>
          <cell r="B24" t="str">
            <v>AMEX</v>
          </cell>
        </row>
        <row r="25">
          <cell r="A25">
            <v>107</v>
          </cell>
          <cell r="B25" t="str">
            <v>MORNAY</v>
          </cell>
        </row>
        <row r="26">
          <cell r="A26">
            <v>110</v>
          </cell>
          <cell r="B26" t="str">
            <v>MATY</v>
          </cell>
        </row>
        <row r="27">
          <cell r="A27">
            <v>113</v>
          </cell>
          <cell r="B27" t="str">
            <v>BARCLAYSOF</v>
          </cell>
        </row>
        <row r="28">
          <cell r="A28">
            <v>114</v>
          </cell>
          <cell r="B28" t="str">
            <v>CASTOSOF</v>
          </cell>
        </row>
        <row r="29">
          <cell r="A29">
            <v>122</v>
          </cell>
          <cell r="B29" t="str">
            <v>CORA SERVICES</v>
          </cell>
        </row>
        <row r="30">
          <cell r="A30">
            <v>131</v>
          </cell>
          <cell r="B30" t="str">
            <v>BANCO ESPERITO SANTO</v>
          </cell>
        </row>
        <row r="31">
          <cell r="A31">
            <v>133</v>
          </cell>
          <cell r="B31" t="str">
            <v>PLATEFORME DU BATIMENT</v>
          </cell>
        </row>
        <row r="32">
          <cell r="A32">
            <v>142</v>
          </cell>
          <cell r="B32" t="str">
            <v>AZUR 1</v>
          </cell>
        </row>
        <row r="33">
          <cell r="A33">
            <v>144</v>
          </cell>
          <cell r="B33" t="str">
            <v>LE CONTINENT</v>
          </cell>
        </row>
        <row r="34">
          <cell r="A34">
            <v>147</v>
          </cell>
          <cell r="B34" t="str">
            <v>CONSOCLUB</v>
          </cell>
        </row>
        <row r="35">
          <cell r="A35">
            <v>151</v>
          </cell>
          <cell r="B35" t="str">
            <v>FORTIS</v>
          </cell>
        </row>
        <row r="36">
          <cell r="A36">
            <v>155</v>
          </cell>
          <cell r="B36" t="str">
            <v>CREDIT MUNICIPAL DE NANTES</v>
          </cell>
        </row>
        <row r="37">
          <cell r="A37">
            <v>158</v>
          </cell>
          <cell r="B37" t="str">
            <v>AZUR 2</v>
          </cell>
        </row>
        <row r="38">
          <cell r="A38">
            <v>161</v>
          </cell>
          <cell r="B38" t="str">
            <v>CREDIT MUNICIPAL DE NIMES</v>
          </cell>
        </row>
        <row r="39">
          <cell r="A39">
            <v>165</v>
          </cell>
          <cell r="B39" t="str">
            <v>ALSOF</v>
          </cell>
        </row>
        <row r="40">
          <cell r="A40">
            <v>167</v>
          </cell>
          <cell r="B40" t="str">
            <v>BANQUE AGF</v>
          </cell>
        </row>
        <row r="41">
          <cell r="A41">
            <v>173</v>
          </cell>
          <cell r="B41" t="str">
            <v>GENERALI</v>
          </cell>
        </row>
        <row r="42">
          <cell r="A42">
            <v>175</v>
          </cell>
          <cell r="B42" t="str">
            <v>NOUVELLE OFFRE DARTY</v>
          </cell>
        </row>
        <row r="43">
          <cell r="A43">
            <v>179</v>
          </cell>
          <cell r="B43" t="str">
            <v>CREDIT IMMOBILIER DE France</v>
          </cell>
        </row>
        <row r="44">
          <cell r="A44">
            <v>185</v>
          </cell>
          <cell r="B44" t="str">
            <v>ACCORD</v>
          </cell>
        </row>
        <row r="45">
          <cell r="A45" t="str">
            <v>(Tous)</v>
          </cell>
          <cell r="B45" t="str">
            <v>TOUTES SOCIETES</v>
          </cell>
        </row>
      </sheetData>
    </sheetDataSet>
  </externalBook>
</externalLink>
</file>

<file path=xl/externalLinks/externalLink2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ccueil"/>
      <sheetName val="Tables"/>
      <sheetName val="CBUD"/>
      <sheetName val="CR 1"/>
      <sheetName val="TCD"/>
      <sheetName val="BD TCD"/>
      <sheetName val="P1 02"/>
      <sheetName val="P3 02"/>
      <sheetName val="P4 02"/>
    </sheetNames>
    <sheetDataSet>
      <sheetData sheetId="0" refreshError="1"/>
      <sheetData sheetId="1" refreshError="1"/>
      <sheetData sheetId="2" refreshError="1"/>
      <sheetData sheetId="3" refreshError="1"/>
      <sheetData sheetId="4" refreshError="1">
        <row r="1">
          <cell r="A1" t="str">
            <v>SOC</v>
          </cell>
          <cell r="B1">
            <v>113</v>
          </cell>
        </row>
        <row r="3">
          <cell r="C3" t="str">
            <v>MOIS</v>
          </cell>
        </row>
        <row r="4">
          <cell r="A4" t="str">
            <v>CPTE</v>
          </cell>
          <cell r="B4" t="str">
            <v>Données</v>
          </cell>
          <cell r="C4">
            <v>37622</v>
          </cell>
          <cell r="D4">
            <v>37653</v>
          </cell>
          <cell r="E4" t="str">
            <v>Total</v>
          </cell>
        </row>
        <row r="5">
          <cell r="A5">
            <v>1200</v>
          </cell>
          <cell r="B5" t="str">
            <v>Somme Rm</v>
          </cell>
          <cell r="C5">
            <v>0</v>
          </cell>
          <cell r="D5">
            <v>0</v>
          </cell>
          <cell r="E5">
            <v>0</v>
          </cell>
        </row>
        <row r="6">
          <cell r="B6" t="str">
            <v>Somme P1m</v>
          </cell>
          <cell r="C6">
            <v>0</v>
          </cell>
          <cell r="D6">
            <v>0</v>
          </cell>
          <cell r="E6">
            <v>0</v>
          </cell>
        </row>
        <row r="7">
          <cell r="B7" t="str">
            <v>Somme P4m</v>
          </cell>
          <cell r="C7">
            <v>0</v>
          </cell>
          <cell r="D7">
            <v>0</v>
          </cell>
          <cell r="E7">
            <v>0</v>
          </cell>
        </row>
        <row r="8">
          <cell r="B8" t="str">
            <v>Somme Rc</v>
          </cell>
          <cell r="C8">
            <v>0</v>
          </cell>
          <cell r="D8">
            <v>0</v>
          </cell>
          <cell r="E8">
            <v>0</v>
          </cell>
        </row>
        <row r="9">
          <cell r="B9" t="str">
            <v>Somme P1c</v>
          </cell>
          <cell r="C9">
            <v>0</v>
          </cell>
          <cell r="D9">
            <v>0</v>
          </cell>
          <cell r="E9">
            <v>0</v>
          </cell>
        </row>
        <row r="10">
          <cell r="B10" t="str">
            <v>Somme P4c</v>
          </cell>
          <cell r="C10">
            <v>0</v>
          </cell>
          <cell r="D10">
            <v>0</v>
          </cell>
          <cell r="E10">
            <v>0</v>
          </cell>
        </row>
        <row r="11">
          <cell r="A11">
            <v>1300</v>
          </cell>
          <cell r="B11" t="str">
            <v>Somme Rm</v>
          </cell>
          <cell r="C11">
            <v>-28754.55</v>
          </cell>
          <cell r="D11">
            <v>-25564.07</v>
          </cell>
          <cell r="E11">
            <v>-54318.62</v>
          </cell>
        </row>
        <row r="12">
          <cell r="B12" t="str">
            <v>Somme P1m</v>
          </cell>
          <cell r="C12">
            <v>-50300</v>
          </cell>
          <cell r="D12">
            <v>-49500</v>
          </cell>
          <cell r="E12">
            <v>-99800</v>
          </cell>
        </row>
        <row r="13">
          <cell r="B13" t="str">
            <v>Somme P4m</v>
          </cell>
          <cell r="C13">
            <v>0</v>
          </cell>
          <cell r="D13">
            <v>0</v>
          </cell>
          <cell r="E13">
            <v>0</v>
          </cell>
        </row>
        <row r="14">
          <cell r="B14" t="str">
            <v>Somme Rc</v>
          </cell>
          <cell r="C14">
            <v>-28754.55</v>
          </cell>
          <cell r="D14">
            <v>-54318.62</v>
          </cell>
          <cell r="E14">
            <v>-83073.17</v>
          </cell>
        </row>
        <row r="15">
          <cell r="B15" t="str">
            <v>Somme P1c</v>
          </cell>
          <cell r="C15">
            <v>-50300</v>
          </cell>
          <cell r="D15">
            <v>-99800</v>
          </cell>
          <cell r="E15">
            <v>-150100</v>
          </cell>
        </row>
        <row r="16">
          <cell r="B16" t="str">
            <v>Somme P4c</v>
          </cell>
          <cell r="C16">
            <v>0</v>
          </cell>
          <cell r="D16">
            <v>0</v>
          </cell>
          <cell r="E16">
            <v>0</v>
          </cell>
        </row>
        <row r="17">
          <cell r="A17">
            <v>2100</v>
          </cell>
          <cell r="B17" t="str">
            <v>Somme Rm</v>
          </cell>
          <cell r="C17">
            <v>9291.89</v>
          </cell>
          <cell r="D17">
            <v>8316.08</v>
          </cell>
          <cell r="E17">
            <v>17607.97</v>
          </cell>
        </row>
        <row r="18">
          <cell r="B18" t="str">
            <v>Somme P1m</v>
          </cell>
          <cell r="C18">
            <v>17900</v>
          </cell>
          <cell r="D18">
            <v>17600</v>
          </cell>
          <cell r="E18">
            <v>35500</v>
          </cell>
        </row>
        <row r="19">
          <cell r="B19" t="str">
            <v>Somme P4m</v>
          </cell>
          <cell r="C19">
            <v>0</v>
          </cell>
          <cell r="D19">
            <v>0</v>
          </cell>
          <cell r="E19">
            <v>0</v>
          </cell>
        </row>
        <row r="20">
          <cell r="B20" t="str">
            <v>Somme Rc</v>
          </cell>
          <cell r="C20">
            <v>9291.89</v>
          </cell>
          <cell r="D20">
            <v>17607.97</v>
          </cell>
          <cell r="E20">
            <v>26899.86</v>
          </cell>
        </row>
        <row r="21">
          <cell r="B21" t="str">
            <v>Somme P1c</v>
          </cell>
          <cell r="C21">
            <v>17900</v>
          </cell>
          <cell r="D21">
            <v>35500</v>
          </cell>
          <cell r="E21">
            <v>53400</v>
          </cell>
        </row>
        <row r="22">
          <cell r="B22" t="str">
            <v>Somme P4c</v>
          </cell>
          <cell r="C22">
            <v>0</v>
          </cell>
          <cell r="D22">
            <v>0</v>
          </cell>
          <cell r="E22">
            <v>0</v>
          </cell>
        </row>
        <row r="23">
          <cell r="A23">
            <v>3220</v>
          </cell>
          <cell r="B23" t="str">
            <v>Somme Rm</v>
          </cell>
          <cell r="C23">
            <v>6667.7</v>
          </cell>
          <cell r="D23">
            <v>7616.73</v>
          </cell>
          <cell r="E23">
            <v>14284.43</v>
          </cell>
        </row>
        <row r="24">
          <cell r="B24" t="str">
            <v>Somme P1m</v>
          </cell>
          <cell r="C24">
            <v>5670</v>
          </cell>
          <cell r="D24">
            <v>5670</v>
          </cell>
          <cell r="E24">
            <v>11340</v>
          </cell>
        </row>
        <row r="25">
          <cell r="B25" t="str">
            <v>Somme P4m</v>
          </cell>
          <cell r="C25">
            <v>0</v>
          </cell>
          <cell r="D25">
            <v>0</v>
          </cell>
          <cell r="E25">
            <v>0</v>
          </cell>
        </row>
        <row r="26">
          <cell r="B26" t="str">
            <v>Somme Rc</v>
          </cell>
          <cell r="C26">
            <v>6667.7</v>
          </cell>
          <cell r="D26">
            <v>14284.43</v>
          </cell>
          <cell r="E26">
            <v>20952.13</v>
          </cell>
        </row>
        <row r="27">
          <cell r="B27" t="str">
            <v>Somme P1c</v>
          </cell>
          <cell r="C27">
            <v>5670</v>
          </cell>
          <cell r="D27">
            <v>11340</v>
          </cell>
          <cell r="E27">
            <v>17010</v>
          </cell>
        </row>
        <row r="28">
          <cell r="B28" t="str">
            <v>Somme P4c</v>
          </cell>
          <cell r="C28">
            <v>0</v>
          </cell>
          <cell r="D28">
            <v>0</v>
          </cell>
          <cell r="E28">
            <v>0</v>
          </cell>
        </row>
        <row r="29">
          <cell r="A29">
            <v>3240</v>
          </cell>
          <cell r="B29" t="str">
            <v>Somme Rm</v>
          </cell>
          <cell r="C29">
            <v>-3292</v>
          </cell>
          <cell r="D29">
            <v>-3291</v>
          </cell>
          <cell r="E29">
            <v>-6583</v>
          </cell>
        </row>
        <row r="30">
          <cell r="B30" t="str">
            <v>Somme P1m</v>
          </cell>
          <cell r="C30">
            <v>-9600</v>
          </cell>
          <cell r="D30">
            <v>-9500</v>
          </cell>
          <cell r="E30">
            <v>-19100</v>
          </cell>
        </row>
        <row r="31">
          <cell r="B31" t="str">
            <v>Somme P4m</v>
          </cell>
          <cell r="C31">
            <v>0</v>
          </cell>
          <cell r="D31">
            <v>0</v>
          </cell>
          <cell r="E31">
            <v>0</v>
          </cell>
        </row>
        <row r="32">
          <cell r="B32" t="str">
            <v>Somme Rc</v>
          </cell>
          <cell r="C32">
            <v>-3292</v>
          </cell>
          <cell r="D32">
            <v>-6583</v>
          </cell>
          <cell r="E32">
            <v>-9875</v>
          </cell>
        </row>
        <row r="33">
          <cell r="B33" t="str">
            <v>Somme P1c</v>
          </cell>
          <cell r="C33">
            <v>-9600</v>
          </cell>
          <cell r="D33">
            <v>-19100</v>
          </cell>
          <cell r="E33">
            <v>-28700</v>
          </cell>
        </row>
        <row r="34">
          <cell r="B34" t="str">
            <v>Somme P4c</v>
          </cell>
          <cell r="C34">
            <v>0</v>
          </cell>
          <cell r="D34">
            <v>0</v>
          </cell>
          <cell r="E34">
            <v>0</v>
          </cell>
        </row>
        <row r="35">
          <cell r="A35">
            <v>4100</v>
          </cell>
          <cell r="B35" t="str">
            <v>Somme Rm</v>
          </cell>
          <cell r="C35">
            <v>-255.53</v>
          </cell>
          <cell r="D35">
            <v>-175.18</v>
          </cell>
          <cell r="E35">
            <v>-430.71</v>
          </cell>
        </row>
        <row r="36">
          <cell r="B36" t="str">
            <v>Somme P1m</v>
          </cell>
          <cell r="C36">
            <v>0</v>
          </cell>
          <cell r="D36">
            <v>0</v>
          </cell>
          <cell r="E36">
            <v>0</v>
          </cell>
        </row>
        <row r="37">
          <cell r="B37" t="str">
            <v>Somme P4m</v>
          </cell>
          <cell r="C37">
            <v>0</v>
          </cell>
          <cell r="D37">
            <v>0</v>
          </cell>
          <cell r="E37">
            <v>0</v>
          </cell>
        </row>
        <row r="38">
          <cell r="B38" t="str">
            <v>Somme Rc</v>
          </cell>
          <cell r="C38">
            <v>-255.53</v>
          </cell>
          <cell r="D38">
            <v>-430.71</v>
          </cell>
          <cell r="E38">
            <v>-686.24</v>
          </cell>
        </row>
        <row r="39">
          <cell r="B39" t="str">
            <v>Somme P1c</v>
          </cell>
          <cell r="C39">
            <v>0</v>
          </cell>
          <cell r="D39">
            <v>0</v>
          </cell>
          <cell r="E39">
            <v>0</v>
          </cell>
        </row>
        <row r="40">
          <cell r="B40" t="str">
            <v>Somme P4c</v>
          </cell>
          <cell r="C40">
            <v>0</v>
          </cell>
          <cell r="D40">
            <v>0</v>
          </cell>
          <cell r="E40">
            <v>0</v>
          </cell>
        </row>
        <row r="41">
          <cell r="A41">
            <v>4200</v>
          </cell>
          <cell r="B41" t="str">
            <v>Somme Rm</v>
          </cell>
          <cell r="C41">
            <v>0</v>
          </cell>
          <cell r="D41">
            <v>0</v>
          </cell>
          <cell r="E41">
            <v>0</v>
          </cell>
        </row>
        <row r="42">
          <cell r="B42" t="str">
            <v>Somme P1m</v>
          </cell>
          <cell r="C42">
            <v>0</v>
          </cell>
          <cell r="D42">
            <v>0</v>
          </cell>
          <cell r="E42">
            <v>0</v>
          </cell>
        </row>
        <row r="43">
          <cell r="B43" t="str">
            <v>Somme P4m</v>
          </cell>
          <cell r="C43">
            <v>0</v>
          </cell>
          <cell r="D43">
            <v>0</v>
          </cell>
          <cell r="E43">
            <v>0</v>
          </cell>
        </row>
        <row r="44">
          <cell r="B44" t="str">
            <v>Somme Rc</v>
          </cell>
          <cell r="C44">
            <v>0</v>
          </cell>
          <cell r="D44">
            <v>0</v>
          </cell>
          <cell r="E44">
            <v>0</v>
          </cell>
        </row>
        <row r="45">
          <cell r="B45" t="str">
            <v>Somme P1c</v>
          </cell>
          <cell r="C45">
            <v>0</v>
          </cell>
          <cell r="D45">
            <v>0</v>
          </cell>
          <cell r="E45">
            <v>0</v>
          </cell>
        </row>
        <row r="46">
          <cell r="B46" t="str">
            <v>Somme P4c</v>
          </cell>
          <cell r="C46">
            <v>0</v>
          </cell>
          <cell r="D46">
            <v>0</v>
          </cell>
          <cell r="E46">
            <v>0</v>
          </cell>
        </row>
        <row r="47">
          <cell r="A47">
            <v>4300</v>
          </cell>
          <cell r="B47" t="str">
            <v>Somme Rm</v>
          </cell>
          <cell r="C47">
            <v>105.82</v>
          </cell>
          <cell r="D47">
            <v>106.42</v>
          </cell>
          <cell r="E47">
            <v>212.24</v>
          </cell>
        </row>
        <row r="48">
          <cell r="B48" t="str">
            <v>Somme P1m</v>
          </cell>
          <cell r="C48">
            <v>0</v>
          </cell>
          <cell r="D48">
            <v>0</v>
          </cell>
          <cell r="E48">
            <v>0</v>
          </cell>
        </row>
        <row r="49">
          <cell r="B49" t="str">
            <v>Somme P4m</v>
          </cell>
          <cell r="C49">
            <v>0</v>
          </cell>
          <cell r="D49">
            <v>0</v>
          </cell>
          <cell r="E49">
            <v>0</v>
          </cell>
        </row>
        <row r="50">
          <cell r="B50" t="str">
            <v>Somme Rc</v>
          </cell>
          <cell r="C50">
            <v>105.82</v>
          </cell>
          <cell r="D50">
            <v>212.24</v>
          </cell>
          <cell r="E50">
            <v>318.06</v>
          </cell>
        </row>
        <row r="51">
          <cell r="B51" t="str">
            <v>Somme P1c</v>
          </cell>
          <cell r="C51">
            <v>0</v>
          </cell>
          <cell r="D51">
            <v>0</v>
          </cell>
          <cell r="E51">
            <v>0</v>
          </cell>
        </row>
        <row r="52">
          <cell r="B52" t="str">
            <v>Somme P4c</v>
          </cell>
          <cell r="C52">
            <v>0</v>
          </cell>
          <cell r="D52">
            <v>0</v>
          </cell>
          <cell r="E52">
            <v>0</v>
          </cell>
        </row>
        <row r="53">
          <cell r="A53">
            <v>4400</v>
          </cell>
          <cell r="B53" t="str">
            <v>Somme Rm</v>
          </cell>
          <cell r="C53">
            <v>0</v>
          </cell>
          <cell r="D53">
            <v>0</v>
          </cell>
          <cell r="E53">
            <v>0</v>
          </cell>
        </row>
        <row r="54">
          <cell r="B54" t="str">
            <v>Somme P1m</v>
          </cell>
          <cell r="C54">
            <v>0</v>
          </cell>
          <cell r="D54">
            <v>0</v>
          </cell>
          <cell r="E54">
            <v>0</v>
          </cell>
        </row>
        <row r="55">
          <cell r="B55" t="str">
            <v>Somme P4m</v>
          </cell>
          <cell r="C55">
            <v>0</v>
          </cell>
          <cell r="D55">
            <v>0</v>
          </cell>
          <cell r="E55">
            <v>0</v>
          </cell>
        </row>
        <row r="56">
          <cell r="B56" t="str">
            <v>Somme Rc</v>
          </cell>
          <cell r="C56">
            <v>0</v>
          </cell>
          <cell r="D56">
            <v>0</v>
          </cell>
          <cell r="E56">
            <v>0</v>
          </cell>
        </row>
        <row r="57">
          <cell r="B57" t="str">
            <v>Somme P1c</v>
          </cell>
          <cell r="C57">
            <v>0</v>
          </cell>
          <cell r="D57">
            <v>0</v>
          </cell>
          <cell r="E57">
            <v>0</v>
          </cell>
        </row>
        <row r="58">
          <cell r="B58" t="str">
            <v>Somme P4c</v>
          </cell>
          <cell r="C58">
            <v>0</v>
          </cell>
          <cell r="D58">
            <v>0</v>
          </cell>
          <cell r="E58">
            <v>0</v>
          </cell>
        </row>
        <row r="59">
          <cell r="A59">
            <v>5210</v>
          </cell>
          <cell r="B59" t="str">
            <v>Somme Rm</v>
          </cell>
          <cell r="C59">
            <v>0</v>
          </cell>
          <cell r="D59">
            <v>0</v>
          </cell>
          <cell r="E59">
            <v>0</v>
          </cell>
        </row>
        <row r="60">
          <cell r="B60" t="str">
            <v>Somme P1m</v>
          </cell>
          <cell r="C60">
            <v>0</v>
          </cell>
          <cell r="D60">
            <v>0</v>
          </cell>
          <cell r="E60">
            <v>0</v>
          </cell>
        </row>
        <row r="61">
          <cell r="B61" t="str">
            <v>Somme P4m</v>
          </cell>
          <cell r="C61">
            <v>0</v>
          </cell>
          <cell r="D61">
            <v>0</v>
          </cell>
          <cell r="E61">
            <v>0</v>
          </cell>
        </row>
        <row r="62">
          <cell r="B62" t="str">
            <v>Somme Rc</v>
          </cell>
          <cell r="C62">
            <v>0</v>
          </cell>
          <cell r="D62">
            <v>0</v>
          </cell>
          <cell r="E62">
            <v>0</v>
          </cell>
        </row>
        <row r="63">
          <cell r="B63" t="str">
            <v>Somme P1c</v>
          </cell>
          <cell r="C63">
            <v>0</v>
          </cell>
          <cell r="D63">
            <v>0</v>
          </cell>
          <cell r="E63">
            <v>0</v>
          </cell>
        </row>
        <row r="64">
          <cell r="B64" t="str">
            <v>Somme P4c</v>
          </cell>
          <cell r="C64">
            <v>0</v>
          </cell>
          <cell r="D64">
            <v>0</v>
          </cell>
          <cell r="E64">
            <v>0</v>
          </cell>
        </row>
        <row r="65">
          <cell r="A65">
            <v>5220</v>
          </cell>
          <cell r="B65" t="str">
            <v>Somme Rm</v>
          </cell>
          <cell r="C65">
            <v>18</v>
          </cell>
          <cell r="D65">
            <v>30</v>
          </cell>
          <cell r="E65">
            <v>48</v>
          </cell>
        </row>
        <row r="66">
          <cell r="B66" t="str">
            <v>Somme P1m</v>
          </cell>
          <cell r="C66">
            <v>15</v>
          </cell>
          <cell r="D66">
            <v>15</v>
          </cell>
          <cell r="E66">
            <v>30</v>
          </cell>
        </row>
        <row r="67">
          <cell r="B67" t="str">
            <v>Somme P4m</v>
          </cell>
          <cell r="C67">
            <v>0</v>
          </cell>
          <cell r="D67">
            <v>0</v>
          </cell>
          <cell r="E67">
            <v>0</v>
          </cell>
        </row>
        <row r="68">
          <cell r="B68" t="str">
            <v>Somme Rc</v>
          </cell>
          <cell r="C68">
            <v>18</v>
          </cell>
          <cell r="D68">
            <v>48</v>
          </cell>
          <cell r="E68">
            <v>66</v>
          </cell>
        </row>
        <row r="69">
          <cell r="B69" t="str">
            <v>Somme P1c</v>
          </cell>
          <cell r="C69">
            <v>15</v>
          </cell>
          <cell r="D69">
            <v>30</v>
          </cell>
          <cell r="E69">
            <v>45</v>
          </cell>
        </row>
        <row r="70">
          <cell r="B70" t="str">
            <v>Somme P4c</v>
          </cell>
          <cell r="C70">
            <v>0</v>
          </cell>
          <cell r="D70">
            <v>0</v>
          </cell>
          <cell r="E70">
            <v>0</v>
          </cell>
        </row>
        <row r="71">
          <cell r="A71">
            <v>5700</v>
          </cell>
          <cell r="B71" t="str">
            <v>Somme Rm</v>
          </cell>
          <cell r="C71">
            <v>220</v>
          </cell>
          <cell r="D71">
            <v>279.17</v>
          </cell>
          <cell r="E71">
            <v>499.17</v>
          </cell>
        </row>
        <row r="72">
          <cell r="B72" t="str">
            <v>Somme P1m</v>
          </cell>
          <cell r="C72">
            <v>0</v>
          </cell>
          <cell r="D72">
            <v>0</v>
          </cell>
          <cell r="E72">
            <v>0</v>
          </cell>
        </row>
        <row r="73">
          <cell r="B73" t="str">
            <v>Somme P4m</v>
          </cell>
          <cell r="C73">
            <v>0</v>
          </cell>
          <cell r="D73">
            <v>0</v>
          </cell>
          <cell r="E73">
            <v>0</v>
          </cell>
        </row>
        <row r="74">
          <cell r="B74" t="str">
            <v>Somme Rc</v>
          </cell>
          <cell r="C74">
            <v>220</v>
          </cell>
          <cell r="D74">
            <v>499.17</v>
          </cell>
          <cell r="E74">
            <v>719.17</v>
          </cell>
        </row>
        <row r="75">
          <cell r="B75" t="str">
            <v>Somme P1c</v>
          </cell>
          <cell r="C75">
            <v>0</v>
          </cell>
          <cell r="D75">
            <v>0</v>
          </cell>
          <cell r="E75">
            <v>0</v>
          </cell>
        </row>
        <row r="76">
          <cell r="B76" t="str">
            <v>Somme P4c</v>
          </cell>
          <cell r="C76">
            <v>0</v>
          </cell>
          <cell r="D76">
            <v>0</v>
          </cell>
          <cell r="E76">
            <v>0</v>
          </cell>
        </row>
        <row r="77">
          <cell r="A77">
            <v>5800</v>
          </cell>
          <cell r="B77" t="str">
            <v>Somme Rm</v>
          </cell>
          <cell r="C77">
            <v>0</v>
          </cell>
          <cell r="D77">
            <v>0</v>
          </cell>
          <cell r="E77">
            <v>0</v>
          </cell>
        </row>
        <row r="78">
          <cell r="B78" t="str">
            <v>Somme P1m</v>
          </cell>
          <cell r="C78">
            <v>900</v>
          </cell>
          <cell r="D78">
            <v>900</v>
          </cell>
          <cell r="E78">
            <v>1800</v>
          </cell>
        </row>
        <row r="79">
          <cell r="B79" t="str">
            <v>Somme P4m</v>
          </cell>
          <cell r="C79">
            <v>0</v>
          </cell>
          <cell r="D79">
            <v>0</v>
          </cell>
          <cell r="E79">
            <v>0</v>
          </cell>
        </row>
        <row r="80">
          <cell r="B80" t="str">
            <v>Somme Rc</v>
          </cell>
          <cell r="C80">
            <v>0</v>
          </cell>
          <cell r="D80">
            <v>0</v>
          </cell>
          <cell r="E80">
            <v>0</v>
          </cell>
        </row>
        <row r="81">
          <cell r="B81" t="str">
            <v>Somme P1c</v>
          </cell>
          <cell r="C81">
            <v>900</v>
          </cell>
          <cell r="D81">
            <v>1800</v>
          </cell>
          <cell r="E81">
            <v>2700</v>
          </cell>
        </row>
        <row r="82">
          <cell r="B82" t="str">
            <v>Somme P4c</v>
          </cell>
          <cell r="C82">
            <v>0</v>
          </cell>
          <cell r="D82">
            <v>0</v>
          </cell>
          <cell r="E82">
            <v>0</v>
          </cell>
        </row>
        <row r="83">
          <cell r="A83">
            <v>5900</v>
          </cell>
          <cell r="B83" t="str">
            <v>Somme Rm</v>
          </cell>
          <cell r="C83">
            <v>0</v>
          </cell>
          <cell r="D83">
            <v>0</v>
          </cell>
          <cell r="E83">
            <v>0</v>
          </cell>
        </row>
        <row r="84">
          <cell r="B84" t="str">
            <v>Somme P1m</v>
          </cell>
          <cell r="C84">
            <v>0</v>
          </cell>
          <cell r="D84">
            <v>0</v>
          </cell>
          <cell r="E84">
            <v>0</v>
          </cell>
        </row>
        <row r="85">
          <cell r="B85" t="str">
            <v>Somme P4m</v>
          </cell>
          <cell r="C85">
            <v>0</v>
          </cell>
          <cell r="D85">
            <v>0</v>
          </cell>
          <cell r="E85">
            <v>0</v>
          </cell>
        </row>
        <row r="86">
          <cell r="B86" t="str">
            <v>Somme Rc</v>
          </cell>
          <cell r="C86">
            <v>0</v>
          </cell>
          <cell r="D86">
            <v>0</v>
          </cell>
          <cell r="E86">
            <v>0</v>
          </cell>
        </row>
        <row r="87">
          <cell r="B87" t="str">
            <v>Somme P1c</v>
          </cell>
          <cell r="C87">
            <v>0</v>
          </cell>
          <cell r="D87">
            <v>0</v>
          </cell>
          <cell r="E87">
            <v>0</v>
          </cell>
        </row>
        <row r="88">
          <cell r="B88" t="str">
            <v>Somme P4c</v>
          </cell>
          <cell r="C88">
            <v>0</v>
          </cell>
          <cell r="D88">
            <v>0</v>
          </cell>
          <cell r="E88">
            <v>0</v>
          </cell>
        </row>
        <row r="89">
          <cell r="A89">
            <v>6110</v>
          </cell>
          <cell r="B89" t="str">
            <v>Somme Rm</v>
          </cell>
          <cell r="C89">
            <v>0</v>
          </cell>
          <cell r="D89">
            <v>0</v>
          </cell>
          <cell r="E89">
            <v>0</v>
          </cell>
        </row>
        <row r="90">
          <cell r="B90" t="str">
            <v>Somme P1m</v>
          </cell>
          <cell r="C90">
            <v>0</v>
          </cell>
          <cell r="D90">
            <v>0</v>
          </cell>
          <cell r="E90">
            <v>0</v>
          </cell>
        </row>
        <row r="91">
          <cell r="B91" t="str">
            <v>Somme P4m</v>
          </cell>
          <cell r="C91">
            <v>0</v>
          </cell>
          <cell r="D91">
            <v>0</v>
          </cell>
          <cell r="E91">
            <v>0</v>
          </cell>
        </row>
        <row r="92">
          <cell r="B92" t="str">
            <v>Somme Rc</v>
          </cell>
          <cell r="C92">
            <v>0</v>
          </cell>
          <cell r="D92">
            <v>0</v>
          </cell>
          <cell r="E92">
            <v>0</v>
          </cell>
        </row>
        <row r="93">
          <cell r="B93" t="str">
            <v>Somme P1c</v>
          </cell>
          <cell r="C93">
            <v>0</v>
          </cell>
          <cell r="D93">
            <v>0</v>
          </cell>
          <cell r="E93">
            <v>0</v>
          </cell>
        </row>
        <row r="94">
          <cell r="B94" t="str">
            <v>Somme P4c</v>
          </cell>
          <cell r="C94">
            <v>0</v>
          </cell>
          <cell r="D94">
            <v>0</v>
          </cell>
          <cell r="E94">
            <v>0</v>
          </cell>
        </row>
        <row r="95">
          <cell r="A95">
            <v>6120</v>
          </cell>
          <cell r="B95" t="str">
            <v>Somme Rm</v>
          </cell>
          <cell r="C95">
            <v>0</v>
          </cell>
          <cell r="D95">
            <v>0</v>
          </cell>
          <cell r="E95">
            <v>0</v>
          </cell>
        </row>
        <row r="96">
          <cell r="B96" t="str">
            <v>Somme P1m</v>
          </cell>
          <cell r="C96">
            <v>0</v>
          </cell>
          <cell r="D96">
            <v>0</v>
          </cell>
          <cell r="E96">
            <v>0</v>
          </cell>
        </row>
        <row r="97">
          <cell r="B97" t="str">
            <v>Somme P4m</v>
          </cell>
          <cell r="C97">
            <v>0</v>
          </cell>
          <cell r="D97">
            <v>0</v>
          </cell>
          <cell r="E97">
            <v>0</v>
          </cell>
        </row>
        <row r="98">
          <cell r="B98" t="str">
            <v>Somme Rc</v>
          </cell>
          <cell r="C98">
            <v>0</v>
          </cell>
          <cell r="D98">
            <v>0</v>
          </cell>
          <cell r="E98">
            <v>0</v>
          </cell>
        </row>
        <row r="99">
          <cell r="B99" t="str">
            <v>Somme P1c</v>
          </cell>
          <cell r="C99">
            <v>0</v>
          </cell>
          <cell r="D99">
            <v>0</v>
          </cell>
          <cell r="E99">
            <v>0</v>
          </cell>
        </row>
        <row r="100">
          <cell r="B100" t="str">
            <v>Somme P4c</v>
          </cell>
          <cell r="C100">
            <v>0</v>
          </cell>
          <cell r="D100">
            <v>0</v>
          </cell>
          <cell r="E100">
            <v>0</v>
          </cell>
        </row>
        <row r="101">
          <cell r="A101">
            <v>6200</v>
          </cell>
          <cell r="B101" t="str">
            <v>Somme Rm</v>
          </cell>
          <cell r="C101">
            <v>0</v>
          </cell>
          <cell r="D101">
            <v>0</v>
          </cell>
          <cell r="E101">
            <v>0</v>
          </cell>
        </row>
        <row r="102">
          <cell r="B102" t="str">
            <v>Somme P1m</v>
          </cell>
          <cell r="C102">
            <v>0</v>
          </cell>
          <cell r="D102">
            <v>0</v>
          </cell>
          <cell r="E102">
            <v>0</v>
          </cell>
        </row>
        <row r="103">
          <cell r="B103" t="str">
            <v>Somme P4m</v>
          </cell>
          <cell r="C103">
            <v>0</v>
          </cell>
          <cell r="D103">
            <v>0</v>
          </cell>
          <cell r="E103">
            <v>0</v>
          </cell>
        </row>
        <row r="104">
          <cell r="B104" t="str">
            <v>Somme Rc</v>
          </cell>
          <cell r="C104">
            <v>0</v>
          </cell>
          <cell r="D104">
            <v>0</v>
          </cell>
          <cell r="E104">
            <v>0</v>
          </cell>
        </row>
        <row r="105">
          <cell r="B105" t="str">
            <v>Somme P1c</v>
          </cell>
          <cell r="C105">
            <v>0</v>
          </cell>
          <cell r="D105">
            <v>0</v>
          </cell>
          <cell r="E105">
            <v>0</v>
          </cell>
        </row>
        <row r="106">
          <cell r="B106" t="str">
            <v>Somme P4c</v>
          </cell>
          <cell r="C106">
            <v>0</v>
          </cell>
          <cell r="D106">
            <v>0</v>
          </cell>
          <cell r="E106">
            <v>0</v>
          </cell>
        </row>
        <row r="107">
          <cell r="A107">
            <v>6400</v>
          </cell>
          <cell r="B107" t="str">
            <v>Somme Rm</v>
          </cell>
          <cell r="C107">
            <v>360.47</v>
          </cell>
          <cell r="D107">
            <v>0</v>
          </cell>
          <cell r="E107">
            <v>360.47</v>
          </cell>
        </row>
        <row r="108">
          <cell r="B108" t="str">
            <v>Somme P1m</v>
          </cell>
          <cell r="C108">
            <v>0</v>
          </cell>
          <cell r="D108">
            <v>0</v>
          </cell>
          <cell r="E108">
            <v>0</v>
          </cell>
        </row>
        <row r="109">
          <cell r="B109" t="str">
            <v>Somme P4m</v>
          </cell>
          <cell r="C109">
            <v>0</v>
          </cell>
          <cell r="D109">
            <v>0</v>
          </cell>
          <cell r="E109">
            <v>0</v>
          </cell>
        </row>
        <row r="110">
          <cell r="B110" t="str">
            <v>Somme Rc</v>
          </cell>
          <cell r="C110">
            <v>360.47</v>
          </cell>
          <cell r="D110">
            <v>360.47</v>
          </cell>
          <cell r="E110">
            <v>720.94</v>
          </cell>
        </row>
        <row r="111">
          <cell r="B111" t="str">
            <v>Somme P1c</v>
          </cell>
          <cell r="C111">
            <v>0</v>
          </cell>
          <cell r="D111">
            <v>0</v>
          </cell>
          <cell r="E111">
            <v>0</v>
          </cell>
        </row>
        <row r="112">
          <cell r="B112" t="str">
            <v>Somme P4c</v>
          </cell>
          <cell r="C112">
            <v>0</v>
          </cell>
          <cell r="D112">
            <v>0</v>
          </cell>
          <cell r="E112">
            <v>0</v>
          </cell>
        </row>
        <row r="113">
          <cell r="A113">
            <v>6600</v>
          </cell>
          <cell r="B113" t="str">
            <v>Somme Rm</v>
          </cell>
          <cell r="C113">
            <v>3947.65</v>
          </cell>
          <cell r="D113">
            <v>394.28</v>
          </cell>
          <cell r="E113">
            <v>4341.93</v>
          </cell>
        </row>
        <row r="114">
          <cell r="B114" t="str">
            <v>Somme P1m</v>
          </cell>
          <cell r="C114">
            <v>3900</v>
          </cell>
          <cell r="D114">
            <v>3800</v>
          </cell>
          <cell r="E114">
            <v>7700</v>
          </cell>
        </row>
        <row r="115">
          <cell r="B115" t="str">
            <v>Somme P4m</v>
          </cell>
          <cell r="C115">
            <v>0</v>
          </cell>
          <cell r="D115">
            <v>0</v>
          </cell>
          <cell r="E115">
            <v>0</v>
          </cell>
        </row>
        <row r="116">
          <cell r="B116" t="str">
            <v>Somme Rc</v>
          </cell>
          <cell r="C116">
            <v>3947.65</v>
          </cell>
          <cell r="D116">
            <v>4341.93</v>
          </cell>
          <cell r="E116">
            <v>8289.58</v>
          </cell>
        </row>
        <row r="117">
          <cell r="B117" t="str">
            <v>Somme P1c</v>
          </cell>
          <cell r="C117">
            <v>3900</v>
          </cell>
          <cell r="D117">
            <v>7700</v>
          </cell>
          <cell r="E117">
            <v>11600</v>
          </cell>
        </row>
        <row r="118">
          <cell r="B118" t="str">
            <v>Somme P4c</v>
          </cell>
          <cell r="C118">
            <v>0</v>
          </cell>
          <cell r="D118">
            <v>0</v>
          </cell>
          <cell r="E118">
            <v>0</v>
          </cell>
        </row>
        <row r="119">
          <cell r="A119">
            <v>8000</v>
          </cell>
          <cell r="B119" t="str">
            <v>Somme Rm</v>
          </cell>
          <cell r="C119">
            <v>0</v>
          </cell>
          <cell r="D119">
            <v>0</v>
          </cell>
          <cell r="E119">
            <v>0</v>
          </cell>
        </row>
        <row r="120">
          <cell r="B120" t="str">
            <v>Somme P1m</v>
          </cell>
          <cell r="C120">
            <v>0</v>
          </cell>
          <cell r="D120">
            <v>0</v>
          </cell>
          <cell r="E120">
            <v>0</v>
          </cell>
        </row>
        <row r="121">
          <cell r="B121" t="str">
            <v>Somme P4m</v>
          </cell>
          <cell r="C121">
            <v>0</v>
          </cell>
          <cell r="D121">
            <v>0</v>
          </cell>
          <cell r="E121">
            <v>0</v>
          </cell>
        </row>
        <row r="122">
          <cell r="B122" t="str">
            <v>Somme Rc</v>
          </cell>
          <cell r="C122">
            <v>0</v>
          </cell>
          <cell r="D122">
            <v>0</v>
          </cell>
          <cell r="E122">
            <v>0</v>
          </cell>
        </row>
        <row r="123">
          <cell r="B123" t="str">
            <v>Somme P1c</v>
          </cell>
          <cell r="C123">
            <v>0</v>
          </cell>
          <cell r="D123">
            <v>0</v>
          </cell>
          <cell r="E123">
            <v>0</v>
          </cell>
        </row>
        <row r="124">
          <cell r="B124" t="str">
            <v>Somme P4c</v>
          </cell>
          <cell r="C124">
            <v>0</v>
          </cell>
          <cell r="D124">
            <v>0</v>
          </cell>
          <cell r="E124">
            <v>0</v>
          </cell>
        </row>
        <row r="125">
          <cell r="A125">
            <v>9000</v>
          </cell>
          <cell r="B125" t="str">
            <v>Somme Rm</v>
          </cell>
          <cell r="C125">
            <v>0</v>
          </cell>
          <cell r="D125">
            <v>0</v>
          </cell>
          <cell r="E125">
            <v>0</v>
          </cell>
        </row>
        <row r="126">
          <cell r="B126" t="str">
            <v>Somme P1m</v>
          </cell>
          <cell r="C126">
            <v>0</v>
          </cell>
          <cell r="D126">
            <v>0</v>
          </cell>
          <cell r="E126">
            <v>0</v>
          </cell>
        </row>
        <row r="127">
          <cell r="B127" t="str">
            <v>Somme P4m</v>
          </cell>
          <cell r="C127">
            <v>0</v>
          </cell>
          <cell r="D127">
            <v>0</v>
          </cell>
          <cell r="E127">
            <v>0</v>
          </cell>
        </row>
        <row r="128">
          <cell r="B128" t="str">
            <v>Somme Rc</v>
          </cell>
          <cell r="C128">
            <v>0</v>
          </cell>
          <cell r="D128">
            <v>0</v>
          </cell>
          <cell r="E128">
            <v>0</v>
          </cell>
        </row>
        <row r="129">
          <cell r="B129" t="str">
            <v>Somme P1c</v>
          </cell>
          <cell r="C129">
            <v>0</v>
          </cell>
          <cell r="D129">
            <v>0</v>
          </cell>
          <cell r="E129">
            <v>0</v>
          </cell>
        </row>
        <row r="130">
          <cell r="B130" t="str">
            <v>Somme P4c</v>
          </cell>
          <cell r="C130">
            <v>0</v>
          </cell>
          <cell r="D130">
            <v>0</v>
          </cell>
          <cell r="E130">
            <v>0</v>
          </cell>
        </row>
        <row r="131">
          <cell r="A131">
            <v>2500</v>
          </cell>
          <cell r="B131" t="str">
            <v>Somme Rm</v>
          </cell>
          <cell r="C131">
            <v>0</v>
          </cell>
          <cell r="D131">
            <v>0</v>
          </cell>
          <cell r="E131">
            <v>0</v>
          </cell>
        </row>
        <row r="132">
          <cell r="B132" t="str">
            <v>Somme P1m</v>
          </cell>
          <cell r="C132">
            <v>0</v>
          </cell>
          <cell r="D132">
            <v>0</v>
          </cell>
          <cell r="E132">
            <v>0</v>
          </cell>
        </row>
        <row r="133">
          <cell r="B133" t="str">
            <v>Somme P4m</v>
          </cell>
          <cell r="C133">
            <v>0</v>
          </cell>
          <cell r="D133">
            <v>0</v>
          </cell>
          <cell r="E133">
            <v>0</v>
          </cell>
        </row>
        <row r="134">
          <cell r="B134" t="str">
            <v>Somme Rc</v>
          </cell>
          <cell r="C134">
            <v>0</v>
          </cell>
          <cell r="D134">
            <v>0</v>
          </cell>
          <cell r="E134">
            <v>0</v>
          </cell>
        </row>
        <row r="135">
          <cell r="B135" t="str">
            <v>Somme P1c</v>
          </cell>
          <cell r="C135">
            <v>0</v>
          </cell>
          <cell r="D135">
            <v>0</v>
          </cell>
          <cell r="E135">
            <v>0</v>
          </cell>
        </row>
        <row r="136">
          <cell r="B136" t="str">
            <v>Somme P4c</v>
          </cell>
          <cell r="C136">
            <v>0</v>
          </cell>
          <cell r="D136">
            <v>0</v>
          </cell>
          <cell r="E136">
            <v>0</v>
          </cell>
        </row>
        <row r="137">
          <cell r="A137" t="str">
            <v>Total Somme Rm</v>
          </cell>
          <cell r="C137">
            <v>-11690.55</v>
          </cell>
          <cell r="D137">
            <v>-12287.57</v>
          </cell>
          <cell r="E137">
            <v>-23978.12</v>
          </cell>
        </row>
        <row r="138">
          <cell r="A138" t="str">
            <v>Total Somme P1m</v>
          </cell>
          <cell r="C138">
            <v>-31515</v>
          </cell>
          <cell r="D138">
            <v>-31015</v>
          </cell>
          <cell r="E138">
            <v>-62530</v>
          </cell>
        </row>
        <row r="139">
          <cell r="A139" t="str">
            <v>Total Somme P4m</v>
          </cell>
          <cell r="C139">
            <v>0</v>
          </cell>
          <cell r="D139">
            <v>0</v>
          </cell>
          <cell r="E139">
            <v>0</v>
          </cell>
        </row>
        <row r="140">
          <cell r="A140" t="str">
            <v>Total Somme Rc</v>
          </cell>
          <cell r="C140">
            <v>-11690.55</v>
          </cell>
          <cell r="D140">
            <v>-23978.12</v>
          </cell>
          <cell r="E140">
            <v>-35668.67</v>
          </cell>
        </row>
        <row r="141">
          <cell r="A141" t="str">
            <v>Total Somme P1c</v>
          </cell>
          <cell r="C141">
            <v>-31515</v>
          </cell>
          <cell r="D141">
            <v>-62530</v>
          </cell>
          <cell r="E141">
            <v>-94045</v>
          </cell>
        </row>
        <row r="142">
          <cell r="A142" t="str">
            <v>Total Somme P4c</v>
          </cell>
          <cell r="C142">
            <v>0</v>
          </cell>
          <cell r="D142">
            <v>0</v>
          </cell>
          <cell r="E142">
            <v>0</v>
          </cell>
        </row>
      </sheetData>
      <sheetData sheetId="5" refreshError="1"/>
      <sheetData sheetId="6" refreshError="1"/>
      <sheetData sheetId="7" refreshError="1"/>
      <sheetData sheetId="8" refreshError="1"/>
    </sheetDataSet>
  </externalBook>
</externalLink>
</file>

<file path=xl/externalLinks/externalLink2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ccueil"/>
      <sheetName val="tables"/>
      <sheetName val="PROD TOT"/>
      <sheetName val="PROD REV"/>
      <sheetName val="PROD PB"/>
      <sheetName val="TCD REV"/>
      <sheetName val="TCD PB"/>
      <sheetName val="REV 07"/>
      <sheetName val="PB 07"/>
    </sheetNames>
    <sheetDataSet>
      <sheetData sheetId="0"/>
      <sheetData sheetId="1"/>
      <sheetData sheetId="2"/>
      <sheetData sheetId="3"/>
      <sheetData sheetId="4"/>
      <sheetData sheetId="5"/>
      <sheetData sheetId="6" refreshError="1">
        <row r="7">
          <cell r="A7" t="str">
            <v>PART</v>
          </cell>
          <cell r="B7" t="str">
            <v>(Tous)</v>
          </cell>
        </row>
        <row r="8">
          <cell r="A8" t="str">
            <v>SOC</v>
          </cell>
          <cell r="B8">
            <v>185</v>
          </cell>
        </row>
        <row r="10">
          <cell r="D10" t="str">
            <v>MOIS</v>
          </cell>
        </row>
        <row r="11">
          <cell r="A11" t="str">
            <v>NATPB</v>
          </cell>
          <cell r="B11" t="str">
            <v>AG</v>
          </cell>
          <cell r="C11" t="str">
            <v>Données</v>
          </cell>
          <cell r="D11">
            <v>39083</v>
          </cell>
          <cell r="E11">
            <v>39114</v>
          </cell>
          <cell r="F11">
            <v>39142</v>
          </cell>
          <cell r="G11">
            <v>39173</v>
          </cell>
          <cell r="H11">
            <v>39203</v>
          </cell>
          <cell r="I11">
            <v>39234</v>
          </cell>
          <cell r="J11">
            <v>39264</v>
          </cell>
          <cell r="K11">
            <v>39295</v>
          </cell>
          <cell r="L11">
            <v>39326</v>
          </cell>
          <cell r="M11">
            <v>39356</v>
          </cell>
          <cell r="N11">
            <v>39387</v>
          </cell>
          <cell r="O11">
            <v>39417</v>
          </cell>
          <cell r="P11" t="str">
            <v>Total</v>
          </cell>
        </row>
        <row r="12">
          <cell r="A12" t="str">
            <v>PBZ</v>
          </cell>
          <cell r="B12" t="str">
            <v>NZ</v>
          </cell>
          <cell r="C12" t="str">
            <v>Somme CT</v>
          </cell>
          <cell r="D12">
            <v>152702</v>
          </cell>
          <cell r="E12">
            <v>218036</v>
          </cell>
          <cell r="F12">
            <v>293592</v>
          </cell>
          <cell r="G12">
            <v>105831</v>
          </cell>
          <cell r="H12">
            <v>105699</v>
          </cell>
          <cell r="I12">
            <v>155638</v>
          </cell>
          <cell r="J12">
            <v>252073</v>
          </cell>
          <cell r="K12">
            <v>158276</v>
          </cell>
          <cell r="L12">
            <v>150225</v>
          </cell>
          <cell r="M12">
            <v>285135</v>
          </cell>
          <cell r="N12">
            <v>161912</v>
          </cell>
          <cell r="O12">
            <v>190808</v>
          </cell>
          <cell r="P12">
            <v>2229927</v>
          </cell>
        </row>
        <row r="13">
          <cell r="C13" t="str">
            <v>Somme NBR</v>
          </cell>
          <cell r="D13">
            <v>28</v>
          </cell>
          <cell r="E13">
            <v>40</v>
          </cell>
          <cell r="F13">
            <v>50</v>
          </cell>
          <cell r="G13">
            <v>20</v>
          </cell>
          <cell r="H13">
            <v>17</v>
          </cell>
          <cell r="I13">
            <v>25</v>
          </cell>
          <cell r="J13">
            <v>38</v>
          </cell>
          <cell r="K13">
            <v>28</v>
          </cell>
          <cell r="L13">
            <v>24</v>
          </cell>
          <cell r="M13">
            <v>43</v>
          </cell>
          <cell r="N13">
            <v>29</v>
          </cell>
          <cell r="O13">
            <v>37</v>
          </cell>
          <cell r="P13">
            <v>379</v>
          </cell>
        </row>
        <row r="14">
          <cell r="C14" t="str">
            <v>Somme MDUR</v>
          </cell>
          <cell r="D14">
            <v>9139994</v>
          </cell>
          <cell r="E14">
            <v>16801437</v>
          </cell>
          <cell r="F14">
            <v>18659812</v>
          </cell>
          <cell r="G14">
            <v>7376352</v>
          </cell>
          <cell r="H14">
            <v>6642772</v>
          </cell>
          <cell r="I14">
            <v>10638726</v>
          </cell>
          <cell r="J14">
            <v>18616961</v>
          </cell>
          <cell r="K14">
            <v>11669370</v>
          </cell>
          <cell r="L14">
            <v>11966924</v>
          </cell>
          <cell r="M14">
            <v>20997870</v>
          </cell>
          <cell r="N14">
            <v>13766529</v>
          </cell>
          <cell r="O14">
            <v>17272165</v>
          </cell>
          <cell r="P14">
            <v>163548912</v>
          </cell>
        </row>
        <row r="15">
          <cell r="C15" t="str">
            <v>Somme MTX</v>
          </cell>
          <cell r="D15">
            <v>21014190.838</v>
          </cell>
          <cell r="E15">
            <v>16027513.385</v>
          </cell>
          <cell r="F15">
            <v>31573486.050999999</v>
          </cell>
          <cell r="G15">
            <v>15078316.481000001</v>
          </cell>
          <cell r="H15">
            <v>5709346.4000000004</v>
          </cell>
          <cell r="I15">
            <v>20157869.487</v>
          </cell>
          <cell r="J15">
            <v>35972697.869999997</v>
          </cell>
          <cell r="K15">
            <v>19572549.693</v>
          </cell>
          <cell r="L15">
            <v>10018948.839</v>
          </cell>
          <cell r="M15">
            <v>18354695.18</v>
          </cell>
          <cell r="N15">
            <v>22033714.526000001</v>
          </cell>
          <cell r="O15">
            <v>7487465.2280000001</v>
          </cell>
          <cell r="P15">
            <v>223000793.97799999</v>
          </cell>
        </row>
        <row r="16">
          <cell r="A16" t="str">
            <v>Somme CT PBZ</v>
          </cell>
          <cell r="D16">
            <v>152702</v>
          </cell>
          <cell r="E16">
            <v>218036</v>
          </cell>
          <cell r="F16">
            <v>293592</v>
          </cell>
          <cell r="G16">
            <v>105831</v>
          </cell>
          <cell r="H16">
            <v>105699</v>
          </cell>
          <cell r="I16">
            <v>155638</v>
          </cell>
          <cell r="J16">
            <v>252073</v>
          </cell>
          <cell r="K16">
            <v>158276</v>
          </cell>
          <cell r="L16">
            <v>150225</v>
          </cell>
          <cell r="M16">
            <v>285135</v>
          </cell>
          <cell r="N16">
            <v>161912</v>
          </cell>
          <cell r="O16">
            <v>190808</v>
          </cell>
          <cell r="P16">
            <v>2229927</v>
          </cell>
        </row>
        <row r="17">
          <cell r="A17" t="str">
            <v>Somme NBR PBZ</v>
          </cell>
          <cell r="D17">
            <v>28</v>
          </cell>
          <cell r="E17">
            <v>40</v>
          </cell>
          <cell r="F17">
            <v>50</v>
          </cell>
          <cell r="G17">
            <v>20</v>
          </cell>
          <cell r="H17">
            <v>17</v>
          </cell>
          <cell r="I17">
            <v>25</v>
          </cell>
          <cell r="J17">
            <v>38</v>
          </cell>
          <cell r="K17">
            <v>28</v>
          </cell>
          <cell r="L17">
            <v>24</v>
          </cell>
          <cell r="M17">
            <v>43</v>
          </cell>
          <cell r="N17">
            <v>29</v>
          </cell>
          <cell r="O17">
            <v>37</v>
          </cell>
          <cell r="P17">
            <v>379</v>
          </cell>
        </row>
        <row r="18">
          <cell r="A18" t="str">
            <v>Somme MDUR PBZ</v>
          </cell>
          <cell r="D18">
            <v>9139994</v>
          </cell>
          <cell r="E18">
            <v>16801437</v>
          </cell>
          <cell r="F18">
            <v>18659812</v>
          </cell>
          <cell r="G18">
            <v>7376352</v>
          </cell>
          <cell r="H18">
            <v>6642772</v>
          </cell>
          <cell r="I18">
            <v>10638726</v>
          </cell>
          <cell r="J18">
            <v>18616961</v>
          </cell>
          <cell r="K18">
            <v>11669370</v>
          </cell>
          <cell r="L18">
            <v>11966924</v>
          </cell>
          <cell r="M18">
            <v>20997870</v>
          </cell>
          <cell r="N18">
            <v>13766529</v>
          </cell>
          <cell r="O18">
            <v>17272165</v>
          </cell>
          <cell r="P18">
            <v>163548912</v>
          </cell>
        </row>
        <row r="19">
          <cell r="A19" t="str">
            <v>Somme MTX PBZ</v>
          </cell>
          <cell r="D19">
            <v>21014190.838</v>
          </cell>
          <cell r="E19">
            <v>16027513.385</v>
          </cell>
          <cell r="F19">
            <v>31573486.050999999</v>
          </cell>
          <cell r="G19">
            <v>15078316.481000001</v>
          </cell>
          <cell r="H19">
            <v>5709346.4000000004</v>
          </cell>
          <cell r="I19">
            <v>20157869.487</v>
          </cell>
          <cell r="J19">
            <v>35972697.869999997</v>
          </cell>
          <cell r="K19">
            <v>19572549.693</v>
          </cell>
          <cell r="L19">
            <v>10018948.839</v>
          </cell>
          <cell r="M19">
            <v>18354695.18</v>
          </cell>
          <cell r="N19">
            <v>22033714.526000001</v>
          </cell>
          <cell r="O19">
            <v>7487465.2280000001</v>
          </cell>
          <cell r="P19">
            <v>223000793.97799999</v>
          </cell>
        </row>
        <row r="20">
          <cell r="A20" t="str">
            <v>Total Somme CT</v>
          </cell>
          <cell r="D20">
            <v>152702</v>
          </cell>
          <cell r="E20">
            <v>218036</v>
          </cell>
          <cell r="F20">
            <v>293592</v>
          </cell>
          <cell r="G20">
            <v>105831</v>
          </cell>
          <cell r="H20">
            <v>105699</v>
          </cell>
          <cell r="I20">
            <v>155638</v>
          </cell>
          <cell r="J20">
            <v>252073</v>
          </cell>
          <cell r="K20">
            <v>158276</v>
          </cell>
          <cell r="L20">
            <v>150225</v>
          </cell>
          <cell r="M20">
            <v>285135</v>
          </cell>
          <cell r="N20">
            <v>161912</v>
          </cell>
          <cell r="O20">
            <v>190808</v>
          </cell>
          <cell r="P20">
            <v>2229927</v>
          </cell>
        </row>
        <row r="21">
          <cell r="A21" t="str">
            <v>Total Somme NBR</v>
          </cell>
          <cell r="D21">
            <v>28</v>
          </cell>
          <cell r="E21">
            <v>40</v>
          </cell>
          <cell r="F21">
            <v>50</v>
          </cell>
          <cell r="G21">
            <v>20</v>
          </cell>
          <cell r="H21">
            <v>17</v>
          </cell>
          <cell r="I21">
            <v>25</v>
          </cell>
          <cell r="J21">
            <v>38</v>
          </cell>
          <cell r="K21">
            <v>28</v>
          </cell>
          <cell r="L21">
            <v>24</v>
          </cell>
          <cell r="M21">
            <v>43</v>
          </cell>
          <cell r="N21">
            <v>29</v>
          </cell>
          <cell r="O21">
            <v>37</v>
          </cell>
          <cell r="P21">
            <v>379</v>
          </cell>
        </row>
        <row r="22">
          <cell r="A22" t="str">
            <v>Total Somme MDUR</v>
          </cell>
          <cell r="D22">
            <v>9139994</v>
          </cell>
          <cell r="E22">
            <v>16801437</v>
          </cell>
          <cell r="F22">
            <v>18659812</v>
          </cell>
          <cell r="G22">
            <v>7376352</v>
          </cell>
          <cell r="H22">
            <v>6642772</v>
          </cell>
          <cell r="I22">
            <v>10638726</v>
          </cell>
          <cell r="J22">
            <v>18616961</v>
          </cell>
          <cell r="K22">
            <v>11669370</v>
          </cell>
          <cell r="L22">
            <v>11966924</v>
          </cell>
          <cell r="M22">
            <v>20997870</v>
          </cell>
          <cell r="N22">
            <v>13766529</v>
          </cell>
          <cell r="O22">
            <v>17272165</v>
          </cell>
          <cell r="P22">
            <v>163548912</v>
          </cell>
        </row>
        <row r="23">
          <cell r="A23" t="str">
            <v>Total Somme MTX</v>
          </cell>
          <cell r="D23">
            <v>21014190.838</v>
          </cell>
          <cell r="E23">
            <v>16027513.385</v>
          </cell>
          <cell r="F23">
            <v>31573486.050999999</v>
          </cell>
          <cell r="G23">
            <v>15078316.481000001</v>
          </cell>
          <cell r="H23">
            <v>5709346.4000000004</v>
          </cell>
          <cell r="I23">
            <v>20157869.487</v>
          </cell>
          <cell r="J23">
            <v>35972697.869999997</v>
          </cell>
          <cell r="K23">
            <v>19572549.693</v>
          </cell>
          <cell r="L23">
            <v>10018948.839</v>
          </cell>
          <cell r="M23">
            <v>18354695.18</v>
          </cell>
          <cell r="N23">
            <v>22033714.526000001</v>
          </cell>
          <cell r="O23">
            <v>7487465.2280000001</v>
          </cell>
          <cell r="P23">
            <v>223000793.97799999</v>
          </cell>
        </row>
      </sheetData>
      <sheetData sheetId="7"/>
      <sheetData sheetId="8"/>
    </sheetDataSet>
  </externalBook>
</externalLink>
</file>

<file path=xl/externalLinks/externalLink2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"/>
      <sheetName val="RESULTATS"/>
      <sheetName val="GRAPHIQUES"/>
      <sheetName val="Module1"/>
    </sheetNames>
    <sheetDataSet>
      <sheetData sheetId="0" refreshError="1">
        <row r="13">
          <cell r="E13" t="str">
            <v>DERO HORS 3 MGT</v>
          </cell>
        </row>
      </sheetData>
      <sheetData sheetId="1" refreshError="1"/>
      <sheetData sheetId="2" refreshError="1"/>
      <sheetData sheetId="3" refreshError="1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1">
    <tabColor rgb="FFFFCCCC"/>
  </sheetPr>
  <dimension ref="B2:CC1387"/>
  <sheetViews>
    <sheetView showGridLines="0" tabSelected="1" topLeftCell="A25" workbookViewId="0">
      <selection activeCell="B75" sqref="B75"/>
    </sheetView>
  </sheetViews>
  <sheetFormatPr defaultRowHeight="11.25" x14ac:dyDescent="0.2"/>
  <cols>
    <col min="6" max="6" width="29" customWidth="1"/>
  </cols>
  <sheetData>
    <row r="2" spans="6:78" x14ac:dyDescent="0.2">
      <c r="F2" s="1" t="s">
        <v>0</v>
      </c>
      <c r="G2" s="2"/>
    </row>
    <row r="3" spans="6:78" x14ac:dyDescent="0.2">
      <c r="F3" s="2" t="s">
        <v>1</v>
      </c>
      <c r="G3" s="2">
        <v>24</v>
      </c>
    </row>
    <row r="4" spans="6:78" x14ac:dyDescent="0.2">
      <c r="F4" s="2" t="s">
        <v>2</v>
      </c>
      <c r="G4" s="3">
        <v>0.6</v>
      </c>
    </row>
    <row r="5" spans="6:78" x14ac:dyDescent="0.2">
      <c r="F5" s="2" t="s">
        <v>3</v>
      </c>
      <c r="G5" s="2">
        <v>16</v>
      </c>
    </row>
    <row r="6" spans="6:78" ht="5.25" customHeight="1" x14ac:dyDescent="0.2">
      <c r="F6" s="1"/>
      <c r="G6" s="2"/>
    </row>
    <row r="7" spans="6:78" ht="11.25" customHeight="1" x14ac:dyDescent="0.2">
      <c r="F7" s="1" t="s">
        <v>4</v>
      </c>
      <c r="G7" s="1">
        <v>1</v>
      </c>
      <c r="H7" s="1">
        <f>G7+1</f>
        <v>2</v>
      </c>
      <c r="I7" s="1">
        <f t="shared" ref="I7:AD7" si="0">H7+1</f>
        <v>3</v>
      </c>
      <c r="J7" s="1">
        <f t="shared" si="0"/>
        <v>4</v>
      </c>
      <c r="K7" s="1">
        <f t="shared" si="0"/>
        <v>5</v>
      </c>
      <c r="L7" s="1">
        <f t="shared" si="0"/>
        <v>6</v>
      </c>
      <c r="M7" s="1">
        <f t="shared" si="0"/>
        <v>7</v>
      </c>
      <c r="N7" s="1">
        <f t="shared" si="0"/>
        <v>8</v>
      </c>
      <c r="O7" s="1">
        <f t="shared" si="0"/>
        <v>9</v>
      </c>
      <c r="P7" s="1">
        <f t="shared" si="0"/>
        <v>10</v>
      </c>
      <c r="Q7" s="1">
        <f t="shared" si="0"/>
        <v>11</v>
      </c>
      <c r="R7" s="1">
        <f t="shared" si="0"/>
        <v>12</v>
      </c>
      <c r="S7" s="1">
        <f t="shared" si="0"/>
        <v>13</v>
      </c>
      <c r="T7" s="1">
        <f t="shared" si="0"/>
        <v>14</v>
      </c>
      <c r="U7" s="1">
        <f t="shared" si="0"/>
        <v>15</v>
      </c>
      <c r="V7" s="1">
        <f t="shared" si="0"/>
        <v>16</v>
      </c>
      <c r="W7" s="1">
        <f t="shared" si="0"/>
        <v>17</v>
      </c>
      <c r="X7" s="1">
        <f t="shared" si="0"/>
        <v>18</v>
      </c>
      <c r="Y7" s="1">
        <f t="shared" si="0"/>
        <v>19</v>
      </c>
      <c r="Z7" s="1">
        <f t="shared" si="0"/>
        <v>20</v>
      </c>
      <c r="AA7" s="1">
        <f t="shared" si="0"/>
        <v>21</v>
      </c>
      <c r="AB7" s="1">
        <f t="shared" si="0"/>
        <v>22</v>
      </c>
      <c r="AC7" s="1">
        <f t="shared" si="0"/>
        <v>23</v>
      </c>
      <c r="AD7" s="1">
        <f t="shared" si="0"/>
        <v>24</v>
      </c>
    </row>
    <row r="8" spans="6:78" x14ac:dyDescent="0.2">
      <c r="F8" s="2" t="s">
        <v>5</v>
      </c>
      <c r="G8" s="4">
        <f>'[1]24 mois smartphone upg'!D89</f>
        <v>674.75082657253733</v>
      </c>
      <c r="H8" s="4">
        <f>'[1]24 mois smartphone upg'!E89</f>
        <v>654.8646309855576</v>
      </c>
      <c r="I8" s="4">
        <f>'[1]24 mois smartphone upg'!F89</f>
        <v>634.76241838675924</v>
      </c>
      <c r="J8" s="4">
        <f>'[1]24 mois smartphone upg'!G89</f>
        <v>614.44184225645836</v>
      </c>
      <c r="K8" s="4">
        <f>'[1]24 mois smartphone upg'!H89</f>
        <v>593.90053058552098</v>
      </c>
      <c r="L8" s="4">
        <f>'[1]24 mois smartphone upg'!I89</f>
        <v>573.13608559848103</v>
      </c>
      <c r="M8" s="4">
        <f>'[1]24 mois smartphone upg'!J89</f>
        <v>552.14608347364913</v>
      </c>
      <c r="N8" s="4">
        <f>'[1]24 mois smartphone upg'!K89</f>
        <v>530.92807406018153</v>
      </c>
      <c r="O8" s="4">
        <f>'[1]24 mois smartphone upg'!L89</f>
        <v>509.47958059207542</v>
      </c>
      <c r="P8" s="4">
        <f>'[1]24 mois smartphone upg'!M89</f>
        <v>487.79809939905601</v>
      </c>
      <c r="Q8" s="4">
        <f>'[1]24 mois smartphone upg'!N89</f>
        <v>465.88109961432656</v>
      </c>
      <c r="R8" s="4">
        <f>'[1]24 mois smartphone upg'!O89</f>
        <v>443.72602287914106</v>
      </c>
      <c r="S8" s="4">
        <f>'[1]24 mois smartphone upg'!P89</f>
        <v>421.33028304416871</v>
      </c>
      <c r="T8" s="4">
        <f>'[1]24 mois smartphone upg'!Q89</f>
        <v>398.69126586761212</v>
      </c>
      <c r="U8" s="4">
        <f>'[1]24 mois smartphone upg'!R89</f>
        <v>375.80632871005201</v>
      </c>
      <c r="V8" s="4">
        <f>'[1]24 mois smartphone upg'!S89</f>
        <v>352.67280022597066</v>
      </c>
      <c r="W8" s="4">
        <f>'[1]24 mois smartphone upg'!T89</f>
        <v>329.28798005192908</v>
      </c>
      <c r="X8" s="4">
        <f>'[1]24 mois smartphone upg'!U89</f>
        <v>305.64913849135229</v>
      </c>
      <c r="Y8" s="4">
        <f>'[1]24 mois smartphone upg'!V89</f>
        <v>281.75351619589685</v>
      </c>
      <c r="Z8" s="4">
        <f>'[1]24 mois smartphone upg'!W89</f>
        <v>257.59832384335209</v>
      </c>
      <c r="AA8" s="4">
        <f>'[1]24 mois smartphone upg'!X89</f>
        <v>233.18074181204395</v>
      </c>
      <c r="AB8" s="4">
        <f>'[1]24 mois smartphone upg'!Y89</f>
        <v>208.49791985170225</v>
      </c>
      <c r="AC8" s="4">
        <f>'[1]24 mois smartphone upg'!Z89</f>
        <v>183.5469767507534</v>
      </c>
      <c r="AD8" s="4">
        <f>'[1]24 mois smartphone upg'!AA89</f>
        <v>158.32499999999766</v>
      </c>
    </row>
    <row r="9" spans="6:78" x14ac:dyDescent="0.2">
      <c r="F9" s="2" t="s">
        <v>6</v>
      </c>
      <c r="G9" s="5">
        <f>'[1]24 mois smartphone upg'!D95</f>
        <v>7.2508265725373526</v>
      </c>
      <c r="H9" s="5">
        <f>'[1]24 mois smartphone upg'!E95</f>
        <v>7.0371308648622559</v>
      </c>
      <c r="I9" s="5">
        <f>'[1]24 mois smartphone upg'!F95</f>
        <v>6.8211138530436344</v>
      </c>
      <c r="J9" s="5">
        <f>'[1]24 mois smartphone upg'!G95</f>
        <v>6.6027503215411159</v>
      </c>
      <c r="K9" s="5">
        <f>'[1]24 mois smartphone upg'!H95</f>
        <v>6.382014780904619</v>
      </c>
      <c r="L9" s="5">
        <f>'[1]24 mois smartphone upg'!I95</f>
        <v>6.1588814648020431</v>
      </c>
      <c r="M9" s="5">
        <f>'[1]24 mois smartphone upg'!J95</f>
        <v>5.9333243270100908</v>
      </c>
      <c r="N9" s="5">
        <f>'[1]24 mois smartphone upg'!K95</f>
        <v>5.7053170383743961</v>
      </c>
      <c r="O9" s="5">
        <f>'[1]24 mois smartphone upg'!L95</f>
        <v>5.4748329837358867</v>
      </c>
      <c r="P9" s="5">
        <f>'[1]24 mois smartphone upg'!M95</f>
        <v>5.2418452588225861</v>
      </c>
      <c r="Q9" s="5">
        <f>'[1]24 mois smartphone upg'!N95</f>
        <v>5.006326667112539</v>
      </c>
      <c r="R9" s="5">
        <f>'[1]24 mois smartphone upg'!O95</f>
        <v>4.7682497166564914</v>
      </c>
      <c r="S9" s="5">
        <f>'[1]24 mois smartphone upg'!P95</f>
        <v>4.5275866168696481</v>
      </c>
      <c r="T9" s="5">
        <f>'[1]24 mois smartphone upg'!Q95</f>
        <v>4.284309275285402</v>
      </c>
      <c r="U9" s="5">
        <f>'[1]24 mois smartphone upg'!R95</f>
        <v>4.0383892942818918</v>
      </c>
      <c r="V9" s="5">
        <f>'[1]24 mois smartphone upg'!S95</f>
        <v>3.7897979677606415</v>
      </c>
      <c r="W9" s="5">
        <f>'[1]24 mois smartphone upg'!T95</f>
        <v>3.5385062778004155</v>
      </c>
      <c r="X9" s="5">
        <f>'[1]24 mois smartphone upg'!U95</f>
        <v>3.2844848912652012</v>
      </c>
      <c r="Y9" s="5">
        <f>'[1]24 mois smartphone upg'!V95</f>
        <v>3.0277041563865552</v>
      </c>
      <c r="Z9" s="5">
        <f>'[1]24 mois smartphone upg'!W95</f>
        <v>2.7681340992972352</v>
      </c>
      <c r="AA9" s="5">
        <f>'[1]24 mois smartphone upg'!X95</f>
        <v>2.5057444205338513</v>
      </c>
      <c r="AB9" s="5">
        <f>'[1]24 mois smartphone upg'!Y95</f>
        <v>2.2405044915002961</v>
      </c>
      <c r="AC9" s="5">
        <f>'[1]24 mois smartphone upg'!Z95</f>
        <v>1.9723833508931463</v>
      </c>
      <c r="AD9" s="5">
        <f>'[1]24 mois smartphone upg'!AA95</f>
        <v>1.7013497010862508</v>
      </c>
    </row>
    <row r="12" spans="6:78" x14ac:dyDescent="0.2">
      <c r="F12" t="s">
        <v>7</v>
      </c>
    </row>
    <row r="13" spans="6:78" x14ac:dyDescent="0.2">
      <c r="F13" s="6" t="s">
        <v>8</v>
      </c>
      <c r="G13" s="7"/>
      <c r="H13" s="7"/>
      <c r="I13" s="7"/>
      <c r="J13" s="7"/>
      <c r="K13" s="7"/>
      <c r="L13" s="7"/>
      <c r="M13" s="7"/>
      <c r="N13" s="7"/>
      <c r="O13" s="7"/>
      <c r="P13" s="7"/>
      <c r="Q13" s="7"/>
      <c r="R13" s="7"/>
      <c r="S13" s="7"/>
      <c r="T13" s="7"/>
      <c r="U13" s="7"/>
      <c r="V13" s="7">
        <v>1</v>
      </c>
      <c r="W13" s="7">
        <f>1+V13</f>
        <v>2</v>
      </c>
      <c r="X13" s="7">
        <f t="shared" ref="X13:AM14" si="1">1+W13</f>
        <v>3</v>
      </c>
      <c r="Y13" s="7">
        <f t="shared" si="1"/>
        <v>4</v>
      </c>
      <c r="Z13" s="7">
        <f t="shared" si="1"/>
        <v>5</v>
      </c>
      <c r="AA13" s="7">
        <f t="shared" si="1"/>
        <v>6</v>
      </c>
      <c r="AB13" s="7">
        <f t="shared" si="1"/>
        <v>7</v>
      </c>
      <c r="AC13" s="7">
        <f t="shared" si="1"/>
        <v>8</v>
      </c>
      <c r="AD13" s="7">
        <f t="shared" si="1"/>
        <v>9</v>
      </c>
      <c r="AE13" s="7">
        <f t="shared" si="1"/>
        <v>10</v>
      </c>
      <c r="AF13" s="7">
        <f t="shared" si="1"/>
        <v>11</v>
      </c>
      <c r="AG13" s="7">
        <f t="shared" si="1"/>
        <v>12</v>
      </c>
      <c r="AH13" s="7">
        <f t="shared" si="1"/>
        <v>13</v>
      </c>
      <c r="AI13" s="7">
        <f t="shared" si="1"/>
        <v>14</v>
      </c>
      <c r="AJ13" s="7">
        <f t="shared" si="1"/>
        <v>15</v>
      </c>
      <c r="AK13" s="7">
        <f t="shared" si="1"/>
        <v>16</v>
      </c>
      <c r="AL13" s="7">
        <f t="shared" si="1"/>
        <v>17</v>
      </c>
      <c r="AM13" s="7">
        <f t="shared" si="1"/>
        <v>18</v>
      </c>
      <c r="AN13" s="7">
        <f t="shared" ref="AN13:BC15" si="2">1+AM13</f>
        <v>19</v>
      </c>
      <c r="AO13" s="7">
        <f t="shared" si="2"/>
        <v>20</v>
      </c>
      <c r="AP13" s="7">
        <f t="shared" si="2"/>
        <v>21</v>
      </c>
      <c r="AQ13" s="7">
        <f t="shared" si="2"/>
        <v>22</v>
      </c>
      <c r="AR13" s="7">
        <f t="shared" si="2"/>
        <v>23</v>
      </c>
      <c r="AS13" s="7">
        <f t="shared" si="2"/>
        <v>24</v>
      </c>
    </row>
    <row r="14" spans="6:78" x14ac:dyDescent="0.2">
      <c r="F14" s="6" t="s">
        <v>9</v>
      </c>
      <c r="AK14" s="7">
        <v>1</v>
      </c>
      <c r="AL14" s="7">
        <f>1+AK14</f>
        <v>2</v>
      </c>
      <c r="AM14" s="7">
        <f t="shared" si="1"/>
        <v>3</v>
      </c>
      <c r="AN14" s="7">
        <f t="shared" si="2"/>
        <v>4</v>
      </c>
      <c r="AO14" s="7">
        <f t="shared" si="2"/>
        <v>5</v>
      </c>
      <c r="AP14" s="7">
        <f t="shared" si="2"/>
        <v>6</v>
      </c>
      <c r="AQ14" s="7">
        <f t="shared" si="2"/>
        <v>7</v>
      </c>
      <c r="AR14" s="7">
        <f t="shared" si="2"/>
        <v>8</v>
      </c>
      <c r="AS14" s="7">
        <f t="shared" si="2"/>
        <v>9</v>
      </c>
      <c r="AT14" s="7">
        <f t="shared" si="2"/>
        <v>10</v>
      </c>
      <c r="AU14" s="7">
        <f t="shared" si="2"/>
        <v>11</v>
      </c>
      <c r="AV14" s="7">
        <f t="shared" si="2"/>
        <v>12</v>
      </c>
      <c r="AW14" s="7">
        <f t="shared" si="2"/>
        <v>13</v>
      </c>
      <c r="AX14" s="7">
        <f t="shared" si="2"/>
        <v>14</v>
      </c>
      <c r="AY14" s="7">
        <f t="shared" si="2"/>
        <v>15</v>
      </c>
      <c r="AZ14" s="7">
        <f t="shared" si="2"/>
        <v>16</v>
      </c>
      <c r="BA14" s="7">
        <f t="shared" si="2"/>
        <v>17</v>
      </c>
      <c r="BB14" s="7">
        <f t="shared" si="2"/>
        <v>18</v>
      </c>
      <c r="BC14" s="7">
        <f t="shared" si="2"/>
        <v>19</v>
      </c>
      <c r="BD14" s="7">
        <f t="shared" ref="BD14:BS15" si="3">1+BC14</f>
        <v>20</v>
      </c>
      <c r="BE14" s="7">
        <f t="shared" si="3"/>
        <v>21</v>
      </c>
      <c r="BF14" s="7">
        <f t="shared" si="3"/>
        <v>22</v>
      </c>
      <c r="BG14" s="7">
        <f t="shared" si="3"/>
        <v>23</v>
      </c>
      <c r="BH14" s="7">
        <f t="shared" si="3"/>
        <v>24</v>
      </c>
    </row>
    <row r="15" spans="6:78" x14ac:dyDescent="0.2">
      <c r="F15" s="6" t="s">
        <v>10</v>
      </c>
      <c r="AZ15" s="7">
        <v>1</v>
      </c>
      <c r="BA15" s="7">
        <f>1+AZ15</f>
        <v>2</v>
      </c>
      <c r="BB15" s="7">
        <f t="shared" si="2"/>
        <v>3</v>
      </c>
      <c r="BC15" s="7">
        <f t="shared" si="2"/>
        <v>4</v>
      </c>
      <c r="BD15" s="7">
        <f t="shared" si="3"/>
        <v>5</v>
      </c>
      <c r="BE15" s="7">
        <f t="shared" si="3"/>
        <v>6</v>
      </c>
      <c r="BF15" s="7">
        <f t="shared" si="3"/>
        <v>7</v>
      </c>
      <c r="BG15" s="7">
        <f t="shared" si="3"/>
        <v>8</v>
      </c>
      <c r="BH15" s="7">
        <f t="shared" si="3"/>
        <v>9</v>
      </c>
      <c r="BI15" s="7">
        <f t="shared" si="3"/>
        <v>10</v>
      </c>
      <c r="BJ15" s="7">
        <f t="shared" si="3"/>
        <v>11</v>
      </c>
      <c r="BK15" s="7">
        <f t="shared" si="3"/>
        <v>12</v>
      </c>
      <c r="BL15" s="7">
        <f t="shared" si="3"/>
        <v>13</v>
      </c>
      <c r="BM15" s="7">
        <f t="shared" si="3"/>
        <v>14</v>
      </c>
      <c r="BN15" s="7">
        <f t="shared" si="3"/>
        <v>15</v>
      </c>
      <c r="BO15" s="7">
        <f t="shared" si="3"/>
        <v>16</v>
      </c>
      <c r="BP15" s="7">
        <f t="shared" si="3"/>
        <v>17</v>
      </c>
      <c r="BQ15" s="7">
        <f t="shared" si="3"/>
        <v>18</v>
      </c>
      <c r="BR15" s="7">
        <f t="shared" si="3"/>
        <v>19</v>
      </c>
      <c r="BS15" s="7">
        <f t="shared" si="3"/>
        <v>20</v>
      </c>
      <c r="BT15" s="7">
        <f t="shared" ref="BT15:BZ16" si="4">1+BS15</f>
        <v>21</v>
      </c>
      <c r="BU15" s="7">
        <f t="shared" si="4"/>
        <v>22</v>
      </c>
      <c r="BV15" s="7">
        <f t="shared" si="4"/>
        <v>23</v>
      </c>
      <c r="BW15" s="7">
        <f t="shared" si="4"/>
        <v>24</v>
      </c>
      <c r="BX15" s="7"/>
    </row>
    <row r="16" spans="6:78" ht="10.15" customHeight="1" x14ac:dyDescent="0.2">
      <c r="F16" s="8" t="s">
        <v>4</v>
      </c>
      <c r="G16" s="9">
        <v>1</v>
      </c>
      <c r="H16" s="9">
        <f>1+G16</f>
        <v>2</v>
      </c>
      <c r="I16" s="9">
        <f t="shared" ref="I16:BT16" si="5">1+H16</f>
        <v>3</v>
      </c>
      <c r="J16" s="9">
        <f t="shared" si="5"/>
        <v>4</v>
      </c>
      <c r="K16" s="9">
        <f t="shared" si="5"/>
        <v>5</v>
      </c>
      <c r="L16" s="9">
        <f t="shared" si="5"/>
        <v>6</v>
      </c>
      <c r="M16" s="9">
        <f t="shared" si="5"/>
        <v>7</v>
      </c>
      <c r="N16" s="9">
        <f t="shared" si="5"/>
        <v>8</v>
      </c>
      <c r="O16" s="9">
        <f t="shared" si="5"/>
        <v>9</v>
      </c>
      <c r="P16" s="9">
        <f t="shared" si="5"/>
        <v>10</v>
      </c>
      <c r="Q16" s="9">
        <f t="shared" si="5"/>
        <v>11</v>
      </c>
      <c r="R16" s="9">
        <f t="shared" si="5"/>
        <v>12</v>
      </c>
      <c r="S16" s="9">
        <f t="shared" si="5"/>
        <v>13</v>
      </c>
      <c r="T16" s="9">
        <f t="shared" si="5"/>
        <v>14</v>
      </c>
      <c r="U16" s="9">
        <f t="shared" si="5"/>
        <v>15</v>
      </c>
      <c r="V16" s="9">
        <f t="shared" si="5"/>
        <v>16</v>
      </c>
      <c r="W16" s="9">
        <f t="shared" si="5"/>
        <v>17</v>
      </c>
      <c r="X16" s="9">
        <f t="shared" si="5"/>
        <v>18</v>
      </c>
      <c r="Y16" s="9">
        <f t="shared" si="5"/>
        <v>19</v>
      </c>
      <c r="Z16" s="9">
        <f t="shared" si="5"/>
        <v>20</v>
      </c>
      <c r="AA16" s="9">
        <f t="shared" si="5"/>
        <v>21</v>
      </c>
      <c r="AB16" s="9">
        <f t="shared" si="5"/>
        <v>22</v>
      </c>
      <c r="AC16" s="9">
        <f t="shared" si="5"/>
        <v>23</v>
      </c>
      <c r="AD16" s="9">
        <f t="shared" si="5"/>
        <v>24</v>
      </c>
      <c r="AE16" s="9">
        <f t="shared" si="5"/>
        <v>25</v>
      </c>
      <c r="AF16" s="9">
        <f t="shared" si="5"/>
        <v>26</v>
      </c>
      <c r="AG16" s="9">
        <f t="shared" si="5"/>
        <v>27</v>
      </c>
      <c r="AH16" s="9">
        <f t="shared" si="5"/>
        <v>28</v>
      </c>
      <c r="AI16" s="9">
        <f t="shared" si="5"/>
        <v>29</v>
      </c>
      <c r="AJ16" s="9">
        <f t="shared" si="5"/>
        <v>30</v>
      </c>
      <c r="AK16" s="9">
        <f t="shared" si="5"/>
        <v>31</v>
      </c>
      <c r="AL16" s="9">
        <f t="shared" si="5"/>
        <v>32</v>
      </c>
      <c r="AM16" s="9">
        <f t="shared" si="5"/>
        <v>33</v>
      </c>
      <c r="AN16" s="9">
        <f t="shared" si="5"/>
        <v>34</v>
      </c>
      <c r="AO16" s="9">
        <f t="shared" si="5"/>
        <v>35</v>
      </c>
      <c r="AP16" s="9">
        <f t="shared" si="5"/>
        <v>36</v>
      </c>
      <c r="AQ16" s="9">
        <f t="shared" si="5"/>
        <v>37</v>
      </c>
      <c r="AR16" s="9">
        <f t="shared" si="5"/>
        <v>38</v>
      </c>
      <c r="AS16" s="9">
        <f t="shared" si="5"/>
        <v>39</v>
      </c>
      <c r="AT16" s="9">
        <f t="shared" si="5"/>
        <v>40</v>
      </c>
      <c r="AU16" s="9">
        <f t="shared" si="5"/>
        <v>41</v>
      </c>
      <c r="AV16" s="9">
        <f t="shared" si="5"/>
        <v>42</v>
      </c>
      <c r="AW16" s="9">
        <f t="shared" si="5"/>
        <v>43</v>
      </c>
      <c r="AX16" s="9">
        <f t="shared" si="5"/>
        <v>44</v>
      </c>
      <c r="AY16" s="9">
        <f t="shared" si="5"/>
        <v>45</v>
      </c>
      <c r="AZ16" s="9">
        <f t="shared" si="5"/>
        <v>46</v>
      </c>
      <c r="BA16" s="9">
        <f t="shared" si="5"/>
        <v>47</v>
      </c>
      <c r="BB16" s="9">
        <f t="shared" si="5"/>
        <v>48</v>
      </c>
      <c r="BC16" s="9">
        <f t="shared" si="5"/>
        <v>49</v>
      </c>
      <c r="BD16" s="9">
        <f t="shared" si="5"/>
        <v>50</v>
      </c>
      <c r="BE16" s="9">
        <f t="shared" si="5"/>
        <v>51</v>
      </c>
      <c r="BF16" s="9">
        <f t="shared" si="5"/>
        <v>52</v>
      </c>
      <c r="BG16" s="9">
        <f t="shared" si="5"/>
        <v>53</v>
      </c>
      <c r="BH16" s="9">
        <f t="shared" si="5"/>
        <v>54</v>
      </c>
      <c r="BI16" s="9">
        <f t="shared" si="5"/>
        <v>55</v>
      </c>
      <c r="BJ16" s="9">
        <f t="shared" si="5"/>
        <v>56</v>
      </c>
      <c r="BK16" s="9">
        <f t="shared" si="5"/>
        <v>57</v>
      </c>
      <c r="BL16" s="9">
        <f t="shared" si="5"/>
        <v>58</v>
      </c>
      <c r="BM16" s="9">
        <f t="shared" si="5"/>
        <v>59</v>
      </c>
      <c r="BN16" s="9">
        <f t="shared" si="5"/>
        <v>60</v>
      </c>
      <c r="BO16" s="9">
        <f t="shared" si="5"/>
        <v>61</v>
      </c>
      <c r="BP16" s="9">
        <f t="shared" si="5"/>
        <v>62</v>
      </c>
      <c r="BQ16" s="9">
        <f t="shared" si="5"/>
        <v>63</v>
      </c>
      <c r="BR16" s="9">
        <f t="shared" si="5"/>
        <v>64</v>
      </c>
      <c r="BS16" s="9">
        <f t="shared" si="5"/>
        <v>65</v>
      </c>
      <c r="BT16" s="9">
        <f t="shared" si="5"/>
        <v>66</v>
      </c>
      <c r="BU16" s="9">
        <f t="shared" si="4"/>
        <v>67</v>
      </c>
      <c r="BV16" s="9">
        <f t="shared" si="4"/>
        <v>68</v>
      </c>
      <c r="BW16" s="9">
        <f t="shared" si="4"/>
        <v>69</v>
      </c>
      <c r="BX16" s="9">
        <f t="shared" si="4"/>
        <v>70</v>
      </c>
      <c r="BY16" s="9">
        <f t="shared" si="4"/>
        <v>71</v>
      </c>
      <c r="BZ16" s="9">
        <f t="shared" si="4"/>
        <v>72</v>
      </c>
    </row>
    <row r="17" spans="5:78" ht="5.25" customHeight="1" x14ac:dyDescent="0.2">
      <c r="F17" s="10"/>
      <c r="G17" s="11"/>
      <c r="H17" s="11"/>
      <c r="I17" s="11"/>
      <c r="J17" s="11"/>
      <c r="K17" s="11"/>
      <c r="L17" s="11"/>
      <c r="M17" s="11"/>
      <c r="N17" s="11"/>
      <c r="O17" s="11"/>
      <c r="P17" s="11"/>
      <c r="Q17" s="11"/>
      <c r="R17" s="11"/>
      <c r="S17" s="11"/>
      <c r="T17" s="11"/>
      <c r="U17" s="11"/>
      <c r="V17" s="11"/>
      <c r="W17" s="11"/>
      <c r="X17" s="11"/>
      <c r="Y17" s="11"/>
      <c r="Z17" s="11"/>
      <c r="AA17" s="11"/>
      <c r="AB17" s="11"/>
      <c r="AC17" s="11"/>
      <c r="AD17" s="11"/>
      <c r="AE17" s="11"/>
      <c r="AF17" s="11"/>
      <c r="AG17" s="11"/>
      <c r="AH17" s="11"/>
      <c r="AI17" s="11"/>
      <c r="AJ17" s="11"/>
      <c r="AK17" s="11"/>
      <c r="AL17" s="11"/>
      <c r="AM17" s="11"/>
      <c r="AN17" s="11"/>
      <c r="AO17" s="11"/>
      <c r="AP17" s="11"/>
      <c r="AQ17" s="11"/>
      <c r="AR17" s="11"/>
      <c r="AS17" s="11"/>
      <c r="AT17" s="11"/>
      <c r="AU17" s="11"/>
      <c r="AV17" s="11"/>
      <c r="AW17" s="11"/>
      <c r="AX17" s="11"/>
      <c r="AY17" s="11"/>
      <c r="AZ17" s="11"/>
      <c r="BA17" s="11"/>
      <c r="BB17" s="11"/>
      <c r="BC17" s="11"/>
      <c r="BD17" s="11"/>
      <c r="BE17" s="11"/>
      <c r="BF17" s="11"/>
      <c r="BG17" s="11"/>
      <c r="BH17" s="11"/>
      <c r="BI17" s="11"/>
      <c r="BJ17" s="11"/>
      <c r="BK17" s="11"/>
      <c r="BL17" s="11"/>
      <c r="BM17" s="11"/>
      <c r="BN17" s="11"/>
      <c r="BO17" s="11"/>
      <c r="BP17" s="11"/>
      <c r="BQ17" s="11"/>
      <c r="BR17" s="11"/>
      <c r="BS17" s="11"/>
      <c r="BT17" s="11"/>
      <c r="BU17" s="11"/>
      <c r="BV17" s="11"/>
      <c r="BW17" s="11"/>
      <c r="BX17" s="11"/>
      <c r="BY17" s="11"/>
      <c r="BZ17" s="11"/>
    </row>
    <row r="18" spans="5:78" x14ac:dyDescent="0.2">
      <c r="F18" t="s">
        <v>11</v>
      </c>
      <c r="G18" s="12">
        <f>'[1]24 mois smartphone upg'!D103</f>
        <v>158.33333333333334</v>
      </c>
      <c r="H18" s="12">
        <f t="shared" ref="H18:BS18" si="6">IF(H16&gt;24,0,IF(H16&lt;$G$5,$G$18,(1-$G$4)*$G$18))</f>
        <v>158.33333333333334</v>
      </c>
      <c r="I18" s="12">
        <f t="shared" si="6"/>
        <v>158.33333333333334</v>
      </c>
      <c r="J18" s="12">
        <f t="shared" si="6"/>
        <v>158.33333333333334</v>
      </c>
      <c r="K18" s="12">
        <f t="shared" si="6"/>
        <v>158.33333333333334</v>
      </c>
      <c r="L18" s="12">
        <f t="shared" si="6"/>
        <v>158.33333333333334</v>
      </c>
      <c r="M18" s="12">
        <f t="shared" si="6"/>
        <v>158.33333333333334</v>
      </c>
      <c r="N18" s="12">
        <f t="shared" si="6"/>
        <v>158.33333333333334</v>
      </c>
      <c r="O18" s="12">
        <f t="shared" si="6"/>
        <v>158.33333333333334</v>
      </c>
      <c r="P18" s="12">
        <f t="shared" si="6"/>
        <v>158.33333333333334</v>
      </c>
      <c r="Q18" s="12">
        <f t="shared" si="6"/>
        <v>158.33333333333334</v>
      </c>
      <c r="R18" s="12">
        <f t="shared" si="6"/>
        <v>158.33333333333334</v>
      </c>
      <c r="S18" s="12">
        <f t="shared" si="6"/>
        <v>158.33333333333334</v>
      </c>
      <c r="T18" s="12">
        <f t="shared" si="6"/>
        <v>158.33333333333334</v>
      </c>
      <c r="U18" s="12">
        <f t="shared" si="6"/>
        <v>158.33333333333334</v>
      </c>
      <c r="V18" s="12">
        <f t="shared" si="6"/>
        <v>63.333333333333343</v>
      </c>
      <c r="W18" s="12">
        <f t="shared" si="6"/>
        <v>63.333333333333343</v>
      </c>
      <c r="X18" s="12">
        <f t="shared" si="6"/>
        <v>63.333333333333343</v>
      </c>
      <c r="Y18" s="12">
        <f t="shared" si="6"/>
        <v>63.333333333333343</v>
      </c>
      <c r="Z18" s="12">
        <f t="shared" si="6"/>
        <v>63.333333333333343</v>
      </c>
      <c r="AA18" s="12">
        <f t="shared" si="6"/>
        <v>63.333333333333343</v>
      </c>
      <c r="AB18" s="12">
        <f t="shared" si="6"/>
        <v>63.333333333333343</v>
      </c>
      <c r="AC18" s="12">
        <f t="shared" si="6"/>
        <v>63.333333333333343</v>
      </c>
      <c r="AD18" s="12">
        <f t="shared" si="6"/>
        <v>63.333333333333343</v>
      </c>
      <c r="AE18" s="12">
        <f t="shared" si="6"/>
        <v>0</v>
      </c>
      <c r="AF18" s="12">
        <f t="shared" si="6"/>
        <v>0</v>
      </c>
      <c r="AG18" s="12">
        <f t="shared" si="6"/>
        <v>0</v>
      </c>
      <c r="AH18" s="12">
        <f t="shared" si="6"/>
        <v>0</v>
      </c>
      <c r="AI18" s="12">
        <f t="shared" si="6"/>
        <v>0</v>
      </c>
      <c r="AJ18" s="12">
        <f t="shared" si="6"/>
        <v>0</v>
      </c>
      <c r="AK18" s="12">
        <f t="shared" si="6"/>
        <v>0</v>
      </c>
      <c r="AL18" s="12">
        <f t="shared" si="6"/>
        <v>0</v>
      </c>
      <c r="AM18" s="12">
        <f t="shared" si="6"/>
        <v>0</v>
      </c>
      <c r="AN18" s="12">
        <f t="shared" si="6"/>
        <v>0</v>
      </c>
      <c r="AO18" s="12">
        <f t="shared" si="6"/>
        <v>0</v>
      </c>
      <c r="AP18" s="12">
        <f t="shared" si="6"/>
        <v>0</v>
      </c>
      <c r="AQ18" s="12">
        <f t="shared" si="6"/>
        <v>0</v>
      </c>
      <c r="AR18" s="12">
        <f t="shared" si="6"/>
        <v>0</v>
      </c>
      <c r="AS18" s="12">
        <f t="shared" si="6"/>
        <v>0</v>
      </c>
      <c r="AT18" s="12">
        <f t="shared" si="6"/>
        <v>0</v>
      </c>
      <c r="AU18" s="12">
        <f t="shared" si="6"/>
        <v>0</v>
      </c>
      <c r="AV18" s="12">
        <f t="shared" si="6"/>
        <v>0</v>
      </c>
      <c r="AW18" s="12">
        <f t="shared" si="6"/>
        <v>0</v>
      </c>
      <c r="AX18" s="12">
        <f t="shared" si="6"/>
        <v>0</v>
      </c>
      <c r="AY18" s="12">
        <f t="shared" si="6"/>
        <v>0</v>
      </c>
      <c r="AZ18" s="12">
        <f t="shared" si="6"/>
        <v>0</v>
      </c>
      <c r="BA18" s="12">
        <f t="shared" si="6"/>
        <v>0</v>
      </c>
      <c r="BB18" s="12">
        <f t="shared" si="6"/>
        <v>0</v>
      </c>
      <c r="BC18" s="12">
        <f t="shared" si="6"/>
        <v>0</v>
      </c>
      <c r="BD18" s="12">
        <f t="shared" si="6"/>
        <v>0</v>
      </c>
      <c r="BE18" s="12">
        <f t="shared" si="6"/>
        <v>0</v>
      </c>
      <c r="BF18" s="12">
        <f t="shared" si="6"/>
        <v>0</v>
      </c>
      <c r="BG18" s="12">
        <f t="shared" si="6"/>
        <v>0</v>
      </c>
      <c r="BH18" s="12">
        <f t="shared" si="6"/>
        <v>0</v>
      </c>
      <c r="BI18" s="12">
        <f t="shared" si="6"/>
        <v>0</v>
      </c>
      <c r="BJ18" s="12">
        <f t="shared" si="6"/>
        <v>0</v>
      </c>
      <c r="BK18" s="12">
        <f t="shared" si="6"/>
        <v>0</v>
      </c>
      <c r="BL18" s="12">
        <f t="shared" si="6"/>
        <v>0</v>
      </c>
      <c r="BM18" s="12">
        <f t="shared" si="6"/>
        <v>0</v>
      </c>
      <c r="BN18" s="12">
        <f t="shared" si="6"/>
        <v>0</v>
      </c>
      <c r="BO18" s="12">
        <f t="shared" si="6"/>
        <v>0</v>
      </c>
      <c r="BP18" s="12">
        <f t="shared" si="6"/>
        <v>0</v>
      </c>
      <c r="BQ18" s="12">
        <f t="shared" si="6"/>
        <v>0</v>
      </c>
      <c r="BR18" s="12">
        <f t="shared" si="6"/>
        <v>0</v>
      </c>
      <c r="BS18" s="12">
        <f t="shared" si="6"/>
        <v>0</v>
      </c>
      <c r="BT18" s="12">
        <f t="shared" ref="BT18:BZ18" si="7">IF(BT16&gt;24,0,IF(BT16&lt;$G$5,$G$18,(1-$G$4)*$G$18))</f>
        <v>0</v>
      </c>
      <c r="BU18" s="12">
        <f t="shared" si="7"/>
        <v>0</v>
      </c>
      <c r="BV18" s="12">
        <f t="shared" si="7"/>
        <v>0</v>
      </c>
      <c r="BW18" s="12">
        <f t="shared" si="7"/>
        <v>0</v>
      </c>
      <c r="BX18" s="12">
        <f t="shared" si="7"/>
        <v>0</v>
      </c>
      <c r="BY18" s="12">
        <f t="shared" si="7"/>
        <v>0</v>
      </c>
      <c r="BZ18" s="12">
        <f t="shared" si="7"/>
        <v>0</v>
      </c>
    </row>
    <row r="19" spans="5:78" x14ac:dyDescent="0.2">
      <c r="E19">
        <v>1</v>
      </c>
      <c r="F19" t="s">
        <v>8</v>
      </c>
      <c r="G19" s="12">
        <f t="shared" ref="G19:AJ19" si="8">IF(G16&gt;($G$3+$G$5),0,IF(AND(G16&lt;($G$5+$G$5-1),G16&gt;($E$19*($G$5-1))),($G$18*$G$4),IF(AND(G16&lt;($G$3+$G$5),G16&gt;($G$5+$G$5-2)),$G$18*$G$4*(1-$G$4),IF(AND(G16&gt;($G$3+$G$5)),$G$18*$G$4*(1-$G$4)*0,0))))</f>
        <v>0</v>
      </c>
      <c r="H19" s="12">
        <f t="shared" si="8"/>
        <v>0</v>
      </c>
      <c r="I19" s="12">
        <f t="shared" si="8"/>
        <v>0</v>
      </c>
      <c r="J19" s="12">
        <f t="shared" si="8"/>
        <v>0</v>
      </c>
      <c r="K19" s="12">
        <f t="shared" si="8"/>
        <v>0</v>
      </c>
      <c r="L19" s="12">
        <f t="shared" si="8"/>
        <v>0</v>
      </c>
      <c r="M19" s="12">
        <f t="shared" si="8"/>
        <v>0</v>
      </c>
      <c r="N19" s="12">
        <f t="shared" si="8"/>
        <v>0</v>
      </c>
      <c r="O19" s="12">
        <f t="shared" si="8"/>
        <v>0</v>
      </c>
      <c r="P19" s="12">
        <f t="shared" si="8"/>
        <v>0</v>
      </c>
      <c r="Q19" s="12">
        <f t="shared" si="8"/>
        <v>0</v>
      </c>
      <c r="R19" s="12">
        <f t="shared" si="8"/>
        <v>0</v>
      </c>
      <c r="S19" s="12">
        <f t="shared" si="8"/>
        <v>0</v>
      </c>
      <c r="T19" s="12">
        <f t="shared" si="8"/>
        <v>0</v>
      </c>
      <c r="U19" s="12">
        <f t="shared" si="8"/>
        <v>0</v>
      </c>
      <c r="V19" s="12">
        <f t="shared" si="8"/>
        <v>95</v>
      </c>
      <c r="W19" s="12">
        <f t="shared" si="8"/>
        <v>95</v>
      </c>
      <c r="X19" s="12">
        <f t="shared" si="8"/>
        <v>95</v>
      </c>
      <c r="Y19" s="12">
        <f t="shared" si="8"/>
        <v>95</v>
      </c>
      <c r="Z19" s="12">
        <f t="shared" si="8"/>
        <v>95</v>
      </c>
      <c r="AA19" s="12">
        <f t="shared" si="8"/>
        <v>95</v>
      </c>
      <c r="AB19" s="12">
        <f t="shared" si="8"/>
        <v>95</v>
      </c>
      <c r="AC19" s="12">
        <f t="shared" si="8"/>
        <v>95</v>
      </c>
      <c r="AD19" s="12">
        <f t="shared" si="8"/>
        <v>95</v>
      </c>
      <c r="AE19" s="12">
        <f t="shared" si="8"/>
        <v>95</v>
      </c>
      <c r="AF19" s="12">
        <f t="shared" si="8"/>
        <v>95</v>
      </c>
      <c r="AG19" s="12">
        <f t="shared" si="8"/>
        <v>95</v>
      </c>
      <c r="AH19" s="12">
        <f t="shared" si="8"/>
        <v>95</v>
      </c>
      <c r="AI19" s="12">
        <f t="shared" si="8"/>
        <v>95</v>
      </c>
      <c r="AJ19" s="12">
        <f t="shared" si="8"/>
        <v>95</v>
      </c>
      <c r="AK19" s="12">
        <f>IF(AK16&gt;($G$3+$G$5),0,IF(AND(AK16&lt;($G$5+$G$5-1),AK16&gt;($E$19*($G$5-1))),($G$18*$G$4),IF(AND(AK16&lt;($G$3+$G$5),AK16&gt;($G$5+$G$5-2)),$G$18*$G$4*(1-$G$4),IF(AND(AK16&gt;($G$3+$G$5)),$G$18*$G$4*(1-$G$4)*0,0))))</f>
        <v>38</v>
      </c>
      <c r="AL19" s="12">
        <f t="shared" ref="AL19:BZ19" si="9">IF(AL16&gt;($G$3+$G$5),0,IF(AND(AL16&lt;($G$5+$G$5-1),AL16&gt;($E$19*($G$5-1))),($G$18*$G$4),IF(AND(AL16&lt;($G$3+$G$5),AL16&gt;($G$5+$G$5-2)),$G$18*$G$4*(1-$G$4),IF(AND(AL16&gt;($G$3+$G$5)),$G$18*$G$4*(1-$G$4)*0,0))))</f>
        <v>38</v>
      </c>
      <c r="AM19" s="12">
        <f t="shared" si="9"/>
        <v>38</v>
      </c>
      <c r="AN19" s="12">
        <f t="shared" si="9"/>
        <v>38</v>
      </c>
      <c r="AO19" s="12">
        <f t="shared" si="9"/>
        <v>38</v>
      </c>
      <c r="AP19" s="12">
        <f t="shared" si="9"/>
        <v>38</v>
      </c>
      <c r="AQ19" s="12">
        <f t="shared" si="9"/>
        <v>38</v>
      </c>
      <c r="AR19" s="12">
        <f t="shared" si="9"/>
        <v>38</v>
      </c>
      <c r="AS19" s="12">
        <f t="shared" si="9"/>
        <v>38</v>
      </c>
      <c r="AT19" s="12">
        <f t="shared" si="9"/>
        <v>0</v>
      </c>
      <c r="AU19" s="12">
        <f t="shared" si="9"/>
        <v>0</v>
      </c>
      <c r="AV19" s="12">
        <f t="shared" si="9"/>
        <v>0</v>
      </c>
      <c r="AW19" s="12">
        <f t="shared" si="9"/>
        <v>0</v>
      </c>
      <c r="AX19" s="12">
        <f t="shared" si="9"/>
        <v>0</v>
      </c>
      <c r="AY19" s="12">
        <f t="shared" si="9"/>
        <v>0</v>
      </c>
      <c r="AZ19" s="12">
        <f t="shared" si="9"/>
        <v>0</v>
      </c>
      <c r="BA19" s="12">
        <f t="shared" si="9"/>
        <v>0</v>
      </c>
      <c r="BB19" s="12">
        <f t="shared" si="9"/>
        <v>0</v>
      </c>
      <c r="BC19" s="12">
        <f t="shared" si="9"/>
        <v>0</v>
      </c>
      <c r="BD19" s="12">
        <f t="shared" si="9"/>
        <v>0</v>
      </c>
      <c r="BE19" s="12">
        <f t="shared" si="9"/>
        <v>0</v>
      </c>
      <c r="BF19" s="12">
        <f t="shared" si="9"/>
        <v>0</v>
      </c>
      <c r="BG19" s="12">
        <f t="shared" si="9"/>
        <v>0</v>
      </c>
      <c r="BH19" s="12">
        <f t="shared" si="9"/>
        <v>0</v>
      </c>
      <c r="BI19" s="12">
        <f t="shared" si="9"/>
        <v>0</v>
      </c>
      <c r="BJ19" s="12">
        <f t="shared" si="9"/>
        <v>0</v>
      </c>
      <c r="BK19" s="12">
        <f t="shared" si="9"/>
        <v>0</v>
      </c>
      <c r="BL19" s="12">
        <f t="shared" si="9"/>
        <v>0</v>
      </c>
      <c r="BM19" s="12">
        <f t="shared" si="9"/>
        <v>0</v>
      </c>
      <c r="BN19" s="12">
        <f t="shared" si="9"/>
        <v>0</v>
      </c>
      <c r="BO19" s="12">
        <f t="shared" si="9"/>
        <v>0</v>
      </c>
      <c r="BP19" s="12">
        <f t="shared" si="9"/>
        <v>0</v>
      </c>
      <c r="BQ19" s="12">
        <f t="shared" si="9"/>
        <v>0</v>
      </c>
      <c r="BR19" s="12">
        <f t="shared" si="9"/>
        <v>0</v>
      </c>
      <c r="BS19" s="12">
        <f t="shared" si="9"/>
        <v>0</v>
      </c>
      <c r="BT19" s="12">
        <f t="shared" si="9"/>
        <v>0</v>
      </c>
      <c r="BU19" s="12">
        <f t="shared" si="9"/>
        <v>0</v>
      </c>
      <c r="BV19" s="12">
        <f t="shared" si="9"/>
        <v>0</v>
      </c>
      <c r="BW19" s="12">
        <f t="shared" si="9"/>
        <v>0</v>
      </c>
      <c r="BX19" s="12">
        <f t="shared" si="9"/>
        <v>0</v>
      </c>
      <c r="BY19" s="12">
        <f t="shared" si="9"/>
        <v>0</v>
      </c>
      <c r="BZ19" s="12">
        <f t="shared" si="9"/>
        <v>0</v>
      </c>
    </row>
    <row r="20" spans="5:78" x14ac:dyDescent="0.2">
      <c r="E20">
        <v>2</v>
      </c>
      <c r="F20" t="s">
        <v>9</v>
      </c>
      <c r="G20" s="12">
        <f t="shared" ref="G20:BE20" si="10">IF(G16&gt;($G$3+$G$5+$G$5),0,IF(AND(G16&lt;($G$5+$G$5+$G$5-2),G16&gt;($E$20*$G$5-2)),$G$18*($G$4*$G$4),IF(AND(G16&lt;($G$5+$G$5+$G$3-1),G16&gt;($G$5+$G$5+$G$5-3)),$G$18*$G$4*$G$4*(1-$G$4),0)))</f>
        <v>0</v>
      </c>
      <c r="H20" s="12">
        <f t="shared" si="10"/>
        <v>0</v>
      </c>
      <c r="I20" s="12">
        <f t="shared" si="10"/>
        <v>0</v>
      </c>
      <c r="J20" s="12">
        <f t="shared" si="10"/>
        <v>0</v>
      </c>
      <c r="K20" s="12">
        <f t="shared" si="10"/>
        <v>0</v>
      </c>
      <c r="L20" s="12">
        <f t="shared" si="10"/>
        <v>0</v>
      </c>
      <c r="M20" s="12">
        <f t="shared" si="10"/>
        <v>0</v>
      </c>
      <c r="N20" s="12">
        <f t="shared" si="10"/>
        <v>0</v>
      </c>
      <c r="O20" s="12">
        <f t="shared" si="10"/>
        <v>0</v>
      </c>
      <c r="P20" s="12">
        <f t="shared" si="10"/>
        <v>0</v>
      </c>
      <c r="Q20" s="12">
        <f t="shared" si="10"/>
        <v>0</v>
      </c>
      <c r="R20" s="12">
        <f t="shared" si="10"/>
        <v>0</v>
      </c>
      <c r="S20" s="12">
        <f t="shared" si="10"/>
        <v>0</v>
      </c>
      <c r="T20" s="12">
        <f t="shared" si="10"/>
        <v>0</v>
      </c>
      <c r="U20" s="12">
        <f t="shared" si="10"/>
        <v>0</v>
      </c>
      <c r="V20" s="12">
        <f t="shared" si="10"/>
        <v>0</v>
      </c>
      <c r="W20" s="12">
        <f t="shared" si="10"/>
        <v>0</v>
      </c>
      <c r="X20" s="12">
        <f t="shared" si="10"/>
        <v>0</v>
      </c>
      <c r="Y20" s="12">
        <f t="shared" si="10"/>
        <v>0</v>
      </c>
      <c r="Z20" s="12">
        <f t="shared" si="10"/>
        <v>0</v>
      </c>
      <c r="AA20" s="12">
        <f t="shared" si="10"/>
        <v>0</v>
      </c>
      <c r="AB20" s="12">
        <f t="shared" si="10"/>
        <v>0</v>
      </c>
      <c r="AC20" s="12">
        <f t="shared" si="10"/>
        <v>0</v>
      </c>
      <c r="AD20" s="12">
        <f t="shared" si="10"/>
        <v>0</v>
      </c>
      <c r="AE20" s="12">
        <f t="shared" si="10"/>
        <v>0</v>
      </c>
      <c r="AF20" s="12">
        <f t="shared" si="10"/>
        <v>0</v>
      </c>
      <c r="AG20" s="12">
        <f t="shared" si="10"/>
        <v>0</v>
      </c>
      <c r="AH20" s="12">
        <f t="shared" si="10"/>
        <v>0</v>
      </c>
      <c r="AI20" s="12">
        <f t="shared" si="10"/>
        <v>0</v>
      </c>
      <c r="AJ20" s="12">
        <f t="shared" si="10"/>
        <v>0</v>
      </c>
      <c r="AK20" s="12">
        <f t="shared" si="10"/>
        <v>57</v>
      </c>
      <c r="AL20" s="12">
        <f t="shared" si="10"/>
        <v>57</v>
      </c>
      <c r="AM20" s="12">
        <f t="shared" si="10"/>
        <v>57</v>
      </c>
      <c r="AN20" s="12">
        <f t="shared" si="10"/>
        <v>57</v>
      </c>
      <c r="AO20" s="12">
        <f t="shared" si="10"/>
        <v>57</v>
      </c>
      <c r="AP20" s="12">
        <f t="shared" si="10"/>
        <v>57</v>
      </c>
      <c r="AQ20" s="12">
        <f t="shared" si="10"/>
        <v>57</v>
      </c>
      <c r="AR20" s="12">
        <f t="shared" si="10"/>
        <v>57</v>
      </c>
      <c r="AS20" s="12">
        <f t="shared" si="10"/>
        <v>57</v>
      </c>
      <c r="AT20" s="12">
        <f t="shared" si="10"/>
        <v>57</v>
      </c>
      <c r="AU20" s="12">
        <f t="shared" si="10"/>
        <v>57</v>
      </c>
      <c r="AV20" s="12">
        <f t="shared" si="10"/>
        <v>57</v>
      </c>
      <c r="AW20" s="12">
        <f t="shared" si="10"/>
        <v>57</v>
      </c>
      <c r="AX20" s="12">
        <f t="shared" si="10"/>
        <v>57</v>
      </c>
      <c r="AY20" s="12">
        <f t="shared" si="10"/>
        <v>57</v>
      </c>
      <c r="AZ20" s="12">
        <f t="shared" si="10"/>
        <v>22.8</v>
      </c>
      <c r="BA20" s="12">
        <f t="shared" si="10"/>
        <v>22.8</v>
      </c>
      <c r="BB20" s="12">
        <f>IF(BB16&gt;($G$3+$G$5+$G$5),0,IF(AND(BB16&lt;($G$5+$G$5+$G$5-2),BB16&gt;($E$20*$G$5-2)),$G$18*($G$4*$G$4),IF(AND(BB16&lt;($G$5+$G$5+$G$3-1),BB16&gt;($G$5+$G$5+$G$5-3)),$G$18*$G$4*$G$4*(1-$G$4),0)))</f>
        <v>22.8</v>
      </c>
      <c r="BC20" s="12">
        <f t="shared" si="10"/>
        <v>22.8</v>
      </c>
      <c r="BD20" s="12">
        <f t="shared" si="10"/>
        <v>22.8</v>
      </c>
      <c r="BE20" s="12">
        <f t="shared" si="10"/>
        <v>22.8</v>
      </c>
      <c r="BF20" s="12">
        <f>IF(BF16&gt;($G$3+$G$5+$G$5),0,IF(AND(BF16&lt;($G$5+$G$5+$G$5-2),BF16&gt;($E$20*$G$5-2)),$G$18*($G$4*$G$4),IF(AND(BF16&lt;($G$5+$G$5+$G$3-1),BF16&gt;($G$5+$G$5+$G$5-3)),$G$18*$G$4*$G$4*(1-$G$4),0)))</f>
        <v>22.8</v>
      </c>
      <c r="BG20" s="12">
        <f t="shared" ref="BG20:BZ20" si="11">IF(BG16&gt;($G$3+$G$5+$G$5),0,IF(AND(BG16&lt;($G$5+$G$5+$G$5-2),BG16&gt;($E$20*$G$5-2)),$G$18*($G$4*$G$4),IF(AND(BG16&lt;($G$5+$G$5+$G$3-1),BG16&gt;($G$5+$G$5+$G$5-3)),$G$18*$G$4*$G$4*(1-$G$4),0)))</f>
        <v>22.8</v>
      </c>
      <c r="BH20" s="12">
        <f t="shared" si="11"/>
        <v>22.8</v>
      </c>
      <c r="BI20" s="12">
        <f t="shared" si="11"/>
        <v>0</v>
      </c>
      <c r="BJ20" s="12">
        <f t="shared" si="11"/>
        <v>0</v>
      </c>
      <c r="BK20" s="12">
        <f t="shared" si="11"/>
        <v>0</v>
      </c>
      <c r="BL20" s="12">
        <f t="shared" si="11"/>
        <v>0</v>
      </c>
      <c r="BM20" s="12">
        <f t="shared" si="11"/>
        <v>0</v>
      </c>
      <c r="BN20" s="12">
        <f t="shared" si="11"/>
        <v>0</v>
      </c>
      <c r="BO20" s="12">
        <f t="shared" si="11"/>
        <v>0</v>
      </c>
      <c r="BP20" s="12">
        <f t="shared" si="11"/>
        <v>0</v>
      </c>
      <c r="BQ20" s="12">
        <f t="shared" si="11"/>
        <v>0</v>
      </c>
      <c r="BR20" s="12">
        <f t="shared" si="11"/>
        <v>0</v>
      </c>
      <c r="BS20" s="12">
        <f t="shared" si="11"/>
        <v>0</v>
      </c>
      <c r="BT20" s="12">
        <f t="shared" si="11"/>
        <v>0</v>
      </c>
      <c r="BU20" s="12">
        <f t="shared" si="11"/>
        <v>0</v>
      </c>
      <c r="BV20" s="12">
        <f t="shared" si="11"/>
        <v>0</v>
      </c>
      <c r="BW20" s="12">
        <f t="shared" si="11"/>
        <v>0</v>
      </c>
      <c r="BX20" s="12">
        <f t="shared" si="11"/>
        <v>0</v>
      </c>
      <c r="BY20" s="12">
        <f t="shared" si="11"/>
        <v>0</v>
      </c>
      <c r="BZ20" s="12">
        <f t="shared" si="11"/>
        <v>0</v>
      </c>
    </row>
    <row r="21" spans="5:78" x14ac:dyDescent="0.2">
      <c r="E21">
        <v>3</v>
      </c>
      <c r="F21" t="s">
        <v>10</v>
      </c>
      <c r="G21" s="12">
        <f t="shared" ref="G21:AX21" si="12">IF(G16&gt;($G$3+$G$5+$G$5+$G$5),0,IF(AND(G16&lt;($G$5+$G$5+$G$5+$G$5),G16&gt;($E$21*$G$5-1)),$G$18*($G$4*$G$4*$G$4),IF(AND(G16&lt;($G$5+$G$5+$G$5+$G$3),G16&gt;($G$5+$G$5+$G$5+$G$5-1)),$G$18*$G$4*$G$4*$G$4*(1-$G$4),0)))</f>
        <v>0</v>
      </c>
      <c r="H21" s="12">
        <f t="shared" si="12"/>
        <v>0</v>
      </c>
      <c r="I21" s="12">
        <f t="shared" si="12"/>
        <v>0</v>
      </c>
      <c r="J21" s="12">
        <f t="shared" si="12"/>
        <v>0</v>
      </c>
      <c r="K21" s="12">
        <f t="shared" si="12"/>
        <v>0</v>
      </c>
      <c r="L21" s="12">
        <f t="shared" si="12"/>
        <v>0</v>
      </c>
      <c r="M21" s="12">
        <f t="shared" si="12"/>
        <v>0</v>
      </c>
      <c r="N21" s="12">
        <f t="shared" si="12"/>
        <v>0</v>
      </c>
      <c r="O21" s="12">
        <f t="shared" si="12"/>
        <v>0</v>
      </c>
      <c r="P21" s="12">
        <f t="shared" si="12"/>
        <v>0</v>
      </c>
      <c r="Q21" s="12">
        <f t="shared" si="12"/>
        <v>0</v>
      </c>
      <c r="R21" s="12">
        <f t="shared" si="12"/>
        <v>0</v>
      </c>
      <c r="S21" s="12">
        <f t="shared" si="12"/>
        <v>0</v>
      </c>
      <c r="T21" s="12">
        <f t="shared" si="12"/>
        <v>0</v>
      </c>
      <c r="U21" s="12">
        <f t="shared" si="12"/>
        <v>0</v>
      </c>
      <c r="V21" s="12">
        <f t="shared" si="12"/>
        <v>0</v>
      </c>
      <c r="W21" s="12">
        <f t="shared" si="12"/>
        <v>0</v>
      </c>
      <c r="X21" s="12">
        <f t="shared" si="12"/>
        <v>0</v>
      </c>
      <c r="Y21" s="12">
        <f t="shared" si="12"/>
        <v>0</v>
      </c>
      <c r="Z21" s="12">
        <f t="shared" si="12"/>
        <v>0</v>
      </c>
      <c r="AA21" s="12">
        <f t="shared" si="12"/>
        <v>0</v>
      </c>
      <c r="AB21" s="12">
        <f t="shared" si="12"/>
        <v>0</v>
      </c>
      <c r="AC21" s="12">
        <f t="shared" si="12"/>
        <v>0</v>
      </c>
      <c r="AD21" s="12">
        <f t="shared" si="12"/>
        <v>0</v>
      </c>
      <c r="AE21" s="12">
        <f t="shared" si="12"/>
        <v>0</v>
      </c>
      <c r="AF21" s="12">
        <f t="shared" si="12"/>
        <v>0</v>
      </c>
      <c r="AG21" s="12">
        <f t="shared" si="12"/>
        <v>0</v>
      </c>
      <c r="AH21" s="12">
        <f t="shared" si="12"/>
        <v>0</v>
      </c>
      <c r="AI21" s="12">
        <f t="shared" si="12"/>
        <v>0</v>
      </c>
      <c r="AJ21" s="12">
        <f t="shared" si="12"/>
        <v>0</v>
      </c>
      <c r="AK21" s="12">
        <f t="shared" si="12"/>
        <v>0</v>
      </c>
      <c r="AL21" s="12">
        <f t="shared" si="12"/>
        <v>0</v>
      </c>
      <c r="AM21" s="12">
        <f t="shared" si="12"/>
        <v>0</v>
      </c>
      <c r="AN21" s="12">
        <f t="shared" si="12"/>
        <v>0</v>
      </c>
      <c r="AO21" s="12">
        <f t="shared" si="12"/>
        <v>0</v>
      </c>
      <c r="AP21" s="12">
        <f t="shared" si="12"/>
        <v>0</v>
      </c>
      <c r="AQ21" s="12">
        <f t="shared" si="12"/>
        <v>0</v>
      </c>
      <c r="AR21" s="12">
        <f t="shared" si="12"/>
        <v>0</v>
      </c>
      <c r="AS21" s="12">
        <f t="shared" si="12"/>
        <v>0</v>
      </c>
      <c r="AT21" s="12">
        <f t="shared" si="12"/>
        <v>0</v>
      </c>
      <c r="AU21" s="12">
        <f t="shared" si="12"/>
        <v>0</v>
      </c>
      <c r="AV21" s="12">
        <f t="shared" si="12"/>
        <v>0</v>
      </c>
      <c r="AW21" s="12">
        <f t="shared" si="12"/>
        <v>0</v>
      </c>
      <c r="AX21" s="12">
        <f t="shared" si="12"/>
        <v>0</v>
      </c>
      <c r="AY21" s="12">
        <f t="shared" ref="AY21" si="13">IF(AY16&gt;($G$3+$G$5+$G$5+$G$5),0,IF(AND(AY16&lt;($G$5+$G$5+$G$5+$G$5-2),AY16&gt;($E$21*$G$5-3)),$G$18*($G$4*$G$4*$G$4),IF(AND(AY16&lt;($G$5+$G$5+$G$5+$G$3),AY16&gt;($G$5+$G$5+$G$5+$G$5-3)),$G$18*$G$4*$G$4*$G$4*(1-$G$4),0)))</f>
        <v>0</v>
      </c>
      <c r="AZ21" s="12">
        <f>IF(AZ16&gt;($G$3+$G$5+$G$5+$G$5),0,IF(AND(AZ16&lt;($G$5+$G$5+$G$5+$G$5-2),AZ16&gt;($E$21*$G$5-3)),$G$18*($G$4*$G$4*$G$4),IF(AND(AZ16&lt;($G$5+$G$5+$G$5+$G$3),AZ16&gt;($G$5+$G$5+$G$5+$G$5-3)),$G$18*$G$4*$G$4*$G$4*(1-$G$4),0)))</f>
        <v>34.200000000000003</v>
      </c>
      <c r="BA21" s="12">
        <f t="shared" ref="BA21:BZ21" si="14">IF(BA16&gt;($G$3+$G$5+$G$5+$G$5),0,IF(AND(BA16&lt;($G$5+$G$5+$G$5+$G$5-2),BA16&gt;($E$21*$G$5-3)),$G$18*($G$4*$G$4*$G$4),IF(AND(BA16&lt;($G$5+$G$5+$G$5+$G$3),BA16&gt;($G$5+$G$5+$G$5+$G$5-3)),$G$18*$G$4*$G$4*$G$4*(1-$G$4),0)))</f>
        <v>34.200000000000003</v>
      </c>
      <c r="BB21" s="12">
        <f t="shared" si="14"/>
        <v>34.200000000000003</v>
      </c>
      <c r="BC21" s="12">
        <f t="shared" si="14"/>
        <v>34.200000000000003</v>
      </c>
      <c r="BD21" s="12">
        <f t="shared" si="14"/>
        <v>34.200000000000003</v>
      </c>
      <c r="BE21" s="12">
        <f t="shared" si="14"/>
        <v>34.200000000000003</v>
      </c>
      <c r="BF21" s="12">
        <f t="shared" si="14"/>
        <v>34.200000000000003</v>
      </c>
      <c r="BG21" s="12">
        <f t="shared" si="14"/>
        <v>34.200000000000003</v>
      </c>
      <c r="BH21" s="12">
        <f t="shared" si="14"/>
        <v>34.200000000000003</v>
      </c>
      <c r="BI21" s="12">
        <f t="shared" si="14"/>
        <v>34.200000000000003</v>
      </c>
      <c r="BJ21" s="12">
        <f t="shared" si="14"/>
        <v>34.200000000000003</v>
      </c>
      <c r="BK21" s="12">
        <f t="shared" si="14"/>
        <v>34.200000000000003</v>
      </c>
      <c r="BL21" s="12">
        <f t="shared" si="14"/>
        <v>34.200000000000003</v>
      </c>
      <c r="BM21" s="12">
        <f t="shared" si="14"/>
        <v>34.200000000000003</v>
      </c>
      <c r="BN21" s="12">
        <f t="shared" si="14"/>
        <v>34.200000000000003</v>
      </c>
      <c r="BO21" s="12">
        <f t="shared" si="14"/>
        <v>34.200000000000003</v>
      </c>
      <c r="BP21" s="12">
        <f t="shared" si="14"/>
        <v>13.68</v>
      </c>
      <c r="BQ21" s="12">
        <f t="shared" si="14"/>
        <v>13.68</v>
      </c>
      <c r="BR21" s="12">
        <f t="shared" si="14"/>
        <v>13.68</v>
      </c>
      <c r="BS21" s="12">
        <f t="shared" si="14"/>
        <v>13.68</v>
      </c>
      <c r="BT21" s="12">
        <f t="shared" si="14"/>
        <v>13.68</v>
      </c>
      <c r="BU21" s="12">
        <f t="shared" si="14"/>
        <v>13.68</v>
      </c>
      <c r="BV21" s="12">
        <f t="shared" si="14"/>
        <v>13.68</v>
      </c>
      <c r="BW21" s="12">
        <f t="shared" si="14"/>
        <v>13.68</v>
      </c>
      <c r="BX21" s="12">
        <f t="shared" si="14"/>
        <v>13.68</v>
      </c>
      <c r="BY21" s="12">
        <f t="shared" si="14"/>
        <v>13.68</v>
      </c>
      <c r="BZ21" s="12">
        <f t="shared" si="14"/>
        <v>0</v>
      </c>
    </row>
    <row r="22" spans="5:78" ht="5.25" customHeight="1" x14ac:dyDescent="0.2">
      <c r="G22" s="12"/>
      <c r="H22" s="12"/>
      <c r="I22" s="12"/>
      <c r="J22" s="12"/>
      <c r="K22" s="12"/>
      <c r="L22" s="12"/>
      <c r="M22" s="12"/>
      <c r="N22" s="12"/>
      <c r="O22" s="12"/>
      <c r="P22" s="12"/>
      <c r="Q22" s="12"/>
      <c r="R22" s="12"/>
      <c r="S22" s="12"/>
      <c r="T22" s="12"/>
      <c r="U22" s="12"/>
      <c r="V22" s="12"/>
      <c r="W22" s="12"/>
      <c r="X22" s="12"/>
      <c r="Y22" s="12"/>
      <c r="Z22" s="12"/>
      <c r="AA22" s="12"/>
      <c r="AB22" s="12"/>
      <c r="AC22" s="12"/>
      <c r="AD22" s="12"/>
      <c r="AE22" s="12"/>
      <c r="AF22" s="12"/>
      <c r="AG22" s="12"/>
      <c r="AH22" s="12"/>
      <c r="AI22" s="12"/>
      <c r="AJ22" s="12"/>
      <c r="AK22" s="12"/>
      <c r="AL22" s="12"/>
      <c r="AM22" s="12"/>
      <c r="AN22" s="12"/>
      <c r="AO22" s="12"/>
      <c r="AP22" s="12"/>
      <c r="AQ22" s="12"/>
      <c r="AR22" s="12"/>
      <c r="AS22" s="12"/>
      <c r="AT22" s="12"/>
      <c r="AU22" s="12"/>
      <c r="AV22" s="12"/>
      <c r="AW22" s="12"/>
      <c r="AX22" s="12"/>
      <c r="AY22" s="12"/>
      <c r="AZ22" s="12"/>
      <c r="BA22" s="12"/>
      <c r="BB22" s="12"/>
      <c r="BC22" s="12"/>
      <c r="BD22" s="12"/>
      <c r="BE22" s="12"/>
      <c r="BF22" s="12"/>
      <c r="BG22" s="12"/>
      <c r="BH22" s="12"/>
      <c r="BI22" s="12"/>
      <c r="BJ22" s="12"/>
      <c r="BK22" s="12"/>
      <c r="BL22" s="12"/>
      <c r="BM22" s="12"/>
      <c r="BN22" s="12"/>
      <c r="BO22" s="12"/>
      <c r="BP22" s="12"/>
      <c r="BQ22" s="12"/>
      <c r="BR22" s="12"/>
      <c r="BS22" s="12"/>
      <c r="BT22" s="12"/>
      <c r="BU22" s="12"/>
      <c r="BV22" s="12"/>
      <c r="BW22" s="12"/>
      <c r="BX22" s="12"/>
      <c r="BY22" s="12"/>
      <c r="BZ22" s="12"/>
    </row>
    <row r="23" spans="5:78" x14ac:dyDescent="0.2">
      <c r="F23" s="13" t="s">
        <v>12</v>
      </c>
      <c r="G23" s="14">
        <f t="shared" ref="G23:BR23" si="15">SUM(G18:G21)</f>
        <v>158.33333333333334</v>
      </c>
      <c r="H23" s="14">
        <f t="shared" si="15"/>
        <v>158.33333333333334</v>
      </c>
      <c r="I23" s="14">
        <f t="shared" si="15"/>
        <v>158.33333333333334</v>
      </c>
      <c r="J23" s="14">
        <f t="shared" si="15"/>
        <v>158.33333333333334</v>
      </c>
      <c r="K23" s="14">
        <f t="shared" si="15"/>
        <v>158.33333333333334</v>
      </c>
      <c r="L23" s="14">
        <f t="shared" si="15"/>
        <v>158.33333333333334</v>
      </c>
      <c r="M23" s="14">
        <f t="shared" si="15"/>
        <v>158.33333333333334</v>
      </c>
      <c r="N23" s="14">
        <f t="shared" si="15"/>
        <v>158.33333333333334</v>
      </c>
      <c r="O23" s="14">
        <f t="shared" si="15"/>
        <v>158.33333333333334</v>
      </c>
      <c r="P23" s="14">
        <f t="shared" si="15"/>
        <v>158.33333333333334</v>
      </c>
      <c r="Q23" s="14">
        <f t="shared" si="15"/>
        <v>158.33333333333334</v>
      </c>
      <c r="R23" s="14">
        <f t="shared" si="15"/>
        <v>158.33333333333334</v>
      </c>
      <c r="S23" s="14">
        <f t="shared" si="15"/>
        <v>158.33333333333334</v>
      </c>
      <c r="T23" s="14">
        <f t="shared" si="15"/>
        <v>158.33333333333334</v>
      </c>
      <c r="U23" s="14">
        <f t="shared" si="15"/>
        <v>158.33333333333334</v>
      </c>
      <c r="V23" s="14">
        <f t="shared" si="15"/>
        <v>158.33333333333334</v>
      </c>
      <c r="W23" s="14">
        <f t="shared" si="15"/>
        <v>158.33333333333334</v>
      </c>
      <c r="X23" s="14">
        <f t="shared" si="15"/>
        <v>158.33333333333334</v>
      </c>
      <c r="Y23" s="14">
        <f t="shared" si="15"/>
        <v>158.33333333333334</v>
      </c>
      <c r="Z23" s="14">
        <f t="shared" si="15"/>
        <v>158.33333333333334</v>
      </c>
      <c r="AA23" s="14">
        <f t="shared" si="15"/>
        <v>158.33333333333334</v>
      </c>
      <c r="AB23" s="14">
        <f t="shared" si="15"/>
        <v>158.33333333333334</v>
      </c>
      <c r="AC23" s="14">
        <f t="shared" si="15"/>
        <v>158.33333333333334</v>
      </c>
      <c r="AD23" s="14">
        <f t="shared" si="15"/>
        <v>158.33333333333334</v>
      </c>
      <c r="AE23" s="14">
        <f t="shared" si="15"/>
        <v>95</v>
      </c>
      <c r="AF23" s="14">
        <f t="shared" si="15"/>
        <v>95</v>
      </c>
      <c r="AG23" s="14">
        <f t="shared" si="15"/>
        <v>95</v>
      </c>
      <c r="AH23" s="14">
        <f t="shared" si="15"/>
        <v>95</v>
      </c>
      <c r="AI23" s="14">
        <f t="shared" si="15"/>
        <v>95</v>
      </c>
      <c r="AJ23" s="14">
        <f t="shared" si="15"/>
        <v>95</v>
      </c>
      <c r="AK23" s="14">
        <f t="shared" si="15"/>
        <v>95</v>
      </c>
      <c r="AL23" s="14">
        <f t="shared" si="15"/>
        <v>95</v>
      </c>
      <c r="AM23" s="14">
        <f t="shared" si="15"/>
        <v>95</v>
      </c>
      <c r="AN23" s="14">
        <f t="shared" si="15"/>
        <v>95</v>
      </c>
      <c r="AO23" s="14">
        <f t="shared" si="15"/>
        <v>95</v>
      </c>
      <c r="AP23" s="14">
        <f t="shared" si="15"/>
        <v>95</v>
      </c>
      <c r="AQ23" s="14">
        <f t="shared" si="15"/>
        <v>95</v>
      </c>
      <c r="AR23" s="14">
        <f t="shared" si="15"/>
        <v>95</v>
      </c>
      <c r="AS23" s="14">
        <f t="shared" si="15"/>
        <v>95</v>
      </c>
      <c r="AT23" s="14">
        <f t="shared" si="15"/>
        <v>57</v>
      </c>
      <c r="AU23" s="14">
        <f t="shared" si="15"/>
        <v>57</v>
      </c>
      <c r="AV23" s="14">
        <f t="shared" si="15"/>
        <v>57</v>
      </c>
      <c r="AW23" s="14">
        <f t="shared" si="15"/>
        <v>57</v>
      </c>
      <c r="AX23" s="14">
        <f t="shared" si="15"/>
        <v>57</v>
      </c>
      <c r="AY23" s="14">
        <f t="shared" si="15"/>
        <v>57</v>
      </c>
      <c r="AZ23" s="14">
        <f t="shared" si="15"/>
        <v>57</v>
      </c>
      <c r="BA23" s="14">
        <f t="shared" si="15"/>
        <v>57</v>
      </c>
      <c r="BB23" s="14">
        <f t="shared" si="15"/>
        <v>57</v>
      </c>
      <c r="BC23" s="14">
        <f t="shared" si="15"/>
        <v>57</v>
      </c>
      <c r="BD23" s="14">
        <f t="shared" si="15"/>
        <v>57</v>
      </c>
      <c r="BE23" s="14">
        <f t="shared" si="15"/>
        <v>57</v>
      </c>
      <c r="BF23" s="14">
        <f t="shared" si="15"/>
        <v>57</v>
      </c>
      <c r="BG23" s="14">
        <f t="shared" si="15"/>
        <v>57</v>
      </c>
      <c r="BH23" s="14">
        <f t="shared" si="15"/>
        <v>57</v>
      </c>
      <c r="BI23" s="14">
        <f t="shared" si="15"/>
        <v>34.200000000000003</v>
      </c>
      <c r="BJ23" s="14">
        <f t="shared" si="15"/>
        <v>34.200000000000003</v>
      </c>
      <c r="BK23" s="14">
        <f t="shared" si="15"/>
        <v>34.200000000000003</v>
      </c>
      <c r="BL23" s="14">
        <f t="shared" si="15"/>
        <v>34.200000000000003</v>
      </c>
      <c r="BM23" s="14">
        <f t="shared" si="15"/>
        <v>34.200000000000003</v>
      </c>
      <c r="BN23" s="14">
        <f t="shared" si="15"/>
        <v>34.200000000000003</v>
      </c>
      <c r="BO23" s="14">
        <f t="shared" si="15"/>
        <v>34.200000000000003</v>
      </c>
      <c r="BP23" s="14">
        <f t="shared" si="15"/>
        <v>13.68</v>
      </c>
      <c r="BQ23" s="14">
        <f t="shared" si="15"/>
        <v>13.68</v>
      </c>
      <c r="BR23" s="14">
        <f t="shared" si="15"/>
        <v>13.68</v>
      </c>
      <c r="BS23" s="14">
        <f t="shared" ref="BS23:BX23" si="16">SUM(BS18:BS21)</f>
        <v>13.68</v>
      </c>
      <c r="BT23" s="14">
        <f t="shared" si="16"/>
        <v>13.68</v>
      </c>
      <c r="BU23" s="14">
        <f t="shared" si="16"/>
        <v>13.68</v>
      </c>
      <c r="BV23" s="14">
        <f t="shared" si="16"/>
        <v>13.68</v>
      </c>
      <c r="BW23" s="14">
        <f t="shared" si="16"/>
        <v>13.68</v>
      </c>
      <c r="BX23" s="14">
        <f t="shared" si="16"/>
        <v>13.68</v>
      </c>
      <c r="BY23" s="14">
        <f>SUM(BY18:BY21)</f>
        <v>13.68</v>
      </c>
      <c r="BZ23" s="14">
        <f t="shared" ref="BZ23" si="17">SUM(BZ18:BZ21)</f>
        <v>0</v>
      </c>
    </row>
    <row r="24" spans="5:78" ht="5.25" customHeight="1" x14ac:dyDescent="0.2">
      <c r="F24" s="15"/>
      <c r="G24" s="16"/>
      <c r="H24" s="16"/>
      <c r="I24" s="16"/>
      <c r="J24" s="16"/>
      <c r="K24" s="16"/>
      <c r="L24" s="16"/>
      <c r="M24" s="16"/>
      <c r="N24" s="16"/>
      <c r="O24" s="16"/>
      <c r="P24" s="16"/>
      <c r="Q24" s="16"/>
      <c r="R24" s="16"/>
      <c r="S24" s="16"/>
      <c r="T24" s="16"/>
      <c r="U24" s="16"/>
      <c r="V24" s="16"/>
      <c r="W24" s="16"/>
      <c r="X24" s="16"/>
      <c r="Y24" s="16"/>
      <c r="Z24" s="16"/>
      <c r="AA24" s="16"/>
      <c r="AB24" s="16"/>
      <c r="AC24" s="16"/>
      <c r="AD24" s="16"/>
      <c r="AE24" s="16"/>
      <c r="AF24" s="16"/>
      <c r="AG24" s="16"/>
      <c r="AH24" s="16"/>
      <c r="AI24" s="16"/>
      <c r="AJ24" s="16"/>
      <c r="AK24" s="16"/>
      <c r="AL24" s="16"/>
      <c r="AM24" s="16"/>
      <c r="AN24" s="16"/>
      <c r="AO24" s="16"/>
      <c r="AP24" s="16"/>
      <c r="AQ24" s="16"/>
      <c r="AR24" s="16"/>
      <c r="AS24" s="16"/>
      <c r="AT24" s="16"/>
      <c r="AU24" s="16"/>
      <c r="AV24" s="16"/>
      <c r="AW24" s="16"/>
      <c r="AX24" s="16"/>
      <c r="AY24" s="16"/>
      <c r="AZ24" s="16"/>
      <c r="BA24" s="16"/>
      <c r="BB24" s="16"/>
      <c r="BC24" s="16"/>
      <c r="BD24" s="16"/>
      <c r="BE24" s="16"/>
      <c r="BF24" s="16"/>
      <c r="BG24" s="16"/>
      <c r="BH24" s="16"/>
      <c r="BI24" s="16"/>
      <c r="BJ24" s="16"/>
      <c r="BK24" s="16"/>
      <c r="BL24" s="16"/>
      <c r="BM24" s="16"/>
      <c r="BN24" s="16"/>
      <c r="BO24" s="16"/>
      <c r="BP24" s="16"/>
      <c r="BQ24" s="16"/>
      <c r="BR24" s="16"/>
      <c r="BS24" s="16"/>
      <c r="BT24" s="16"/>
      <c r="BU24" s="16"/>
      <c r="BV24" s="16"/>
      <c r="BW24" s="16"/>
      <c r="BX24" s="16"/>
      <c r="BY24" s="16"/>
      <c r="BZ24" s="16"/>
    </row>
    <row r="25" spans="5:78" x14ac:dyDescent="0.2">
      <c r="F25" t="s">
        <v>11</v>
      </c>
      <c r="G25" s="12">
        <f>(IFERROR(G18*HLOOKUP(G16,$G$7:$AD$8,2),"n.a."))/10^3</f>
        <v>106.83554754065175</v>
      </c>
      <c r="H25" s="12">
        <f t="shared" ref="H25:BS25" si="18">(IFERROR(H18*HLOOKUP(H16,$G$7:$AD$8,2),"n.a."))/10^3</f>
        <v>103.68689990604663</v>
      </c>
      <c r="I25" s="12">
        <f t="shared" si="18"/>
        <v>100.50404957790356</v>
      </c>
      <c r="J25" s="12">
        <f t="shared" si="18"/>
        <v>97.286625023939237</v>
      </c>
      <c r="K25" s="12">
        <f t="shared" si="18"/>
        <v>94.034250676040827</v>
      </c>
      <c r="L25" s="12">
        <f t="shared" si="18"/>
        <v>90.74654688642616</v>
      </c>
      <c r="M25" s="12">
        <f t="shared" si="18"/>
        <v>87.423129883327789</v>
      </c>
      <c r="N25" s="12">
        <f t="shared" si="18"/>
        <v>84.063611726195418</v>
      </c>
      <c r="O25" s="12">
        <f t="shared" si="18"/>
        <v>80.667600260411945</v>
      </c>
      <c r="P25" s="12">
        <f t="shared" si="18"/>
        <v>77.234699071517198</v>
      </c>
      <c r="Q25" s="12">
        <f t="shared" si="18"/>
        <v>73.764507438935055</v>
      </c>
      <c r="R25" s="12">
        <f t="shared" si="18"/>
        <v>70.256620289197343</v>
      </c>
      <c r="S25" s="12">
        <f t="shared" si="18"/>
        <v>66.710628148660049</v>
      </c>
      <c r="T25" s="12">
        <f t="shared" si="18"/>
        <v>63.126117095705254</v>
      </c>
      <c r="U25" s="12">
        <f t="shared" si="18"/>
        <v>59.502668712424907</v>
      </c>
      <c r="V25" s="12">
        <f t="shared" si="18"/>
        <v>22.335944014311476</v>
      </c>
      <c r="W25" s="12">
        <f t="shared" si="18"/>
        <v>20.854905403288846</v>
      </c>
      <c r="X25" s="12">
        <f t="shared" si="18"/>
        <v>19.35777877111898</v>
      </c>
      <c r="Y25" s="12">
        <f t="shared" si="18"/>
        <v>17.844389359073471</v>
      </c>
      <c r="Z25" s="12">
        <f t="shared" si="18"/>
        <v>16.314560510078969</v>
      </c>
      <c r="AA25" s="12">
        <f t="shared" si="18"/>
        <v>14.76811364809612</v>
      </c>
      <c r="AB25" s="12">
        <f t="shared" si="18"/>
        <v>13.204868257274478</v>
      </c>
      <c r="AC25" s="12">
        <f t="shared" si="18"/>
        <v>11.62464186088105</v>
      </c>
      <c r="AD25" s="12">
        <f t="shared" si="18"/>
        <v>10.027249999999853</v>
      </c>
      <c r="AE25" s="12">
        <f t="shared" si="18"/>
        <v>0</v>
      </c>
      <c r="AF25" s="12">
        <f t="shared" si="18"/>
        <v>0</v>
      </c>
      <c r="AG25" s="12">
        <f t="shared" si="18"/>
        <v>0</v>
      </c>
      <c r="AH25" s="12">
        <f t="shared" si="18"/>
        <v>0</v>
      </c>
      <c r="AI25" s="12">
        <f t="shared" si="18"/>
        <v>0</v>
      </c>
      <c r="AJ25" s="12">
        <f t="shared" si="18"/>
        <v>0</v>
      </c>
      <c r="AK25" s="12">
        <f t="shared" si="18"/>
        <v>0</v>
      </c>
      <c r="AL25" s="12">
        <f t="shared" si="18"/>
        <v>0</v>
      </c>
      <c r="AM25" s="12">
        <f t="shared" si="18"/>
        <v>0</v>
      </c>
      <c r="AN25" s="12">
        <f t="shared" si="18"/>
        <v>0</v>
      </c>
      <c r="AO25" s="12">
        <f t="shared" si="18"/>
        <v>0</v>
      </c>
      <c r="AP25" s="12">
        <f t="shared" si="18"/>
        <v>0</v>
      </c>
      <c r="AQ25" s="12">
        <f t="shared" si="18"/>
        <v>0</v>
      </c>
      <c r="AR25" s="12">
        <f t="shared" si="18"/>
        <v>0</v>
      </c>
      <c r="AS25" s="12">
        <f t="shared" si="18"/>
        <v>0</v>
      </c>
      <c r="AT25" s="12">
        <f t="shared" si="18"/>
        <v>0</v>
      </c>
      <c r="AU25" s="12">
        <f t="shared" si="18"/>
        <v>0</v>
      </c>
      <c r="AV25" s="12">
        <f t="shared" si="18"/>
        <v>0</v>
      </c>
      <c r="AW25" s="12">
        <f t="shared" si="18"/>
        <v>0</v>
      </c>
      <c r="AX25" s="12">
        <f t="shared" si="18"/>
        <v>0</v>
      </c>
      <c r="AY25" s="12">
        <f t="shared" si="18"/>
        <v>0</v>
      </c>
      <c r="AZ25" s="12">
        <f t="shared" si="18"/>
        <v>0</v>
      </c>
      <c r="BA25" s="12">
        <f t="shared" si="18"/>
        <v>0</v>
      </c>
      <c r="BB25" s="12">
        <f t="shared" si="18"/>
        <v>0</v>
      </c>
      <c r="BC25" s="12">
        <f t="shared" si="18"/>
        <v>0</v>
      </c>
      <c r="BD25" s="12">
        <f t="shared" si="18"/>
        <v>0</v>
      </c>
      <c r="BE25" s="12">
        <f t="shared" si="18"/>
        <v>0</v>
      </c>
      <c r="BF25" s="12">
        <f t="shared" si="18"/>
        <v>0</v>
      </c>
      <c r="BG25" s="12">
        <f t="shared" si="18"/>
        <v>0</v>
      </c>
      <c r="BH25" s="12">
        <f t="shared" si="18"/>
        <v>0</v>
      </c>
      <c r="BI25" s="12">
        <f t="shared" si="18"/>
        <v>0</v>
      </c>
      <c r="BJ25" s="12">
        <f t="shared" si="18"/>
        <v>0</v>
      </c>
      <c r="BK25" s="12">
        <f t="shared" si="18"/>
        <v>0</v>
      </c>
      <c r="BL25" s="12">
        <f t="shared" si="18"/>
        <v>0</v>
      </c>
      <c r="BM25" s="12">
        <f t="shared" si="18"/>
        <v>0</v>
      </c>
      <c r="BN25" s="12">
        <f t="shared" si="18"/>
        <v>0</v>
      </c>
      <c r="BO25" s="12">
        <f t="shared" si="18"/>
        <v>0</v>
      </c>
      <c r="BP25" s="12">
        <f t="shared" si="18"/>
        <v>0</v>
      </c>
      <c r="BQ25" s="12">
        <f t="shared" si="18"/>
        <v>0</v>
      </c>
      <c r="BR25" s="12">
        <f t="shared" si="18"/>
        <v>0</v>
      </c>
      <c r="BS25" s="12">
        <f t="shared" si="18"/>
        <v>0</v>
      </c>
      <c r="BT25" s="12">
        <f t="shared" ref="BT25:BY25" si="19">(IFERROR(BT18*HLOOKUP(BT16,$G$7:$AD$8,2),"n.a."))/10^3</f>
        <v>0</v>
      </c>
      <c r="BU25" s="12">
        <f t="shared" si="19"/>
        <v>0</v>
      </c>
      <c r="BV25" s="12">
        <f t="shared" si="19"/>
        <v>0</v>
      </c>
      <c r="BW25" s="12">
        <f t="shared" si="19"/>
        <v>0</v>
      </c>
      <c r="BX25" s="12">
        <f t="shared" si="19"/>
        <v>0</v>
      </c>
      <c r="BY25" s="12">
        <f t="shared" si="19"/>
        <v>0</v>
      </c>
      <c r="BZ25" s="16"/>
    </row>
    <row r="26" spans="5:78" x14ac:dyDescent="0.2">
      <c r="F26" t="s">
        <v>8</v>
      </c>
      <c r="G26" s="12" t="str">
        <f>IFERROR(G19*HLOOKUP(G13,$G$7:$AD$8,2)/1000,"n.a.")</f>
        <v>n.a.</v>
      </c>
      <c r="H26" s="12" t="str">
        <f t="shared" ref="H26:BS28" si="20">IFERROR(H19*HLOOKUP(H13,$G$7:$AD$8,2)/1000,"n.a.")</f>
        <v>n.a.</v>
      </c>
      <c r="I26" s="12" t="str">
        <f t="shared" si="20"/>
        <v>n.a.</v>
      </c>
      <c r="J26" s="12" t="str">
        <f t="shared" si="20"/>
        <v>n.a.</v>
      </c>
      <c r="K26" s="12" t="str">
        <f t="shared" si="20"/>
        <v>n.a.</v>
      </c>
      <c r="L26" s="12" t="str">
        <f t="shared" si="20"/>
        <v>n.a.</v>
      </c>
      <c r="M26" s="12" t="str">
        <f t="shared" si="20"/>
        <v>n.a.</v>
      </c>
      <c r="N26" s="12" t="str">
        <f t="shared" si="20"/>
        <v>n.a.</v>
      </c>
      <c r="O26" s="12" t="str">
        <f t="shared" si="20"/>
        <v>n.a.</v>
      </c>
      <c r="P26" s="12" t="str">
        <f t="shared" si="20"/>
        <v>n.a.</v>
      </c>
      <c r="Q26" s="12" t="str">
        <f t="shared" si="20"/>
        <v>n.a.</v>
      </c>
      <c r="R26" s="12" t="str">
        <f t="shared" si="20"/>
        <v>n.a.</v>
      </c>
      <c r="S26" s="12" t="str">
        <f t="shared" si="20"/>
        <v>n.a.</v>
      </c>
      <c r="T26" s="12" t="str">
        <f t="shared" si="20"/>
        <v>n.a.</v>
      </c>
      <c r="U26" s="12" t="str">
        <f t="shared" si="20"/>
        <v>n.a.</v>
      </c>
      <c r="V26" s="12">
        <f t="shared" si="20"/>
        <v>64.10132852439105</v>
      </c>
      <c r="W26" s="12">
        <f t="shared" si="20"/>
        <v>62.212139943627975</v>
      </c>
      <c r="X26" s="12">
        <f t="shared" si="20"/>
        <v>60.302429746742128</v>
      </c>
      <c r="Y26" s="12">
        <f t="shared" si="20"/>
        <v>58.371975014363549</v>
      </c>
      <c r="Z26" s="12">
        <f t="shared" si="20"/>
        <v>56.420550405624489</v>
      </c>
      <c r="AA26" s="12">
        <f t="shared" si="20"/>
        <v>54.447928131855697</v>
      </c>
      <c r="AB26" s="12">
        <f t="shared" si="20"/>
        <v>52.453877929996672</v>
      </c>
      <c r="AC26" s="12">
        <f t="shared" si="20"/>
        <v>50.43816703571725</v>
      </c>
      <c r="AD26" s="12">
        <f t="shared" si="20"/>
        <v>48.400560156247167</v>
      </c>
      <c r="AE26" s="12">
        <f t="shared" si="20"/>
        <v>46.340819442910323</v>
      </c>
      <c r="AF26" s="12">
        <f t="shared" si="20"/>
        <v>44.25870446336102</v>
      </c>
      <c r="AG26" s="12">
        <f t="shared" si="20"/>
        <v>42.153972173518397</v>
      </c>
      <c r="AH26" s="12">
        <f t="shared" si="20"/>
        <v>40.02637688919603</v>
      </c>
      <c r="AI26" s="12">
        <f t="shared" si="20"/>
        <v>37.875670257423153</v>
      </c>
      <c r="AJ26" s="12">
        <f t="shared" si="20"/>
        <v>35.701601227454944</v>
      </c>
      <c r="AK26" s="12">
        <f t="shared" si="20"/>
        <v>13.401566408586884</v>
      </c>
      <c r="AL26" s="12">
        <f t="shared" si="20"/>
        <v>12.512943241973305</v>
      </c>
      <c r="AM26" s="12">
        <f t="shared" si="20"/>
        <v>11.614667262671386</v>
      </c>
      <c r="AN26" s="12">
        <f t="shared" si="20"/>
        <v>10.70663361544408</v>
      </c>
      <c r="AO26" s="12">
        <f t="shared" si="20"/>
        <v>9.7887363060473795</v>
      </c>
      <c r="AP26" s="12">
        <f t="shared" si="20"/>
        <v>8.8608681888576708</v>
      </c>
      <c r="AQ26" s="12">
        <f t="shared" si="20"/>
        <v>7.9229209543646855</v>
      </c>
      <c r="AR26" s="12">
        <f t="shared" si="20"/>
        <v>6.9747851165286292</v>
      </c>
      <c r="AS26" s="12">
        <f t="shared" si="20"/>
        <v>6.0163499999999113</v>
      </c>
      <c r="AT26" s="12" t="str">
        <f t="shared" si="20"/>
        <v>n.a.</v>
      </c>
      <c r="AU26" s="12" t="str">
        <f t="shared" si="20"/>
        <v>n.a.</v>
      </c>
      <c r="AV26" s="12" t="str">
        <f t="shared" si="20"/>
        <v>n.a.</v>
      </c>
      <c r="AW26" s="12" t="str">
        <f t="shared" si="20"/>
        <v>n.a.</v>
      </c>
      <c r="AX26" s="12" t="str">
        <f t="shared" si="20"/>
        <v>n.a.</v>
      </c>
      <c r="AY26" s="12" t="str">
        <f t="shared" si="20"/>
        <v>n.a.</v>
      </c>
      <c r="AZ26" s="12" t="str">
        <f t="shared" si="20"/>
        <v>n.a.</v>
      </c>
      <c r="BA26" s="12" t="str">
        <f t="shared" si="20"/>
        <v>n.a.</v>
      </c>
      <c r="BB26" s="12" t="str">
        <f t="shared" si="20"/>
        <v>n.a.</v>
      </c>
      <c r="BC26" s="12" t="str">
        <f t="shared" si="20"/>
        <v>n.a.</v>
      </c>
      <c r="BD26" s="12" t="str">
        <f t="shared" si="20"/>
        <v>n.a.</v>
      </c>
      <c r="BE26" s="12" t="str">
        <f t="shared" si="20"/>
        <v>n.a.</v>
      </c>
      <c r="BF26" s="12" t="str">
        <f t="shared" si="20"/>
        <v>n.a.</v>
      </c>
      <c r="BG26" s="12" t="str">
        <f t="shared" si="20"/>
        <v>n.a.</v>
      </c>
      <c r="BH26" s="12" t="str">
        <f t="shared" si="20"/>
        <v>n.a.</v>
      </c>
      <c r="BI26" s="12" t="str">
        <f t="shared" si="20"/>
        <v>n.a.</v>
      </c>
      <c r="BJ26" s="12" t="str">
        <f t="shared" si="20"/>
        <v>n.a.</v>
      </c>
      <c r="BK26" s="12" t="str">
        <f t="shared" si="20"/>
        <v>n.a.</v>
      </c>
      <c r="BL26" s="12" t="str">
        <f t="shared" si="20"/>
        <v>n.a.</v>
      </c>
      <c r="BM26" s="12" t="str">
        <f t="shared" si="20"/>
        <v>n.a.</v>
      </c>
      <c r="BN26" s="12" t="str">
        <f t="shared" si="20"/>
        <v>n.a.</v>
      </c>
      <c r="BO26" s="12" t="str">
        <f t="shared" si="20"/>
        <v>n.a.</v>
      </c>
      <c r="BP26" s="12" t="str">
        <f t="shared" si="20"/>
        <v>n.a.</v>
      </c>
      <c r="BQ26" s="12" t="str">
        <f t="shared" si="20"/>
        <v>n.a.</v>
      </c>
      <c r="BR26" s="12" t="str">
        <f t="shared" si="20"/>
        <v>n.a.</v>
      </c>
      <c r="BS26" s="12" t="str">
        <f t="shared" si="20"/>
        <v>n.a.</v>
      </c>
      <c r="BT26" s="12" t="str">
        <f t="shared" ref="BT26:BY28" si="21">IFERROR(BT19*HLOOKUP(BT13,$G$7:$AD$8,2)/1000,"n.a.")</f>
        <v>n.a.</v>
      </c>
      <c r="BU26" s="12" t="str">
        <f t="shared" si="21"/>
        <v>n.a.</v>
      </c>
      <c r="BV26" s="12" t="str">
        <f t="shared" si="21"/>
        <v>n.a.</v>
      </c>
      <c r="BW26" s="12" t="str">
        <f t="shared" si="21"/>
        <v>n.a.</v>
      </c>
      <c r="BX26" s="12" t="str">
        <f t="shared" si="21"/>
        <v>n.a.</v>
      </c>
      <c r="BY26" s="12" t="str">
        <f t="shared" si="21"/>
        <v>n.a.</v>
      </c>
      <c r="BZ26" s="16"/>
    </row>
    <row r="27" spans="5:78" x14ac:dyDescent="0.2">
      <c r="F27" t="s">
        <v>9</v>
      </c>
      <c r="G27" s="12" t="str">
        <f>IFERROR(G20*HLOOKUP(G14,$G$7:$AD$8,2)/1000,"n.a.")</f>
        <v>n.a.</v>
      </c>
      <c r="H27" s="12" t="str">
        <f t="shared" si="20"/>
        <v>n.a.</v>
      </c>
      <c r="I27" s="12" t="str">
        <f t="shared" si="20"/>
        <v>n.a.</v>
      </c>
      <c r="J27" s="12" t="str">
        <f t="shared" si="20"/>
        <v>n.a.</v>
      </c>
      <c r="K27" s="12" t="str">
        <f t="shared" si="20"/>
        <v>n.a.</v>
      </c>
      <c r="L27" s="12" t="str">
        <f t="shared" si="20"/>
        <v>n.a.</v>
      </c>
      <c r="M27" s="12" t="str">
        <f t="shared" si="20"/>
        <v>n.a.</v>
      </c>
      <c r="N27" s="12" t="str">
        <f t="shared" si="20"/>
        <v>n.a.</v>
      </c>
      <c r="O27" s="12" t="str">
        <f t="shared" si="20"/>
        <v>n.a.</v>
      </c>
      <c r="P27" s="12" t="str">
        <f t="shared" si="20"/>
        <v>n.a.</v>
      </c>
      <c r="Q27" s="12" t="str">
        <f t="shared" si="20"/>
        <v>n.a.</v>
      </c>
      <c r="R27" s="12" t="str">
        <f t="shared" si="20"/>
        <v>n.a.</v>
      </c>
      <c r="S27" s="12" t="str">
        <f t="shared" si="20"/>
        <v>n.a.</v>
      </c>
      <c r="T27" s="12" t="str">
        <f t="shared" si="20"/>
        <v>n.a.</v>
      </c>
      <c r="U27" s="12" t="str">
        <f t="shared" si="20"/>
        <v>n.a.</v>
      </c>
      <c r="V27" s="12" t="str">
        <f t="shared" si="20"/>
        <v>n.a.</v>
      </c>
      <c r="W27" s="12" t="str">
        <f t="shared" si="20"/>
        <v>n.a.</v>
      </c>
      <c r="X27" s="12" t="str">
        <f t="shared" si="20"/>
        <v>n.a.</v>
      </c>
      <c r="Y27" s="12" t="str">
        <f t="shared" si="20"/>
        <v>n.a.</v>
      </c>
      <c r="Z27" s="12" t="str">
        <f t="shared" si="20"/>
        <v>n.a.</v>
      </c>
      <c r="AA27" s="12" t="str">
        <f t="shared" si="20"/>
        <v>n.a.</v>
      </c>
      <c r="AB27" s="12" t="str">
        <f t="shared" si="20"/>
        <v>n.a.</v>
      </c>
      <c r="AC27" s="12" t="str">
        <f t="shared" si="20"/>
        <v>n.a.</v>
      </c>
      <c r="AD27" s="12" t="str">
        <f t="shared" si="20"/>
        <v>n.a.</v>
      </c>
      <c r="AE27" s="12" t="str">
        <f t="shared" si="20"/>
        <v>n.a.</v>
      </c>
      <c r="AF27" s="12" t="str">
        <f t="shared" si="20"/>
        <v>n.a.</v>
      </c>
      <c r="AG27" s="12" t="str">
        <f t="shared" si="20"/>
        <v>n.a.</v>
      </c>
      <c r="AH27" s="12" t="str">
        <f t="shared" si="20"/>
        <v>n.a.</v>
      </c>
      <c r="AI27" s="12" t="str">
        <f t="shared" si="20"/>
        <v>n.a.</v>
      </c>
      <c r="AJ27" s="12" t="str">
        <f t="shared" si="20"/>
        <v>n.a.</v>
      </c>
      <c r="AK27" s="12">
        <f t="shared" si="20"/>
        <v>38.460797114634623</v>
      </c>
      <c r="AL27" s="12">
        <f t="shared" si="20"/>
        <v>37.327283966176779</v>
      </c>
      <c r="AM27" s="12">
        <f t="shared" si="20"/>
        <v>36.181457848045277</v>
      </c>
      <c r="AN27" s="12">
        <f t="shared" si="20"/>
        <v>35.023185008618128</v>
      </c>
      <c r="AO27" s="12">
        <f t="shared" si="20"/>
        <v>33.852330243374695</v>
      </c>
      <c r="AP27" s="12">
        <f t="shared" si="20"/>
        <v>32.668756879113417</v>
      </c>
      <c r="AQ27" s="12">
        <f t="shared" si="20"/>
        <v>31.472326757998001</v>
      </c>
      <c r="AR27" s="12">
        <f t="shared" si="20"/>
        <v>30.262900221430346</v>
      </c>
      <c r="AS27" s="12">
        <f t="shared" si="20"/>
        <v>29.040336093748298</v>
      </c>
      <c r="AT27" s="12">
        <f t="shared" si="20"/>
        <v>27.804491665746195</v>
      </c>
      <c r="AU27" s="12">
        <f t="shared" si="20"/>
        <v>26.555222678016612</v>
      </c>
      <c r="AV27" s="12">
        <f t="shared" si="20"/>
        <v>25.292383304111041</v>
      </c>
      <c r="AW27" s="12">
        <f t="shared" si="20"/>
        <v>24.015826133517617</v>
      </c>
      <c r="AX27" s="12">
        <f t="shared" si="20"/>
        <v>22.725402154453892</v>
      </c>
      <c r="AY27" s="12">
        <f t="shared" si="20"/>
        <v>21.420960736472964</v>
      </c>
      <c r="AZ27" s="12">
        <f t="shared" si="20"/>
        <v>8.0409398451521312</v>
      </c>
      <c r="BA27" s="12">
        <f t="shared" si="20"/>
        <v>7.5077659451839835</v>
      </c>
      <c r="BB27" s="12">
        <f t="shared" si="20"/>
        <v>6.9688003576028326</v>
      </c>
      <c r="BC27" s="12">
        <f t="shared" si="20"/>
        <v>6.4239801692664491</v>
      </c>
      <c r="BD27" s="12">
        <f t="shared" si="20"/>
        <v>5.8732417836284272</v>
      </c>
      <c r="BE27" s="12">
        <f t="shared" si="20"/>
        <v>5.3165209133146014</v>
      </c>
      <c r="BF27" s="12">
        <f t="shared" si="20"/>
        <v>4.7537525726188115</v>
      </c>
      <c r="BG27" s="12">
        <f t="shared" si="20"/>
        <v>4.1848710699171781</v>
      </c>
      <c r="BH27" s="12">
        <f t="shared" si="20"/>
        <v>3.6098099999999467</v>
      </c>
      <c r="BI27" s="12" t="str">
        <f t="shared" si="20"/>
        <v>n.a.</v>
      </c>
      <c r="BJ27" s="12" t="str">
        <f t="shared" si="20"/>
        <v>n.a.</v>
      </c>
      <c r="BK27" s="12" t="str">
        <f t="shared" si="20"/>
        <v>n.a.</v>
      </c>
      <c r="BL27" s="12" t="str">
        <f t="shared" si="20"/>
        <v>n.a.</v>
      </c>
      <c r="BM27" s="12" t="str">
        <f t="shared" si="20"/>
        <v>n.a.</v>
      </c>
      <c r="BN27" s="12" t="str">
        <f t="shared" si="20"/>
        <v>n.a.</v>
      </c>
      <c r="BO27" s="12" t="str">
        <f t="shared" si="20"/>
        <v>n.a.</v>
      </c>
      <c r="BP27" s="12" t="str">
        <f t="shared" si="20"/>
        <v>n.a.</v>
      </c>
      <c r="BQ27" s="12" t="str">
        <f t="shared" si="20"/>
        <v>n.a.</v>
      </c>
      <c r="BR27" s="12" t="str">
        <f t="shared" si="20"/>
        <v>n.a.</v>
      </c>
      <c r="BS27" s="12" t="str">
        <f t="shared" si="20"/>
        <v>n.a.</v>
      </c>
      <c r="BT27" s="12" t="str">
        <f t="shared" si="21"/>
        <v>n.a.</v>
      </c>
      <c r="BU27" s="12" t="str">
        <f t="shared" si="21"/>
        <v>n.a.</v>
      </c>
      <c r="BV27" s="12" t="str">
        <f t="shared" si="21"/>
        <v>n.a.</v>
      </c>
      <c r="BW27" s="12" t="str">
        <f t="shared" si="21"/>
        <v>n.a.</v>
      </c>
      <c r="BX27" s="12" t="str">
        <f t="shared" si="21"/>
        <v>n.a.</v>
      </c>
      <c r="BY27" s="12" t="str">
        <f t="shared" si="21"/>
        <v>n.a.</v>
      </c>
      <c r="BZ27" s="16"/>
    </row>
    <row r="28" spans="5:78" x14ac:dyDescent="0.2">
      <c r="F28" t="s">
        <v>10</v>
      </c>
      <c r="G28" s="12" t="str">
        <f>IFERROR(G21*HLOOKUP(G15,$G$7:$AD$8,2)/1000,"n.a.")</f>
        <v>n.a.</v>
      </c>
      <c r="H28" s="12" t="str">
        <f t="shared" si="20"/>
        <v>n.a.</v>
      </c>
      <c r="I28" s="12" t="str">
        <f t="shared" si="20"/>
        <v>n.a.</v>
      </c>
      <c r="J28" s="12" t="str">
        <f t="shared" si="20"/>
        <v>n.a.</v>
      </c>
      <c r="K28" s="12" t="str">
        <f t="shared" si="20"/>
        <v>n.a.</v>
      </c>
      <c r="L28" s="12" t="str">
        <f t="shared" si="20"/>
        <v>n.a.</v>
      </c>
      <c r="M28" s="12" t="str">
        <f t="shared" si="20"/>
        <v>n.a.</v>
      </c>
      <c r="N28" s="12" t="str">
        <f t="shared" si="20"/>
        <v>n.a.</v>
      </c>
      <c r="O28" s="12" t="str">
        <f t="shared" si="20"/>
        <v>n.a.</v>
      </c>
      <c r="P28" s="12" t="str">
        <f t="shared" si="20"/>
        <v>n.a.</v>
      </c>
      <c r="Q28" s="12" t="str">
        <f t="shared" si="20"/>
        <v>n.a.</v>
      </c>
      <c r="R28" s="12" t="str">
        <f t="shared" si="20"/>
        <v>n.a.</v>
      </c>
      <c r="S28" s="12" t="str">
        <f t="shared" si="20"/>
        <v>n.a.</v>
      </c>
      <c r="T28" s="12" t="str">
        <f t="shared" si="20"/>
        <v>n.a.</v>
      </c>
      <c r="U28" s="12" t="str">
        <f t="shared" si="20"/>
        <v>n.a.</v>
      </c>
      <c r="V28" s="12" t="str">
        <f t="shared" si="20"/>
        <v>n.a.</v>
      </c>
      <c r="W28" s="12" t="str">
        <f t="shared" si="20"/>
        <v>n.a.</v>
      </c>
      <c r="X28" s="12" t="str">
        <f t="shared" si="20"/>
        <v>n.a.</v>
      </c>
      <c r="Y28" s="12" t="str">
        <f t="shared" si="20"/>
        <v>n.a.</v>
      </c>
      <c r="Z28" s="12" t="str">
        <f t="shared" si="20"/>
        <v>n.a.</v>
      </c>
      <c r="AA28" s="12" t="str">
        <f t="shared" si="20"/>
        <v>n.a.</v>
      </c>
      <c r="AB28" s="12" t="str">
        <f t="shared" si="20"/>
        <v>n.a.</v>
      </c>
      <c r="AC28" s="12" t="str">
        <f t="shared" si="20"/>
        <v>n.a.</v>
      </c>
      <c r="AD28" s="12" t="str">
        <f t="shared" si="20"/>
        <v>n.a.</v>
      </c>
      <c r="AE28" s="12" t="str">
        <f t="shared" si="20"/>
        <v>n.a.</v>
      </c>
      <c r="AF28" s="12" t="str">
        <f t="shared" si="20"/>
        <v>n.a.</v>
      </c>
      <c r="AG28" s="12" t="str">
        <f t="shared" si="20"/>
        <v>n.a.</v>
      </c>
      <c r="AH28" s="12" t="str">
        <f t="shared" si="20"/>
        <v>n.a.</v>
      </c>
      <c r="AI28" s="12" t="str">
        <f t="shared" si="20"/>
        <v>n.a.</v>
      </c>
      <c r="AJ28" s="12" t="str">
        <f t="shared" si="20"/>
        <v>n.a.</v>
      </c>
      <c r="AK28" s="12" t="str">
        <f t="shared" si="20"/>
        <v>n.a.</v>
      </c>
      <c r="AL28" s="12" t="str">
        <f t="shared" si="20"/>
        <v>n.a.</v>
      </c>
      <c r="AM28" s="12" t="str">
        <f t="shared" si="20"/>
        <v>n.a.</v>
      </c>
      <c r="AN28" s="12" t="str">
        <f t="shared" si="20"/>
        <v>n.a.</v>
      </c>
      <c r="AO28" s="12" t="str">
        <f t="shared" si="20"/>
        <v>n.a.</v>
      </c>
      <c r="AP28" s="12" t="str">
        <f t="shared" si="20"/>
        <v>n.a.</v>
      </c>
      <c r="AQ28" s="12" t="str">
        <f t="shared" si="20"/>
        <v>n.a.</v>
      </c>
      <c r="AR28" s="12" t="str">
        <f t="shared" si="20"/>
        <v>n.a.</v>
      </c>
      <c r="AS28" s="12" t="str">
        <f t="shared" si="20"/>
        <v>n.a.</v>
      </c>
      <c r="AT28" s="12" t="str">
        <f t="shared" si="20"/>
        <v>n.a.</v>
      </c>
      <c r="AU28" s="12" t="str">
        <f t="shared" si="20"/>
        <v>n.a.</v>
      </c>
      <c r="AV28" s="12" t="str">
        <f t="shared" si="20"/>
        <v>n.a.</v>
      </c>
      <c r="AW28" s="12" t="str">
        <f t="shared" si="20"/>
        <v>n.a.</v>
      </c>
      <c r="AX28" s="12" t="str">
        <f t="shared" si="20"/>
        <v>n.a.</v>
      </c>
      <c r="AY28" s="12" t="str">
        <f t="shared" si="20"/>
        <v>n.a.</v>
      </c>
      <c r="AZ28" s="12">
        <f t="shared" si="20"/>
        <v>23.076478268780779</v>
      </c>
      <c r="BA28" s="12">
        <f t="shared" si="20"/>
        <v>22.396370379706074</v>
      </c>
      <c r="BB28" s="12">
        <f t="shared" si="20"/>
        <v>21.708874708827167</v>
      </c>
      <c r="BC28" s="12">
        <f t="shared" si="20"/>
        <v>21.013911005170879</v>
      </c>
      <c r="BD28" s="12">
        <f t="shared" si="20"/>
        <v>20.311398146024818</v>
      </c>
      <c r="BE28" s="12">
        <f t="shared" si="20"/>
        <v>19.601254127468053</v>
      </c>
      <c r="BF28" s="12">
        <f t="shared" si="20"/>
        <v>18.883396054798801</v>
      </c>
      <c r="BG28" s="12">
        <f t="shared" si="20"/>
        <v>18.157740132858208</v>
      </c>
      <c r="BH28" s="12">
        <f t="shared" si="20"/>
        <v>17.424201656248982</v>
      </c>
      <c r="BI28" s="12">
        <f t="shared" si="20"/>
        <v>16.682694999447719</v>
      </c>
      <c r="BJ28" s="12">
        <f t="shared" si="20"/>
        <v>15.933133606809969</v>
      </c>
      <c r="BK28" s="12">
        <f t="shared" si="20"/>
        <v>15.175429982466625</v>
      </c>
      <c r="BL28" s="12">
        <f t="shared" si="20"/>
        <v>14.40949568011057</v>
      </c>
      <c r="BM28" s="12">
        <f t="shared" si="20"/>
        <v>13.635241292672335</v>
      </c>
      <c r="BN28" s="12">
        <f t="shared" si="20"/>
        <v>12.85257644188378</v>
      </c>
      <c r="BO28" s="12">
        <f t="shared" si="20"/>
        <v>12.061409767728197</v>
      </c>
      <c r="BP28" s="12">
        <f t="shared" si="20"/>
        <v>4.50465956711039</v>
      </c>
      <c r="BQ28" s="12">
        <f t="shared" si="20"/>
        <v>4.1812802145616992</v>
      </c>
      <c r="BR28" s="12">
        <f t="shared" si="20"/>
        <v>3.8543881015598691</v>
      </c>
      <c r="BS28" s="12">
        <f t="shared" si="20"/>
        <v>3.5239450701770565</v>
      </c>
      <c r="BT28" s="12">
        <f t="shared" si="21"/>
        <v>3.1899125479887611</v>
      </c>
      <c r="BU28" s="12">
        <f t="shared" si="21"/>
        <v>2.8522515435712865</v>
      </c>
      <c r="BV28" s="12">
        <f t="shared" si="21"/>
        <v>2.5109226419503066</v>
      </c>
      <c r="BW28" s="12">
        <f t="shared" si="21"/>
        <v>2.165885999999968</v>
      </c>
      <c r="BX28" s="12" t="str">
        <f t="shared" si="21"/>
        <v>n.a.</v>
      </c>
      <c r="BY28" s="12" t="str">
        <f t="shared" si="21"/>
        <v>n.a.</v>
      </c>
      <c r="BZ28" s="16"/>
    </row>
    <row r="29" spans="5:78" ht="5.25" customHeight="1" x14ac:dyDescent="0.2">
      <c r="G29" s="12"/>
      <c r="H29" s="12"/>
      <c r="I29" s="12"/>
      <c r="J29" s="12"/>
      <c r="K29" s="12"/>
      <c r="L29" s="12"/>
      <c r="M29" s="12"/>
      <c r="N29" s="12"/>
      <c r="O29" s="12"/>
      <c r="P29" s="12"/>
      <c r="Q29" s="12"/>
      <c r="R29" s="12"/>
      <c r="S29" s="12"/>
      <c r="T29" s="12"/>
      <c r="U29" s="12"/>
      <c r="V29" s="12"/>
      <c r="W29" s="12"/>
      <c r="X29" s="12"/>
      <c r="Y29" s="12"/>
      <c r="Z29" s="12"/>
      <c r="AA29" s="12"/>
      <c r="AB29" s="12"/>
      <c r="AC29" s="12"/>
      <c r="AD29" s="12"/>
      <c r="AE29" s="12"/>
      <c r="AF29" s="12"/>
      <c r="AG29" s="12"/>
      <c r="AH29" s="12"/>
      <c r="AI29" s="12"/>
      <c r="AJ29" s="12"/>
      <c r="AK29" s="12"/>
      <c r="AL29" s="12"/>
      <c r="AM29" s="12"/>
      <c r="AN29" s="12"/>
      <c r="AO29" s="12"/>
      <c r="AP29" s="12"/>
      <c r="AQ29" s="12"/>
      <c r="AR29" s="12"/>
      <c r="AS29" s="12"/>
      <c r="AT29" s="12"/>
      <c r="AU29" s="12"/>
      <c r="AV29" s="12"/>
      <c r="AW29" s="12"/>
      <c r="AX29" s="12"/>
      <c r="AY29" s="12"/>
      <c r="AZ29" s="12"/>
      <c r="BA29" s="12"/>
      <c r="BB29" s="12"/>
      <c r="BC29" s="12"/>
      <c r="BD29" s="12"/>
      <c r="BE29" s="12"/>
      <c r="BF29" s="12"/>
      <c r="BG29" s="12"/>
      <c r="BH29" s="12"/>
      <c r="BI29" s="12"/>
      <c r="BJ29" s="12"/>
      <c r="BK29" s="12"/>
      <c r="BL29" s="12"/>
      <c r="BM29" s="12"/>
      <c r="BN29" s="12"/>
      <c r="BO29" s="12"/>
      <c r="BP29" s="12"/>
      <c r="BQ29" s="12"/>
      <c r="BR29" s="12"/>
      <c r="BS29" s="12"/>
      <c r="BT29" s="12"/>
      <c r="BU29" s="12"/>
      <c r="BV29" s="12"/>
      <c r="BW29" s="12"/>
      <c r="BX29" s="12"/>
      <c r="BY29" s="12"/>
      <c r="BZ29" s="12"/>
    </row>
    <row r="30" spans="5:78" x14ac:dyDescent="0.2">
      <c r="F30" s="13" t="s">
        <v>13</v>
      </c>
      <c r="G30" s="14">
        <f t="shared" ref="G30:BR30" si="22">SUM(G25:G28)</f>
        <v>106.83554754065175</v>
      </c>
      <c r="H30" s="14">
        <f t="shared" si="22"/>
        <v>103.68689990604663</v>
      </c>
      <c r="I30" s="14">
        <f t="shared" si="22"/>
        <v>100.50404957790356</v>
      </c>
      <c r="J30" s="14">
        <f t="shared" si="22"/>
        <v>97.286625023939237</v>
      </c>
      <c r="K30" s="14">
        <f t="shared" si="22"/>
        <v>94.034250676040827</v>
      </c>
      <c r="L30" s="14">
        <f t="shared" si="22"/>
        <v>90.74654688642616</v>
      </c>
      <c r="M30" s="14">
        <f t="shared" si="22"/>
        <v>87.423129883327789</v>
      </c>
      <c r="N30" s="14">
        <f t="shared" si="22"/>
        <v>84.063611726195418</v>
      </c>
      <c r="O30" s="14">
        <f t="shared" si="22"/>
        <v>80.667600260411945</v>
      </c>
      <c r="P30" s="14">
        <f t="shared" si="22"/>
        <v>77.234699071517198</v>
      </c>
      <c r="Q30" s="14">
        <f t="shared" si="22"/>
        <v>73.764507438935055</v>
      </c>
      <c r="R30" s="14">
        <f t="shared" si="22"/>
        <v>70.256620289197343</v>
      </c>
      <c r="S30" s="14">
        <f t="shared" si="22"/>
        <v>66.710628148660049</v>
      </c>
      <c r="T30" s="14">
        <f t="shared" si="22"/>
        <v>63.126117095705254</v>
      </c>
      <c r="U30" s="14">
        <f t="shared" si="22"/>
        <v>59.502668712424907</v>
      </c>
      <c r="V30" s="14">
        <f t="shared" si="22"/>
        <v>86.43727253870253</v>
      </c>
      <c r="W30" s="14">
        <f t="shared" si="22"/>
        <v>83.067045346916814</v>
      </c>
      <c r="X30" s="14">
        <f t="shared" si="22"/>
        <v>79.660208517861108</v>
      </c>
      <c r="Y30" s="14">
        <f t="shared" si="22"/>
        <v>76.216364373437017</v>
      </c>
      <c r="Z30" s="14">
        <f t="shared" si="22"/>
        <v>72.735110915703459</v>
      </c>
      <c r="AA30" s="14">
        <f t="shared" si="22"/>
        <v>69.216041779951823</v>
      </c>
      <c r="AB30" s="14">
        <f t="shared" si="22"/>
        <v>65.658746187271149</v>
      </c>
      <c r="AC30" s="14">
        <f t="shared" si="22"/>
        <v>62.062808896598298</v>
      </c>
      <c r="AD30" s="14">
        <f t="shared" si="22"/>
        <v>58.42781015624702</v>
      </c>
      <c r="AE30" s="14">
        <f t="shared" si="22"/>
        <v>46.340819442910323</v>
      </c>
      <c r="AF30" s="14">
        <f t="shared" si="22"/>
        <v>44.25870446336102</v>
      </c>
      <c r="AG30" s="14">
        <f t="shared" si="22"/>
        <v>42.153972173518397</v>
      </c>
      <c r="AH30" s="14">
        <f t="shared" si="22"/>
        <v>40.02637688919603</v>
      </c>
      <c r="AI30" s="14">
        <f t="shared" si="22"/>
        <v>37.875670257423153</v>
      </c>
      <c r="AJ30" s="14">
        <f t="shared" si="22"/>
        <v>35.701601227454944</v>
      </c>
      <c r="AK30" s="14">
        <f t="shared" si="22"/>
        <v>51.862363523221504</v>
      </c>
      <c r="AL30" s="14">
        <f t="shared" si="22"/>
        <v>49.840227208150083</v>
      </c>
      <c r="AM30" s="14">
        <f t="shared" si="22"/>
        <v>47.796125110716659</v>
      </c>
      <c r="AN30" s="14">
        <f t="shared" si="22"/>
        <v>45.729818624062204</v>
      </c>
      <c r="AO30" s="14">
        <f t="shared" si="22"/>
        <v>43.641066549422078</v>
      </c>
      <c r="AP30" s="14">
        <f t="shared" si="22"/>
        <v>41.529625067971089</v>
      </c>
      <c r="AQ30" s="14">
        <f t="shared" si="22"/>
        <v>39.395247712362689</v>
      </c>
      <c r="AR30" s="14">
        <f t="shared" si="22"/>
        <v>37.237685337958979</v>
      </c>
      <c r="AS30" s="14">
        <f t="shared" si="22"/>
        <v>35.056686093748212</v>
      </c>
      <c r="AT30" s="14">
        <f t="shared" si="22"/>
        <v>27.804491665746195</v>
      </c>
      <c r="AU30" s="14">
        <f t="shared" si="22"/>
        <v>26.555222678016612</v>
      </c>
      <c r="AV30" s="14">
        <f t="shared" si="22"/>
        <v>25.292383304111041</v>
      </c>
      <c r="AW30" s="14">
        <f t="shared" si="22"/>
        <v>24.015826133517617</v>
      </c>
      <c r="AX30" s="14">
        <f t="shared" si="22"/>
        <v>22.725402154453892</v>
      </c>
      <c r="AY30" s="14">
        <f t="shared" si="22"/>
        <v>21.420960736472964</v>
      </c>
      <c r="AZ30" s="14">
        <f t="shared" si="22"/>
        <v>31.11741811393291</v>
      </c>
      <c r="BA30" s="14">
        <f t="shared" si="22"/>
        <v>29.904136324890057</v>
      </c>
      <c r="BB30" s="14">
        <f t="shared" si="22"/>
        <v>28.677675066429998</v>
      </c>
      <c r="BC30" s="14">
        <f t="shared" si="22"/>
        <v>27.437891174437329</v>
      </c>
      <c r="BD30" s="14">
        <f t="shared" si="22"/>
        <v>26.184639929653244</v>
      </c>
      <c r="BE30" s="14">
        <f t="shared" si="22"/>
        <v>24.917775040782654</v>
      </c>
      <c r="BF30" s="14">
        <f t="shared" si="22"/>
        <v>23.637148627417613</v>
      </c>
      <c r="BG30" s="14">
        <f t="shared" si="22"/>
        <v>22.342611202775387</v>
      </c>
      <c r="BH30" s="14">
        <f t="shared" si="22"/>
        <v>21.034011656248929</v>
      </c>
      <c r="BI30" s="14">
        <f t="shared" si="22"/>
        <v>16.682694999447719</v>
      </c>
      <c r="BJ30" s="14">
        <f t="shared" si="22"/>
        <v>15.933133606809969</v>
      </c>
      <c r="BK30" s="14">
        <f t="shared" si="22"/>
        <v>15.175429982466625</v>
      </c>
      <c r="BL30" s="14">
        <f t="shared" si="22"/>
        <v>14.40949568011057</v>
      </c>
      <c r="BM30" s="14">
        <f t="shared" si="22"/>
        <v>13.635241292672335</v>
      </c>
      <c r="BN30" s="14">
        <f t="shared" si="22"/>
        <v>12.85257644188378</v>
      </c>
      <c r="BO30" s="14">
        <f t="shared" si="22"/>
        <v>12.061409767728197</v>
      </c>
      <c r="BP30" s="14">
        <f t="shared" si="22"/>
        <v>4.50465956711039</v>
      </c>
      <c r="BQ30" s="14">
        <f t="shared" si="22"/>
        <v>4.1812802145616992</v>
      </c>
      <c r="BR30" s="14">
        <f t="shared" si="22"/>
        <v>3.8543881015598691</v>
      </c>
      <c r="BS30" s="14">
        <f t="shared" ref="BS30:BY30" si="23">SUM(BS25:BS28)</f>
        <v>3.5239450701770565</v>
      </c>
      <c r="BT30" s="14">
        <f t="shared" si="23"/>
        <v>3.1899125479887611</v>
      </c>
      <c r="BU30" s="14">
        <f t="shared" si="23"/>
        <v>2.8522515435712865</v>
      </c>
      <c r="BV30" s="14">
        <f t="shared" si="23"/>
        <v>2.5109226419503066</v>
      </c>
      <c r="BW30" s="14">
        <f t="shared" si="23"/>
        <v>2.165885999999968</v>
      </c>
      <c r="BX30" s="14">
        <f t="shared" si="23"/>
        <v>0</v>
      </c>
      <c r="BY30" s="14">
        <f t="shared" si="23"/>
        <v>0</v>
      </c>
      <c r="BZ30" s="12"/>
    </row>
    <row r="31" spans="5:78" ht="5.25" customHeight="1" x14ac:dyDescent="0.2">
      <c r="G31" s="12"/>
      <c r="H31" s="12"/>
      <c r="I31" s="12"/>
      <c r="J31" s="12"/>
      <c r="K31" s="12"/>
      <c r="L31" s="12"/>
      <c r="M31" s="12"/>
      <c r="N31" s="12"/>
      <c r="O31" s="12"/>
      <c r="P31" s="12"/>
      <c r="Q31" s="12"/>
      <c r="R31" s="12"/>
      <c r="S31" s="12"/>
      <c r="T31" s="12"/>
      <c r="U31" s="12"/>
      <c r="V31" s="12"/>
      <c r="W31" s="12"/>
      <c r="X31" s="12"/>
      <c r="Y31" s="12"/>
      <c r="Z31" s="12"/>
      <c r="AA31" s="12"/>
      <c r="AB31" s="12"/>
      <c r="AC31" s="12"/>
      <c r="AD31" s="12"/>
      <c r="AE31" s="12"/>
      <c r="AF31" s="12"/>
      <c r="AG31" s="12"/>
      <c r="AH31" s="12"/>
      <c r="AI31" s="12"/>
      <c r="AJ31" s="12"/>
      <c r="AK31" s="12"/>
      <c r="AL31" s="12"/>
      <c r="AM31" s="12"/>
      <c r="AN31" s="12"/>
      <c r="AO31" s="12"/>
      <c r="AP31" s="12"/>
      <c r="AQ31" s="12"/>
      <c r="AR31" s="12"/>
      <c r="AS31" s="12"/>
      <c r="AT31" s="12"/>
      <c r="AU31" s="12"/>
      <c r="AV31" s="12"/>
      <c r="AW31" s="12"/>
      <c r="AX31" s="12"/>
      <c r="AY31" s="12"/>
      <c r="AZ31" s="12"/>
      <c r="BA31" s="12"/>
      <c r="BB31" s="12"/>
      <c r="BC31" s="12"/>
      <c r="BD31" s="12"/>
      <c r="BE31" s="12"/>
      <c r="BF31" s="12"/>
      <c r="BG31" s="12"/>
      <c r="BH31" s="12"/>
      <c r="BI31" s="12"/>
      <c r="BJ31" s="12"/>
      <c r="BK31" s="12"/>
      <c r="BL31" s="12"/>
      <c r="BM31" s="12"/>
      <c r="BN31" s="12"/>
      <c r="BO31" s="12"/>
      <c r="BP31" s="12"/>
      <c r="BQ31" s="12"/>
      <c r="BR31" s="12"/>
      <c r="BS31" s="12"/>
      <c r="BT31" s="12"/>
      <c r="BU31" s="12"/>
      <c r="BV31" s="12"/>
      <c r="BW31" s="12"/>
      <c r="BX31" s="12"/>
      <c r="BY31" s="12"/>
      <c r="BZ31" s="12"/>
    </row>
    <row r="32" spans="5:78" x14ac:dyDescent="0.2">
      <c r="F32" t="s">
        <v>11</v>
      </c>
      <c r="G32" s="12">
        <f>IFERROR(G18*HLOOKUP(G16,$G$7:$AD$9,3),"n.a.")</f>
        <v>1148.0475406517476</v>
      </c>
      <c r="H32" s="12">
        <f t="shared" ref="H32:BS32" si="24">IFERROR(H18*HLOOKUP(H16,$G$7:$AD$9,3),"n.a.")</f>
        <v>1114.2123869365239</v>
      </c>
      <c r="I32" s="12">
        <f t="shared" si="24"/>
        <v>1080.0096933985756</v>
      </c>
      <c r="J32" s="12">
        <f t="shared" si="24"/>
        <v>1045.4354675773434</v>
      </c>
      <c r="K32" s="12">
        <f t="shared" si="24"/>
        <v>1010.4856736432314</v>
      </c>
      <c r="L32" s="12">
        <f t="shared" si="24"/>
        <v>975.15623192699024</v>
      </c>
      <c r="M32" s="12">
        <f t="shared" si="24"/>
        <v>939.44301844326446</v>
      </c>
      <c r="N32" s="12">
        <f t="shared" si="24"/>
        <v>903.34186440927942</v>
      </c>
      <c r="O32" s="12">
        <f t="shared" si="24"/>
        <v>866.8485557581821</v>
      </c>
      <c r="P32" s="12">
        <f t="shared" si="24"/>
        <v>829.95883264690951</v>
      </c>
      <c r="Q32" s="12">
        <f t="shared" si="24"/>
        <v>792.66838895948536</v>
      </c>
      <c r="R32" s="12">
        <f t="shared" si="24"/>
        <v>754.97287180394449</v>
      </c>
      <c r="S32" s="12">
        <f t="shared" si="24"/>
        <v>716.86788100436104</v>
      </c>
      <c r="T32" s="12">
        <f t="shared" si="24"/>
        <v>678.34896858685534</v>
      </c>
      <c r="U32" s="12">
        <f t="shared" si="24"/>
        <v>639.41163826129957</v>
      </c>
      <c r="V32" s="12">
        <f t="shared" si="24"/>
        <v>240.020537958174</v>
      </c>
      <c r="W32" s="12">
        <f t="shared" si="24"/>
        <v>224.10539759402636</v>
      </c>
      <c r="X32" s="12">
        <f t="shared" si="24"/>
        <v>208.01737644679611</v>
      </c>
      <c r="Y32" s="12">
        <f t="shared" si="24"/>
        <v>191.75459657114854</v>
      </c>
      <c r="Z32" s="12">
        <f t="shared" si="24"/>
        <v>175.31515962215826</v>
      </c>
      <c r="AA32" s="12">
        <f t="shared" si="24"/>
        <v>158.6971466338106</v>
      </c>
      <c r="AB32" s="12">
        <f t="shared" si="24"/>
        <v>141.89861779501877</v>
      </c>
      <c r="AC32" s="12">
        <f t="shared" si="24"/>
        <v>124.91761222323262</v>
      </c>
      <c r="AD32" s="12">
        <f t="shared" si="24"/>
        <v>107.75214773546257</v>
      </c>
      <c r="AE32" s="12">
        <f t="shared" si="24"/>
        <v>0</v>
      </c>
      <c r="AF32" s="12">
        <f t="shared" si="24"/>
        <v>0</v>
      </c>
      <c r="AG32" s="12">
        <f t="shared" si="24"/>
        <v>0</v>
      </c>
      <c r="AH32" s="12">
        <f t="shared" si="24"/>
        <v>0</v>
      </c>
      <c r="AI32" s="12">
        <f t="shared" si="24"/>
        <v>0</v>
      </c>
      <c r="AJ32" s="12">
        <f t="shared" si="24"/>
        <v>0</v>
      </c>
      <c r="AK32" s="12">
        <f t="shared" si="24"/>
        <v>0</v>
      </c>
      <c r="AL32" s="12">
        <f t="shared" si="24"/>
        <v>0</v>
      </c>
      <c r="AM32" s="12">
        <f t="shared" si="24"/>
        <v>0</v>
      </c>
      <c r="AN32" s="12">
        <f t="shared" si="24"/>
        <v>0</v>
      </c>
      <c r="AO32" s="12">
        <f t="shared" si="24"/>
        <v>0</v>
      </c>
      <c r="AP32" s="12">
        <f t="shared" si="24"/>
        <v>0</v>
      </c>
      <c r="AQ32" s="12">
        <f t="shared" si="24"/>
        <v>0</v>
      </c>
      <c r="AR32" s="12">
        <f t="shared" si="24"/>
        <v>0</v>
      </c>
      <c r="AS32" s="12">
        <f t="shared" si="24"/>
        <v>0</v>
      </c>
      <c r="AT32" s="12">
        <f t="shared" si="24"/>
        <v>0</v>
      </c>
      <c r="AU32" s="12">
        <f t="shared" si="24"/>
        <v>0</v>
      </c>
      <c r="AV32" s="12">
        <f t="shared" si="24"/>
        <v>0</v>
      </c>
      <c r="AW32" s="12">
        <f t="shared" si="24"/>
        <v>0</v>
      </c>
      <c r="AX32" s="12">
        <f t="shared" si="24"/>
        <v>0</v>
      </c>
      <c r="AY32" s="12">
        <f t="shared" si="24"/>
        <v>0</v>
      </c>
      <c r="AZ32" s="12">
        <f t="shared" si="24"/>
        <v>0</v>
      </c>
      <c r="BA32" s="12">
        <f t="shared" si="24"/>
        <v>0</v>
      </c>
      <c r="BB32" s="12">
        <f t="shared" si="24"/>
        <v>0</v>
      </c>
      <c r="BC32" s="12">
        <f t="shared" si="24"/>
        <v>0</v>
      </c>
      <c r="BD32" s="12">
        <f t="shared" si="24"/>
        <v>0</v>
      </c>
      <c r="BE32" s="12">
        <f t="shared" si="24"/>
        <v>0</v>
      </c>
      <c r="BF32" s="12">
        <f t="shared" si="24"/>
        <v>0</v>
      </c>
      <c r="BG32" s="12">
        <f t="shared" si="24"/>
        <v>0</v>
      </c>
      <c r="BH32" s="12">
        <f t="shared" si="24"/>
        <v>0</v>
      </c>
      <c r="BI32" s="12">
        <f t="shared" si="24"/>
        <v>0</v>
      </c>
      <c r="BJ32" s="12">
        <f t="shared" si="24"/>
        <v>0</v>
      </c>
      <c r="BK32" s="12">
        <f t="shared" si="24"/>
        <v>0</v>
      </c>
      <c r="BL32" s="12">
        <f t="shared" si="24"/>
        <v>0</v>
      </c>
      <c r="BM32" s="12">
        <f t="shared" si="24"/>
        <v>0</v>
      </c>
      <c r="BN32" s="12">
        <f t="shared" si="24"/>
        <v>0</v>
      </c>
      <c r="BO32" s="12">
        <f t="shared" si="24"/>
        <v>0</v>
      </c>
      <c r="BP32" s="12">
        <f t="shared" si="24"/>
        <v>0</v>
      </c>
      <c r="BQ32" s="12">
        <f t="shared" si="24"/>
        <v>0</v>
      </c>
      <c r="BR32" s="12">
        <f t="shared" si="24"/>
        <v>0</v>
      </c>
      <c r="BS32" s="12">
        <f t="shared" si="24"/>
        <v>0</v>
      </c>
      <c r="BT32" s="12">
        <f t="shared" ref="BT32:BY32" si="25">IFERROR(BT18*HLOOKUP(BT16,$G$7:$AD$9,3),"n.a.")</f>
        <v>0</v>
      </c>
      <c r="BU32" s="12">
        <f t="shared" si="25"/>
        <v>0</v>
      </c>
      <c r="BV32" s="12">
        <f t="shared" si="25"/>
        <v>0</v>
      </c>
      <c r="BW32" s="12">
        <f t="shared" si="25"/>
        <v>0</v>
      </c>
      <c r="BX32" s="12">
        <f t="shared" si="25"/>
        <v>0</v>
      </c>
      <c r="BY32" s="12">
        <f t="shared" si="25"/>
        <v>0</v>
      </c>
      <c r="BZ32" s="12"/>
    </row>
    <row r="33" spans="6:78" x14ac:dyDescent="0.2">
      <c r="F33" t="s">
        <v>8</v>
      </c>
      <c r="G33" s="12" t="str">
        <f>IFERROR(G19*HLOOKUP(G13,$G$7:$AD$9,3),"n.a.")</f>
        <v>n.a.</v>
      </c>
      <c r="H33" s="12" t="str">
        <f t="shared" ref="H33:BS35" si="26">IFERROR(H19*HLOOKUP(H13,$G$7:$AD$9,3),"n.a.")</f>
        <v>n.a.</v>
      </c>
      <c r="I33" s="12" t="str">
        <f t="shared" si="26"/>
        <v>n.a.</v>
      </c>
      <c r="J33" s="12" t="str">
        <f t="shared" si="26"/>
        <v>n.a.</v>
      </c>
      <c r="K33" s="12" t="str">
        <f t="shared" si="26"/>
        <v>n.a.</v>
      </c>
      <c r="L33" s="12" t="str">
        <f t="shared" si="26"/>
        <v>n.a.</v>
      </c>
      <c r="M33" s="12" t="str">
        <f t="shared" si="26"/>
        <v>n.a.</v>
      </c>
      <c r="N33" s="12" t="str">
        <f t="shared" si="26"/>
        <v>n.a.</v>
      </c>
      <c r="O33" s="12" t="str">
        <f t="shared" si="26"/>
        <v>n.a.</v>
      </c>
      <c r="P33" s="12" t="str">
        <f t="shared" si="26"/>
        <v>n.a.</v>
      </c>
      <c r="Q33" s="12" t="str">
        <f t="shared" si="26"/>
        <v>n.a.</v>
      </c>
      <c r="R33" s="12" t="str">
        <f t="shared" si="26"/>
        <v>n.a.</v>
      </c>
      <c r="S33" s="12" t="str">
        <f t="shared" si="26"/>
        <v>n.a.</v>
      </c>
      <c r="T33" s="12" t="str">
        <f t="shared" si="26"/>
        <v>n.a.</v>
      </c>
      <c r="U33" s="12" t="str">
        <f t="shared" si="26"/>
        <v>n.a.</v>
      </c>
      <c r="V33" s="12">
        <f t="shared" si="26"/>
        <v>688.82852439104852</v>
      </c>
      <c r="W33" s="12">
        <f t="shared" si="26"/>
        <v>668.52743216191436</v>
      </c>
      <c r="X33" s="12">
        <f t="shared" si="26"/>
        <v>648.00581603914532</v>
      </c>
      <c r="Y33" s="12">
        <f t="shared" si="26"/>
        <v>627.26128054640606</v>
      </c>
      <c r="Z33" s="12">
        <f t="shared" si="26"/>
        <v>606.29140418593886</v>
      </c>
      <c r="AA33" s="12">
        <f t="shared" si="26"/>
        <v>585.09373915619415</v>
      </c>
      <c r="AB33" s="12">
        <f t="shared" si="26"/>
        <v>563.66581106595868</v>
      </c>
      <c r="AC33" s="12">
        <f t="shared" si="26"/>
        <v>542.00511864556768</v>
      </c>
      <c r="AD33" s="12">
        <f t="shared" si="26"/>
        <v>520.10913345490928</v>
      </c>
      <c r="AE33" s="12">
        <f t="shared" si="26"/>
        <v>497.97529958814567</v>
      </c>
      <c r="AF33" s="12">
        <f t="shared" si="26"/>
        <v>475.6010333756912</v>
      </c>
      <c r="AG33" s="12">
        <f t="shared" si="26"/>
        <v>452.98372308236668</v>
      </c>
      <c r="AH33" s="12">
        <f t="shared" si="26"/>
        <v>430.12072860261657</v>
      </c>
      <c r="AI33" s="12">
        <f t="shared" si="26"/>
        <v>407.00938115211318</v>
      </c>
      <c r="AJ33" s="12">
        <f t="shared" si="26"/>
        <v>383.64698295677971</v>
      </c>
      <c r="AK33" s="12">
        <f t="shared" si="26"/>
        <v>144.01232277490436</v>
      </c>
      <c r="AL33" s="12">
        <f t="shared" si="26"/>
        <v>134.46323855641577</v>
      </c>
      <c r="AM33" s="12">
        <f t="shared" si="26"/>
        <v>124.81042586807764</v>
      </c>
      <c r="AN33" s="12">
        <f t="shared" si="26"/>
        <v>115.0527579426891</v>
      </c>
      <c r="AO33" s="12">
        <f t="shared" si="26"/>
        <v>105.18909577329494</v>
      </c>
      <c r="AP33" s="12">
        <f t="shared" si="26"/>
        <v>95.218287980286348</v>
      </c>
      <c r="AQ33" s="12">
        <f t="shared" si="26"/>
        <v>85.139170677011251</v>
      </c>
      <c r="AR33" s="12">
        <f t="shared" si="26"/>
        <v>74.95056733393956</v>
      </c>
      <c r="AS33" s="12">
        <f t="shared" si="26"/>
        <v>64.651288641277532</v>
      </c>
      <c r="AT33" s="12" t="str">
        <f t="shared" si="26"/>
        <v>n.a.</v>
      </c>
      <c r="AU33" s="12" t="str">
        <f t="shared" si="26"/>
        <v>n.a.</v>
      </c>
      <c r="AV33" s="12" t="str">
        <f t="shared" si="26"/>
        <v>n.a.</v>
      </c>
      <c r="AW33" s="12" t="str">
        <f t="shared" si="26"/>
        <v>n.a.</v>
      </c>
      <c r="AX33" s="12" t="str">
        <f t="shared" si="26"/>
        <v>n.a.</v>
      </c>
      <c r="AY33" s="12" t="str">
        <f t="shared" si="26"/>
        <v>n.a.</v>
      </c>
      <c r="AZ33" s="12" t="str">
        <f t="shared" si="26"/>
        <v>n.a.</v>
      </c>
      <c r="BA33" s="12" t="str">
        <f t="shared" si="26"/>
        <v>n.a.</v>
      </c>
      <c r="BB33" s="12" t="str">
        <f t="shared" si="26"/>
        <v>n.a.</v>
      </c>
      <c r="BC33" s="12" t="str">
        <f t="shared" si="26"/>
        <v>n.a.</v>
      </c>
      <c r="BD33" s="12" t="str">
        <f t="shared" si="26"/>
        <v>n.a.</v>
      </c>
      <c r="BE33" s="12" t="str">
        <f t="shared" si="26"/>
        <v>n.a.</v>
      </c>
      <c r="BF33" s="12" t="str">
        <f t="shared" si="26"/>
        <v>n.a.</v>
      </c>
      <c r="BG33" s="12" t="str">
        <f t="shared" si="26"/>
        <v>n.a.</v>
      </c>
      <c r="BH33" s="12" t="str">
        <f t="shared" si="26"/>
        <v>n.a.</v>
      </c>
      <c r="BI33" s="12" t="str">
        <f t="shared" si="26"/>
        <v>n.a.</v>
      </c>
      <c r="BJ33" s="12" t="str">
        <f t="shared" si="26"/>
        <v>n.a.</v>
      </c>
      <c r="BK33" s="12" t="str">
        <f t="shared" si="26"/>
        <v>n.a.</v>
      </c>
      <c r="BL33" s="12" t="str">
        <f t="shared" si="26"/>
        <v>n.a.</v>
      </c>
      <c r="BM33" s="12" t="str">
        <f t="shared" si="26"/>
        <v>n.a.</v>
      </c>
      <c r="BN33" s="12" t="str">
        <f t="shared" si="26"/>
        <v>n.a.</v>
      </c>
      <c r="BO33" s="12" t="str">
        <f t="shared" si="26"/>
        <v>n.a.</v>
      </c>
      <c r="BP33" s="12" t="str">
        <f t="shared" si="26"/>
        <v>n.a.</v>
      </c>
      <c r="BQ33" s="12" t="str">
        <f t="shared" si="26"/>
        <v>n.a.</v>
      </c>
      <c r="BR33" s="12" t="str">
        <f t="shared" si="26"/>
        <v>n.a.</v>
      </c>
      <c r="BS33" s="12" t="str">
        <f t="shared" si="26"/>
        <v>n.a.</v>
      </c>
      <c r="BT33" s="12" t="str">
        <f t="shared" ref="BT33:BY35" si="27">IFERROR(BT19*HLOOKUP(BT13,$G$7:$AD$9,3),"n.a.")</f>
        <v>n.a.</v>
      </c>
      <c r="BU33" s="12" t="str">
        <f t="shared" si="27"/>
        <v>n.a.</v>
      </c>
      <c r="BV33" s="12" t="str">
        <f t="shared" si="27"/>
        <v>n.a.</v>
      </c>
      <c r="BW33" s="12" t="str">
        <f t="shared" si="27"/>
        <v>n.a.</v>
      </c>
      <c r="BX33" s="12" t="str">
        <f t="shared" si="27"/>
        <v>n.a.</v>
      </c>
      <c r="BY33" s="12" t="str">
        <f t="shared" si="27"/>
        <v>n.a.</v>
      </c>
      <c r="BZ33" s="12"/>
    </row>
    <row r="34" spans="6:78" x14ac:dyDescent="0.2">
      <c r="F34" t="s">
        <v>9</v>
      </c>
      <c r="G34" s="12" t="str">
        <f>IFERROR(G20*HLOOKUP(G14,$G$7:$AD$9,3),"n.a.")</f>
        <v>n.a.</v>
      </c>
      <c r="H34" s="12" t="str">
        <f t="shared" si="26"/>
        <v>n.a.</v>
      </c>
      <c r="I34" s="12" t="str">
        <f t="shared" si="26"/>
        <v>n.a.</v>
      </c>
      <c r="J34" s="12" t="str">
        <f t="shared" si="26"/>
        <v>n.a.</v>
      </c>
      <c r="K34" s="12" t="str">
        <f t="shared" si="26"/>
        <v>n.a.</v>
      </c>
      <c r="L34" s="12" t="str">
        <f t="shared" si="26"/>
        <v>n.a.</v>
      </c>
      <c r="M34" s="12" t="str">
        <f t="shared" si="26"/>
        <v>n.a.</v>
      </c>
      <c r="N34" s="12" t="str">
        <f t="shared" si="26"/>
        <v>n.a.</v>
      </c>
      <c r="O34" s="12" t="str">
        <f t="shared" si="26"/>
        <v>n.a.</v>
      </c>
      <c r="P34" s="12" t="str">
        <f t="shared" si="26"/>
        <v>n.a.</v>
      </c>
      <c r="Q34" s="12" t="str">
        <f t="shared" si="26"/>
        <v>n.a.</v>
      </c>
      <c r="R34" s="12" t="str">
        <f t="shared" si="26"/>
        <v>n.a.</v>
      </c>
      <c r="S34" s="12" t="str">
        <f t="shared" si="26"/>
        <v>n.a.</v>
      </c>
      <c r="T34" s="12" t="str">
        <f t="shared" si="26"/>
        <v>n.a.</v>
      </c>
      <c r="U34" s="12" t="str">
        <f t="shared" si="26"/>
        <v>n.a.</v>
      </c>
      <c r="V34" s="12" t="str">
        <f t="shared" si="26"/>
        <v>n.a.</v>
      </c>
      <c r="W34" s="12" t="str">
        <f t="shared" si="26"/>
        <v>n.a.</v>
      </c>
      <c r="X34" s="12" t="str">
        <f t="shared" si="26"/>
        <v>n.a.</v>
      </c>
      <c r="Y34" s="12" t="str">
        <f t="shared" si="26"/>
        <v>n.a.</v>
      </c>
      <c r="Z34" s="12" t="str">
        <f t="shared" si="26"/>
        <v>n.a.</v>
      </c>
      <c r="AA34" s="12" t="str">
        <f t="shared" si="26"/>
        <v>n.a.</v>
      </c>
      <c r="AB34" s="12" t="str">
        <f t="shared" si="26"/>
        <v>n.a.</v>
      </c>
      <c r="AC34" s="12" t="str">
        <f t="shared" si="26"/>
        <v>n.a.</v>
      </c>
      <c r="AD34" s="12" t="str">
        <f t="shared" si="26"/>
        <v>n.a.</v>
      </c>
      <c r="AE34" s="12" t="str">
        <f t="shared" si="26"/>
        <v>n.a.</v>
      </c>
      <c r="AF34" s="12" t="str">
        <f t="shared" si="26"/>
        <v>n.a.</v>
      </c>
      <c r="AG34" s="12" t="str">
        <f t="shared" si="26"/>
        <v>n.a.</v>
      </c>
      <c r="AH34" s="12" t="str">
        <f t="shared" si="26"/>
        <v>n.a.</v>
      </c>
      <c r="AI34" s="12" t="str">
        <f t="shared" si="26"/>
        <v>n.a.</v>
      </c>
      <c r="AJ34" s="12" t="str">
        <f t="shared" si="26"/>
        <v>n.a.</v>
      </c>
      <c r="AK34" s="12">
        <f t="shared" si="26"/>
        <v>413.29711463462911</v>
      </c>
      <c r="AL34" s="12">
        <f t="shared" si="26"/>
        <v>401.11645929714859</v>
      </c>
      <c r="AM34" s="12">
        <f t="shared" si="26"/>
        <v>388.80348962348717</v>
      </c>
      <c r="AN34" s="12">
        <f t="shared" si="26"/>
        <v>376.35676832784361</v>
      </c>
      <c r="AO34" s="12">
        <f t="shared" si="26"/>
        <v>363.77484251156329</v>
      </c>
      <c r="AP34" s="12">
        <f t="shared" si="26"/>
        <v>351.05624349371647</v>
      </c>
      <c r="AQ34" s="12">
        <f t="shared" si="26"/>
        <v>338.19948663957518</v>
      </c>
      <c r="AR34" s="12">
        <f t="shared" si="26"/>
        <v>325.20307118734058</v>
      </c>
      <c r="AS34" s="12">
        <f t="shared" si="26"/>
        <v>312.06548007294555</v>
      </c>
      <c r="AT34" s="12">
        <f t="shared" si="26"/>
        <v>298.78517975288742</v>
      </c>
      <c r="AU34" s="12">
        <f t="shared" si="26"/>
        <v>285.36062002541473</v>
      </c>
      <c r="AV34" s="12">
        <f t="shared" si="26"/>
        <v>271.79023384942002</v>
      </c>
      <c r="AW34" s="12">
        <f t="shared" si="26"/>
        <v>258.07243716156995</v>
      </c>
      <c r="AX34" s="12">
        <f t="shared" si="26"/>
        <v>244.20562869126792</v>
      </c>
      <c r="AY34" s="12">
        <f t="shared" si="26"/>
        <v>230.18818977406784</v>
      </c>
      <c r="AZ34" s="12">
        <f t="shared" si="26"/>
        <v>86.407393664942632</v>
      </c>
      <c r="BA34" s="12">
        <f t="shared" si="26"/>
        <v>80.677943133849482</v>
      </c>
      <c r="BB34" s="12">
        <f t="shared" si="26"/>
        <v>74.886255520846589</v>
      </c>
      <c r="BC34" s="12">
        <f t="shared" si="26"/>
        <v>69.031654765613467</v>
      </c>
      <c r="BD34" s="12">
        <f t="shared" si="26"/>
        <v>63.113457463976964</v>
      </c>
      <c r="BE34" s="12">
        <f t="shared" si="26"/>
        <v>57.13097278817181</v>
      </c>
      <c r="BF34" s="12">
        <f t="shared" si="26"/>
        <v>51.083502406206755</v>
      </c>
      <c r="BG34" s="12">
        <f t="shared" si="26"/>
        <v>44.970340400363739</v>
      </c>
      <c r="BH34" s="12">
        <f t="shared" si="26"/>
        <v>38.790773184766522</v>
      </c>
      <c r="BI34" s="12" t="str">
        <f t="shared" si="26"/>
        <v>n.a.</v>
      </c>
      <c r="BJ34" s="12" t="str">
        <f t="shared" si="26"/>
        <v>n.a.</v>
      </c>
      <c r="BK34" s="12" t="str">
        <f t="shared" si="26"/>
        <v>n.a.</v>
      </c>
      <c r="BL34" s="12" t="str">
        <f t="shared" si="26"/>
        <v>n.a.</v>
      </c>
      <c r="BM34" s="12" t="str">
        <f t="shared" si="26"/>
        <v>n.a.</v>
      </c>
      <c r="BN34" s="12" t="str">
        <f t="shared" si="26"/>
        <v>n.a.</v>
      </c>
      <c r="BO34" s="12" t="str">
        <f t="shared" si="26"/>
        <v>n.a.</v>
      </c>
      <c r="BP34" s="12" t="str">
        <f t="shared" si="26"/>
        <v>n.a.</v>
      </c>
      <c r="BQ34" s="12" t="str">
        <f t="shared" si="26"/>
        <v>n.a.</v>
      </c>
      <c r="BR34" s="12" t="str">
        <f t="shared" si="26"/>
        <v>n.a.</v>
      </c>
      <c r="BS34" s="12" t="str">
        <f t="shared" si="26"/>
        <v>n.a.</v>
      </c>
      <c r="BT34" s="12" t="str">
        <f t="shared" si="27"/>
        <v>n.a.</v>
      </c>
      <c r="BU34" s="12" t="str">
        <f t="shared" si="27"/>
        <v>n.a.</v>
      </c>
      <c r="BV34" s="12" t="str">
        <f t="shared" si="27"/>
        <v>n.a.</v>
      </c>
      <c r="BW34" s="12" t="str">
        <f t="shared" si="27"/>
        <v>n.a.</v>
      </c>
      <c r="BX34" s="12" t="str">
        <f t="shared" si="27"/>
        <v>n.a.</v>
      </c>
      <c r="BY34" s="12" t="str">
        <f t="shared" si="27"/>
        <v>n.a.</v>
      </c>
      <c r="BZ34" s="12"/>
    </row>
    <row r="35" spans="6:78" x14ac:dyDescent="0.2">
      <c r="F35" t="s">
        <v>10</v>
      </c>
      <c r="G35" s="12" t="str">
        <f>IFERROR(G21*HLOOKUP(G15,$G$7:$AD$9,3),"n.a.")</f>
        <v>n.a.</v>
      </c>
      <c r="H35" s="12" t="str">
        <f t="shared" si="26"/>
        <v>n.a.</v>
      </c>
      <c r="I35" s="12" t="str">
        <f t="shared" si="26"/>
        <v>n.a.</v>
      </c>
      <c r="J35" s="12" t="str">
        <f t="shared" si="26"/>
        <v>n.a.</v>
      </c>
      <c r="K35" s="12" t="str">
        <f t="shared" si="26"/>
        <v>n.a.</v>
      </c>
      <c r="L35" s="12" t="str">
        <f t="shared" si="26"/>
        <v>n.a.</v>
      </c>
      <c r="M35" s="12" t="str">
        <f t="shared" si="26"/>
        <v>n.a.</v>
      </c>
      <c r="N35" s="12" t="str">
        <f t="shared" si="26"/>
        <v>n.a.</v>
      </c>
      <c r="O35" s="12" t="str">
        <f t="shared" si="26"/>
        <v>n.a.</v>
      </c>
      <c r="P35" s="12" t="str">
        <f t="shared" si="26"/>
        <v>n.a.</v>
      </c>
      <c r="Q35" s="12" t="str">
        <f t="shared" si="26"/>
        <v>n.a.</v>
      </c>
      <c r="R35" s="12" t="str">
        <f t="shared" si="26"/>
        <v>n.a.</v>
      </c>
      <c r="S35" s="12" t="str">
        <f t="shared" si="26"/>
        <v>n.a.</v>
      </c>
      <c r="T35" s="12" t="str">
        <f t="shared" si="26"/>
        <v>n.a.</v>
      </c>
      <c r="U35" s="12" t="str">
        <f t="shared" si="26"/>
        <v>n.a.</v>
      </c>
      <c r="V35" s="12" t="str">
        <f t="shared" si="26"/>
        <v>n.a.</v>
      </c>
      <c r="W35" s="12" t="str">
        <f t="shared" si="26"/>
        <v>n.a.</v>
      </c>
      <c r="X35" s="12" t="str">
        <f t="shared" si="26"/>
        <v>n.a.</v>
      </c>
      <c r="Y35" s="12" t="str">
        <f t="shared" si="26"/>
        <v>n.a.</v>
      </c>
      <c r="Z35" s="12" t="str">
        <f t="shared" si="26"/>
        <v>n.a.</v>
      </c>
      <c r="AA35" s="12" t="str">
        <f t="shared" si="26"/>
        <v>n.a.</v>
      </c>
      <c r="AB35" s="12" t="str">
        <f t="shared" si="26"/>
        <v>n.a.</v>
      </c>
      <c r="AC35" s="12" t="str">
        <f t="shared" si="26"/>
        <v>n.a.</v>
      </c>
      <c r="AD35" s="12" t="str">
        <f t="shared" si="26"/>
        <v>n.a.</v>
      </c>
      <c r="AE35" s="12" t="str">
        <f t="shared" si="26"/>
        <v>n.a.</v>
      </c>
      <c r="AF35" s="12" t="str">
        <f t="shared" si="26"/>
        <v>n.a.</v>
      </c>
      <c r="AG35" s="12" t="str">
        <f t="shared" si="26"/>
        <v>n.a.</v>
      </c>
      <c r="AH35" s="12" t="str">
        <f t="shared" si="26"/>
        <v>n.a.</v>
      </c>
      <c r="AI35" s="12" t="str">
        <f t="shared" si="26"/>
        <v>n.a.</v>
      </c>
      <c r="AJ35" s="12" t="str">
        <f t="shared" si="26"/>
        <v>n.a.</v>
      </c>
      <c r="AK35" s="12" t="str">
        <f t="shared" si="26"/>
        <v>n.a.</v>
      </c>
      <c r="AL35" s="12" t="str">
        <f t="shared" si="26"/>
        <v>n.a.</v>
      </c>
      <c r="AM35" s="12" t="str">
        <f t="shared" si="26"/>
        <v>n.a.</v>
      </c>
      <c r="AN35" s="12" t="str">
        <f t="shared" si="26"/>
        <v>n.a.</v>
      </c>
      <c r="AO35" s="12" t="str">
        <f t="shared" si="26"/>
        <v>n.a.</v>
      </c>
      <c r="AP35" s="12" t="str">
        <f t="shared" si="26"/>
        <v>n.a.</v>
      </c>
      <c r="AQ35" s="12" t="str">
        <f t="shared" si="26"/>
        <v>n.a.</v>
      </c>
      <c r="AR35" s="12" t="str">
        <f t="shared" si="26"/>
        <v>n.a.</v>
      </c>
      <c r="AS35" s="12" t="str">
        <f t="shared" si="26"/>
        <v>n.a.</v>
      </c>
      <c r="AT35" s="12" t="str">
        <f t="shared" si="26"/>
        <v>n.a.</v>
      </c>
      <c r="AU35" s="12" t="str">
        <f t="shared" si="26"/>
        <v>n.a.</v>
      </c>
      <c r="AV35" s="12" t="str">
        <f t="shared" si="26"/>
        <v>n.a.</v>
      </c>
      <c r="AW35" s="12" t="str">
        <f t="shared" si="26"/>
        <v>n.a.</v>
      </c>
      <c r="AX35" s="12" t="str">
        <f t="shared" si="26"/>
        <v>n.a.</v>
      </c>
      <c r="AY35" s="12" t="str">
        <f t="shared" si="26"/>
        <v>n.a.</v>
      </c>
      <c r="AZ35" s="12">
        <f t="shared" si="26"/>
        <v>247.97826878077748</v>
      </c>
      <c r="BA35" s="12">
        <f t="shared" si="26"/>
        <v>240.66987557828918</v>
      </c>
      <c r="BB35" s="12">
        <f t="shared" si="26"/>
        <v>233.28209377409232</v>
      </c>
      <c r="BC35" s="12">
        <f t="shared" si="26"/>
        <v>225.81406099670619</v>
      </c>
      <c r="BD35" s="12">
        <f t="shared" si="26"/>
        <v>218.26490550693799</v>
      </c>
      <c r="BE35" s="12">
        <f t="shared" si="26"/>
        <v>210.63374609622988</v>
      </c>
      <c r="BF35" s="12">
        <f t="shared" si="26"/>
        <v>202.91969198374511</v>
      </c>
      <c r="BG35" s="12">
        <f t="shared" si="26"/>
        <v>195.12184271240437</v>
      </c>
      <c r="BH35" s="12">
        <f t="shared" si="26"/>
        <v>187.23928804376735</v>
      </c>
      <c r="BI35" s="12">
        <f t="shared" si="26"/>
        <v>179.27110785173247</v>
      </c>
      <c r="BJ35" s="12">
        <f t="shared" si="26"/>
        <v>171.21637201524885</v>
      </c>
      <c r="BK35" s="12">
        <f t="shared" si="26"/>
        <v>163.07414030965202</v>
      </c>
      <c r="BL35" s="12">
        <f t="shared" si="26"/>
        <v>154.84346229694199</v>
      </c>
      <c r="BM35" s="12">
        <f t="shared" si="26"/>
        <v>146.52337721476076</v>
      </c>
      <c r="BN35" s="12">
        <f t="shared" si="26"/>
        <v>138.11291386444071</v>
      </c>
      <c r="BO35" s="12">
        <f t="shared" si="26"/>
        <v>129.61109049741395</v>
      </c>
      <c r="BP35" s="12">
        <f t="shared" si="26"/>
        <v>48.406765880309685</v>
      </c>
      <c r="BQ35" s="12">
        <f t="shared" si="26"/>
        <v>44.931753312507951</v>
      </c>
      <c r="BR35" s="12">
        <f t="shared" si="26"/>
        <v>41.418992859368075</v>
      </c>
      <c r="BS35" s="12">
        <f t="shared" si="26"/>
        <v>37.868074478386177</v>
      </c>
      <c r="BT35" s="12">
        <f t="shared" si="27"/>
        <v>34.278583672903082</v>
      </c>
      <c r="BU35" s="12">
        <f t="shared" si="27"/>
        <v>30.650101443724051</v>
      </c>
      <c r="BV35" s="12">
        <f t="shared" si="27"/>
        <v>26.982204240218241</v>
      </c>
      <c r="BW35" s="12">
        <f t="shared" si="27"/>
        <v>23.274463910859911</v>
      </c>
      <c r="BX35" s="12" t="str">
        <f t="shared" si="27"/>
        <v>n.a.</v>
      </c>
      <c r="BY35" s="12" t="str">
        <f t="shared" si="27"/>
        <v>n.a.</v>
      </c>
      <c r="BZ35" s="12"/>
    </row>
    <row r="36" spans="6:78" ht="5.25" customHeight="1" x14ac:dyDescent="0.2">
      <c r="G36" s="12"/>
      <c r="H36" s="12"/>
      <c r="I36" s="12"/>
      <c r="J36" s="12"/>
      <c r="K36" s="12"/>
      <c r="L36" s="12"/>
      <c r="M36" s="12"/>
      <c r="N36" s="12"/>
      <c r="O36" s="12"/>
      <c r="P36" s="12"/>
      <c r="Q36" s="12"/>
      <c r="R36" s="12"/>
      <c r="S36" s="12"/>
      <c r="T36" s="12"/>
      <c r="U36" s="12"/>
      <c r="V36" s="12"/>
      <c r="W36" s="12"/>
      <c r="X36" s="12"/>
      <c r="Y36" s="12"/>
      <c r="Z36" s="12"/>
      <c r="AA36" s="12"/>
      <c r="AB36" s="12"/>
      <c r="AC36" s="12"/>
      <c r="AD36" s="12"/>
      <c r="AE36" s="12"/>
      <c r="AF36" s="12"/>
      <c r="AG36" s="12"/>
      <c r="AH36" s="12"/>
      <c r="AI36" s="12"/>
      <c r="AJ36" s="12"/>
      <c r="AK36" s="12"/>
      <c r="AL36" s="12"/>
      <c r="AM36" s="12"/>
      <c r="AN36" s="12"/>
      <c r="AO36" s="12"/>
      <c r="AP36" s="12"/>
      <c r="AQ36" s="12"/>
      <c r="AR36" s="12"/>
      <c r="AS36" s="12"/>
      <c r="AT36" s="12"/>
      <c r="AU36" s="12"/>
      <c r="AV36" s="12"/>
      <c r="AW36" s="12"/>
      <c r="AX36" s="12"/>
      <c r="AY36" s="12"/>
      <c r="AZ36" s="12"/>
      <c r="BA36" s="12"/>
      <c r="BB36" s="12"/>
      <c r="BC36" s="12"/>
      <c r="BD36" s="12"/>
      <c r="BE36" s="12"/>
      <c r="BF36" s="12"/>
      <c r="BG36" s="12"/>
      <c r="BH36" s="12"/>
      <c r="BI36" s="12"/>
      <c r="BJ36" s="12"/>
      <c r="BK36" s="12"/>
      <c r="BL36" s="12"/>
      <c r="BM36" s="12"/>
      <c r="BN36" s="12"/>
      <c r="BO36" s="12"/>
      <c r="BP36" s="12"/>
      <c r="BQ36" s="12"/>
      <c r="BR36" s="12"/>
      <c r="BS36" s="12"/>
      <c r="BT36" s="12"/>
      <c r="BU36" s="12"/>
      <c r="BV36" s="12"/>
      <c r="BW36" s="12"/>
      <c r="BX36" s="12"/>
      <c r="BY36" s="12"/>
      <c r="BZ36" s="12"/>
    </row>
    <row r="37" spans="6:78" x14ac:dyDescent="0.2">
      <c r="F37" s="13" t="s">
        <v>14</v>
      </c>
      <c r="G37" s="14">
        <f t="shared" ref="G37:BR37" si="28">SUM(G32:G35)</f>
        <v>1148.0475406517476</v>
      </c>
      <c r="H37" s="14">
        <f t="shared" si="28"/>
        <v>1114.2123869365239</v>
      </c>
      <c r="I37" s="14">
        <f t="shared" si="28"/>
        <v>1080.0096933985756</v>
      </c>
      <c r="J37" s="14">
        <f t="shared" si="28"/>
        <v>1045.4354675773434</v>
      </c>
      <c r="K37" s="14">
        <f t="shared" si="28"/>
        <v>1010.4856736432314</v>
      </c>
      <c r="L37" s="14">
        <f t="shared" si="28"/>
        <v>975.15623192699024</v>
      </c>
      <c r="M37" s="14">
        <f t="shared" si="28"/>
        <v>939.44301844326446</v>
      </c>
      <c r="N37" s="14">
        <f t="shared" si="28"/>
        <v>903.34186440927942</v>
      </c>
      <c r="O37" s="14">
        <f t="shared" si="28"/>
        <v>866.8485557581821</v>
      </c>
      <c r="P37" s="14">
        <f t="shared" si="28"/>
        <v>829.95883264690951</v>
      </c>
      <c r="Q37" s="14">
        <f t="shared" si="28"/>
        <v>792.66838895948536</v>
      </c>
      <c r="R37" s="14">
        <f t="shared" si="28"/>
        <v>754.97287180394449</v>
      </c>
      <c r="S37" s="14">
        <f t="shared" si="28"/>
        <v>716.86788100436104</v>
      </c>
      <c r="T37" s="14">
        <f t="shared" si="28"/>
        <v>678.34896858685534</v>
      </c>
      <c r="U37" s="14">
        <f t="shared" si="28"/>
        <v>639.41163826129957</v>
      </c>
      <c r="V37" s="14">
        <f t="shared" si="28"/>
        <v>928.84906234922255</v>
      </c>
      <c r="W37" s="14">
        <f t="shared" si="28"/>
        <v>892.63282975594075</v>
      </c>
      <c r="X37" s="14">
        <f t="shared" si="28"/>
        <v>856.02319248594142</v>
      </c>
      <c r="Y37" s="14">
        <f t="shared" si="28"/>
        <v>819.01587711755462</v>
      </c>
      <c r="Z37" s="14">
        <f t="shared" si="28"/>
        <v>781.60656380809712</v>
      </c>
      <c r="AA37" s="14">
        <f t="shared" si="28"/>
        <v>743.79088579000472</v>
      </c>
      <c r="AB37" s="14">
        <f t="shared" si="28"/>
        <v>705.56442886097739</v>
      </c>
      <c r="AC37" s="14">
        <f t="shared" si="28"/>
        <v>666.92273086880027</v>
      </c>
      <c r="AD37" s="14">
        <f t="shared" si="28"/>
        <v>627.86128119037187</v>
      </c>
      <c r="AE37" s="14">
        <f t="shared" si="28"/>
        <v>497.97529958814567</v>
      </c>
      <c r="AF37" s="14">
        <f t="shared" si="28"/>
        <v>475.6010333756912</v>
      </c>
      <c r="AG37" s="14">
        <f t="shared" si="28"/>
        <v>452.98372308236668</v>
      </c>
      <c r="AH37" s="14">
        <f t="shared" si="28"/>
        <v>430.12072860261657</v>
      </c>
      <c r="AI37" s="14">
        <f t="shared" si="28"/>
        <v>407.00938115211318</v>
      </c>
      <c r="AJ37" s="14">
        <f t="shared" si="28"/>
        <v>383.64698295677971</v>
      </c>
      <c r="AK37" s="14">
        <f t="shared" si="28"/>
        <v>557.30943740953353</v>
      </c>
      <c r="AL37" s="14">
        <f t="shared" si="28"/>
        <v>535.57969785356431</v>
      </c>
      <c r="AM37" s="14">
        <f t="shared" si="28"/>
        <v>513.61391549156485</v>
      </c>
      <c r="AN37" s="14">
        <f t="shared" si="28"/>
        <v>491.40952627053269</v>
      </c>
      <c r="AO37" s="14">
        <f t="shared" si="28"/>
        <v>468.96393828485822</v>
      </c>
      <c r="AP37" s="14">
        <f t="shared" si="28"/>
        <v>446.2745314740028</v>
      </c>
      <c r="AQ37" s="14">
        <f t="shared" si="28"/>
        <v>423.33865731658642</v>
      </c>
      <c r="AR37" s="14">
        <f t="shared" si="28"/>
        <v>400.15363852128013</v>
      </c>
      <c r="AS37" s="14">
        <f t="shared" si="28"/>
        <v>376.71676871422306</v>
      </c>
      <c r="AT37" s="14">
        <f t="shared" si="28"/>
        <v>298.78517975288742</v>
      </c>
      <c r="AU37" s="14">
        <f t="shared" si="28"/>
        <v>285.36062002541473</v>
      </c>
      <c r="AV37" s="14">
        <f t="shared" si="28"/>
        <v>271.79023384942002</v>
      </c>
      <c r="AW37" s="14">
        <f t="shared" si="28"/>
        <v>258.07243716156995</v>
      </c>
      <c r="AX37" s="14">
        <f t="shared" si="28"/>
        <v>244.20562869126792</v>
      </c>
      <c r="AY37" s="14">
        <f t="shared" si="28"/>
        <v>230.18818977406784</v>
      </c>
      <c r="AZ37" s="14">
        <f t="shared" si="28"/>
        <v>334.38566244572013</v>
      </c>
      <c r="BA37" s="14">
        <f t="shared" si="28"/>
        <v>321.34781871213863</v>
      </c>
      <c r="BB37" s="14">
        <f t="shared" si="28"/>
        <v>308.16834929493893</v>
      </c>
      <c r="BC37" s="14">
        <f t="shared" si="28"/>
        <v>294.84571576231963</v>
      </c>
      <c r="BD37" s="14">
        <f t="shared" si="28"/>
        <v>281.37836297091496</v>
      </c>
      <c r="BE37" s="14">
        <f t="shared" si="28"/>
        <v>267.7647188844017</v>
      </c>
      <c r="BF37" s="14">
        <f t="shared" si="28"/>
        <v>254.00319438995186</v>
      </c>
      <c r="BG37" s="14">
        <f t="shared" si="28"/>
        <v>240.09218311276811</v>
      </c>
      <c r="BH37" s="14">
        <f t="shared" si="28"/>
        <v>226.03006122853387</v>
      </c>
      <c r="BI37" s="14">
        <f t="shared" si="28"/>
        <v>179.27110785173247</v>
      </c>
      <c r="BJ37" s="14">
        <f t="shared" si="28"/>
        <v>171.21637201524885</v>
      </c>
      <c r="BK37" s="14">
        <f t="shared" si="28"/>
        <v>163.07414030965202</v>
      </c>
      <c r="BL37" s="14">
        <f t="shared" si="28"/>
        <v>154.84346229694199</v>
      </c>
      <c r="BM37" s="14">
        <f t="shared" si="28"/>
        <v>146.52337721476076</v>
      </c>
      <c r="BN37" s="14">
        <f t="shared" si="28"/>
        <v>138.11291386444071</v>
      </c>
      <c r="BO37" s="14">
        <f t="shared" si="28"/>
        <v>129.61109049741395</v>
      </c>
      <c r="BP37" s="14">
        <f t="shared" si="28"/>
        <v>48.406765880309685</v>
      </c>
      <c r="BQ37" s="14">
        <f t="shared" si="28"/>
        <v>44.931753312507951</v>
      </c>
      <c r="BR37" s="14">
        <f t="shared" si="28"/>
        <v>41.418992859368075</v>
      </c>
      <c r="BS37" s="14">
        <f t="shared" ref="BS37:BY37" si="29">SUM(BS32:BS35)</f>
        <v>37.868074478386177</v>
      </c>
      <c r="BT37" s="14">
        <f t="shared" si="29"/>
        <v>34.278583672903082</v>
      </c>
      <c r="BU37" s="14">
        <f t="shared" si="29"/>
        <v>30.650101443724051</v>
      </c>
      <c r="BV37" s="14">
        <f t="shared" si="29"/>
        <v>26.982204240218241</v>
      </c>
      <c r="BW37" s="14">
        <f t="shared" si="29"/>
        <v>23.274463910859911</v>
      </c>
      <c r="BX37" s="14">
        <f t="shared" si="29"/>
        <v>0</v>
      </c>
      <c r="BY37" s="14">
        <f t="shared" si="29"/>
        <v>0</v>
      </c>
      <c r="BZ37" s="12"/>
    </row>
    <row r="38" spans="6:78" x14ac:dyDescent="0.2">
      <c r="F38" s="15"/>
      <c r="G38" s="16"/>
      <c r="H38" s="16"/>
      <c r="I38" s="16"/>
      <c r="J38" s="16"/>
      <c r="K38" s="16"/>
      <c r="L38" s="16"/>
      <c r="M38" s="16"/>
      <c r="N38" s="16"/>
      <c r="O38" s="16"/>
      <c r="P38" s="16"/>
      <c r="Q38" s="16"/>
      <c r="R38" s="16"/>
      <c r="S38" s="16"/>
      <c r="T38" s="16"/>
      <c r="U38" s="16"/>
      <c r="V38" s="16"/>
      <c r="W38" s="16"/>
      <c r="X38" s="16"/>
      <c r="Y38" s="16"/>
      <c r="Z38" s="16"/>
      <c r="AA38" s="16"/>
      <c r="AB38" s="16"/>
      <c r="AC38" s="16"/>
      <c r="AD38" s="16"/>
      <c r="AE38" s="16"/>
      <c r="AF38" s="16"/>
      <c r="AG38" s="16"/>
      <c r="AH38" s="16"/>
      <c r="AI38" s="16"/>
      <c r="AJ38" s="16"/>
      <c r="AK38" s="16"/>
      <c r="AL38" s="16"/>
      <c r="AM38" s="16"/>
      <c r="AN38" s="16"/>
      <c r="AO38" s="16"/>
      <c r="AP38" s="16"/>
      <c r="AQ38" s="16"/>
      <c r="AR38" s="16"/>
      <c r="AS38" s="16"/>
      <c r="AT38" s="16"/>
      <c r="AU38" s="16"/>
      <c r="AV38" s="16"/>
      <c r="AW38" s="16"/>
      <c r="AX38" s="16"/>
      <c r="AY38" s="16"/>
      <c r="AZ38" s="16"/>
      <c r="BA38" s="16"/>
      <c r="BB38" s="16"/>
      <c r="BC38" s="16"/>
      <c r="BD38" s="16"/>
      <c r="BE38" s="16"/>
      <c r="BF38" s="16"/>
      <c r="BG38" s="16"/>
      <c r="BH38" s="16"/>
      <c r="BI38" s="16"/>
      <c r="BJ38" s="16"/>
      <c r="BK38" s="16"/>
      <c r="BL38" s="16"/>
      <c r="BM38" s="16"/>
      <c r="BN38" s="16"/>
      <c r="BO38" s="16"/>
      <c r="BP38" s="16"/>
      <c r="BQ38" s="16"/>
      <c r="BR38" s="16"/>
      <c r="BS38" s="16"/>
      <c r="BT38" s="16"/>
      <c r="BU38" s="16"/>
      <c r="BV38" s="16"/>
      <c r="BW38" s="16"/>
      <c r="BX38" s="16"/>
      <c r="BY38" s="16"/>
    </row>
    <row r="39" spans="6:78" ht="10.15" customHeight="1" x14ac:dyDescent="0.2">
      <c r="F39" s="17" t="s">
        <v>15</v>
      </c>
      <c r="G39" s="18"/>
      <c r="H39" s="18"/>
      <c r="I39" s="18"/>
      <c r="J39" s="18"/>
      <c r="K39" s="18"/>
      <c r="L39" s="18"/>
      <c r="M39" s="18"/>
      <c r="N39" s="18"/>
      <c r="O39" s="18"/>
      <c r="P39" s="18"/>
      <c r="Q39" s="18"/>
      <c r="R39" s="18"/>
      <c r="S39" s="18"/>
      <c r="T39" s="18"/>
      <c r="U39" s="18"/>
      <c r="V39" s="18"/>
      <c r="W39" s="18"/>
      <c r="X39" s="18"/>
      <c r="Y39" s="18"/>
      <c r="Z39" s="18"/>
      <c r="AA39" s="18"/>
      <c r="AB39" s="18"/>
      <c r="AC39" s="18"/>
      <c r="AD39" s="18"/>
      <c r="AE39" s="18"/>
      <c r="AF39" s="18"/>
      <c r="AG39" s="18"/>
      <c r="AH39" s="18"/>
      <c r="AI39" s="18"/>
      <c r="AJ39" s="18"/>
      <c r="AK39" s="18"/>
      <c r="AL39" s="18"/>
      <c r="AM39" s="18"/>
      <c r="AN39" s="18"/>
      <c r="AO39" s="18"/>
      <c r="AP39" s="18"/>
      <c r="AQ39" s="18"/>
      <c r="AR39" s="18"/>
      <c r="AS39" s="18"/>
      <c r="AT39" s="18"/>
      <c r="AU39" s="18"/>
      <c r="AV39" s="18"/>
      <c r="AW39" s="18"/>
      <c r="AX39" s="18"/>
      <c r="AY39" s="18"/>
      <c r="AZ39" s="18"/>
      <c r="BA39" s="18"/>
      <c r="BB39" s="18"/>
      <c r="BC39" s="18"/>
      <c r="BD39" s="18"/>
      <c r="BE39" s="18"/>
      <c r="BF39" s="18"/>
      <c r="BG39" s="18"/>
      <c r="BH39" s="18"/>
      <c r="BI39" s="18"/>
      <c r="BJ39" s="18"/>
      <c r="BK39" s="18"/>
      <c r="BL39" s="18"/>
      <c r="BM39" s="18"/>
      <c r="BN39" s="18"/>
      <c r="BO39" s="18"/>
      <c r="BP39" s="18"/>
      <c r="BQ39" s="18"/>
      <c r="BR39" s="18"/>
      <c r="BS39" s="18"/>
      <c r="BT39" s="18"/>
      <c r="BU39" s="18"/>
      <c r="BV39" s="18"/>
      <c r="BW39" s="18"/>
      <c r="BX39" s="18"/>
      <c r="BY39" s="18"/>
    </row>
    <row r="40" spans="6:78" ht="10.15" customHeight="1" x14ac:dyDescent="0.2">
      <c r="F40" s="17" t="s">
        <v>11</v>
      </c>
      <c r="G40" s="18">
        <f>'[1]24 mois smartphone upg'!D132-G32</f>
        <v>0</v>
      </c>
      <c r="H40" s="18">
        <f>'[1]24 mois smartphone upg'!E132-H32</f>
        <v>0</v>
      </c>
      <c r="I40" s="18">
        <f>'[1]24 mois smartphone upg'!F132-I32</f>
        <v>0</v>
      </c>
      <c r="J40" s="18">
        <f>'[1]24 mois smartphone upg'!G132-J32</f>
        <v>0</v>
      </c>
      <c r="K40" s="18">
        <f>'[1]24 mois smartphone upg'!H132-K32</f>
        <v>0</v>
      </c>
      <c r="L40" s="18">
        <f>'[1]24 mois smartphone upg'!I132-L32</f>
        <v>0</v>
      </c>
      <c r="M40" s="18">
        <f>'[1]24 mois smartphone upg'!J132-M32</f>
        <v>0</v>
      </c>
      <c r="N40" s="18">
        <f>'[1]24 mois smartphone upg'!K132-N32</f>
        <v>0</v>
      </c>
      <c r="O40" s="18">
        <f>'[1]24 mois smartphone upg'!L132-O32</f>
        <v>0</v>
      </c>
      <c r="P40" s="18">
        <f>'[1]24 mois smartphone upg'!M132-P32</f>
        <v>0</v>
      </c>
      <c r="Q40" s="18">
        <f>'[1]24 mois smartphone upg'!N132-Q32</f>
        <v>0</v>
      </c>
      <c r="R40" s="18">
        <f>'[1]24 mois smartphone upg'!O132-R32</f>
        <v>0</v>
      </c>
      <c r="S40" s="18">
        <f>'[1]24 mois smartphone upg'!P132-S32</f>
        <v>0</v>
      </c>
      <c r="T40" s="18">
        <f>'[1]24 mois smartphone upg'!Q132-T32</f>
        <v>0</v>
      </c>
      <c r="U40" s="18">
        <f>'[1]24 mois smartphone upg'!R132-U32</f>
        <v>0</v>
      </c>
      <c r="V40" s="18">
        <f>'[1]24 mois smartphone upg'!S132-V32</f>
        <v>-6.0005134500329405E-4</v>
      </c>
      <c r="W40" s="18">
        <f>'[1]24 mois smartphone upg'!T132-W32</f>
        <v>-5.6026349409421528E-4</v>
      </c>
      <c r="X40" s="18">
        <f>'[1]24 mois smartphone upg'!U132-X32</f>
        <v>-5.2004344121314716E-4</v>
      </c>
      <c r="Y40" s="18">
        <f>'[1]24 mois smartphone upg'!V132-Y32</f>
        <v>-4.7938649152001744E-4</v>
      </c>
      <c r="Z40" s="18">
        <f>'[1]24 mois smartphone upg'!W132-Z32</f>
        <v>-4.3828789912936372E-4</v>
      </c>
      <c r="AA40" s="18">
        <f>'[1]24 mois smartphone upg'!X132-AA32</f>
        <v>-3.9674286665558611E-4</v>
      </c>
      <c r="AB40" s="18">
        <f>'[1]24 mois smartphone upg'!Y132-AB32</f>
        <v>-3.5474654453082621E-4</v>
      </c>
      <c r="AC40" s="18">
        <f>'[1]24 mois smartphone upg'!Z132-AC32</f>
        <v>-3.1229403062127403E-4</v>
      </c>
      <c r="AD40" s="18">
        <f>'[1]24 mois smartphone upg'!AA132-AD32</f>
        <v>-2.6938036938872756E-4</v>
      </c>
      <c r="AE40" s="18">
        <f>'[1]24 mois smartphone upg'!AB132-AE32</f>
        <v>0</v>
      </c>
      <c r="AF40" s="18">
        <f>'[1]24 mois smartphone upg'!AC132-AF32</f>
        <v>0</v>
      </c>
      <c r="AG40" s="18">
        <f>'[1]24 mois smartphone upg'!AD132-AG32</f>
        <v>0</v>
      </c>
      <c r="AH40" s="18">
        <f>'[1]24 mois smartphone upg'!AE132-AH32</f>
        <v>0</v>
      </c>
      <c r="AI40" s="18">
        <f>'[1]24 mois smartphone upg'!AF132-AI32</f>
        <v>0</v>
      </c>
      <c r="AJ40" s="18">
        <f>'[1]24 mois smartphone upg'!AG132-AJ32</f>
        <v>0</v>
      </c>
      <c r="AK40" s="18">
        <f>'[1]24 mois smartphone upg'!AH132-AK32</f>
        <v>0</v>
      </c>
      <c r="AL40" s="18">
        <f>'[1]24 mois smartphone upg'!AI132-AL32</f>
        <v>0</v>
      </c>
      <c r="AM40" s="18">
        <f>'[1]24 mois smartphone upg'!AJ132-AM32</f>
        <v>0</v>
      </c>
      <c r="AN40" s="18">
        <f>'[1]24 mois smartphone upg'!AK132-AN32</f>
        <v>0</v>
      </c>
      <c r="AO40" s="18">
        <f>'[1]24 mois smartphone upg'!AL132-AO32</f>
        <v>0</v>
      </c>
      <c r="AP40" s="18">
        <f>'[1]24 mois smartphone upg'!AM132-AP32</f>
        <v>0</v>
      </c>
      <c r="AQ40" s="18">
        <f>'[1]24 mois smartphone upg'!AN132-AQ32</f>
        <v>0</v>
      </c>
      <c r="AR40" s="18">
        <f>'[1]24 mois smartphone upg'!AO132-AR32</f>
        <v>0</v>
      </c>
      <c r="AS40" s="18">
        <f>'[1]24 mois smartphone upg'!AP132-AS32</f>
        <v>0</v>
      </c>
      <c r="AT40" s="18">
        <f>'[1]24 mois smartphone upg'!AQ132-AT32</f>
        <v>0</v>
      </c>
      <c r="AU40" s="18">
        <f>'[1]24 mois smartphone upg'!AR132-AU32</f>
        <v>0</v>
      </c>
      <c r="AV40" s="18">
        <f>'[1]24 mois smartphone upg'!AS132-AV32</f>
        <v>0</v>
      </c>
      <c r="AW40" s="18">
        <f>'[1]24 mois smartphone upg'!AT132-AW32</f>
        <v>0</v>
      </c>
      <c r="AX40" s="18">
        <f>'[1]24 mois smartphone upg'!AU132-AX32</f>
        <v>0</v>
      </c>
      <c r="AY40" s="18">
        <f>'[1]24 mois smartphone upg'!AV132-AY32</f>
        <v>0</v>
      </c>
      <c r="AZ40" s="18">
        <f>'[1]24 mois smartphone upg'!AW132-AZ32</f>
        <v>0</v>
      </c>
      <c r="BA40" s="18">
        <f>'[1]24 mois smartphone upg'!AX132-BA32</f>
        <v>0</v>
      </c>
      <c r="BB40" s="18">
        <f>'[1]24 mois smartphone upg'!AY132-BB32</f>
        <v>0</v>
      </c>
      <c r="BC40" s="18">
        <f>'[1]24 mois smartphone upg'!AZ132-BC32</f>
        <v>0</v>
      </c>
      <c r="BD40" s="18">
        <f>'[1]24 mois smartphone upg'!BA132-BD32</f>
        <v>0</v>
      </c>
      <c r="BE40" s="18">
        <f>'[1]24 mois smartphone upg'!BB132-BE32</f>
        <v>0</v>
      </c>
      <c r="BF40" s="18">
        <f>'[1]24 mois smartphone upg'!BC132-BF32</f>
        <v>0</v>
      </c>
      <c r="BG40" s="18">
        <f>'[1]24 mois smartphone upg'!BD132-BG32</f>
        <v>0</v>
      </c>
      <c r="BH40" s="18">
        <f>'[1]24 mois smartphone upg'!BE132-BH32</f>
        <v>0</v>
      </c>
      <c r="BI40" s="18">
        <f>'[1]24 mois smartphone upg'!BF132-BI32</f>
        <v>0</v>
      </c>
      <c r="BJ40" s="18">
        <f>'[1]24 mois smartphone upg'!BG132-BJ32</f>
        <v>0</v>
      </c>
      <c r="BK40" s="18">
        <f>'[1]24 mois smartphone upg'!BH132-BK32</f>
        <v>0</v>
      </c>
      <c r="BL40" s="18">
        <f>'[1]24 mois smartphone upg'!BI132-BL32</f>
        <v>0</v>
      </c>
      <c r="BM40" s="18">
        <f>'[1]24 mois smartphone upg'!BJ132-BM32</f>
        <v>0</v>
      </c>
      <c r="BN40" s="18">
        <f>'[1]24 mois smartphone upg'!BK132-BN32</f>
        <v>0</v>
      </c>
      <c r="BO40" s="18">
        <f>'[1]24 mois smartphone upg'!BL132-BO32</f>
        <v>0</v>
      </c>
      <c r="BP40" s="18">
        <f>'[1]24 mois smartphone upg'!BM132-BP32</f>
        <v>0</v>
      </c>
      <c r="BQ40" s="18">
        <f>'[1]24 mois smartphone upg'!BN132-BQ32</f>
        <v>0</v>
      </c>
      <c r="BR40" s="18">
        <f>'[1]24 mois smartphone upg'!BO132-BR32</f>
        <v>0</v>
      </c>
      <c r="BS40" s="18">
        <f>'[1]24 mois smartphone upg'!BP132-BS32</f>
        <v>0</v>
      </c>
      <c r="BT40" s="18">
        <f>'[1]24 mois smartphone upg'!BQ132-BT32</f>
        <v>0</v>
      </c>
      <c r="BU40" s="18">
        <f>'[1]24 mois smartphone upg'!BR132-BU32</f>
        <v>0</v>
      </c>
      <c r="BV40" s="18">
        <f>'[1]24 mois smartphone upg'!BS132-BV32</f>
        <v>0</v>
      </c>
      <c r="BW40" s="18">
        <f>'[1]24 mois smartphone upg'!BT132-BW32</f>
        <v>0</v>
      </c>
      <c r="BX40" s="18">
        <f>'[1]24 mois smartphone upg'!BU132-BX32</f>
        <v>0</v>
      </c>
      <c r="BY40" s="18">
        <f>'[1]24 mois smartphone upg'!BV132-BY32</f>
        <v>0</v>
      </c>
    </row>
    <row r="41" spans="6:78" ht="10.15" customHeight="1" x14ac:dyDescent="0.2">
      <c r="F41" s="17" t="s">
        <v>8</v>
      </c>
      <c r="G41" s="18" t="str">
        <f>IFERROR('[1]24 mois smartphone upg'!D177-G33,"n.a.")</f>
        <v>n.a.</v>
      </c>
      <c r="H41" s="18" t="str">
        <f>IFERROR('[1]24 mois smartphone upg'!E177-H33,"n.a.")</f>
        <v>n.a.</v>
      </c>
      <c r="I41" s="18" t="str">
        <f>IFERROR('[1]24 mois smartphone upg'!F177-I33,"n.a.")</f>
        <v>n.a.</v>
      </c>
      <c r="J41" s="18" t="str">
        <f>IFERROR('[1]24 mois smartphone upg'!G177-J33,"n.a.")</f>
        <v>n.a.</v>
      </c>
      <c r="K41" s="18" t="str">
        <f>IFERROR('[1]24 mois smartphone upg'!H177-K33,"n.a.")</f>
        <v>n.a.</v>
      </c>
      <c r="L41" s="18" t="str">
        <f>IFERROR('[1]24 mois smartphone upg'!I177-L33,"n.a.")</f>
        <v>n.a.</v>
      </c>
      <c r="M41" s="18" t="str">
        <f>IFERROR('[1]24 mois smartphone upg'!J177-M33,"n.a.")</f>
        <v>n.a.</v>
      </c>
      <c r="N41" s="18" t="str">
        <f>IFERROR('[1]24 mois smartphone upg'!K177-N33,"n.a.")</f>
        <v>n.a.</v>
      </c>
      <c r="O41" s="18" t="str">
        <f>IFERROR('[1]24 mois smartphone upg'!L177-O33,"n.a.")</f>
        <v>n.a.</v>
      </c>
      <c r="P41" s="18" t="str">
        <f>IFERROR('[1]24 mois smartphone upg'!M177-P33,"n.a.")</f>
        <v>n.a.</v>
      </c>
      <c r="Q41" s="18" t="str">
        <f>IFERROR('[1]24 mois smartphone upg'!N177-Q33,"n.a.")</f>
        <v>n.a.</v>
      </c>
      <c r="R41" s="18" t="str">
        <f>IFERROR('[1]24 mois smartphone upg'!O177-R33,"n.a.")</f>
        <v>n.a.</v>
      </c>
      <c r="S41" s="18" t="str">
        <f>IFERROR('[1]24 mois smartphone upg'!P177-S33,"n.a.")</f>
        <v>n.a.</v>
      </c>
      <c r="T41" s="18" t="str">
        <f>IFERROR('[1]24 mois smartphone upg'!Q177-T33,"n.a.")</f>
        <v>n.a.</v>
      </c>
      <c r="U41" s="18" t="str">
        <f>IFERROR('[1]24 mois smartphone upg'!R177-U33,"n.a.")</f>
        <v>n.a.</v>
      </c>
      <c r="V41" s="18">
        <f>IFERROR('[1]24 mois smartphone upg'!S177-V33,"n.a.")</f>
        <v>1.148047540823427E-3</v>
      </c>
      <c r="W41" s="18">
        <f>IFERROR('[1]24 mois smartphone upg'!T177-W33,"n.a.")</f>
        <v>1.1142123870513387E-3</v>
      </c>
      <c r="X41" s="18">
        <f>IFERROR('[1]24 mois smartphone upg'!U177-X33,"n.a.")</f>
        <v>1.0800096935099646E-3</v>
      </c>
      <c r="Y41" s="18">
        <f>IFERROR('[1]24 mois smartphone upg'!V177-Y33,"n.a.")</f>
        <v>1.0454354677449373E-3</v>
      </c>
      <c r="Z41" s="18">
        <f>IFERROR('[1]24 mois smartphone upg'!W177-Z33,"n.a.")</f>
        <v>1.0104856737598311E-3</v>
      </c>
      <c r="AA41" s="18">
        <f>IFERROR('[1]24 mois smartphone upg'!X177-AA33,"n.a.")</f>
        <v>9.7515623201616108E-4</v>
      </c>
      <c r="AB41" s="18">
        <f>IFERROR('[1]24 mois smartphone upg'!Y177-AB33,"n.a.")</f>
        <v>9.394430185238889E-4</v>
      </c>
      <c r="AC41" s="18">
        <f>IFERROR('[1]24 mois smartphone upg'!Z177-AC33,"n.a.")</f>
        <v>9.0334186450036214E-4</v>
      </c>
      <c r="AD41" s="18">
        <f>IFERROR('[1]24 mois smartphone upg'!AA177-AD33,"n.a.")</f>
        <v>8.6684855580188014E-4</v>
      </c>
      <c r="AE41" s="18">
        <f>IFERROR('[1]24 mois smartphone upg'!AB177-AE33,"n.a.")</f>
        <v>8.2995883281000715E-4</v>
      </c>
      <c r="AF41" s="18">
        <f>IFERROR('[1]24 mois smartphone upg'!AC177-AF33,"n.a.")</f>
        <v>7.926683891241737E-4</v>
      </c>
      <c r="AG41" s="18">
        <f>IFERROR('[1]24 mois smartphone upg'!AD177-AG33,"n.a.")</f>
        <v>7.5497287195958052E-4</v>
      </c>
      <c r="AH41" s="18">
        <f>IFERROR('[1]24 mois smartphone upg'!AE177-AH33,"n.a.")</f>
        <v>7.16867881124017E-4</v>
      </c>
      <c r="AI41" s="18">
        <f>IFERROR('[1]24 mois smartphone upg'!AF177-AI33,"n.a.")</f>
        <v>6.7834896873364414E-4</v>
      </c>
      <c r="AJ41" s="18">
        <f>IFERROR('[1]24 mois smartphone upg'!AG177-AJ33,"n.a.")</f>
        <v>6.394116383603432E-4</v>
      </c>
      <c r="AK41" s="18">
        <f>IFERROR('[1]24 mois smartphone upg'!AH177-AK33,"n.a.")</f>
        <v>-1.2001086901136659E-4</v>
      </c>
      <c r="AL41" s="18">
        <f>IFERROR('[1]24 mois smartphone upg'!AI177-AL33,"n.a.")</f>
        <v>-1.1205325904484198E-4</v>
      </c>
      <c r="AM41" s="18">
        <f>IFERROR('[1]24 mois smartphone upg'!AJ177-AM33,"n.a.")</f>
        <v>-1.0400920827180471E-4</v>
      </c>
      <c r="AN41" s="18">
        <f>IFERROR('[1]24 mois smartphone upg'!AK177-AN33,"n.a.")</f>
        <v>-9.5877777681607768E-5</v>
      </c>
      <c r="AO41" s="18">
        <f>IFERROR('[1]24 mois smartphone upg'!AL177-AO33,"n.a.")</f>
        <v>-8.7658018102843016E-5</v>
      </c>
      <c r="AP41" s="18">
        <f>IFERROR('[1]24 mois smartphone upg'!AM177-AP33,"n.a.")</f>
        <v>-7.9348970061232649E-5</v>
      </c>
      <c r="AQ41" s="18">
        <f>IFERROR('[1]24 mois smartphone upg'!AN177-AQ33,"n.a.")</f>
        <v>-7.0949663651731498E-5</v>
      </c>
      <c r="AR41" s="18">
        <f>IFERROR('[1]24 mois smartphone upg'!AO177-AR33,"n.a.")</f>
        <v>-6.2459118410629344E-5</v>
      </c>
      <c r="AS41" s="18">
        <f>IFERROR('[1]24 mois smartphone upg'!AP177-AS33,"n.a.")</f>
        <v>-5.3876343258707493E-5</v>
      </c>
      <c r="AT41" s="18" t="str">
        <f>IFERROR('[1]24 mois smartphone upg'!AQ177-AT33,"n.a.")</f>
        <v>n.a.</v>
      </c>
      <c r="AU41" s="18" t="str">
        <f>IFERROR('[1]24 mois smartphone upg'!AR177-AU33,"n.a.")</f>
        <v>n.a.</v>
      </c>
      <c r="AV41" s="18" t="str">
        <f>IFERROR('[1]24 mois smartphone upg'!AS177-AV33,"n.a.")</f>
        <v>n.a.</v>
      </c>
      <c r="AW41" s="18" t="str">
        <f>IFERROR('[1]24 mois smartphone upg'!AT177-AW33,"n.a.")</f>
        <v>n.a.</v>
      </c>
      <c r="AX41" s="18" t="str">
        <f>IFERROR('[1]24 mois smartphone upg'!AU177-AX33,"n.a.")</f>
        <v>n.a.</v>
      </c>
      <c r="AY41" s="18" t="str">
        <f>IFERROR('[1]24 mois smartphone upg'!AV177-AY33,"n.a.")</f>
        <v>n.a.</v>
      </c>
      <c r="AZ41" s="18" t="str">
        <f>IFERROR('[1]24 mois smartphone upg'!AW177-AZ33,"n.a.")</f>
        <v>n.a.</v>
      </c>
      <c r="BA41" s="18" t="str">
        <f>IFERROR('[1]24 mois smartphone upg'!AX177-BA33,"n.a.")</f>
        <v>n.a.</v>
      </c>
      <c r="BB41" s="18" t="str">
        <f>IFERROR('[1]24 mois smartphone upg'!AY177-BB33,"n.a.")</f>
        <v>n.a.</v>
      </c>
      <c r="BC41" s="18" t="str">
        <f>IFERROR('[1]24 mois smartphone upg'!AZ177-BC33,"n.a.")</f>
        <v>n.a.</v>
      </c>
      <c r="BD41" s="18" t="str">
        <f>IFERROR('[1]24 mois smartphone upg'!BA177-BD33,"n.a.")</f>
        <v>n.a.</v>
      </c>
      <c r="BE41" s="18" t="str">
        <f>IFERROR('[1]24 mois smartphone upg'!BB177-BE33,"n.a.")</f>
        <v>n.a.</v>
      </c>
      <c r="BF41" s="18" t="str">
        <f>IFERROR('[1]24 mois smartphone upg'!BC177-BF33,"n.a.")</f>
        <v>n.a.</v>
      </c>
      <c r="BG41" s="18" t="str">
        <f>IFERROR('[1]24 mois smartphone upg'!BD177-BG33,"n.a.")</f>
        <v>n.a.</v>
      </c>
      <c r="BH41" s="18" t="str">
        <f>IFERROR('[1]24 mois smartphone upg'!BE177-BH33,"n.a.")</f>
        <v>n.a.</v>
      </c>
      <c r="BI41" s="18" t="str">
        <f>IFERROR('[1]24 mois smartphone upg'!BF177-BI33,"n.a.")</f>
        <v>n.a.</v>
      </c>
      <c r="BJ41" s="18" t="str">
        <f>IFERROR('[1]24 mois smartphone upg'!BG177-BJ33,"n.a.")</f>
        <v>n.a.</v>
      </c>
      <c r="BK41" s="18" t="str">
        <f>IFERROR('[1]24 mois smartphone upg'!BH177-BK33,"n.a.")</f>
        <v>n.a.</v>
      </c>
      <c r="BL41" s="18" t="str">
        <f>IFERROR('[1]24 mois smartphone upg'!BI177-BL33,"n.a.")</f>
        <v>n.a.</v>
      </c>
      <c r="BM41" s="18" t="str">
        <f>IFERROR('[1]24 mois smartphone upg'!BJ177-BM33,"n.a.")</f>
        <v>n.a.</v>
      </c>
      <c r="BN41" s="18" t="str">
        <f>IFERROR('[1]24 mois smartphone upg'!BK177-BN33,"n.a.")</f>
        <v>n.a.</v>
      </c>
      <c r="BO41" s="18" t="str">
        <f>IFERROR('[1]24 mois smartphone upg'!BL177-BO33,"n.a.")</f>
        <v>n.a.</v>
      </c>
      <c r="BP41" s="18" t="str">
        <f>IFERROR('[1]24 mois smartphone upg'!BM177-BP33,"n.a.")</f>
        <v>n.a.</v>
      </c>
      <c r="BQ41" s="18" t="str">
        <f>IFERROR('[1]24 mois smartphone upg'!BN177-BQ33,"n.a.")</f>
        <v>n.a.</v>
      </c>
      <c r="BR41" s="18" t="str">
        <f>IFERROR('[1]24 mois smartphone upg'!BO177-BR33,"n.a.")</f>
        <v>n.a.</v>
      </c>
      <c r="BS41" s="18" t="str">
        <f>IFERROR('[1]24 mois smartphone upg'!BP177-BS33,"n.a.")</f>
        <v>n.a.</v>
      </c>
      <c r="BT41" s="18" t="str">
        <f>IFERROR('[1]24 mois smartphone upg'!BQ177-BT33,"n.a.")</f>
        <v>n.a.</v>
      </c>
      <c r="BU41" s="18" t="str">
        <f>IFERROR('[1]24 mois smartphone upg'!BR177-BU33,"n.a.")</f>
        <v>n.a.</v>
      </c>
      <c r="BV41" s="18" t="str">
        <f>IFERROR('[1]24 mois smartphone upg'!BS177-BV33,"n.a.")</f>
        <v>n.a.</v>
      </c>
      <c r="BW41" s="18" t="str">
        <f>IFERROR('[1]24 mois smartphone upg'!BT177-BW33,"n.a.")</f>
        <v>n.a.</v>
      </c>
      <c r="BX41" s="18" t="str">
        <f>IFERROR('[1]24 mois smartphone upg'!BU177-BX33,"n.a.")</f>
        <v>n.a.</v>
      </c>
      <c r="BY41" s="18" t="str">
        <f>IFERROR('[1]24 mois smartphone upg'!BV177-BY33,"n.a.")</f>
        <v>n.a.</v>
      </c>
    </row>
    <row r="42" spans="6:78" ht="10.15" customHeight="1" x14ac:dyDescent="0.2">
      <c r="F42" s="17" t="s">
        <v>9</v>
      </c>
      <c r="G42" s="18" t="str">
        <f>IFERROR('[1]24 mois smartphone upg'!D223-G34,"n.a.")</f>
        <v>n.a.</v>
      </c>
      <c r="H42" s="18" t="str">
        <f>IFERROR('[1]24 mois smartphone upg'!E223-H34,"n.a.")</f>
        <v>n.a.</v>
      </c>
      <c r="I42" s="18" t="str">
        <f>IFERROR('[1]24 mois smartphone upg'!F223-I34,"n.a.")</f>
        <v>n.a.</v>
      </c>
      <c r="J42" s="18" t="str">
        <f>IFERROR('[1]24 mois smartphone upg'!G223-J34,"n.a.")</f>
        <v>n.a.</v>
      </c>
      <c r="K42" s="18" t="str">
        <f>IFERROR('[1]24 mois smartphone upg'!H223-K34,"n.a.")</f>
        <v>n.a.</v>
      </c>
      <c r="L42" s="18" t="str">
        <f>IFERROR('[1]24 mois smartphone upg'!I223-L34,"n.a.")</f>
        <v>n.a.</v>
      </c>
      <c r="M42" s="18" t="str">
        <f>IFERROR('[1]24 mois smartphone upg'!J223-M34,"n.a.")</f>
        <v>n.a.</v>
      </c>
      <c r="N42" s="18" t="str">
        <f>IFERROR('[1]24 mois smartphone upg'!K223-N34,"n.a.")</f>
        <v>n.a.</v>
      </c>
      <c r="O42" s="18" t="str">
        <f>IFERROR('[1]24 mois smartphone upg'!L223-O34,"n.a.")</f>
        <v>n.a.</v>
      </c>
      <c r="P42" s="18" t="str">
        <f>IFERROR('[1]24 mois smartphone upg'!M223-P34,"n.a.")</f>
        <v>n.a.</v>
      </c>
      <c r="Q42" s="18" t="str">
        <f>IFERROR('[1]24 mois smartphone upg'!N223-Q34,"n.a.")</f>
        <v>n.a.</v>
      </c>
      <c r="R42" s="18" t="str">
        <f>IFERROR('[1]24 mois smartphone upg'!O223-R34,"n.a.")</f>
        <v>n.a.</v>
      </c>
      <c r="S42" s="18" t="str">
        <f>IFERROR('[1]24 mois smartphone upg'!P223-S34,"n.a.")</f>
        <v>n.a.</v>
      </c>
      <c r="T42" s="18" t="str">
        <f>IFERROR('[1]24 mois smartphone upg'!Q223-T34,"n.a.")</f>
        <v>n.a.</v>
      </c>
      <c r="U42" s="18" t="str">
        <f>IFERROR('[1]24 mois smartphone upg'!R223-U34,"n.a.")</f>
        <v>n.a.</v>
      </c>
      <c r="V42" s="18" t="str">
        <f>IFERROR('[1]24 mois smartphone upg'!S223-V34,"n.a.")</f>
        <v>n.a.</v>
      </c>
      <c r="W42" s="18" t="str">
        <f>IFERROR('[1]24 mois smartphone upg'!T223-W34,"n.a.")</f>
        <v>n.a.</v>
      </c>
      <c r="X42" s="18" t="str">
        <f>IFERROR('[1]24 mois smartphone upg'!U223-X34,"n.a.")</f>
        <v>n.a.</v>
      </c>
      <c r="Y42" s="18" t="str">
        <f>IFERROR('[1]24 mois smartphone upg'!V223-Y34,"n.a.")</f>
        <v>n.a.</v>
      </c>
      <c r="Z42" s="18" t="str">
        <f>IFERROR('[1]24 mois smartphone upg'!W223-Z34,"n.a.")</f>
        <v>n.a.</v>
      </c>
      <c r="AA42" s="18" t="str">
        <f>IFERROR('[1]24 mois smartphone upg'!X223-AA34,"n.a.")</f>
        <v>n.a.</v>
      </c>
      <c r="AB42" s="18" t="str">
        <f>IFERROR('[1]24 mois smartphone upg'!Y223-AB34,"n.a.")</f>
        <v>n.a.</v>
      </c>
      <c r="AC42" s="18" t="str">
        <f>IFERROR('[1]24 mois smartphone upg'!Z223-AC34,"n.a.")</f>
        <v>n.a.</v>
      </c>
      <c r="AD42" s="18" t="str">
        <f>IFERROR('[1]24 mois smartphone upg'!AA223-AD34,"n.a.")</f>
        <v>n.a.</v>
      </c>
      <c r="AE42" s="18" t="str">
        <f>IFERROR('[1]24 mois smartphone upg'!AB223-AE34,"n.a.")</f>
        <v>n.a.</v>
      </c>
      <c r="AF42" s="18" t="str">
        <f>IFERROR('[1]24 mois smartphone upg'!AC223-AF34,"n.a.")</f>
        <v>n.a.</v>
      </c>
      <c r="AG42" s="18" t="str">
        <f>IFERROR('[1]24 mois smartphone upg'!AD223-AG34,"n.a.")</f>
        <v>n.a.</v>
      </c>
      <c r="AH42" s="18" t="str">
        <f>IFERROR('[1]24 mois smartphone upg'!AE223-AH34,"n.a.")</f>
        <v>n.a.</v>
      </c>
      <c r="AI42" s="18" t="str">
        <f>IFERROR('[1]24 mois smartphone upg'!AF223-AI34,"n.a.")</f>
        <v>n.a.</v>
      </c>
      <c r="AJ42" s="18" t="str">
        <f>IFERROR('[1]24 mois smartphone upg'!AG223-AJ34,"n.a.")</f>
        <v>n.a.</v>
      </c>
      <c r="AK42" s="18">
        <f>IFERROR('[1]24 mois smartphone upg'!AH223-AK34,"n.a.")</f>
        <v>1.3776581970432744E-3</v>
      </c>
      <c r="AL42" s="18">
        <f>IFERROR('[1]24 mois smartphone upg'!AI223-AL34,"n.a.")</f>
        <v>1.3370559787517777E-3</v>
      </c>
      <c r="AM42" s="18">
        <f>IFERROR('[1]24 mois smartphone upg'!AJ223-AM34,"n.a.")</f>
        <v>1.2960127122596532E-3</v>
      </c>
      <c r="AN42" s="18">
        <f>IFERROR('[1]24 mois smartphone upg'!AK223-AN34,"n.a.")</f>
        <v>1.2545236066898724E-3</v>
      </c>
      <c r="AO42" s="18">
        <f>IFERROR('[1]24 mois smartphone upg'!AL223-AO34,"n.a.")</f>
        <v>1.2125838190399918E-3</v>
      </c>
      <c r="AP42" s="18">
        <f>IFERROR('[1]24 mois smartphone upg'!AM223-AP34,"n.a.")</f>
        <v>1.1701884536137186E-3</v>
      </c>
      <c r="AQ42" s="18">
        <f>IFERROR('[1]24 mois smartphone upg'!AN223-AQ34,"n.a.")</f>
        <v>1.1273325617366936E-3</v>
      </c>
      <c r="AR42" s="18">
        <f>IFERROR('[1]24 mois smartphone upg'!AO223-AR34,"n.a.")</f>
        <v>1.0840111407901531E-3</v>
      </c>
      <c r="AS42" s="18">
        <f>IFERROR('[1]24 mois smartphone upg'!AP223-AS34,"n.a.")</f>
        <v>1.0402191339267119E-3</v>
      </c>
      <c r="AT42" s="18">
        <f>IFERROR('[1]24 mois smartphone upg'!AQ223-AT34,"n.a.")</f>
        <v>9.9595142927455527E-4</v>
      </c>
      <c r="AU42" s="18">
        <f>IFERROR('[1]24 mois smartphone upg'!AR223-AU34,"n.a.")</f>
        <v>9.5120285953953498E-4</v>
      </c>
      <c r="AV42" s="18">
        <f>IFERROR('[1]24 mois smartphone upg'!AS223-AV34,"n.a.")</f>
        <v>9.0596820126620514E-4</v>
      </c>
      <c r="AW42" s="18">
        <f>IFERROR('[1]24 mois smartphone upg'!AT223-AW34,"n.a.")</f>
        <v>8.6024217421254434E-4</v>
      </c>
      <c r="AX42" s="18">
        <f>IFERROR('[1]24 mois smartphone upg'!AU223-AX34,"n.a.")</f>
        <v>8.1401944078152155E-4</v>
      </c>
      <c r="AY42" s="18">
        <f>IFERROR('[1]24 mois smartphone upg'!AV223-AY34,"n.a.")</f>
        <v>7.6729460542424022E-4</v>
      </c>
      <c r="AZ42" s="18">
        <f>IFERROR('[1]24 mois smartphone upg'!AW223-AZ34,"n.a.")</f>
        <v>7.2005681360565177E-5</v>
      </c>
      <c r="BA42" s="18">
        <f>IFERROR('[1]24 mois smartphone upg'!AX223-BA34,"n.a.")</f>
        <v>6.7231171072990037E-5</v>
      </c>
      <c r="BB42" s="18">
        <f>IFERROR('[1]24 mois smartphone upg'!AY223-BB34,"n.a.")</f>
        <v>6.2404796906889715E-5</v>
      </c>
      <c r="BC42" s="18">
        <f>IFERROR('[1]24 mois smartphone upg'!AZ223-BC34,"n.a.")</f>
        <v>5.7525995472929026E-5</v>
      </c>
      <c r="BD42" s="18">
        <f>IFERROR('[1]24 mois smartphone upg'!BA223-BD34,"n.a.")</f>
        <v>5.2594197263999831E-5</v>
      </c>
      <c r="BE42" s="18">
        <f>IFERROR('[1]24 mois smartphone upg'!BB223-BE34,"n.a.")</f>
        <v>4.7608826605483046E-5</v>
      </c>
      <c r="BF42" s="18">
        <f>IFERROR('[1]24 mois smartphone upg'!BC223-BF34,"n.a.")</f>
        <v>4.2569301548667227E-5</v>
      </c>
      <c r="BG42" s="18">
        <f>IFERROR('[1]24 mois smartphone upg'!BD223-BG34,"n.a.")</f>
        <v>3.7475033835221438E-5</v>
      </c>
      <c r="BH42" s="18">
        <f>IFERROR('[1]24 mois smartphone upg'!BE223-BH34,"n.a.")</f>
        <v>3.2325428819035551E-5</v>
      </c>
      <c r="BI42" s="18" t="str">
        <f>IFERROR('[1]24 mois smartphone upg'!BF223-BI34,"n.a.")</f>
        <v>n.a.</v>
      </c>
      <c r="BJ42" s="18" t="str">
        <f>IFERROR('[1]24 mois smartphone upg'!BG223-BJ34,"n.a.")</f>
        <v>n.a.</v>
      </c>
      <c r="BK42" s="18" t="str">
        <f>IFERROR('[1]24 mois smartphone upg'!BH223-BK34,"n.a.")</f>
        <v>n.a.</v>
      </c>
      <c r="BL42" s="18" t="str">
        <f>IFERROR('[1]24 mois smartphone upg'!BI223-BL34,"n.a.")</f>
        <v>n.a.</v>
      </c>
      <c r="BM42" s="18" t="str">
        <f>IFERROR('[1]24 mois smartphone upg'!BJ223-BM34,"n.a.")</f>
        <v>n.a.</v>
      </c>
      <c r="BN42" s="18" t="str">
        <f>IFERROR('[1]24 mois smartphone upg'!BK223-BN34,"n.a.")</f>
        <v>n.a.</v>
      </c>
      <c r="BO42" s="18" t="str">
        <f>IFERROR('[1]24 mois smartphone upg'!BL223-BO34,"n.a.")</f>
        <v>n.a.</v>
      </c>
      <c r="BP42" s="18" t="str">
        <f>IFERROR('[1]24 mois smartphone upg'!BM223-BP34,"n.a.")</f>
        <v>n.a.</v>
      </c>
      <c r="BQ42" s="18" t="str">
        <f>IFERROR('[1]24 mois smartphone upg'!BN223-BQ34,"n.a.")</f>
        <v>n.a.</v>
      </c>
      <c r="BR42" s="18" t="str">
        <f>IFERROR('[1]24 mois smartphone upg'!BO223-BR34,"n.a.")</f>
        <v>n.a.</v>
      </c>
      <c r="BS42" s="18" t="str">
        <f>IFERROR('[1]24 mois smartphone upg'!BP223-BS34,"n.a.")</f>
        <v>n.a.</v>
      </c>
      <c r="BT42" s="18" t="str">
        <f>IFERROR('[1]24 mois smartphone upg'!BQ223-BT34,"n.a.")</f>
        <v>n.a.</v>
      </c>
      <c r="BU42" s="18" t="str">
        <f>IFERROR('[1]24 mois smartphone upg'!BR223-BU34,"n.a.")</f>
        <v>n.a.</v>
      </c>
      <c r="BV42" s="18" t="str">
        <f>IFERROR('[1]24 mois smartphone upg'!BS223-BV34,"n.a.")</f>
        <v>n.a.</v>
      </c>
      <c r="BW42" s="18" t="str">
        <f>IFERROR('[1]24 mois smartphone upg'!BT223-BW34,"n.a.")</f>
        <v>n.a.</v>
      </c>
      <c r="BX42" s="18" t="str">
        <f>IFERROR('[1]24 mois smartphone upg'!BU223-BX34,"n.a.")</f>
        <v>n.a.</v>
      </c>
      <c r="BY42" s="18" t="str">
        <f>IFERROR('[1]24 mois smartphone upg'!BV223-BY34,"n.a.")</f>
        <v>n.a.</v>
      </c>
    </row>
    <row r="43" spans="6:78" ht="10.15" customHeight="1" x14ac:dyDescent="0.2">
      <c r="F43" s="17" t="s">
        <v>10</v>
      </c>
      <c r="G43" s="18" t="str">
        <f>IFERROR('[1]24 mois smartphone upg'!D268-G35,"n.a.")</f>
        <v>n.a.</v>
      </c>
      <c r="H43" s="18" t="str">
        <f>IFERROR('[1]24 mois smartphone upg'!E268-H35,"n.a.")</f>
        <v>n.a.</v>
      </c>
      <c r="I43" s="18" t="str">
        <f>IFERROR('[1]24 mois smartphone upg'!F268-I35,"n.a.")</f>
        <v>n.a.</v>
      </c>
      <c r="J43" s="18" t="str">
        <f>IFERROR('[1]24 mois smartphone upg'!G268-J35,"n.a.")</f>
        <v>n.a.</v>
      </c>
      <c r="K43" s="18" t="str">
        <f>IFERROR('[1]24 mois smartphone upg'!H268-K35,"n.a.")</f>
        <v>n.a.</v>
      </c>
      <c r="L43" s="18" t="str">
        <f>IFERROR('[1]24 mois smartphone upg'!I268-L35,"n.a.")</f>
        <v>n.a.</v>
      </c>
      <c r="M43" s="18" t="str">
        <f>IFERROR('[1]24 mois smartphone upg'!J268-M35,"n.a.")</f>
        <v>n.a.</v>
      </c>
      <c r="N43" s="18" t="str">
        <f>IFERROR('[1]24 mois smartphone upg'!K268-N35,"n.a.")</f>
        <v>n.a.</v>
      </c>
      <c r="O43" s="18" t="str">
        <f>IFERROR('[1]24 mois smartphone upg'!L268-O35,"n.a.")</f>
        <v>n.a.</v>
      </c>
      <c r="P43" s="18" t="str">
        <f>IFERROR('[1]24 mois smartphone upg'!M268-P35,"n.a.")</f>
        <v>n.a.</v>
      </c>
      <c r="Q43" s="18" t="str">
        <f>IFERROR('[1]24 mois smartphone upg'!N268-Q35,"n.a.")</f>
        <v>n.a.</v>
      </c>
      <c r="R43" s="18" t="str">
        <f>IFERROR('[1]24 mois smartphone upg'!O268-R35,"n.a.")</f>
        <v>n.a.</v>
      </c>
      <c r="S43" s="18" t="str">
        <f>IFERROR('[1]24 mois smartphone upg'!P268-S35,"n.a.")</f>
        <v>n.a.</v>
      </c>
      <c r="T43" s="18" t="str">
        <f>IFERROR('[1]24 mois smartphone upg'!Q268-T35,"n.a.")</f>
        <v>n.a.</v>
      </c>
      <c r="U43" s="18" t="str">
        <f>IFERROR('[1]24 mois smartphone upg'!R268-U35,"n.a.")</f>
        <v>n.a.</v>
      </c>
      <c r="V43" s="18" t="str">
        <f>IFERROR('[1]24 mois smartphone upg'!S268-V35,"n.a.")</f>
        <v>n.a.</v>
      </c>
      <c r="W43" s="18" t="str">
        <f>IFERROR('[1]24 mois smartphone upg'!T268-W35,"n.a.")</f>
        <v>n.a.</v>
      </c>
      <c r="X43" s="18" t="str">
        <f>IFERROR('[1]24 mois smartphone upg'!U268-X35,"n.a.")</f>
        <v>n.a.</v>
      </c>
      <c r="Y43" s="18" t="str">
        <f>IFERROR('[1]24 mois smartphone upg'!V268-Y35,"n.a.")</f>
        <v>n.a.</v>
      </c>
      <c r="Z43" s="18" t="str">
        <f>IFERROR('[1]24 mois smartphone upg'!W268-Z35,"n.a.")</f>
        <v>n.a.</v>
      </c>
      <c r="AA43" s="18" t="str">
        <f>IFERROR('[1]24 mois smartphone upg'!X268-AA35,"n.a.")</f>
        <v>n.a.</v>
      </c>
      <c r="AB43" s="18" t="str">
        <f>IFERROR('[1]24 mois smartphone upg'!Y268-AB35,"n.a.")</f>
        <v>n.a.</v>
      </c>
      <c r="AC43" s="18" t="str">
        <f>IFERROR('[1]24 mois smartphone upg'!Z268-AC35,"n.a.")</f>
        <v>n.a.</v>
      </c>
      <c r="AD43" s="18" t="str">
        <f>IFERROR('[1]24 mois smartphone upg'!AA268-AD35,"n.a.")</f>
        <v>n.a.</v>
      </c>
      <c r="AE43" s="18" t="str">
        <f>IFERROR('[1]24 mois smartphone upg'!AB268-AE35,"n.a.")</f>
        <v>n.a.</v>
      </c>
      <c r="AF43" s="18" t="str">
        <f>IFERROR('[1]24 mois smartphone upg'!AC268-AF35,"n.a.")</f>
        <v>n.a.</v>
      </c>
      <c r="AG43" s="18" t="str">
        <f>IFERROR('[1]24 mois smartphone upg'!AD268-AG35,"n.a.")</f>
        <v>n.a.</v>
      </c>
      <c r="AH43" s="18" t="str">
        <f>IFERROR('[1]24 mois smartphone upg'!AE268-AH35,"n.a.")</f>
        <v>n.a.</v>
      </c>
      <c r="AI43" s="18" t="str">
        <f>IFERROR('[1]24 mois smartphone upg'!AF268-AI35,"n.a.")</f>
        <v>n.a.</v>
      </c>
      <c r="AJ43" s="18" t="str">
        <f>IFERROR('[1]24 mois smartphone upg'!AG268-AJ35,"n.a.")</f>
        <v>n.a.</v>
      </c>
      <c r="AK43" s="18" t="str">
        <f>IFERROR('[1]24 mois smartphone upg'!AH268-AK35,"n.a.")</f>
        <v>n.a.</v>
      </c>
      <c r="AL43" s="18" t="str">
        <f>IFERROR('[1]24 mois smartphone upg'!AI268-AL35,"n.a.")</f>
        <v>n.a.</v>
      </c>
      <c r="AM43" s="18" t="str">
        <f>IFERROR('[1]24 mois smartphone upg'!AJ268-AM35,"n.a.")</f>
        <v>n.a.</v>
      </c>
      <c r="AN43" s="18" t="str">
        <f>IFERROR('[1]24 mois smartphone upg'!AK268-AN35,"n.a.")</f>
        <v>n.a.</v>
      </c>
      <c r="AO43" s="18" t="str">
        <f>IFERROR('[1]24 mois smartphone upg'!AL268-AO35,"n.a.")</f>
        <v>n.a.</v>
      </c>
      <c r="AP43" s="18" t="str">
        <f>IFERROR('[1]24 mois smartphone upg'!AM268-AP35,"n.a.")</f>
        <v>n.a.</v>
      </c>
      <c r="AQ43" s="18" t="str">
        <f>IFERROR('[1]24 mois smartphone upg'!AN268-AQ35,"n.a.")</f>
        <v>n.a.</v>
      </c>
      <c r="AR43" s="18" t="str">
        <f>IFERROR('[1]24 mois smartphone upg'!AO268-AR35,"n.a.")</f>
        <v>n.a.</v>
      </c>
      <c r="AS43" s="18" t="str">
        <f>IFERROR('[1]24 mois smartphone upg'!AP268-AS35,"n.a.")</f>
        <v>n.a.</v>
      </c>
      <c r="AT43" s="18" t="str">
        <f>IFERROR('[1]24 mois smartphone upg'!AQ268-AT35,"n.a.")</f>
        <v>n.a.</v>
      </c>
      <c r="AU43" s="18" t="str">
        <f>IFERROR('[1]24 mois smartphone upg'!AR268-AU35,"n.a.")</f>
        <v>n.a.</v>
      </c>
      <c r="AV43" s="18" t="str">
        <f>IFERROR('[1]24 mois smartphone upg'!AS268-AV35,"n.a.")</f>
        <v>n.a.</v>
      </c>
      <c r="AW43" s="18" t="str">
        <f>IFERROR('[1]24 mois smartphone upg'!AT268-AW35,"n.a.")</f>
        <v>n.a.</v>
      </c>
      <c r="AX43" s="18" t="str">
        <f>IFERROR('[1]24 mois smartphone upg'!AU268-AX35,"n.a.")</f>
        <v>n.a.</v>
      </c>
      <c r="AY43" s="18" t="str">
        <f>IFERROR('[1]24 mois smartphone upg'!AV268-AY35,"n.a.")</f>
        <v>n.a.</v>
      </c>
      <c r="AZ43" s="18">
        <f>IFERROR('[1]24 mois smartphone upg'!AW268-AZ35,"n.a.")</f>
        <v>1.2398934105419812E-3</v>
      </c>
      <c r="BA43" s="18">
        <f>IFERROR('[1]24 mois smartphone upg'!AX268-BA35,"n.a.")</f>
        <v>1.2033513836229304E-3</v>
      </c>
      <c r="BB43" s="18">
        <f>IFERROR('[1]24 mois smartphone upg'!AY268-BB35,"n.a.")</f>
        <v>1.1664124130277287E-3</v>
      </c>
      <c r="BC43" s="18">
        <f>IFERROR('[1]24 mois smartphone upg'!AZ268-BC35,"n.a.")</f>
        <v>1.1290721868988385E-3</v>
      </c>
      <c r="BD43" s="18">
        <f>IFERROR('[1]24 mois smartphone upg'!BA268-BD35,"n.a.")</f>
        <v>1.0913263465397449E-3</v>
      </c>
      <c r="BE43" s="18">
        <f>IFERROR('[1]24 mois smartphone upg'!BB268-BE35,"n.a.")</f>
        <v>1.0531704859033653E-3</v>
      </c>
      <c r="BF43" s="18">
        <f>IFERROR('[1]24 mois smartphone upg'!BC268-BF35,"n.a.")</f>
        <v>1.0146001510520364E-3</v>
      </c>
      <c r="BG43" s="18">
        <f>IFERROR('[1]24 mois smartphone upg'!BD268-BG35,"n.a.")</f>
        <v>9.7561083970276741E-4</v>
      </c>
      <c r="BH43" s="18">
        <f>IFERROR('[1]24 mois smartphone upg'!BE268-BH35,"n.a.")</f>
        <v>9.3619800065880554E-4</v>
      </c>
      <c r="BI43" s="18">
        <f>IFERROR('[1]24 mois smartphone upg'!BF268-BI35,"n.a.")</f>
        <v>8.9635703329804528E-4</v>
      </c>
      <c r="BJ43" s="18">
        <f>IFERROR('[1]24 mois smartphone upg'!BG268-BJ35,"n.a.")</f>
        <v>8.5608328697617253E-4</v>
      </c>
      <c r="BK43" s="18">
        <f>IFERROR('[1]24 mois smartphone upg'!BH268-BK35,"n.a.")</f>
        <v>8.1537206060033895E-4</v>
      </c>
      <c r="BL43" s="18">
        <f>IFERROR('[1]24 mois smartphone upg'!BI268-BL35,"n.a.")</f>
        <v>7.7421860191861924E-4</v>
      </c>
      <c r="BM43" s="18">
        <f>IFERROR('[1]24 mois smartphone upg'!BJ268-BM35,"n.a.")</f>
        <v>7.326181072073723E-4</v>
      </c>
      <c r="BN43" s="18">
        <f>IFERROR('[1]24 mois smartphone upg'!BK268-BN35,"n.a.")</f>
        <v>6.9056572033332486E-4</v>
      </c>
      <c r="BO43" s="18">
        <f>IFERROR('[1]24 mois smartphone upg'!BL268-BO35,"n.a.")</f>
        <v>-129.61109049741395</v>
      </c>
      <c r="BP43" s="18">
        <f>IFERROR('[1]24 mois smartphone upg'!BM268-BP35,"n.a.")</f>
        <v>-48.406765880309685</v>
      </c>
      <c r="BQ43" s="18">
        <f>IFERROR('[1]24 mois smartphone upg'!BN268-BQ35,"n.a.")</f>
        <v>-44.931753312507951</v>
      </c>
      <c r="BR43" s="18">
        <f>IFERROR('[1]24 mois smartphone upg'!BO268-BR35,"n.a.")</f>
        <v>-41.418992859368075</v>
      </c>
      <c r="BS43" s="18">
        <f>IFERROR('[1]24 mois smartphone upg'!BP268-BS35,"n.a.")</f>
        <v>-37.868074478386177</v>
      </c>
      <c r="BT43" s="18">
        <f>IFERROR('[1]24 mois smartphone upg'!BQ268-BT35,"n.a.")</f>
        <v>-34.278583672903082</v>
      </c>
      <c r="BU43" s="18">
        <f>IFERROR('[1]24 mois smartphone upg'!BR268-BU35,"n.a.")</f>
        <v>-30.650101443724051</v>
      </c>
      <c r="BV43" s="18">
        <f>IFERROR('[1]24 mois smartphone upg'!BS268-BV35,"n.a.")</f>
        <v>-26.982204240218241</v>
      </c>
      <c r="BW43" s="18">
        <f>IFERROR('[1]24 mois smartphone upg'!BT268-BW35,"n.a.")</f>
        <v>-23.274463910859911</v>
      </c>
      <c r="BX43" s="18" t="str">
        <f>IFERROR('[1]24 mois smartphone upg'!BU268-BX35,"n.a.")</f>
        <v>n.a.</v>
      </c>
      <c r="BY43" s="18" t="str">
        <f>IFERROR('[1]24 mois smartphone upg'!BV268-BY35,"n.a.")</f>
        <v>n.a.</v>
      </c>
    </row>
    <row r="45" spans="6:78" x14ac:dyDescent="0.2">
      <c r="F45" t="s">
        <v>7</v>
      </c>
    </row>
    <row r="46" spans="6:78" x14ac:dyDescent="0.2">
      <c r="F46" s="6" t="s">
        <v>8</v>
      </c>
      <c r="G46" s="7"/>
      <c r="H46" s="7"/>
      <c r="I46" s="7"/>
      <c r="J46" s="7"/>
      <c r="K46" s="7"/>
      <c r="L46" s="7"/>
      <c r="M46" s="7"/>
      <c r="N46" s="7"/>
      <c r="O46" s="7"/>
      <c r="P46" s="7"/>
      <c r="Q46" s="7"/>
      <c r="R46" s="7"/>
      <c r="S46" s="7"/>
      <c r="T46" s="7"/>
      <c r="U46" s="7"/>
      <c r="V46" s="7">
        <v>1</v>
      </c>
      <c r="W46" s="7">
        <f>1+V46</f>
        <v>2</v>
      </c>
      <c r="X46" s="7">
        <f t="shared" ref="X46:AS47" si="30">1+W46</f>
        <v>3</v>
      </c>
      <c r="Y46" s="7">
        <f t="shared" si="30"/>
        <v>4</v>
      </c>
      <c r="Z46" s="7">
        <f t="shared" si="30"/>
        <v>5</v>
      </c>
      <c r="AA46" s="7">
        <f t="shared" si="30"/>
        <v>6</v>
      </c>
      <c r="AB46" s="7">
        <f t="shared" si="30"/>
        <v>7</v>
      </c>
      <c r="AC46" s="7">
        <f t="shared" si="30"/>
        <v>8</v>
      </c>
      <c r="AD46" s="7">
        <f t="shared" si="30"/>
        <v>9</v>
      </c>
      <c r="AE46" s="7">
        <f t="shared" si="30"/>
        <v>10</v>
      </c>
      <c r="AF46" s="7">
        <f t="shared" si="30"/>
        <v>11</v>
      </c>
      <c r="AG46" s="7">
        <f t="shared" si="30"/>
        <v>12</v>
      </c>
      <c r="AH46" s="7">
        <f t="shared" si="30"/>
        <v>13</v>
      </c>
      <c r="AI46" s="7">
        <f t="shared" si="30"/>
        <v>14</v>
      </c>
      <c r="AJ46" s="7">
        <f t="shared" si="30"/>
        <v>15</v>
      </c>
      <c r="AK46" s="7">
        <f t="shared" si="30"/>
        <v>16</v>
      </c>
      <c r="AL46" s="7">
        <f t="shared" si="30"/>
        <v>17</v>
      </c>
      <c r="AM46" s="7">
        <f t="shared" si="30"/>
        <v>18</v>
      </c>
      <c r="AN46" s="7">
        <f t="shared" si="30"/>
        <v>19</v>
      </c>
      <c r="AO46" s="7">
        <f t="shared" si="30"/>
        <v>20</v>
      </c>
      <c r="AP46" s="7">
        <f t="shared" si="30"/>
        <v>21</v>
      </c>
      <c r="AQ46" s="7">
        <f t="shared" si="30"/>
        <v>22</v>
      </c>
      <c r="AR46" s="7">
        <f t="shared" si="30"/>
        <v>23</v>
      </c>
      <c r="AS46" s="7">
        <f t="shared" si="30"/>
        <v>24</v>
      </c>
    </row>
    <row r="47" spans="6:78" x14ac:dyDescent="0.2">
      <c r="F47" s="6" t="s">
        <v>9</v>
      </c>
      <c r="AK47" s="7">
        <v>1</v>
      </c>
      <c r="AL47" s="7">
        <f>1+AK47</f>
        <v>2</v>
      </c>
      <c r="AM47" s="7">
        <f t="shared" si="30"/>
        <v>3</v>
      </c>
      <c r="AN47" s="7">
        <f t="shared" si="30"/>
        <v>4</v>
      </c>
      <c r="AO47" s="7">
        <f t="shared" si="30"/>
        <v>5</v>
      </c>
      <c r="AP47" s="7">
        <f t="shared" si="30"/>
        <v>6</v>
      </c>
      <c r="AQ47" s="7">
        <f t="shared" si="30"/>
        <v>7</v>
      </c>
      <c r="AR47" s="7">
        <f t="shared" si="30"/>
        <v>8</v>
      </c>
      <c r="AS47" s="7">
        <f t="shared" si="30"/>
        <v>9</v>
      </c>
      <c r="AT47" s="7">
        <f t="shared" ref="AT47:BI50" si="31">1+AS47</f>
        <v>10</v>
      </c>
      <c r="AU47" s="7">
        <f t="shared" si="31"/>
        <v>11</v>
      </c>
      <c r="AV47" s="7">
        <f t="shared" si="31"/>
        <v>12</v>
      </c>
      <c r="AW47" s="7">
        <f t="shared" si="31"/>
        <v>13</v>
      </c>
      <c r="AX47" s="7">
        <f t="shared" si="31"/>
        <v>14</v>
      </c>
      <c r="AY47" s="7">
        <f t="shared" si="31"/>
        <v>15</v>
      </c>
      <c r="AZ47" s="7">
        <f t="shared" si="31"/>
        <v>16</v>
      </c>
      <c r="BA47" s="7">
        <f t="shared" si="31"/>
        <v>17</v>
      </c>
      <c r="BB47" s="7">
        <f t="shared" si="31"/>
        <v>18</v>
      </c>
      <c r="BC47" s="7">
        <f t="shared" si="31"/>
        <v>19</v>
      </c>
      <c r="BD47" s="7">
        <f t="shared" si="31"/>
        <v>20</v>
      </c>
      <c r="BE47" s="7">
        <f t="shared" si="31"/>
        <v>21</v>
      </c>
      <c r="BF47" s="7">
        <f t="shared" si="31"/>
        <v>22</v>
      </c>
      <c r="BG47" s="7">
        <f t="shared" si="31"/>
        <v>23</v>
      </c>
      <c r="BH47" s="7">
        <f t="shared" si="31"/>
        <v>24</v>
      </c>
    </row>
    <row r="48" spans="6:78" x14ac:dyDescent="0.2">
      <c r="F48" s="6" t="s">
        <v>10</v>
      </c>
      <c r="AZ48" s="7">
        <v>1</v>
      </c>
      <c r="BA48" s="7">
        <f>1+AZ48</f>
        <v>2</v>
      </c>
      <c r="BB48" s="7">
        <f t="shared" si="31"/>
        <v>3</v>
      </c>
      <c r="BC48" s="7">
        <f t="shared" si="31"/>
        <v>4</v>
      </c>
      <c r="BD48" s="7">
        <f t="shared" si="31"/>
        <v>5</v>
      </c>
      <c r="BE48" s="7">
        <f t="shared" si="31"/>
        <v>6</v>
      </c>
      <c r="BF48" s="7">
        <f t="shared" si="31"/>
        <v>7</v>
      </c>
      <c r="BG48" s="7">
        <f t="shared" si="31"/>
        <v>8</v>
      </c>
      <c r="BH48" s="7">
        <f t="shared" si="31"/>
        <v>9</v>
      </c>
      <c r="BI48" s="7">
        <f t="shared" si="31"/>
        <v>10</v>
      </c>
      <c r="BJ48" s="7">
        <f t="shared" ref="BJ48:BY50" si="32">1+BI48</f>
        <v>11</v>
      </c>
      <c r="BK48" s="7">
        <f t="shared" si="32"/>
        <v>12</v>
      </c>
      <c r="BL48" s="7">
        <f t="shared" si="32"/>
        <v>13</v>
      </c>
      <c r="BM48" s="7">
        <f t="shared" si="32"/>
        <v>14</v>
      </c>
      <c r="BN48" s="7">
        <f t="shared" si="32"/>
        <v>15</v>
      </c>
      <c r="BO48" s="7">
        <f t="shared" si="32"/>
        <v>16</v>
      </c>
      <c r="BP48" s="7">
        <f t="shared" si="32"/>
        <v>17</v>
      </c>
      <c r="BQ48" s="7">
        <f t="shared" si="32"/>
        <v>18</v>
      </c>
      <c r="BR48" s="7">
        <f t="shared" si="32"/>
        <v>19</v>
      </c>
      <c r="BS48" s="7">
        <f t="shared" si="32"/>
        <v>20</v>
      </c>
      <c r="BT48" s="7">
        <f t="shared" si="32"/>
        <v>21</v>
      </c>
      <c r="BU48" s="7">
        <f t="shared" si="32"/>
        <v>22</v>
      </c>
      <c r="BV48" s="7">
        <f t="shared" si="32"/>
        <v>23</v>
      </c>
      <c r="BW48" s="7">
        <f t="shared" si="32"/>
        <v>24</v>
      </c>
      <c r="BX48" s="7">
        <f t="shared" si="32"/>
        <v>25</v>
      </c>
    </row>
    <row r="49" spans="2:78" x14ac:dyDescent="0.2">
      <c r="F49" s="6"/>
      <c r="G49" s="19">
        <v>43861</v>
      </c>
      <c r="H49" s="19">
        <f>EDATE(G49,1)</f>
        <v>43890</v>
      </c>
      <c r="I49" s="19">
        <f t="shared" ref="I49:BT49" si="33">EDATE(H49,1)</f>
        <v>43919</v>
      </c>
      <c r="J49" s="19">
        <f t="shared" si="33"/>
        <v>43950</v>
      </c>
      <c r="K49" s="19">
        <f t="shared" si="33"/>
        <v>43980</v>
      </c>
      <c r="L49" s="19">
        <f t="shared" si="33"/>
        <v>44011</v>
      </c>
      <c r="M49" s="19">
        <f t="shared" si="33"/>
        <v>44041</v>
      </c>
      <c r="N49" s="19">
        <f t="shared" si="33"/>
        <v>44072</v>
      </c>
      <c r="O49" s="19">
        <f t="shared" si="33"/>
        <v>44103</v>
      </c>
      <c r="P49" s="19">
        <f t="shared" si="33"/>
        <v>44133</v>
      </c>
      <c r="Q49" s="19">
        <f t="shared" si="33"/>
        <v>44164</v>
      </c>
      <c r="R49" s="19">
        <f t="shared" si="33"/>
        <v>44194</v>
      </c>
      <c r="S49" s="19">
        <f t="shared" si="33"/>
        <v>44225</v>
      </c>
      <c r="T49" s="19">
        <f t="shared" si="33"/>
        <v>44255</v>
      </c>
      <c r="U49" s="19">
        <f t="shared" si="33"/>
        <v>44283</v>
      </c>
      <c r="V49" s="19">
        <f t="shared" si="33"/>
        <v>44314</v>
      </c>
      <c r="W49" s="19">
        <f t="shared" si="33"/>
        <v>44344</v>
      </c>
      <c r="X49" s="19">
        <f t="shared" si="33"/>
        <v>44375</v>
      </c>
      <c r="Y49" s="19">
        <f t="shared" si="33"/>
        <v>44405</v>
      </c>
      <c r="Z49" s="19">
        <f t="shared" si="33"/>
        <v>44436</v>
      </c>
      <c r="AA49" s="19">
        <f t="shared" si="33"/>
        <v>44467</v>
      </c>
      <c r="AB49" s="19">
        <f t="shared" si="33"/>
        <v>44497</v>
      </c>
      <c r="AC49" s="19">
        <f t="shared" si="33"/>
        <v>44528</v>
      </c>
      <c r="AD49" s="19">
        <f t="shared" si="33"/>
        <v>44558</v>
      </c>
      <c r="AE49" s="19">
        <f t="shared" si="33"/>
        <v>44589</v>
      </c>
      <c r="AF49" s="19">
        <f t="shared" si="33"/>
        <v>44620</v>
      </c>
      <c r="AG49" s="19">
        <f t="shared" si="33"/>
        <v>44648</v>
      </c>
      <c r="AH49" s="19">
        <f t="shared" si="33"/>
        <v>44679</v>
      </c>
      <c r="AI49" s="19">
        <f t="shared" si="33"/>
        <v>44709</v>
      </c>
      <c r="AJ49" s="19">
        <f t="shared" si="33"/>
        <v>44740</v>
      </c>
      <c r="AK49" s="19">
        <f t="shared" si="33"/>
        <v>44770</v>
      </c>
      <c r="AL49" s="19">
        <f t="shared" si="33"/>
        <v>44801</v>
      </c>
      <c r="AM49" s="19">
        <f t="shared" si="33"/>
        <v>44832</v>
      </c>
      <c r="AN49" s="19">
        <f t="shared" si="33"/>
        <v>44862</v>
      </c>
      <c r="AO49" s="19">
        <f t="shared" si="33"/>
        <v>44893</v>
      </c>
      <c r="AP49" s="19">
        <f t="shared" si="33"/>
        <v>44923</v>
      </c>
      <c r="AQ49" s="19">
        <f t="shared" si="33"/>
        <v>44954</v>
      </c>
      <c r="AR49" s="19">
        <f t="shared" si="33"/>
        <v>44985</v>
      </c>
      <c r="AS49" s="19">
        <f t="shared" si="33"/>
        <v>45013</v>
      </c>
      <c r="AT49" s="19">
        <f t="shared" si="33"/>
        <v>45044</v>
      </c>
      <c r="AU49" s="19">
        <f t="shared" si="33"/>
        <v>45074</v>
      </c>
      <c r="AV49" s="19">
        <f t="shared" si="33"/>
        <v>45105</v>
      </c>
      <c r="AW49" s="19">
        <f t="shared" si="33"/>
        <v>45135</v>
      </c>
      <c r="AX49" s="19">
        <f t="shared" si="33"/>
        <v>45166</v>
      </c>
      <c r="AY49" s="19">
        <f t="shared" si="33"/>
        <v>45197</v>
      </c>
      <c r="AZ49" s="19">
        <f t="shared" si="33"/>
        <v>45227</v>
      </c>
      <c r="BA49" s="19">
        <f t="shared" si="33"/>
        <v>45258</v>
      </c>
      <c r="BB49" s="19">
        <f t="shared" si="33"/>
        <v>45288</v>
      </c>
      <c r="BC49" s="19">
        <f t="shared" si="33"/>
        <v>45319</v>
      </c>
      <c r="BD49" s="19">
        <f t="shared" si="33"/>
        <v>45350</v>
      </c>
      <c r="BE49" s="19">
        <f t="shared" si="33"/>
        <v>45379</v>
      </c>
      <c r="BF49" s="19">
        <f t="shared" si="33"/>
        <v>45410</v>
      </c>
      <c r="BG49" s="19">
        <f t="shared" si="33"/>
        <v>45440</v>
      </c>
      <c r="BH49" s="19">
        <f t="shared" si="33"/>
        <v>45471</v>
      </c>
      <c r="BI49" s="19">
        <f t="shared" si="33"/>
        <v>45501</v>
      </c>
      <c r="BJ49" s="19">
        <f t="shared" si="33"/>
        <v>45532</v>
      </c>
      <c r="BK49" s="19">
        <f t="shared" si="33"/>
        <v>45563</v>
      </c>
      <c r="BL49" s="19">
        <f t="shared" si="33"/>
        <v>45593</v>
      </c>
      <c r="BM49" s="19">
        <f t="shared" si="33"/>
        <v>45624</v>
      </c>
      <c r="BN49" s="19">
        <f t="shared" si="33"/>
        <v>45654</v>
      </c>
      <c r="BO49" s="19">
        <f t="shared" si="33"/>
        <v>45685</v>
      </c>
      <c r="BP49" s="19">
        <f t="shared" si="33"/>
        <v>45716</v>
      </c>
      <c r="BQ49" s="19">
        <f t="shared" si="33"/>
        <v>45744</v>
      </c>
      <c r="BR49" s="19">
        <f t="shared" si="33"/>
        <v>45775</v>
      </c>
      <c r="BS49" s="19">
        <f t="shared" si="33"/>
        <v>45805</v>
      </c>
      <c r="BT49" s="19">
        <f t="shared" si="33"/>
        <v>45836</v>
      </c>
      <c r="BU49" s="19">
        <f t="shared" ref="BU49:BZ49" si="34">EDATE(BT49,1)</f>
        <v>45866</v>
      </c>
      <c r="BV49" s="19">
        <f t="shared" si="34"/>
        <v>45897</v>
      </c>
      <c r="BW49" s="19">
        <f t="shared" si="34"/>
        <v>45928</v>
      </c>
      <c r="BX49" s="19">
        <f t="shared" si="34"/>
        <v>45958</v>
      </c>
      <c r="BY49" s="19">
        <f t="shared" si="34"/>
        <v>45989</v>
      </c>
      <c r="BZ49" s="19">
        <f t="shared" si="34"/>
        <v>46019</v>
      </c>
    </row>
    <row r="50" spans="2:78" ht="10.15" customHeight="1" x14ac:dyDescent="0.2">
      <c r="C50" s="20">
        <v>43861</v>
      </c>
      <c r="F50" s="8" t="s">
        <v>4</v>
      </c>
      <c r="G50" s="9">
        <v>1</v>
      </c>
      <c r="H50" s="9">
        <f>1+G50</f>
        <v>2</v>
      </c>
      <c r="I50" s="9">
        <f t="shared" ref="I50:BA50" si="35">1+H50</f>
        <v>3</v>
      </c>
      <c r="J50" s="9">
        <f t="shared" si="35"/>
        <v>4</v>
      </c>
      <c r="K50" s="9">
        <f t="shared" si="35"/>
        <v>5</v>
      </c>
      <c r="L50" s="9">
        <f t="shared" si="35"/>
        <v>6</v>
      </c>
      <c r="M50" s="9">
        <f t="shared" si="35"/>
        <v>7</v>
      </c>
      <c r="N50" s="9">
        <f t="shared" si="35"/>
        <v>8</v>
      </c>
      <c r="O50" s="9">
        <f t="shared" si="35"/>
        <v>9</v>
      </c>
      <c r="P50" s="9">
        <f t="shared" si="35"/>
        <v>10</v>
      </c>
      <c r="Q50" s="9">
        <f t="shared" si="35"/>
        <v>11</v>
      </c>
      <c r="R50" s="9">
        <f t="shared" si="35"/>
        <v>12</v>
      </c>
      <c r="S50" s="9">
        <f t="shared" si="35"/>
        <v>13</v>
      </c>
      <c r="T50" s="9">
        <f t="shared" si="35"/>
        <v>14</v>
      </c>
      <c r="U50" s="9">
        <f t="shared" si="35"/>
        <v>15</v>
      </c>
      <c r="V50" s="9">
        <f t="shared" si="35"/>
        <v>16</v>
      </c>
      <c r="W50" s="9">
        <f t="shared" si="35"/>
        <v>17</v>
      </c>
      <c r="X50" s="9">
        <f t="shared" si="35"/>
        <v>18</v>
      </c>
      <c r="Y50" s="9">
        <f t="shared" si="35"/>
        <v>19</v>
      </c>
      <c r="Z50" s="9">
        <f t="shared" si="35"/>
        <v>20</v>
      </c>
      <c r="AA50" s="9">
        <f t="shared" si="35"/>
        <v>21</v>
      </c>
      <c r="AB50" s="9">
        <f t="shared" si="35"/>
        <v>22</v>
      </c>
      <c r="AC50" s="9">
        <f t="shared" si="35"/>
        <v>23</v>
      </c>
      <c r="AD50" s="9">
        <f t="shared" si="35"/>
        <v>24</v>
      </c>
      <c r="AE50" s="9">
        <f t="shared" si="35"/>
        <v>25</v>
      </c>
      <c r="AF50" s="9">
        <f t="shared" si="35"/>
        <v>26</v>
      </c>
      <c r="AG50" s="9">
        <f t="shared" si="35"/>
        <v>27</v>
      </c>
      <c r="AH50" s="9">
        <f t="shared" si="35"/>
        <v>28</v>
      </c>
      <c r="AI50" s="9">
        <f t="shared" si="35"/>
        <v>29</v>
      </c>
      <c r="AJ50" s="9">
        <f t="shared" si="35"/>
        <v>30</v>
      </c>
      <c r="AK50" s="9">
        <f t="shared" si="35"/>
        <v>31</v>
      </c>
      <c r="AL50" s="9">
        <f t="shared" si="35"/>
        <v>32</v>
      </c>
      <c r="AM50" s="9">
        <f t="shared" si="35"/>
        <v>33</v>
      </c>
      <c r="AN50" s="9">
        <f t="shared" si="35"/>
        <v>34</v>
      </c>
      <c r="AO50" s="9">
        <f t="shared" si="35"/>
        <v>35</v>
      </c>
      <c r="AP50" s="9">
        <f t="shared" si="35"/>
        <v>36</v>
      </c>
      <c r="AQ50" s="9">
        <f t="shared" si="35"/>
        <v>37</v>
      </c>
      <c r="AR50" s="9">
        <f t="shared" si="35"/>
        <v>38</v>
      </c>
      <c r="AS50" s="9">
        <f t="shared" si="35"/>
        <v>39</v>
      </c>
      <c r="AT50" s="9">
        <f t="shared" si="35"/>
        <v>40</v>
      </c>
      <c r="AU50" s="9">
        <f t="shared" si="35"/>
        <v>41</v>
      </c>
      <c r="AV50" s="9">
        <f t="shared" si="35"/>
        <v>42</v>
      </c>
      <c r="AW50" s="9">
        <f t="shared" si="35"/>
        <v>43</v>
      </c>
      <c r="AX50" s="9">
        <f t="shared" si="35"/>
        <v>44</v>
      </c>
      <c r="AY50" s="9">
        <f t="shared" si="35"/>
        <v>45</v>
      </c>
      <c r="AZ50" s="9">
        <f t="shared" si="35"/>
        <v>46</v>
      </c>
      <c r="BA50" s="9">
        <f t="shared" si="35"/>
        <v>47</v>
      </c>
      <c r="BB50" s="9">
        <f t="shared" si="31"/>
        <v>48</v>
      </c>
      <c r="BC50" s="9">
        <f t="shared" si="31"/>
        <v>49</v>
      </c>
      <c r="BD50" s="9">
        <f t="shared" si="31"/>
        <v>50</v>
      </c>
      <c r="BE50" s="9">
        <f t="shared" si="31"/>
        <v>51</v>
      </c>
      <c r="BF50" s="9">
        <f t="shared" si="31"/>
        <v>52</v>
      </c>
      <c r="BG50" s="9">
        <f t="shared" si="31"/>
        <v>53</v>
      </c>
      <c r="BH50" s="9">
        <f t="shared" si="31"/>
        <v>54</v>
      </c>
      <c r="BI50" s="9">
        <f t="shared" si="31"/>
        <v>55</v>
      </c>
      <c r="BJ50" s="9">
        <f t="shared" si="32"/>
        <v>56</v>
      </c>
      <c r="BK50" s="9">
        <f t="shared" si="32"/>
        <v>57</v>
      </c>
      <c r="BL50" s="9">
        <f t="shared" si="32"/>
        <v>58</v>
      </c>
      <c r="BM50" s="9">
        <f t="shared" si="32"/>
        <v>59</v>
      </c>
      <c r="BN50" s="9">
        <f t="shared" si="32"/>
        <v>60</v>
      </c>
      <c r="BO50" s="9">
        <f t="shared" si="32"/>
        <v>61</v>
      </c>
      <c r="BP50" s="9">
        <f t="shared" si="32"/>
        <v>62</v>
      </c>
      <c r="BQ50" s="9">
        <f t="shared" si="32"/>
        <v>63</v>
      </c>
      <c r="BR50" s="9">
        <f t="shared" si="32"/>
        <v>64</v>
      </c>
      <c r="BS50" s="9">
        <f t="shared" si="32"/>
        <v>65</v>
      </c>
      <c r="BT50" s="9">
        <f t="shared" si="32"/>
        <v>66</v>
      </c>
      <c r="BU50" s="9">
        <f t="shared" si="32"/>
        <v>67</v>
      </c>
      <c r="BV50" s="9">
        <f t="shared" si="32"/>
        <v>68</v>
      </c>
      <c r="BW50" s="9">
        <f t="shared" si="32"/>
        <v>69</v>
      </c>
      <c r="BX50" s="9">
        <f t="shared" si="32"/>
        <v>70</v>
      </c>
      <c r="BY50" s="9">
        <f t="shared" si="32"/>
        <v>71</v>
      </c>
      <c r="BZ50" s="9">
        <f t="shared" ref="BZ50" si="36">1+BY50</f>
        <v>72</v>
      </c>
    </row>
    <row r="51" spans="2:78" ht="5.25" customHeight="1" x14ac:dyDescent="0.2">
      <c r="F51" s="10"/>
      <c r="G51" s="11"/>
      <c r="H51" s="11"/>
      <c r="I51" s="11"/>
      <c r="J51" s="11"/>
      <c r="K51" s="11"/>
      <c r="L51" s="11"/>
      <c r="M51" s="11"/>
      <c r="N51" s="11"/>
      <c r="O51" s="11"/>
      <c r="P51" s="11"/>
      <c r="Q51" s="11"/>
      <c r="R51" s="11"/>
      <c r="S51" s="11"/>
      <c r="T51" s="11"/>
      <c r="U51" s="11"/>
      <c r="V51" s="11"/>
      <c r="W51" s="11"/>
      <c r="X51" s="11"/>
      <c r="Y51" s="11"/>
      <c r="Z51" s="11"/>
      <c r="AA51" s="11"/>
      <c r="AB51" s="11"/>
      <c r="AC51" s="11"/>
      <c r="AD51" s="11"/>
      <c r="AE51" s="11"/>
      <c r="AF51" s="11"/>
      <c r="AG51" s="11"/>
      <c r="AH51" s="11"/>
      <c r="AI51" s="11"/>
      <c r="AJ51" s="11"/>
      <c r="AK51" s="11"/>
      <c r="AL51" s="11"/>
      <c r="AM51" s="11"/>
      <c r="AN51" s="11"/>
      <c r="AO51" s="11"/>
      <c r="AP51" s="11"/>
      <c r="AQ51" s="11"/>
      <c r="AR51" s="11"/>
      <c r="AS51" s="11"/>
      <c r="AT51" s="11"/>
      <c r="AU51" s="11"/>
      <c r="AV51" s="11"/>
      <c r="AW51" s="11"/>
      <c r="AX51" s="11"/>
      <c r="AY51" s="11"/>
      <c r="AZ51" s="11"/>
      <c r="BA51" s="11"/>
      <c r="BB51" s="11"/>
      <c r="BC51" s="11"/>
      <c r="BD51" s="11"/>
      <c r="BE51" s="11"/>
      <c r="BF51" s="11"/>
      <c r="BG51" s="11"/>
      <c r="BH51" s="11"/>
      <c r="BI51" s="11"/>
      <c r="BJ51" s="11"/>
      <c r="BK51" s="11"/>
      <c r="BL51" s="11"/>
      <c r="BM51" s="11"/>
      <c r="BN51" s="11"/>
      <c r="BO51" s="11"/>
      <c r="BP51" s="11"/>
      <c r="BQ51" s="11"/>
      <c r="BR51" s="11"/>
      <c r="BS51" s="11"/>
      <c r="BT51" s="11"/>
      <c r="BU51" s="11"/>
      <c r="BV51" s="11"/>
      <c r="BW51" s="11"/>
      <c r="BX51" s="11"/>
      <c r="BY51" s="11"/>
      <c r="BZ51" s="11"/>
    </row>
    <row r="52" spans="2:78" x14ac:dyDescent="0.2">
      <c r="F52" t="s">
        <v>11</v>
      </c>
      <c r="G52" s="12">
        <f ca="1">INDEX('[1]DARTY - Production'!$D$8:$DH$26,MATCH("Leasing",'[1]DARTY - Production'!$D$8:$D$26,0),MATCH('LLD (24m)'!C50,'[1]DARTY - Production'!$D$8:$DH$8,0))</f>
        <v>723.34908801025279</v>
      </c>
      <c r="H52" s="12">
        <f t="shared" ref="H52:BS52" si="37">IF(H50&gt;24,0,IF(H50&lt;$G$5,$G$18,(1-$G$4)*$G$18))</f>
        <v>158.33333333333334</v>
      </c>
      <c r="I52" s="12">
        <f t="shared" si="37"/>
        <v>158.33333333333334</v>
      </c>
      <c r="J52" s="12">
        <f t="shared" si="37"/>
        <v>158.33333333333334</v>
      </c>
      <c r="K52" s="12">
        <f t="shared" si="37"/>
        <v>158.33333333333334</v>
      </c>
      <c r="L52" s="12">
        <f t="shared" si="37"/>
        <v>158.33333333333334</v>
      </c>
      <c r="M52" s="12">
        <f t="shared" si="37"/>
        <v>158.33333333333334</v>
      </c>
      <c r="N52" s="12">
        <f t="shared" si="37"/>
        <v>158.33333333333334</v>
      </c>
      <c r="O52" s="12">
        <f t="shared" si="37"/>
        <v>158.33333333333334</v>
      </c>
      <c r="P52" s="12">
        <f t="shared" si="37"/>
        <v>158.33333333333334</v>
      </c>
      <c r="Q52" s="12">
        <f t="shared" si="37"/>
        <v>158.33333333333334</v>
      </c>
      <c r="R52" s="12">
        <f t="shared" si="37"/>
        <v>158.33333333333334</v>
      </c>
      <c r="S52" s="12">
        <f t="shared" si="37"/>
        <v>158.33333333333334</v>
      </c>
      <c r="T52" s="12">
        <f t="shared" si="37"/>
        <v>158.33333333333334</v>
      </c>
      <c r="U52" s="12">
        <f t="shared" si="37"/>
        <v>158.33333333333334</v>
      </c>
      <c r="V52" s="12">
        <f t="shared" si="37"/>
        <v>63.333333333333343</v>
      </c>
      <c r="W52" s="12">
        <f t="shared" si="37"/>
        <v>63.333333333333343</v>
      </c>
      <c r="X52" s="12">
        <f t="shared" si="37"/>
        <v>63.333333333333343</v>
      </c>
      <c r="Y52" s="12">
        <f t="shared" si="37"/>
        <v>63.333333333333343</v>
      </c>
      <c r="Z52" s="12">
        <f t="shared" si="37"/>
        <v>63.333333333333343</v>
      </c>
      <c r="AA52" s="12">
        <f t="shared" si="37"/>
        <v>63.333333333333343</v>
      </c>
      <c r="AB52" s="12">
        <f t="shared" si="37"/>
        <v>63.333333333333343</v>
      </c>
      <c r="AC52" s="12">
        <f t="shared" si="37"/>
        <v>63.333333333333343</v>
      </c>
      <c r="AD52" s="12">
        <f t="shared" si="37"/>
        <v>63.333333333333343</v>
      </c>
      <c r="AE52" s="12">
        <f t="shared" si="37"/>
        <v>0</v>
      </c>
      <c r="AF52" s="12">
        <f t="shared" si="37"/>
        <v>0</v>
      </c>
      <c r="AG52" s="12">
        <f t="shared" si="37"/>
        <v>0</v>
      </c>
      <c r="AH52" s="12">
        <f t="shared" si="37"/>
        <v>0</v>
      </c>
      <c r="AI52" s="12">
        <f t="shared" si="37"/>
        <v>0</v>
      </c>
      <c r="AJ52" s="12">
        <f t="shared" si="37"/>
        <v>0</v>
      </c>
      <c r="AK52" s="12">
        <f t="shared" si="37"/>
        <v>0</v>
      </c>
      <c r="AL52" s="12">
        <f t="shared" si="37"/>
        <v>0</v>
      </c>
      <c r="AM52" s="12">
        <f t="shared" si="37"/>
        <v>0</v>
      </c>
      <c r="AN52" s="12">
        <f t="shared" si="37"/>
        <v>0</v>
      </c>
      <c r="AO52" s="12">
        <f t="shared" si="37"/>
        <v>0</v>
      </c>
      <c r="AP52" s="12">
        <f t="shared" si="37"/>
        <v>0</v>
      </c>
      <c r="AQ52" s="12">
        <f t="shared" si="37"/>
        <v>0</v>
      </c>
      <c r="AR52" s="12">
        <f t="shared" si="37"/>
        <v>0</v>
      </c>
      <c r="AS52" s="12">
        <f t="shared" si="37"/>
        <v>0</v>
      </c>
      <c r="AT52" s="12">
        <f t="shared" si="37"/>
        <v>0</v>
      </c>
      <c r="AU52" s="12">
        <f t="shared" si="37"/>
        <v>0</v>
      </c>
      <c r="AV52" s="12">
        <f t="shared" si="37"/>
        <v>0</v>
      </c>
      <c r="AW52" s="12">
        <f t="shared" si="37"/>
        <v>0</v>
      </c>
      <c r="AX52" s="12">
        <f t="shared" si="37"/>
        <v>0</v>
      </c>
      <c r="AY52" s="12">
        <f t="shared" si="37"/>
        <v>0</v>
      </c>
      <c r="AZ52" s="12">
        <f t="shared" si="37"/>
        <v>0</v>
      </c>
      <c r="BA52" s="12">
        <f t="shared" si="37"/>
        <v>0</v>
      </c>
      <c r="BB52" s="12">
        <f t="shared" si="37"/>
        <v>0</v>
      </c>
      <c r="BC52" s="12">
        <f t="shared" si="37"/>
        <v>0</v>
      </c>
      <c r="BD52" s="12">
        <f t="shared" si="37"/>
        <v>0</v>
      </c>
      <c r="BE52" s="12">
        <f t="shared" si="37"/>
        <v>0</v>
      </c>
      <c r="BF52" s="12">
        <f t="shared" si="37"/>
        <v>0</v>
      </c>
      <c r="BG52" s="12">
        <f t="shared" si="37"/>
        <v>0</v>
      </c>
      <c r="BH52" s="12">
        <f t="shared" si="37"/>
        <v>0</v>
      </c>
      <c r="BI52" s="12">
        <f t="shared" si="37"/>
        <v>0</v>
      </c>
      <c r="BJ52" s="12">
        <f t="shared" si="37"/>
        <v>0</v>
      </c>
      <c r="BK52" s="12">
        <f t="shared" si="37"/>
        <v>0</v>
      </c>
      <c r="BL52" s="12">
        <f t="shared" si="37"/>
        <v>0</v>
      </c>
      <c r="BM52" s="12">
        <f t="shared" si="37"/>
        <v>0</v>
      </c>
      <c r="BN52" s="12">
        <f t="shared" si="37"/>
        <v>0</v>
      </c>
      <c r="BO52" s="12">
        <f t="shared" si="37"/>
        <v>0</v>
      </c>
      <c r="BP52" s="12">
        <f t="shared" si="37"/>
        <v>0</v>
      </c>
      <c r="BQ52" s="12">
        <f t="shared" si="37"/>
        <v>0</v>
      </c>
      <c r="BR52" s="12">
        <f t="shared" si="37"/>
        <v>0</v>
      </c>
      <c r="BS52" s="12">
        <f t="shared" si="37"/>
        <v>0</v>
      </c>
      <c r="BT52" s="12">
        <f t="shared" ref="BT52:DC52" si="38">IF(BT50&gt;24,0,IF(BT50&lt;$G$5,$G$18,(1-$G$4)*$G$18))</f>
        <v>0</v>
      </c>
      <c r="BU52" s="12">
        <f t="shared" si="38"/>
        <v>0</v>
      </c>
      <c r="BV52" s="12">
        <f t="shared" si="38"/>
        <v>0</v>
      </c>
      <c r="BW52" s="12">
        <f t="shared" si="38"/>
        <v>0</v>
      </c>
      <c r="BX52">
        <f t="shared" ref="BX52:BZ52" si="39">IF(BX50&gt;24,0,IF(BX50&lt;$G$5,$G52,(1-$G$4)*$G52))</f>
        <v>0</v>
      </c>
      <c r="BY52">
        <f t="shared" si="39"/>
        <v>0</v>
      </c>
      <c r="BZ52">
        <f t="shared" si="39"/>
        <v>0</v>
      </c>
    </row>
    <row r="53" spans="2:78" x14ac:dyDescent="0.2">
      <c r="E53">
        <v>1</v>
      </c>
      <c r="F53" t="s">
        <v>8</v>
      </c>
      <c r="G53" s="12">
        <f t="shared" ref="G53:AJ53" si="40">IF(G50&gt;($G$3+$G$5),0,IF(AND(G50&lt;($G$5+$G$5-1),G50&gt;($E$19*($G$5-1))),($G$18*$G$4),IF(AND(G50&lt;($G$3+$G$5),G50&gt;($G$5+$G$5-2)),$G$18*$G$4*(1-$G$4),IF(AND(G50&gt;($G$3+$G$5)),$G$18*$G$4*(1-$G$4)*0,0))))</f>
        <v>0</v>
      </c>
      <c r="H53" s="12">
        <f t="shared" si="40"/>
        <v>0</v>
      </c>
      <c r="I53" s="12">
        <f t="shared" si="40"/>
        <v>0</v>
      </c>
      <c r="J53" s="12">
        <f t="shared" si="40"/>
        <v>0</v>
      </c>
      <c r="K53" s="12">
        <f t="shared" si="40"/>
        <v>0</v>
      </c>
      <c r="L53" s="12">
        <f t="shared" si="40"/>
        <v>0</v>
      </c>
      <c r="M53" s="12">
        <f t="shared" si="40"/>
        <v>0</v>
      </c>
      <c r="N53" s="12">
        <f t="shared" si="40"/>
        <v>0</v>
      </c>
      <c r="O53" s="12">
        <f t="shared" si="40"/>
        <v>0</v>
      </c>
      <c r="P53" s="12">
        <f t="shared" si="40"/>
        <v>0</v>
      </c>
      <c r="Q53" s="12">
        <f t="shared" si="40"/>
        <v>0</v>
      </c>
      <c r="R53" s="12">
        <f t="shared" si="40"/>
        <v>0</v>
      </c>
      <c r="S53" s="12">
        <f t="shared" si="40"/>
        <v>0</v>
      </c>
      <c r="T53" s="12">
        <f t="shared" si="40"/>
        <v>0</v>
      </c>
      <c r="U53" s="12">
        <f t="shared" si="40"/>
        <v>0</v>
      </c>
      <c r="V53" s="12">
        <f t="shared" si="40"/>
        <v>95</v>
      </c>
      <c r="W53" s="12">
        <f t="shared" si="40"/>
        <v>95</v>
      </c>
      <c r="X53" s="12">
        <f t="shared" si="40"/>
        <v>95</v>
      </c>
      <c r="Y53" s="12">
        <f t="shared" si="40"/>
        <v>95</v>
      </c>
      <c r="Z53" s="12">
        <f t="shared" si="40"/>
        <v>95</v>
      </c>
      <c r="AA53" s="12">
        <f t="shared" si="40"/>
        <v>95</v>
      </c>
      <c r="AB53" s="12">
        <f t="shared" si="40"/>
        <v>95</v>
      </c>
      <c r="AC53" s="12">
        <f t="shared" si="40"/>
        <v>95</v>
      </c>
      <c r="AD53" s="12">
        <f t="shared" si="40"/>
        <v>95</v>
      </c>
      <c r="AE53" s="12">
        <f t="shared" si="40"/>
        <v>95</v>
      </c>
      <c r="AF53" s="12">
        <f t="shared" si="40"/>
        <v>95</v>
      </c>
      <c r="AG53" s="12">
        <f t="shared" si="40"/>
        <v>95</v>
      </c>
      <c r="AH53" s="12">
        <f t="shared" si="40"/>
        <v>95</v>
      </c>
      <c r="AI53" s="12">
        <f t="shared" si="40"/>
        <v>95</v>
      </c>
      <c r="AJ53" s="12">
        <f t="shared" si="40"/>
        <v>95</v>
      </c>
      <c r="AK53" s="12">
        <f>IF(AK50&gt;($G$3+$G$5),0,IF(AND(AK50&lt;($G$5+$G$5-1),AK50&gt;($E$19*($G$5-1))),($G$18*$G$4),IF(AND(AK50&lt;($G$3+$G$5),AK50&gt;($G$5+$G$5-2)),$G$18*$G$4*(1-$G$4),IF(AND(AK50&gt;($G$3+$G$5)),$G$18*$G$4*(1-$G$4)*0,0))))</f>
        <v>38</v>
      </c>
      <c r="AL53" s="12">
        <f t="shared" ref="AL53:BW53" si="41">IF(AL50&gt;($G$3+$G$5),0,IF(AND(AL50&lt;($G$5+$G$5-1),AL50&gt;($E$19*($G$5-1))),($G$18*$G$4),IF(AND(AL50&lt;($G$3+$G$5),AL50&gt;($G$5+$G$5-2)),$G$18*$G$4*(1-$G$4),IF(AND(AL50&gt;($G$3+$G$5)),$G$18*$G$4*(1-$G$4)*0,0))))</f>
        <v>38</v>
      </c>
      <c r="AM53" s="12">
        <f t="shared" si="41"/>
        <v>38</v>
      </c>
      <c r="AN53" s="12">
        <f t="shared" si="41"/>
        <v>38</v>
      </c>
      <c r="AO53" s="12">
        <f t="shared" si="41"/>
        <v>38</v>
      </c>
      <c r="AP53" s="12">
        <f t="shared" si="41"/>
        <v>38</v>
      </c>
      <c r="AQ53" s="12">
        <f t="shared" si="41"/>
        <v>38</v>
      </c>
      <c r="AR53" s="12">
        <f t="shared" si="41"/>
        <v>38</v>
      </c>
      <c r="AS53" s="12">
        <f t="shared" si="41"/>
        <v>38</v>
      </c>
      <c r="AT53" s="12">
        <f t="shared" si="41"/>
        <v>0</v>
      </c>
      <c r="AU53" s="12">
        <f t="shared" si="41"/>
        <v>0</v>
      </c>
      <c r="AV53" s="12">
        <f t="shared" si="41"/>
        <v>0</v>
      </c>
      <c r="AW53" s="12">
        <f t="shared" si="41"/>
        <v>0</v>
      </c>
      <c r="AX53" s="12">
        <f t="shared" si="41"/>
        <v>0</v>
      </c>
      <c r="AY53" s="12">
        <f t="shared" si="41"/>
        <v>0</v>
      </c>
      <c r="AZ53" s="12">
        <f t="shared" si="41"/>
        <v>0</v>
      </c>
      <c r="BA53" s="12">
        <f t="shared" si="41"/>
        <v>0</v>
      </c>
      <c r="BB53" s="12">
        <f t="shared" si="41"/>
        <v>0</v>
      </c>
      <c r="BC53" s="12">
        <f t="shared" si="41"/>
        <v>0</v>
      </c>
      <c r="BD53" s="12">
        <f t="shared" si="41"/>
        <v>0</v>
      </c>
      <c r="BE53" s="12">
        <f t="shared" si="41"/>
        <v>0</v>
      </c>
      <c r="BF53" s="12">
        <f t="shared" si="41"/>
        <v>0</v>
      </c>
      <c r="BG53" s="12">
        <f t="shared" si="41"/>
        <v>0</v>
      </c>
      <c r="BH53" s="12">
        <f t="shared" si="41"/>
        <v>0</v>
      </c>
      <c r="BI53" s="12">
        <f t="shared" si="41"/>
        <v>0</v>
      </c>
      <c r="BJ53" s="12">
        <f t="shared" si="41"/>
        <v>0</v>
      </c>
      <c r="BK53" s="12">
        <f t="shared" si="41"/>
        <v>0</v>
      </c>
      <c r="BL53" s="12">
        <f t="shared" si="41"/>
        <v>0</v>
      </c>
      <c r="BM53" s="12">
        <f t="shared" si="41"/>
        <v>0</v>
      </c>
      <c r="BN53" s="12">
        <f t="shared" si="41"/>
        <v>0</v>
      </c>
      <c r="BO53" s="12">
        <f t="shared" si="41"/>
        <v>0</v>
      </c>
      <c r="BP53" s="12">
        <f t="shared" si="41"/>
        <v>0</v>
      </c>
      <c r="BQ53" s="12">
        <f t="shared" si="41"/>
        <v>0</v>
      </c>
      <c r="BR53" s="12">
        <f t="shared" si="41"/>
        <v>0</v>
      </c>
      <c r="BS53" s="12">
        <f t="shared" si="41"/>
        <v>0</v>
      </c>
      <c r="BT53" s="12">
        <f t="shared" si="41"/>
        <v>0</v>
      </c>
      <c r="BU53" s="12">
        <f t="shared" si="41"/>
        <v>0</v>
      </c>
      <c r="BV53" s="12">
        <f t="shared" si="41"/>
        <v>0</v>
      </c>
      <c r="BW53" s="12">
        <f t="shared" si="41"/>
        <v>0</v>
      </c>
      <c r="BX53">
        <f t="shared" ref="BX53:BZ53" si="42">IF(BX50&gt;($G$3+$G$5),0,IF(AND(BX50&lt;($G$5+$G$5-1),BX50&gt;($E53*($G$5-1))),($G52*$G$4),IF(AND(BX50&lt;($G$3+$G$5),BX50&gt;($G$5+$G$5-2)),$G52*$G$4*(1-$G$4),IF(AND(BX50&gt;($G$3+$G$5)),$G52*$G$4*(1-$G$4)*0,0))))</f>
        <v>0</v>
      </c>
      <c r="BY53">
        <f t="shared" si="42"/>
        <v>0</v>
      </c>
      <c r="BZ53">
        <f t="shared" si="42"/>
        <v>0</v>
      </c>
    </row>
    <row r="54" spans="2:78" x14ac:dyDescent="0.2">
      <c r="E54">
        <v>2</v>
      </c>
      <c r="F54" t="s">
        <v>9</v>
      </c>
      <c r="G54" s="12">
        <f t="shared" ref="G54:BA54" si="43">IF(G50&gt;($G$3+$G$5+$G$5),0,IF(AND(G50&lt;($G$5+$G$5+$G$5-2),G50&gt;($E$20*$G$5-2)),$G$18*($G$4*$G$4),IF(AND(G50&lt;($G$5+$G$5+$G$3-1),G50&gt;($G$5+$G$5+$G$5-3)),$G$18*$G$4*$G$4*(1-$G$4),0)))</f>
        <v>0</v>
      </c>
      <c r="H54" s="12">
        <f t="shared" si="43"/>
        <v>0</v>
      </c>
      <c r="I54" s="12">
        <f t="shared" si="43"/>
        <v>0</v>
      </c>
      <c r="J54" s="12">
        <f t="shared" si="43"/>
        <v>0</v>
      </c>
      <c r="K54" s="12">
        <f t="shared" si="43"/>
        <v>0</v>
      </c>
      <c r="L54" s="12">
        <f t="shared" si="43"/>
        <v>0</v>
      </c>
      <c r="M54" s="12">
        <f t="shared" si="43"/>
        <v>0</v>
      </c>
      <c r="N54" s="12">
        <f t="shared" si="43"/>
        <v>0</v>
      </c>
      <c r="O54" s="12">
        <f t="shared" si="43"/>
        <v>0</v>
      </c>
      <c r="P54" s="12">
        <f t="shared" si="43"/>
        <v>0</v>
      </c>
      <c r="Q54" s="12">
        <f t="shared" si="43"/>
        <v>0</v>
      </c>
      <c r="R54" s="12">
        <f t="shared" si="43"/>
        <v>0</v>
      </c>
      <c r="S54" s="12">
        <f t="shared" si="43"/>
        <v>0</v>
      </c>
      <c r="T54" s="12">
        <f t="shared" si="43"/>
        <v>0</v>
      </c>
      <c r="U54" s="12">
        <f t="shared" si="43"/>
        <v>0</v>
      </c>
      <c r="V54" s="12">
        <f t="shared" si="43"/>
        <v>0</v>
      </c>
      <c r="W54" s="12">
        <f t="shared" si="43"/>
        <v>0</v>
      </c>
      <c r="X54" s="12">
        <f t="shared" si="43"/>
        <v>0</v>
      </c>
      <c r="Y54" s="12">
        <f t="shared" si="43"/>
        <v>0</v>
      </c>
      <c r="Z54" s="12">
        <f t="shared" si="43"/>
        <v>0</v>
      </c>
      <c r="AA54" s="12">
        <f t="shared" si="43"/>
        <v>0</v>
      </c>
      <c r="AB54" s="12">
        <f t="shared" si="43"/>
        <v>0</v>
      </c>
      <c r="AC54" s="12">
        <f t="shared" si="43"/>
        <v>0</v>
      </c>
      <c r="AD54" s="12">
        <f t="shared" si="43"/>
        <v>0</v>
      </c>
      <c r="AE54" s="12">
        <f t="shared" si="43"/>
        <v>0</v>
      </c>
      <c r="AF54" s="12">
        <f t="shared" si="43"/>
        <v>0</v>
      </c>
      <c r="AG54" s="12">
        <f t="shared" si="43"/>
        <v>0</v>
      </c>
      <c r="AH54" s="12">
        <f t="shared" si="43"/>
        <v>0</v>
      </c>
      <c r="AI54" s="12">
        <f t="shared" si="43"/>
        <v>0</v>
      </c>
      <c r="AJ54" s="12">
        <f t="shared" si="43"/>
        <v>0</v>
      </c>
      <c r="AK54" s="12">
        <f t="shared" si="43"/>
        <v>57</v>
      </c>
      <c r="AL54" s="12">
        <f t="shared" si="43"/>
        <v>57</v>
      </c>
      <c r="AM54" s="12">
        <f t="shared" si="43"/>
        <v>57</v>
      </c>
      <c r="AN54" s="12">
        <f t="shared" si="43"/>
        <v>57</v>
      </c>
      <c r="AO54" s="12">
        <f t="shared" si="43"/>
        <v>57</v>
      </c>
      <c r="AP54" s="12">
        <f t="shared" si="43"/>
        <v>57</v>
      </c>
      <c r="AQ54" s="12">
        <f t="shared" si="43"/>
        <v>57</v>
      </c>
      <c r="AR54" s="12">
        <f t="shared" si="43"/>
        <v>57</v>
      </c>
      <c r="AS54" s="12">
        <f t="shared" si="43"/>
        <v>57</v>
      </c>
      <c r="AT54" s="12">
        <f t="shared" si="43"/>
        <v>57</v>
      </c>
      <c r="AU54" s="12">
        <f t="shared" si="43"/>
        <v>57</v>
      </c>
      <c r="AV54" s="12">
        <f t="shared" si="43"/>
        <v>57</v>
      </c>
      <c r="AW54" s="12">
        <f t="shared" si="43"/>
        <v>57</v>
      </c>
      <c r="AX54" s="12">
        <f t="shared" si="43"/>
        <v>57</v>
      </c>
      <c r="AY54" s="12">
        <f t="shared" si="43"/>
        <v>57</v>
      </c>
      <c r="AZ54" s="12">
        <f t="shared" si="43"/>
        <v>22.8</v>
      </c>
      <c r="BA54" s="12">
        <f t="shared" si="43"/>
        <v>22.8</v>
      </c>
      <c r="BB54" s="12">
        <f>IF(BB50&gt;($G$3+$G$5+$G$5),0,IF(AND(BB50&lt;($G$5+$G$5+$G$5-2),BB50&gt;($E$20*$G$5-2)),$G$18*($G$4*$G$4),IF(AND(BB50&lt;($G$5+$G$5+$G$3-1),BB50&gt;($G$5+$G$5+$G$5-3)),$G$18*$G$4*$G$4*(1-$G$4),0)))</f>
        <v>22.8</v>
      </c>
      <c r="BC54" s="12">
        <f t="shared" ref="BC54:BE54" si="44">IF(BC50&gt;($G$3+$G$5+$G$5),0,IF(AND(BC50&lt;($G$5+$G$5+$G$5-2),BC50&gt;($E$20*$G$5-2)),$G$18*($G$4*$G$4),IF(AND(BC50&lt;($G$5+$G$5+$G$3-1),BC50&gt;($G$5+$G$5+$G$5-3)),$G$18*$G$4*$G$4*(1-$G$4),0)))</f>
        <v>22.8</v>
      </c>
      <c r="BD54" s="12">
        <f t="shared" si="44"/>
        <v>22.8</v>
      </c>
      <c r="BE54" s="12">
        <f t="shared" si="44"/>
        <v>22.8</v>
      </c>
      <c r="BF54" s="12">
        <f>IF(BF50&gt;($G$3+$G$5+$G$5),0,IF(AND(BF50&lt;($G$5+$G$5+$G$5-2),BF50&gt;($E$20*$G$5-2)),$G$18*($G$4*$G$4),IF(AND(BF50&lt;($G$5+$G$5+$G$3-1),BF50&gt;($G$5+$G$5+$G$5-3)),$G$18*$G$4*$G$4*(1-$G$4),0)))</f>
        <v>22.8</v>
      </c>
      <c r="BG54" s="12">
        <f t="shared" ref="BG54:BW54" si="45">IF(BG50&gt;($G$3+$G$5+$G$5),0,IF(AND(BG50&lt;($G$5+$G$5+$G$5-2),BG50&gt;($E$20*$G$5-2)),$G$18*($G$4*$G$4),IF(AND(BG50&lt;($G$5+$G$5+$G$3-1),BG50&gt;($G$5+$G$5+$G$5-3)),$G$18*$G$4*$G$4*(1-$G$4),0)))</f>
        <v>22.8</v>
      </c>
      <c r="BH54" s="12">
        <f t="shared" si="45"/>
        <v>22.8</v>
      </c>
      <c r="BI54" s="12">
        <f t="shared" si="45"/>
        <v>0</v>
      </c>
      <c r="BJ54" s="12">
        <f t="shared" si="45"/>
        <v>0</v>
      </c>
      <c r="BK54" s="12">
        <f t="shared" si="45"/>
        <v>0</v>
      </c>
      <c r="BL54" s="12">
        <f t="shared" si="45"/>
        <v>0</v>
      </c>
      <c r="BM54" s="12">
        <f t="shared" si="45"/>
        <v>0</v>
      </c>
      <c r="BN54" s="12">
        <f t="shared" si="45"/>
        <v>0</v>
      </c>
      <c r="BO54" s="12">
        <f t="shared" si="45"/>
        <v>0</v>
      </c>
      <c r="BP54" s="12">
        <f t="shared" si="45"/>
        <v>0</v>
      </c>
      <c r="BQ54" s="12">
        <f t="shared" si="45"/>
        <v>0</v>
      </c>
      <c r="BR54" s="12">
        <f t="shared" si="45"/>
        <v>0</v>
      </c>
      <c r="BS54" s="12">
        <f t="shared" si="45"/>
        <v>0</v>
      </c>
      <c r="BT54" s="12">
        <f t="shared" si="45"/>
        <v>0</v>
      </c>
      <c r="BU54" s="12">
        <f t="shared" si="45"/>
        <v>0</v>
      </c>
      <c r="BV54" s="12">
        <f t="shared" si="45"/>
        <v>0</v>
      </c>
      <c r="BW54" s="12">
        <f t="shared" si="45"/>
        <v>0</v>
      </c>
      <c r="BX54">
        <f t="shared" ref="BX54:BZ54" si="46">IF(BX50&gt;($G$3+$G$5+$G$5),0,IF(AND(BX50&lt;($G$5+$G$5+$G$5-2),BX50&gt;($E54*$G$5-2)),$G52*($G$4*$G$4),IF(AND(BX50&lt;($G$5+$G$5+$G$3-1),BX50&gt;($G$5+$G$5+$G$5-3)),$G52*$G$4*$G$4*(1-$G$4),0)))</f>
        <v>0</v>
      </c>
      <c r="BY54">
        <f t="shared" si="46"/>
        <v>0</v>
      </c>
      <c r="BZ54">
        <f t="shared" si="46"/>
        <v>0</v>
      </c>
    </row>
    <row r="55" spans="2:78" x14ac:dyDescent="0.2">
      <c r="E55">
        <v>3</v>
      </c>
      <c r="F55" t="s">
        <v>10</v>
      </c>
      <c r="G55" s="12">
        <f t="shared" ref="G55:AX55" si="47">IF(G50&gt;($G$3+$G$5+$G$5+$G$5),0,IF(AND(G50&lt;($G$5+$G$5+$G$5+$G$5),G50&gt;($E$21*$G$5-1)),$G$18*($G$4*$G$4*$G$4),IF(AND(G50&lt;($G$5+$G$5+$G$5+$G$3),G50&gt;($G$5+$G$5+$G$5+$G$5-1)),$G$18*$G$4*$G$4*$G$4*(1-$G$4),0)))</f>
        <v>0</v>
      </c>
      <c r="H55" s="12">
        <f t="shared" si="47"/>
        <v>0</v>
      </c>
      <c r="I55" s="12">
        <f t="shared" si="47"/>
        <v>0</v>
      </c>
      <c r="J55" s="12">
        <f t="shared" si="47"/>
        <v>0</v>
      </c>
      <c r="K55" s="12">
        <f t="shared" si="47"/>
        <v>0</v>
      </c>
      <c r="L55" s="12">
        <f t="shared" si="47"/>
        <v>0</v>
      </c>
      <c r="M55" s="12">
        <f t="shared" si="47"/>
        <v>0</v>
      </c>
      <c r="N55" s="12">
        <f t="shared" si="47"/>
        <v>0</v>
      </c>
      <c r="O55" s="12">
        <f t="shared" si="47"/>
        <v>0</v>
      </c>
      <c r="P55" s="12">
        <f t="shared" si="47"/>
        <v>0</v>
      </c>
      <c r="Q55" s="12">
        <f t="shared" si="47"/>
        <v>0</v>
      </c>
      <c r="R55" s="12">
        <f t="shared" si="47"/>
        <v>0</v>
      </c>
      <c r="S55" s="12">
        <f t="shared" si="47"/>
        <v>0</v>
      </c>
      <c r="T55" s="12">
        <f t="shared" si="47"/>
        <v>0</v>
      </c>
      <c r="U55" s="12">
        <f t="shared" si="47"/>
        <v>0</v>
      </c>
      <c r="V55" s="12">
        <f t="shared" si="47"/>
        <v>0</v>
      </c>
      <c r="W55" s="12">
        <f t="shared" si="47"/>
        <v>0</v>
      </c>
      <c r="X55" s="12">
        <f t="shared" si="47"/>
        <v>0</v>
      </c>
      <c r="Y55" s="12">
        <f t="shared" si="47"/>
        <v>0</v>
      </c>
      <c r="Z55" s="12">
        <f t="shared" si="47"/>
        <v>0</v>
      </c>
      <c r="AA55" s="12">
        <f t="shared" si="47"/>
        <v>0</v>
      </c>
      <c r="AB55" s="12">
        <f t="shared" si="47"/>
        <v>0</v>
      </c>
      <c r="AC55" s="12">
        <f t="shared" si="47"/>
        <v>0</v>
      </c>
      <c r="AD55" s="12">
        <f t="shared" si="47"/>
        <v>0</v>
      </c>
      <c r="AE55" s="12">
        <f t="shared" si="47"/>
        <v>0</v>
      </c>
      <c r="AF55" s="12">
        <f t="shared" si="47"/>
        <v>0</v>
      </c>
      <c r="AG55" s="12">
        <f t="shared" si="47"/>
        <v>0</v>
      </c>
      <c r="AH55" s="12">
        <f t="shared" si="47"/>
        <v>0</v>
      </c>
      <c r="AI55" s="12">
        <f t="shared" si="47"/>
        <v>0</v>
      </c>
      <c r="AJ55" s="12">
        <f t="shared" si="47"/>
        <v>0</v>
      </c>
      <c r="AK55" s="12">
        <f t="shared" si="47"/>
        <v>0</v>
      </c>
      <c r="AL55" s="12">
        <f t="shared" si="47"/>
        <v>0</v>
      </c>
      <c r="AM55" s="12">
        <f t="shared" si="47"/>
        <v>0</v>
      </c>
      <c r="AN55" s="12">
        <f t="shared" si="47"/>
        <v>0</v>
      </c>
      <c r="AO55" s="12">
        <f t="shared" si="47"/>
        <v>0</v>
      </c>
      <c r="AP55" s="12">
        <f t="shared" si="47"/>
        <v>0</v>
      </c>
      <c r="AQ55" s="12">
        <f t="shared" si="47"/>
        <v>0</v>
      </c>
      <c r="AR55" s="12">
        <f t="shared" si="47"/>
        <v>0</v>
      </c>
      <c r="AS55" s="12">
        <f t="shared" si="47"/>
        <v>0</v>
      </c>
      <c r="AT55" s="12">
        <f t="shared" si="47"/>
        <v>0</v>
      </c>
      <c r="AU55" s="12">
        <f t="shared" si="47"/>
        <v>0</v>
      </c>
      <c r="AV55" s="12">
        <f t="shared" si="47"/>
        <v>0</v>
      </c>
      <c r="AW55" s="12">
        <f t="shared" si="47"/>
        <v>0</v>
      </c>
      <c r="AX55" s="12">
        <f t="shared" si="47"/>
        <v>0</v>
      </c>
      <c r="AY55" s="12">
        <f t="shared" ref="AY55" si="48">IF(AY50&gt;($G$3+$G$5+$G$5+$G$5),0,IF(AND(AY50&lt;($G$5+$G$5+$G$5+$G$5-2),AY50&gt;($E$21*$G$5-3)),$G$18*($G$4*$G$4*$G$4),IF(AND(AY50&lt;($G$5+$G$5+$G$5+$G$3),AY50&gt;($G$5+$G$5+$G$5+$G$5-3)),$G$18*$G$4*$G$4*$G$4*(1-$G$4),0)))</f>
        <v>0</v>
      </c>
      <c r="AZ55" s="12">
        <f>IF(AZ50&gt;($G$3+$G$5+$G$5+$G$5),0,IF(AND(AZ50&lt;($G$5+$G$5+$G$5+$G$5-2),AZ50&gt;($E$21*$G$5-3)),$G$18*($G$4*$G$4*$G$4),IF(AND(AZ50&lt;($G$5+$G$5+$G$5+$G$3),AZ50&gt;($G$5+$G$5+$G$5+$G$5-3)),$G$18*$G$4*$G$4*$G$4*(1-$G$4),0)))</f>
        <v>34.200000000000003</v>
      </c>
      <c r="BA55" s="12">
        <f t="shared" ref="BA55:BW55" si="49">IF(BA50&gt;($G$3+$G$5+$G$5+$G$5),0,IF(AND(BA50&lt;($G$5+$G$5+$G$5+$G$5-2),BA50&gt;($E$21*$G$5-3)),$G$18*($G$4*$G$4*$G$4),IF(AND(BA50&lt;($G$5+$G$5+$G$5+$G$3),BA50&gt;($G$5+$G$5+$G$5+$G$5-3)),$G$18*$G$4*$G$4*$G$4*(1-$G$4),0)))</f>
        <v>34.200000000000003</v>
      </c>
      <c r="BB55" s="12">
        <f t="shared" si="49"/>
        <v>34.200000000000003</v>
      </c>
      <c r="BC55" s="12">
        <f t="shared" si="49"/>
        <v>34.200000000000003</v>
      </c>
      <c r="BD55" s="12">
        <f t="shared" si="49"/>
        <v>34.200000000000003</v>
      </c>
      <c r="BE55" s="12">
        <f t="shared" si="49"/>
        <v>34.200000000000003</v>
      </c>
      <c r="BF55" s="12">
        <f t="shared" si="49"/>
        <v>34.200000000000003</v>
      </c>
      <c r="BG55" s="12">
        <f t="shared" si="49"/>
        <v>34.200000000000003</v>
      </c>
      <c r="BH55" s="12">
        <f t="shared" si="49"/>
        <v>34.200000000000003</v>
      </c>
      <c r="BI55" s="12">
        <f t="shared" si="49"/>
        <v>34.200000000000003</v>
      </c>
      <c r="BJ55" s="12">
        <f t="shared" si="49"/>
        <v>34.200000000000003</v>
      </c>
      <c r="BK55" s="12">
        <f t="shared" si="49"/>
        <v>34.200000000000003</v>
      </c>
      <c r="BL55" s="12">
        <f t="shared" si="49"/>
        <v>34.200000000000003</v>
      </c>
      <c r="BM55" s="12">
        <f t="shared" si="49"/>
        <v>34.200000000000003</v>
      </c>
      <c r="BN55" s="12">
        <f t="shared" si="49"/>
        <v>34.200000000000003</v>
      </c>
      <c r="BO55" s="12">
        <f t="shared" si="49"/>
        <v>34.200000000000003</v>
      </c>
      <c r="BP55" s="12">
        <f t="shared" si="49"/>
        <v>13.68</v>
      </c>
      <c r="BQ55" s="12">
        <f t="shared" si="49"/>
        <v>13.68</v>
      </c>
      <c r="BR55" s="12">
        <f t="shared" si="49"/>
        <v>13.68</v>
      </c>
      <c r="BS55" s="12">
        <f t="shared" si="49"/>
        <v>13.68</v>
      </c>
      <c r="BT55" s="12">
        <f t="shared" si="49"/>
        <v>13.68</v>
      </c>
      <c r="BU55" s="12">
        <f t="shared" si="49"/>
        <v>13.68</v>
      </c>
      <c r="BV55" s="12">
        <f t="shared" si="49"/>
        <v>13.68</v>
      </c>
      <c r="BW55" s="12">
        <f t="shared" si="49"/>
        <v>13.68</v>
      </c>
      <c r="BX55">
        <f t="shared" ref="BX55:BZ55" ca="1" si="50">IF(BX50&gt;($G$3+$G$5+$G$5+$G$5),0,IF(AND(BX50&lt;($G$5+$G$5+$G$5+$G$5),BX50&gt;($E55*$G$5-1)),$G52*($G$4*$G$4*$G$4),IF(AND(BX50&lt;($G$5+$G$5+$G$5+$G$3),BX50&gt;($G$5+$G$5+$G$5+$G$5-1)),$G52*$G$4*$G$4*$G$4*(1-$G$4),0)))</f>
        <v>62.497361204085827</v>
      </c>
      <c r="BY55">
        <f t="shared" ca="1" si="50"/>
        <v>62.497361204085827</v>
      </c>
      <c r="BZ55">
        <f t="shared" si="50"/>
        <v>0</v>
      </c>
    </row>
    <row r="56" spans="2:78" ht="5.25" customHeight="1" x14ac:dyDescent="0.2">
      <c r="G56" s="12"/>
      <c r="H56" s="12"/>
      <c r="I56" s="12"/>
      <c r="J56" s="12"/>
      <c r="K56" s="12"/>
      <c r="L56" s="12"/>
      <c r="M56" s="12"/>
      <c r="N56" s="12"/>
      <c r="O56" s="12"/>
      <c r="P56" s="12"/>
      <c r="Q56" s="12"/>
      <c r="R56" s="12"/>
      <c r="S56" s="12"/>
      <c r="T56" s="12"/>
      <c r="U56" s="12"/>
      <c r="V56" s="12"/>
      <c r="W56" s="12"/>
      <c r="X56" s="12"/>
      <c r="Y56" s="12"/>
      <c r="Z56" s="12"/>
      <c r="AA56" s="12"/>
      <c r="AB56" s="12"/>
      <c r="AC56" s="12"/>
      <c r="AD56" s="12"/>
      <c r="AE56" s="12"/>
      <c r="AF56" s="12"/>
      <c r="AG56" s="12"/>
      <c r="AH56" s="12"/>
      <c r="AI56" s="12"/>
      <c r="AJ56" s="12"/>
      <c r="AK56" s="12"/>
      <c r="AL56" s="12"/>
      <c r="AM56" s="12"/>
      <c r="AN56" s="12"/>
      <c r="AO56" s="12"/>
      <c r="AP56" s="12"/>
      <c r="AQ56" s="12"/>
      <c r="AR56" s="12"/>
      <c r="AS56" s="12"/>
      <c r="AT56" s="12"/>
      <c r="AU56" s="12"/>
      <c r="AV56" s="12"/>
      <c r="AW56" s="12"/>
      <c r="AX56" s="12"/>
      <c r="AY56" s="12"/>
      <c r="AZ56" s="12"/>
      <c r="BA56" s="12"/>
      <c r="BB56" s="12"/>
      <c r="BC56" s="12"/>
      <c r="BD56" s="12"/>
      <c r="BE56" s="12"/>
      <c r="BF56" s="12"/>
      <c r="BG56" s="12"/>
      <c r="BH56" s="12"/>
      <c r="BI56" s="12"/>
      <c r="BJ56" s="12"/>
      <c r="BK56" s="12"/>
      <c r="BL56" s="12"/>
      <c r="BM56" s="12"/>
      <c r="BN56" s="12"/>
      <c r="BO56" s="12"/>
      <c r="BP56" s="12"/>
      <c r="BQ56" s="12"/>
      <c r="BR56" s="12"/>
      <c r="BS56" s="12"/>
      <c r="BT56" s="12"/>
      <c r="BU56" s="12"/>
      <c r="BV56" s="12"/>
      <c r="BW56" s="12"/>
    </row>
    <row r="57" spans="2:78" x14ac:dyDescent="0.2">
      <c r="B57" s="21" t="s">
        <v>16</v>
      </c>
      <c r="F57" s="13" t="s">
        <v>12</v>
      </c>
      <c r="G57" s="14">
        <f t="shared" ref="G57:BR57" ca="1" si="51">SUM(G52:G55)</f>
        <v>723.34908801025279</v>
      </c>
      <c r="H57" s="14">
        <f t="shared" si="51"/>
        <v>158.33333333333334</v>
      </c>
      <c r="I57" s="14">
        <f t="shared" si="51"/>
        <v>158.33333333333334</v>
      </c>
      <c r="J57" s="14">
        <f t="shared" si="51"/>
        <v>158.33333333333334</v>
      </c>
      <c r="K57" s="14">
        <f t="shared" si="51"/>
        <v>158.33333333333334</v>
      </c>
      <c r="L57" s="14">
        <f t="shared" si="51"/>
        <v>158.33333333333334</v>
      </c>
      <c r="M57" s="14">
        <f t="shared" si="51"/>
        <v>158.33333333333334</v>
      </c>
      <c r="N57" s="14">
        <f t="shared" si="51"/>
        <v>158.33333333333334</v>
      </c>
      <c r="O57" s="14">
        <f t="shared" si="51"/>
        <v>158.33333333333334</v>
      </c>
      <c r="P57" s="14">
        <f t="shared" si="51"/>
        <v>158.33333333333334</v>
      </c>
      <c r="Q57" s="14">
        <f t="shared" si="51"/>
        <v>158.33333333333334</v>
      </c>
      <c r="R57" s="14">
        <f t="shared" si="51"/>
        <v>158.33333333333334</v>
      </c>
      <c r="S57" s="14">
        <f t="shared" si="51"/>
        <v>158.33333333333334</v>
      </c>
      <c r="T57" s="14">
        <f t="shared" si="51"/>
        <v>158.33333333333334</v>
      </c>
      <c r="U57" s="14">
        <f t="shared" si="51"/>
        <v>158.33333333333334</v>
      </c>
      <c r="V57" s="14">
        <f t="shared" si="51"/>
        <v>158.33333333333334</v>
      </c>
      <c r="W57" s="14">
        <f t="shared" si="51"/>
        <v>158.33333333333334</v>
      </c>
      <c r="X57" s="14">
        <f t="shared" si="51"/>
        <v>158.33333333333334</v>
      </c>
      <c r="Y57" s="14">
        <f t="shared" si="51"/>
        <v>158.33333333333334</v>
      </c>
      <c r="Z57" s="14">
        <f t="shared" si="51"/>
        <v>158.33333333333334</v>
      </c>
      <c r="AA57" s="14">
        <f t="shared" si="51"/>
        <v>158.33333333333334</v>
      </c>
      <c r="AB57" s="14">
        <f t="shared" si="51"/>
        <v>158.33333333333334</v>
      </c>
      <c r="AC57" s="14">
        <f t="shared" si="51"/>
        <v>158.33333333333334</v>
      </c>
      <c r="AD57" s="14">
        <f t="shared" si="51"/>
        <v>158.33333333333334</v>
      </c>
      <c r="AE57" s="14">
        <f t="shared" si="51"/>
        <v>95</v>
      </c>
      <c r="AF57" s="14">
        <f t="shared" si="51"/>
        <v>95</v>
      </c>
      <c r="AG57" s="14">
        <f t="shared" si="51"/>
        <v>95</v>
      </c>
      <c r="AH57" s="14">
        <f t="shared" si="51"/>
        <v>95</v>
      </c>
      <c r="AI57" s="14">
        <f t="shared" si="51"/>
        <v>95</v>
      </c>
      <c r="AJ57" s="14">
        <f t="shared" si="51"/>
        <v>95</v>
      </c>
      <c r="AK57" s="14">
        <f t="shared" si="51"/>
        <v>95</v>
      </c>
      <c r="AL57" s="14">
        <f t="shared" si="51"/>
        <v>95</v>
      </c>
      <c r="AM57" s="14">
        <f t="shared" si="51"/>
        <v>95</v>
      </c>
      <c r="AN57" s="14">
        <f t="shared" si="51"/>
        <v>95</v>
      </c>
      <c r="AO57" s="14">
        <f t="shared" si="51"/>
        <v>95</v>
      </c>
      <c r="AP57" s="14">
        <f t="shared" si="51"/>
        <v>95</v>
      </c>
      <c r="AQ57" s="14">
        <f t="shared" si="51"/>
        <v>95</v>
      </c>
      <c r="AR57" s="14">
        <f t="shared" si="51"/>
        <v>95</v>
      </c>
      <c r="AS57" s="14">
        <f t="shared" si="51"/>
        <v>95</v>
      </c>
      <c r="AT57" s="14">
        <f t="shared" si="51"/>
        <v>57</v>
      </c>
      <c r="AU57" s="14">
        <f t="shared" si="51"/>
        <v>57</v>
      </c>
      <c r="AV57" s="14">
        <f t="shared" si="51"/>
        <v>57</v>
      </c>
      <c r="AW57" s="14">
        <f t="shared" si="51"/>
        <v>57</v>
      </c>
      <c r="AX57" s="14">
        <f t="shared" si="51"/>
        <v>57</v>
      </c>
      <c r="AY57" s="14">
        <f t="shared" si="51"/>
        <v>57</v>
      </c>
      <c r="AZ57" s="14">
        <f t="shared" si="51"/>
        <v>57</v>
      </c>
      <c r="BA57" s="14">
        <f t="shared" si="51"/>
        <v>57</v>
      </c>
      <c r="BB57" s="14">
        <f t="shared" si="51"/>
        <v>57</v>
      </c>
      <c r="BC57" s="14">
        <f t="shared" si="51"/>
        <v>57</v>
      </c>
      <c r="BD57" s="14">
        <f t="shared" si="51"/>
        <v>57</v>
      </c>
      <c r="BE57" s="14">
        <f t="shared" si="51"/>
        <v>57</v>
      </c>
      <c r="BF57" s="14">
        <f t="shared" si="51"/>
        <v>57</v>
      </c>
      <c r="BG57" s="14">
        <f t="shared" si="51"/>
        <v>57</v>
      </c>
      <c r="BH57" s="14">
        <f t="shared" si="51"/>
        <v>57</v>
      </c>
      <c r="BI57" s="14">
        <f t="shared" si="51"/>
        <v>34.200000000000003</v>
      </c>
      <c r="BJ57" s="14">
        <f t="shared" si="51"/>
        <v>34.200000000000003</v>
      </c>
      <c r="BK57" s="14">
        <f t="shared" si="51"/>
        <v>34.200000000000003</v>
      </c>
      <c r="BL57" s="14">
        <f t="shared" si="51"/>
        <v>34.200000000000003</v>
      </c>
      <c r="BM57" s="14">
        <f t="shared" si="51"/>
        <v>34.200000000000003</v>
      </c>
      <c r="BN57" s="14">
        <f t="shared" si="51"/>
        <v>34.200000000000003</v>
      </c>
      <c r="BO57" s="14">
        <f t="shared" si="51"/>
        <v>34.200000000000003</v>
      </c>
      <c r="BP57" s="14">
        <f t="shared" si="51"/>
        <v>13.68</v>
      </c>
      <c r="BQ57" s="14">
        <f t="shared" si="51"/>
        <v>13.68</v>
      </c>
      <c r="BR57" s="14">
        <f t="shared" si="51"/>
        <v>13.68</v>
      </c>
      <c r="BS57" s="14">
        <f t="shared" ref="BS57:BX57" si="52">SUM(BS52:BS55)</f>
        <v>13.68</v>
      </c>
      <c r="BT57" s="14">
        <f t="shared" si="52"/>
        <v>13.68</v>
      </c>
      <c r="BU57" s="14">
        <f t="shared" si="52"/>
        <v>13.68</v>
      </c>
      <c r="BV57" s="14">
        <f t="shared" si="52"/>
        <v>13.68</v>
      </c>
      <c r="BW57" s="14">
        <f t="shared" si="52"/>
        <v>13.68</v>
      </c>
      <c r="BX57" s="13">
        <f t="shared" ca="1" si="52"/>
        <v>62.497361204085827</v>
      </c>
      <c r="BY57" s="13">
        <f ca="1">SUM(BY52:BY55)</f>
        <v>62.497361204085827</v>
      </c>
      <c r="BZ57" s="13">
        <f t="shared" ref="BZ57" si="53">SUM(BZ52:BZ55)</f>
        <v>0</v>
      </c>
    </row>
    <row r="58" spans="2:78" ht="5.25" customHeight="1" x14ac:dyDescent="0.2">
      <c r="F58" s="15"/>
      <c r="G58" s="16"/>
      <c r="H58" s="16"/>
      <c r="I58" s="16"/>
      <c r="J58" s="16"/>
      <c r="K58" s="16"/>
      <c r="L58" s="16"/>
      <c r="M58" s="16"/>
      <c r="N58" s="16"/>
      <c r="O58" s="16"/>
      <c r="P58" s="16"/>
      <c r="Q58" s="16"/>
      <c r="R58" s="16"/>
      <c r="S58" s="16"/>
      <c r="T58" s="16"/>
      <c r="U58" s="16"/>
      <c r="V58" s="16"/>
      <c r="W58" s="16"/>
      <c r="X58" s="16"/>
      <c r="Y58" s="16"/>
      <c r="Z58" s="16"/>
      <c r="AA58" s="16"/>
      <c r="AB58" s="16"/>
      <c r="AC58" s="16"/>
      <c r="AD58" s="16"/>
      <c r="AE58" s="16"/>
      <c r="AF58" s="16"/>
      <c r="AG58" s="16"/>
      <c r="AH58" s="16"/>
      <c r="AI58" s="16"/>
      <c r="AJ58" s="16"/>
      <c r="AK58" s="16"/>
      <c r="AL58" s="16"/>
      <c r="AM58" s="16"/>
      <c r="AN58" s="16"/>
      <c r="AO58" s="16"/>
      <c r="AP58" s="16"/>
      <c r="AQ58" s="16"/>
      <c r="AR58" s="16"/>
      <c r="AS58" s="16"/>
      <c r="AT58" s="16"/>
      <c r="AU58" s="16"/>
      <c r="AV58" s="16"/>
      <c r="AW58" s="16"/>
      <c r="AX58" s="16"/>
      <c r="AY58" s="16"/>
      <c r="AZ58" s="16"/>
      <c r="BA58" s="16"/>
      <c r="BB58" s="16"/>
      <c r="BC58" s="16"/>
      <c r="BD58" s="16"/>
      <c r="BE58" s="16"/>
      <c r="BF58" s="16"/>
      <c r="BG58" s="16"/>
      <c r="BH58" s="16"/>
      <c r="BI58" s="16"/>
      <c r="BJ58" s="16"/>
      <c r="BK58" s="16"/>
      <c r="BL58" s="16"/>
      <c r="BM58" s="16"/>
      <c r="BN58" s="16"/>
      <c r="BO58" s="16"/>
      <c r="BP58" s="16"/>
      <c r="BQ58" s="16"/>
      <c r="BR58" s="16"/>
      <c r="BS58" s="16"/>
      <c r="BT58" s="16"/>
      <c r="BU58" s="16"/>
      <c r="BV58" s="16"/>
      <c r="BW58" s="16"/>
      <c r="BX58" s="15"/>
      <c r="BY58" s="15"/>
      <c r="BZ58" s="15"/>
    </row>
    <row r="59" spans="2:78" x14ac:dyDescent="0.2">
      <c r="F59" t="s">
        <v>11</v>
      </c>
      <c r="G59" s="12">
        <f ca="1">(IFERROR(G52*HLOOKUP(G50,$G$7:$AD$8,2),"n.a."))/10^3</f>
        <v>488.08039503540914</v>
      </c>
      <c r="H59" s="12">
        <f t="shared" ref="H59:BS59" si="54">(IFERROR(H52*HLOOKUP(H50,$G$7:$AD$8,2),"n.a."))/10^3</f>
        <v>103.68689990604663</v>
      </c>
      <c r="I59" s="12">
        <f t="shared" si="54"/>
        <v>100.50404957790356</v>
      </c>
      <c r="J59" s="12">
        <f t="shared" si="54"/>
        <v>97.286625023939237</v>
      </c>
      <c r="K59" s="12">
        <f t="shared" si="54"/>
        <v>94.034250676040827</v>
      </c>
      <c r="L59" s="12">
        <f t="shared" si="54"/>
        <v>90.74654688642616</v>
      </c>
      <c r="M59" s="12">
        <f t="shared" si="54"/>
        <v>87.423129883327789</v>
      </c>
      <c r="N59" s="12">
        <f t="shared" si="54"/>
        <v>84.063611726195418</v>
      </c>
      <c r="O59" s="12">
        <f t="shared" si="54"/>
        <v>80.667600260411945</v>
      </c>
      <c r="P59" s="12">
        <f t="shared" si="54"/>
        <v>77.234699071517198</v>
      </c>
      <c r="Q59" s="12">
        <f t="shared" si="54"/>
        <v>73.764507438935055</v>
      </c>
      <c r="R59" s="12">
        <f t="shared" si="54"/>
        <v>70.256620289197343</v>
      </c>
      <c r="S59" s="12">
        <f t="shared" si="54"/>
        <v>66.710628148660049</v>
      </c>
      <c r="T59" s="12">
        <f t="shared" si="54"/>
        <v>63.126117095705254</v>
      </c>
      <c r="U59" s="12">
        <f t="shared" si="54"/>
        <v>59.502668712424907</v>
      </c>
      <c r="V59" s="12">
        <f t="shared" si="54"/>
        <v>22.335944014311476</v>
      </c>
      <c r="W59" s="12">
        <f t="shared" si="54"/>
        <v>20.854905403288846</v>
      </c>
      <c r="X59" s="12">
        <f t="shared" si="54"/>
        <v>19.35777877111898</v>
      </c>
      <c r="Y59" s="12">
        <f t="shared" si="54"/>
        <v>17.844389359073471</v>
      </c>
      <c r="Z59" s="12">
        <f t="shared" si="54"/>
        <v>16.314560510078969</v>
      </c>
      <c r="AA59" s="12">
        <f t="shared" si="54"/>
        <v>14.76811364809612</v>
      </c>
      <c r="AB59" s="12">
        <f t="shared" si="54"/>
        <v>13.204868257274478</v>
      </c>
      <c r="AC59" s="12">
        <f t="shared" si="54"/>
        <v>11.62464186088105</v>
      </c>
      <c r="AD59" s="12">
        <f t="shared" si="54"/>
        <v>10.027249999999853</v>
      </c>
      <c r="AE59" s="12">
        <f t="shared" si="54"/>
        <v>0</v>
      </c>
      <c r="AF59" s="12">
        <f t="shared" si="54"/>
        <v>0</v>
      </c>
      <c r="AG59" s="12">
        <f t="shared" si="54"/>
        <v>0</v>
      </c>
      <c r="AH59" s="12">
        <f t="shared" si="54"/>
        <v>0</v>
      </c>
      <c r="AI59" s="12">
        <f t="shared" si="54"/>
        <v>0</v>
      </c>
      <c r="AJ59" s="12">
        <f t="shared" si="54"/>
        <v>0</v>
      </c>
      <c r="AK59" s="12">
        <f t="shared" si="54"/>
        <v>0</v>
      </c>
      <c r="AL59" s="12">
        <f t="shared" si="54"/>
        <v>0</v>
      </c>
      <c r="AM59" s="12">
        <f t="shared" si="54"/>
        <v>0</v>
      </c>
      <c r="AN59" s="12">
        <f t="shared" si="54"/>
        <v>0</v>
      </c>
      <c r="AO59" s="12">
        <f t="shared" si="54"/>
        <v>0</v>
      </c>
      <c r="AP59" s="12">
        <f t="shared" si="54"/>
        <v>0</v>
      </c>
      <c r="AQ59" s="12">
        <f t="shared" si="54"/>
        <v>0</v>
      </c>
      <c r="AR59" s="12">
        <f t="shared" si="54"/>
        <v>0</v>
      </c>
      <c r="AS59" s="12">
        <f t="shared" si="54"/>
        <v>0</v>
      </c>
      <c r="AT59" s="12">
        <f t="shared" si="54"/>
        <v>0</v>
      </c>
      <c r="AU59" s="12">
        <f t="shared" si="54"/>
        <v>0</v>
      </c>
      <c r="AV59" s="12">
        <f t="shared" si="54"/>
        <v>0</v>
      </c>
      <c r="AW59" s="12">
        <f t="shared" si="54"/>
        <v>0</v>
      </c>
      <c r="AX59" s="12">
        <f t="shared" si="54"/>
        <v>0</v>
      </c>
      <c r="AY59" s="12">
        <f t="shared" si="54"/>
        <v>0</v>
      </c>
      <c r="AZ59" s="12">
        <f t="shared" si="54"/>
        <v>0</v>
      </c>
      <c r="BA59" s="12">
        <f t="shared" si="54"/>
        <v>0</v>
      </c>
      <c r="BB59" s="12">
        <f t="shared" si="54"/>
        <v>0</v>
      </c>
      <c r="BC59" s="12">
        <f t="shared" si="54"/>
        <v>0</v>
      </c>
      <c r="BD59" s="12">
        <f t="shared" si="54"/>
        <v>0</v>
      </c>
      <c r="BE59" s="12">
        <f t="shared" si="54"/>
        <v>0</v>
      </c>
      <c r="BF59" s="12">
        <f t="shared" si="54"/>
        <v>0</v>
      </c>
      <c r="BG59" s="12">
        <f t="shared" si="54"/>
        <v>0</v>
      </c>
      <c r="BH59" s="12">
        <f t="shared" si="54"/>
        <v>0</v>
      </c>
      <c r="BI59" s="12">
        <f t="shared" si="54"/>
        <v>0</v>
      </c>
      <c r="BJ59" s="12">
        <f t="shared" si="54"/>
        <v>0</v>
      </c>
      <c r="BK59" s="12">
        <f t="shared" si="54"/>
        <v>0</v>
      </c>
      <c r="BL59" s="12">
        <f t="shared" si="54"/>
        <v>0</v>
      </c>
      <c r="BM59" s="12">
        <f t="shared" si="54"/>
        <v>0</v>
      </c>
      <c r="BN59" s="12">
        <f t="shared" si="54"/>
        <v>0</v>
      </c>
      <c r="BO59" s="12">
        <f t="shared" si="54"/>
        <v>0</v>
      </c>
      <c r="BP59" s="12">
        <f t="shared" si="54"/>
        <v>0</v>
      </c>
      <c r="BQ59" s="12">
        <f t="shared" si="54"/>
        <v>0</v>
      </c>
      <c r="BR59" s="12">
        <f t="shared" si="54"/>
        <v>0</v>
      </c>
      <c r="BS59" s="12">
        <f t="shared" si="54"/>
        <v>0</v>
      </c>
      <c r="BT59" s="12">
        <f t="shared" ref="BT59:BW59" si="55">(IFERROR(BT52*HLOOKUP(BT50,$G$7:$AD$8,2),"n.a."))/10^3</f>
        <v>0</v>
      </c>
      <c r="BU59" s="12">
        <f t="shared" si="55"/>
        <v>0</v>
      </c>
      <c r="BV59" s="12">
        <f t="shared" si="55"/>
        <v>0</v>
      </c>
      <c r="BW59" s="12">
        <f t="shared" si="55"/>
        <v>0</v>
      </c>
      <c r="BX59" s="12">
        <f>IFERROR(BX52*HLOOKUP(BX50,$G$7:$AD$8,2),"n.a.")</f>
        <v>0</v>
      </c>
      <c r="BY59" s="12">
        <f>IFERROR(BY52*HLOOKUP(BY50,$G$7:$AD$8,2),"n.a.")</f>
        <v>0</v>
      </c>
      <c r="BZ59" s="15"/>
    </row>
    <row r="60" spans="2:78" x14ac:dyDescent="0.2">
      <c r="F60" t="s">
        <v>8</v>
      </c>
      <c r="G60" s="12" t="str">
        <f>IFERROR(G53*HLOOKUP(G46,$G$7:$AD$8,2)/1000,"n.a.")</f>
        <v>n.a.</v>
      </c>
      <c r="H60" s="12" t="str">
        <f t="shared" ref="H60:BS62" si="56">IFERROR(H53*HLOOKUP(H46,$G$7:$AD$8,2)/1000,"n.a.")</f>
        <v>n.a.</v>
      </c>
      <c r="I60" s="12" t="str">
        <f t="shared" si="56"/>
        <v>n.a.</v>
      </c>
      <c r="J60" s="12" t="str">
        <f t="shared" si="56"/>
        <v>n.a.</v>
      </c>
      <c r="K60" s="12" t="str">
        <f t="shared" si="56"/>
        <v>n.a.</v>
      </c>
      <c r="L60" s="12" t="str">
        <f t="shared" si="56"/>
        <v>n.a.</v>
      </c>
      <c r="M60" s="12" t="str">
        <f t="shared" si="56"/>
        <v>n.a.</v>
      </c>
      <c r="N60" s="12" t="str">
        <f t="shared" si="56"/>
        <v>n.a.</v>
      </c>
      <c r="O60" s="12" t="str">
        <f t="shared" si="56"/>
        <v>n.a.</v>
      </c>
      <c r="P60" s="12" t="str">
        <f t="shared" si="56"/>
        <v>n.a.</v>
      </c>
      <c r="Q60" s="12" t="str">
        <f t="shared" si="56"/>
        <v>n.a.</v>
      </c>
      <c r="R60" s="12" t="str">
        <f t="shared" si="56"/>
        <v>n.a.</v>
      </c>
      <c r="S60" s="12" t="str">
        <f t="shared" si="56"/>
        <v>n.a.</v>
      </c>
      <c r="T60" s="12" t="str">
        <f t="shared" si="56"/>
        <v>n.a.</v>
      </c>
      <c r="U60" s="12" t="str">
        <f t="shared" si="56"/>
        <v>n.a.</v>
      </c>
      <c r="V60" s="12">
        <f t="shared" si="56"/>
        <v>64.10132852439105</v>
      </c>
      <c r="W60" s="12">
        <f t="shared" si="56"/>
        <v>62.212139943627975</v>
      </c>
      <c r="X60" s="12">
        <f t="shared" si="56"/>
        <v>60.302429746742128</v>
      </c>
      <c r="Y60" s="12">
        <f t="shared" si="56"/>
        <v>58.371975014363549</v>
      </c>
      <c r="Z60" s="12">
        <f t="shared" si="56"/>
        <v>56.420550405624489</v>
      </c>
      <c r="AA60" s="12">
        <f t="shared" si="56"/>
        <v>54.447928131855697</v>
      </c>
      <c r="AB60" s="12">
        <f t="shared" si="56"/>
        <v>52.453877929996672</v>
      </c>
      <c r="AC60" s="12">
        <f t="shared" si="56"/>
        <v>50.43816703571725</v>
      </c>
      <c r="AD60" s="12">
        <f t="shared" si="56"/>
        <v>48.400560156247167</v>
      </c>
      <c r="AE60" s="12">
        <f t="shared" si="56"/>
        <v>46.340819442910323</v>
      </c>
      <c r="AF60" s="12">
        <f t="shared" si="56"/>
        <v>44.25870446336102</v>
      </c>
      <c r="AG60" s="12">
        <f t="shared" si="56"/>
        <v>42.153972173518397</v>
      </c>
      <c r="AH60" s="12">
        <f t="shared" si="56"/>
        <v>40.02637688919603</v>
      </c>
      <c r="AI60" s="12">
        <f t="shared" si="56"/>
        <v>37.875670257423153</v>
      </c>
      <c r="AJ60" s="12">
        <f t="shared" si="56"/>
        <v>35.701601227454944</v>
      </c>
      <c r="AK60" s="12">
        <f t="shared" si="56"/>
        <v>13.401566408586884</v>
      </c>
      <c r="AL60" s="12">
        <f t="shared" si="56"/>
        <v>12.512943241973305</v>
      </c>
      <c r="AM60" s="12">
        <f t="shared" si="56"/>
        <v>11.614667262671386</v>
      </c>
      <c r="AN60" s="12">
        <f t="shared" si="56"/>
        <v>10.70663361544408</v>
      </c>
      <c r="AO60" s="12">
        <f t="shared" si="56"/>
        <v>9.7887363060473795</v>
      </c>
      <c r="AP60" s="12">
        <f t="shared" si="56"/>
        <v>8.8608681888576708</v>
      </c>
      <c r="AQ60" s="12">
        <f t="shared" si="56"/>
        <v>7.9229209543646855</v>
      </c>
      <c r="AR60" s="12">
        <f t="shared" si="56"/>
        <v>6.9747851165286292</v>
      </c>
      <c r="AS60" s="12">
        <f t="shared" si="56"/>
        <v>6.0163499999999113</v>
      </c>
      <c r="AT60" s="12" t="str">
        <f t="shared" si="56"/>
        <v>n.a.</v>
      </c>
      <c r="AU60" s="12" t="str">
        <f t="shared" si="56"/>
        <v>n.a.</v>
      </c>
      <c r="AV60" s="12" t="str">
        <f t="shared" si="56"/>
        <v>n.a.</v>
      </c>
      <c r="AW60" s="12" t="str">
        <f t="shared" si="56"/>
        <v>n.a.</v>
      </c>
      <c r="AX60" s="12" t="str">
        <f t="shared" si="56"/>
        <v>n.a.</v>
      </c>
      <c r="AY60" s="12" t="str">
        <f t="shared" si="56"/>
        <v>n.a.</v>
      </c>
      <c r="AZ60" s="12" t="str">
        <f t="shared" si="56"/>
        <v>n.a.</v>
      </c>
      <c r="BA60" s="12" t="str">
        <f t="shared" si="56"/>
        <v>n.a.</v>
      </c>
      <c r="BB60" s="12" t="str">
        <f t="shared" si="56"/>
        <v>n.a.</v>
      </c>
      <c r="BC60" s="12" t="str">
        <f t="shared" si="56"/>
        <v>n.a.</v>
      </c>
      <c r="BD60" s="12" t="str">
        <f t="shared" si="56"/>
        <v>n.a.</v>
      </c>
      <c r="BE60" s="12" t="str">
        <f t="shared" si="56"/>
        <v>n.a.</v>
      </c>
      <c r="BF60" s="12" t="str">
        <f t="shared" si="56"/>
        <v>n.a.</v>
      </c>
      <c r="BG60" s="12" t="str">
        <f t="shared" si="56"/>
        <v>n.a.</v>
      </c>
      <c r="BH60" s="12" t="str">
        <f t="shared" si="56"/>
        <v>n.a.</v>
      </c>
      <c r="BI60" s="12" t="str">
        <f t="shared" si="56"/>
        <v>n.a.</v>
      </c>
      <c r="BJ60" s="12" t="str">
        <f t="shared" si="56"/>
        <v>n.a.</v>
      </c>
      <c r="BK60" s="12" t="str">
        <f t="shared" si="56"/>
        <v>n.a.</v>
      </c>
      <c r="BL60" s="12" t="str">
        <f t="shared" si="56"/>
        <v>n.a.</v>
      </c>
      <c r="BM60" s="12" t="str">
        <f t="shared" si="56"/>
        <v>n.a.</v>
      </c>
      <c r="BN60" s="12" t="str">
        <f t="shared" si="56"/>
        <v>n.a.</v>
      </c>
      <c r="BO60" s="12" t="str">
        <f t="shared" si="56"/>
        <v>n.a.</v>
      </c>
      <c r="BP60" s="12" t="str">
        <f t="shared" si="56"/>
        <v>n.a.</v>
      </c>
      <c r="BQ60" s="12" t="str">
        <f t="shared" si="56"/>
        <v>n.a.</v>
      </c>
      <c r="BR60" s="12" t="str">
        <f t="shared" si="56"/>
        <v>n.a.</v>
      </c>
      <c r="BS60" s="12" t="str">
        <f t="shared" si="56"/>
        <v>n.a.</v>
      </c>
      <c r="BT60" s="12" t="str">
        <f t="shared" ref="BT60:BW62" si="57">IFERROR(BT53*HLOOKUP(BT46,$G$7:$AD$8,2)/1000,"n.a.")</f>
        <v>n.a.</v>
      </c>
      <c r="BU60" s="12" t="str">
        <f t="shared" si="57"/>
        <v>n.a.</v>
      </c>
      <c r="BV60" s="12" t="str">
        <f t="shared" si="57"/>
        <v>n.a.</v>
      </c>
      <c r="BW60" s="12" t="str">
        <f t="shared" si="57"/>
        <v>n.a.</v>
      </c>
      <c r="BX60" s="12" t="str">
        <f t="shared" ref="BX60:BY62" si="58">IFERROR(BX53*HLOOKUP(BX46,$G$7:$AD$8,2),"n.a.")</f>
        <v>n.a.</v>
      </c>
      <c r="BY60" s="12" t="str">
        <f t="shared" si="58"/>
        <v>n.a.</v>
      </c>
      <c r="BZ60" s="15"/>
    </row>
    <row r="61" spans="2:78" x14ac:dyDescent="0.2">
      <c r="F61" t="s">
        <v>9</v>
      </c>
      <c r="G61" s="12" t="str">
        <f>IFERROR(G54*HLOOKUP(G47,$G$7:$AD$8,2)/1000,"n.a.")</f>
        <v>n.a.</v>
      </c>
      <c r="H61" s="12" t="str">
        <f t="shared" si="56"/>
        <v>n.a.</v>
      </c>
      <c r="I61" s="12" t="str">
        <f t="shared" si="56"/>
        <v>n.a.</v>
      </c>
      <c r="J61" s="12" t="str">
        <f t="shared" si="56"/>
        <v>n.a.</v>
      </c>
      <c r="K61" s="12" t="str">
        <f t="shared" si="56"/>
        <v>n.a.</v>
      </c>
      <c r="L61" s="12" t="str">
        <f t="shared" si="56"/>
        <v>n.a.</v>
      </c>
      <c r="M61" s="12" t="str">
        <f t="shared" si="56"/>
        <v>n.a.</v>
      </c>
      <c r="N61" s="12" t="str">
        <f t="shared" si="56"/>
        <v>n.a.</v>
      </c>
      <c r="O61" s="12" t="str">
        <f t="shared" si="56"/>
        <v>n.a.</v>
      </c>
      <c r="P61" s="12" t="str">
        <f t="shared" si="56"/>
        <v>n.a.</v>
      </c>
      <c r="Q61" s="12" t="str">
        <f t="shared" si="56"/>
        <v>n.a.</v>
      </c>
      <c r="R61" s="12" t="str">
        <f t="shared" si="56"/>
        <v>n.a.</v>
      </c>
      <c r="S61" s="12" t="str">
        <f t="shared" si="56"/>
        <v>n.a.</v>
      </c>
      <c r="T61" s="12" t="str">
        <f t="shared" si="56"/>
        <v>n.a.</v>
      </c>
      <c r="U61" s="12" t="str">
        <f t="shared" si="56"/>
        <v>n.a.</v>
      </c>
      <c r="V61" s="12" t="str">
        <f t="shared" si="56"/>
        <v>n.a.</v>
      </c>
      <c r="W61" s="12" t="str">
        <f t="shared" si="56"/>
        <v>n.a.</v>
      </c>
      <c r="X61" s="12" t="str">
        <f t="shared" si="56"/>
        <v>n.a.</v>
      </c>
      <c r="Y61" s="12" t="str">
        <f t="shared" si="56"/>
        <v>n.a.</v>
      </c>
      <c r="Z61" s="12" t="str">
        <f t="shared" si="56"/>
        <v>n.a.</v>
      </c>
      <c r="AA61" s="12" t="str">
        <f t="shared" si="56"/>
        <v>n.a.</v>
      </c>
      <c r="AB61" s="12" t="str">
        <f t="shared" si="56"/>
        <v>n.a.</v>
      </c>
      <c r="AC61" s="12" t="str">
        <f t="shared" si="56"/>
        <v>n.a.</v>
      </c>
      <c r="AD61" s="12" t="str">
        <f t="shared" si="56"/>
        <v>n.a.</v>
      </c>
      <c r="AE61" s="12" t="str">
        <f t="shared" si="56"/>
        <v>n.a.</v>
      </c>
      <c r="AF61" s="12" t="str">
        <f t="shared" si="56"/>
        <v>n.a.</v>
      </c>
      <c r="AG61" s="12" t="str">
        <f t="shared" si="56"/>
        <v>n.a.</v>
      </c>
      <c r="AH61" s="12" t="str">
        <f t="shared" si="56"/>
        <v>n.a.</v>
      </c>
      <c r="AI61" s="12" t="str">
        <f t="shared" si="56"/>
        <v>n.a.</v>
      </c>
      <c r="AJ61" s="12" t="str">
        <f t="shared" si="56"/>
        <v>n.a.</v>
      </c>
      <c r="AK61" s="12">
        <f t="shared" si="56"/>
        <v>38.460797114634623</v>
      </c>
      <c r="AL61" s="12">
        <f t="shared" si="56"/>
        <v>37.327283966176779</v>
      </c>
      <c r="AM61" s="12">
        <f t="shared" si="56"/>
        <v>36.181457848045277</v>
      </c>
      <c r="AN61" s="12">
        <f t="shared" si="56"/>
        <v>35.023185008618128</v>
      </c>
      <c r="AO61" s="12">
        <f t="shared" si="56"/>
        <v>33.852330243374695</v>
      </c>
      <c r="AP61" s="12">
        <f t="shared" si="56"/>
        <v>32.668756879113417</v>
      </c>
      <c r="AQ61" s="12">
        <f t="shared" si="56"/>
        <v>31.472326757998001</v>
      </c>
      <c r="AR61" s="12">
        <f t="shared" si="56"/>
        <v>30.262900221430346</v>
      </c>
      <c r="AS61" s="12">
        <f t="shared" si="56"/>
        <v>29.040336093748298</v>
      </c>
      <c r="AT61" s="12">
        <f t="shared" si="56"/>
        <v>27.804491665746195</v>
      </c>
      <c r="AU61" s="12">
        <f t="shared" si="56"/>
        <v>26.555222678016612</v>
      </c>
      <c r="AV61" s="12">
        <f t="shared" si="56"/>
        <v>25.292383304111041</v>
      </c>
      <c r="AW61" s="12">
        <f t="shared" si="56"/>
        <v>24.015826133517617</v>
      </c>
      <c r="AX61" s="12">
        <f t="shared" si="56"/>
        <v>22.725402154453892</v>
      </c>
      <c r="AY61" s="12">
        <f t="shared" si="56"/>
        <v>21.420960736472964</v>
      </c>
      <c r="AZ61" s="12">
        <f t="shared" si="56"/>
        <v>8.0409398451521312</v>
      </c>
      <c r="BA61" s="12">
        <f t="shared" si="56"/>
        <v>7.5077659451839835</v>
      </c>
      <c r="BB61" s="12">
        <f t="shared" si="56"/>
        <v>6.9688003576028326</v>
      </c>
      <c r="BC61" s="12">
        <f t="shared" si="56"/>
        <v>6.4239801692664491</v>
      </c>
      <c r="BD61" s="12">
        <f t="shared" si="56"/>
        <v>5.8732417836284272</v>
      </c>
      <c r="BE61" s="12">
        <f t="shared" si="56"/>
        <v>5.3165209133146014</v>
      </c>
      <c r="BF61" s="12">
        <f t="shared" si="56"/>
        <v>4.7537525726188115</v>
      </c>
      <c r="BG61" s="12">
        <f t="shared" si="56"/>
        <v>4.1848710699171781</v>
      </c>
      <c r="BH61" s="12">
        <f t="shared" si="56"/>
        <v>3.6098099999999467</v>
      </c>
      <c r="BI61" s="12" t="str">
        <f t="shared" si="56"/>
        <v>n.a.</v>
      </c>
      <c r="BJ61" s="12" t="str">
        <f t="shared" si="56"/>
        <v>n.a.</v>
      </c>
      <c r="BK61" s="12" t="str">
        <f t="shared" si="56"/>
        <v>n.a.</v>
      </c>
      <c r="BL61" s="12" t="str">
        <f t="shared" si="56"/>
        <v>n.a.</v>
      </c>
      <c r="BM61" s="12" t="str">
        <f t="shared" si="56"/>
        <v>n.a.</v>
      </c>
      <c r="BN61" s="12" t="str">
        <f t="shared" si="56"/>
        <v>n.a.</v>
      </c>
      <c r="BO61" s="12" t="str">
        <f t="shared" si="56"/>
        <v>n.a.</v>
      </c>
      <c r="BP61" s="12" t="str">
        <f t="shared" si="56"/>
        <v>n.a.</v>
      </c>
      <c r="BQ61" s="12" t="str">
        <f t="shared" si="56"/>
        <v>n.a.</v>
      </c>
      <c r="BR61" s="12" t="str">
        <f t="shared" si="56"/>
        <v>n.a.</v>
      </c>
      <c r="BS61" s="12" t="str">
        <f t="shared" si="56"/>
        <v>n.a.</v>
      </c>
      <c r="BT61" s="12" t="str">
        <f t="shared" si="57"/>
        <v>n.a.</v>
      </c>
      <c r="BU61" s="12" t="str">
        <f t="shared" si="57"/>
        <v>n.a.</v>
      </c>
      <c r="BV61" s="12" t="str">
        <f t="shared" si="57"/>
        <v>n.a.</v>
      </c>
      <c r="BW61" s="12" t="str">
        <f t="shared" si="57"/>
        <v>n.a.</v>
      </c>
      <c r="BX61" s="12" t="str">
        <f t="shared" si="58"/>
        <v>n.a.</v>
      </c>
      <c r="BY61" s="12" t="str">
        <f t="shared" si="58"/>
        <v>n.a.</v>
      </c>
      <c r="BZ61" s="15"/>
    </row>
    <row r="62" spans="2:78" x14ac:dyDescent="0.2">
      <c r="F62" t="s">
        <v>10</v>
      </c>
      <c r="G62" s="12" t="str">
        <f>IFERROR(G55*HLOOKUP(G48,$G$7:$AD$8,2)/1000,"n.a.")</f>
        <v>n.a.</v>
      </c>
      <c r="H62" s="12" t="str">
        <f t="shared" si="56"/>
        <v>n.a.</v>
      </c>
      <c r="I62" s="12" t="str">
        <f t="shared" si="56"/>
        <v>n.a.</v>
      </c>
      <c r="J62" s="12" t="str">
        <f t="shared" si="56"/>
        <v>n.a.</v>
      </c>
      <c r="K62" s="12" t="str">
        <f t="shared" si="56"/>
        <v>n.a.</v>
      </c>
      <c r="L62" s="12" t="str">
        <f t="shared" si="56"/>
        <v>n.a.</v>
      </c>
      <c r="M62" s="12" t="str">
        <f t="shared" si="56"/>
        <v>n.a.</v>
      </c>
      <c r="N62" s="12" t="str">
        <f t="shared" si="56"/>
        <v>n.a.</v>
      </c>
      <c r="O62" s="12" t="str">
        <f t="shared" si="56"/>
        <v>n.a.</v>
      </c>
      <c r="P62" s="12" t="str">
        <f t="shared" si="56"/>
        <v>n.a.</v>
      </c>
      <c r="Q62" s="12" t="str">
        <f t="shared" si="56"/>
        <v>n.a.</v>
      </c>
      <c r="R62" s="12" t="str">
        <f t="shared" si="56"/>
        <v>n.a.</v>
      </c>
      <c r="S62" s="12" t="str">
        <f t="shared" si="56"/>
        <v>n.a.</v>
      </c>
      <c r="T62" s="12" t="str">
        <f t="shared" si="56"/>
        <v>n.a.</v>
      </c>
      <c r="U62" s="12" t="str">
        <f t="shared" si="56"/>
        <v>n.a.</v>
      </c>
      <c r="V62" s="12" t="str">
        <f t="shared" si="56"/>
        <v>n.a.</v>
      </c>
      <c r="W62" s="12" t="str">
        <f t="shared" si="56"/>
        <v>n.a.</v>
      </c>
      <c r="X62" s="12" t="str">
        <f t="shared" si="56"/>
        <v>n.a.</v>
      </c>
      <c r="Y62" s="12" t="str">
        <f t="shared" si="56"/>
        <v>n.a.</v>
      </c>
      <c r="Z62" s="12" t="str">
        <f t="shared" si="56"/>
        <v>n.a.</v>
      </c>
      <c r="AA62" s="12" t="str">
        <f t="shared" si="56"/>
        <v>n.a.</v>
      </c>
      <c r="AB62" s="12" t="str">
        <f t="shared" si="56"/>
        <v>n.a.</v>
      </c>
      <c r="AC62" s="12" t="str">
        <f t="shared" si="56"/>
        <v>n.a.</v>
      </c>
      <c r="AD62" s="12" t="str">
        <f t="shared" si="56"/>
        <v>n.a.</v>
      </c>
      <c r="AE62" s="12" t="str">
        <f t="shared" si="56"/>
        <v>n.a.</v>
      </c>
      <c r="AF62" s="12" t="str">
        <f t="shared" si="56"/>
        <v>n.a.</v>
      </c>
      <c r="AG62" s="12" t="str">
        <f t="shared" si="56"/>
        <v>n.a.</v>
      </c>
      <c r="AH62" s="12" t="str">
        <f t="shared" si="56"/>
        <v>n.a.</v>
      </c>
      <c r="AI62" s="12" t="str">
        <f t="shared" si="56"/>
        <v>n.a.</v>
      </c>
      <c r="AJ62" s="12" t="str">
        <f t="shared" si="56"/>
        <v>n.a.</v>
      </c>
      <c r="AK62" s="12" t="str">
        <f t="shared" si="56"/>
        <v>n.a.</v>
      </c>
      <c r="AL62" s="12" t="str">
        <f t="shared" si="56"/>
        <v>n.a.</v>
      </c>
      <c r="AM62" s="12" t="str">
        <f t="shared" si="56"/>
        <v>n.a.</v>
      </c>
      <c r="AN62" s="12" t="str">
        <f t="shared" si="56"/>
        <v>n.a.</v>
      </c>
      <c r="AO62" s="12" t="str">
        <f t="shared" si="56"/>
        <v>n.a.</v>
      </c>
      <c r="AP62" s="12" t="str">
        <f t="shared" si="56"/>
        <v>n.a.</v>
      </c>
      <c r="AQ62" s="12" t="str">
        <f t="shared" si="56"/>
        <v>n.a.</v>
      </c>
      <c r="AR62" s="12" t="str">
        <f t="shared" si="56"/>
        <v>n.a.</v>
      </c>
      <c r="AS62" s="12" t="str">
        <f t="shared" si="56"/>
        <v>n.a.</v>
      </c>
      <c r="AT62" s="12" t="str">
        <f t="shared" si="56"/>
        <v>n.a.</v>
      </c>
      <c r="AU62" s="12" t="str">
        <f t="shared" si="56"/>
        <v>n.a.</v>
      </c>
      <c r="AV62" s="12" t="str">
        <f t="shared" si="56"/>
        <v>n.a.</v>
      </c>
      <c r="AW62" s="12" t="str">
        <f t="shared" si="56"/>
        <v>n.a.</v>
      </c>
      <c r="AX62" s="12" t="str">
        <f t="shared" si="56"/>
        <v>n.a.</v>
      </c>
      <c r="AY62" s="12" t="str">
        <f t="shared" si="56"/>
        <v>n.a.</v>
      </c>
      <c r="AZ62" s="12">
        <f t="shared" si="56"/>
        <v>23.076478268780779</v>
      </c>
      <c r="BA62" s="12">
        <f t="shared" si="56"/>
        <v>22.396370379706074</v>
      </c>
      <c r="BB62" s="12">
        <f t="shared" si="56"/>
        <v>21.708874708827167</v>
      </c>
      <c r="BC62" s="12">
        <f t="shared" si="56"/>
        <v>21.013911005170879</v>
      </c>
      <c r="BD62" s="12">
        <f t="shared" si="56"/>
        <v>20.311398146024818</v>
      </c>
      <c r="BE62" s="12">
        <f t="shared" si="56"/>
        <v>19.601254127468053</v>
      </c>
      <c r="BF62" s="12">
        <f t="shared" si="56"/>
        <v>18.883396054798801</v>
      </c>
      <c r="BG62" s="12">
        <f t="shared" si="56"/>
        <v>18.157740132858208</v>
      </c>
      <c r="BH62" s="12">
        <f t="shared" si="56"/>
        <v>17.424201656248982</v>
      </c>
      <c r="BI62" s="12">
        <f t="shared" si="56"/>
        <v>16.682694999447719</v>
      </c>
      <c r="BJ62" s="12">
        <f t="shared" si="56"/>
        <v>15.933133606809969</v>
      </c>
      <c r="BK62" s="12">
        <f t="shared" si="56"/>
        <v>15.175429982466625</v>
      </c>
      <c r="BL62" s="12">
        <f t="shared" si="56"/>
        <v>14.40949568011057</v>
      </c>
      <c r="BM62" s="12">
        <f t="shared" si="56"/>
        <v>13.635241292672335</v>
      </c>
      <c r="BN62" s="12">
        <f t="shared" si="56"/>
        <v>12.85257644188378</v>
      </c>
      <c r="BO62" s="12">
        <f t="shared" si="56"/>
        <v>12.061409767728197</v>
      </c>
      <c r="BP62" s="12">
        <f t="shared" si="56"/>
        <v>4.50465956711039</v>
      </c>
      <c r="BQ62" s="12">
        <f t="shared" si="56"/>
        <v>4.1812802145616992</v>
      </c>
      <c r="BR62" s="12">
        <f t="shared" si="56"/>
        <v>3.8543881015598691</v>
      </c>
      <c r="BS62" s="12">
        <f t="shared" si="56"/>
        <v>3.5239450701770565</v>
      </c>
      <c r="BT62" s="12">
        <f t="shared" si="57"/>
        <v>3.1899125479887611</v>
      </c>
      <c r="BU62" s="12">
        <f t="shared" si="57"/>
        <v>2.8522515435712865</v>
      </c>
      <c r="BV62" s="12">
        <f t="shared" si="57"/>
        <v>2.5109226419503066</v>
      </c>
      <c r="BW62" s="12">
        <f t="shared" si="57"/>
        <v>2.165885999999968</v>
      </c>
      <c r="BX62" s="12">
        <f t="shared" ca="1" si="58"/>
        <v>9894.894712636742</v>
      </c>
      <c r="BY62" s="12" t="str">
        <f t="shared" ca="1" si="58"/>
        <v>n.a.</v>
      </c>
      <c r="BZ62" s="15"/>
    </row>
    <row r="63" spans="2:78" ht="5.25" customHeight="1" x14ac:dyDescent="0.2">
      <c r="G63" s="12"/>
      <c r="H63" s="12"/>
      <c r="I63" s="12"/>
      <c r="J63" s="12"/>
      <c r="K63" s="12"/>
      <c r="L63" s="12"/>
      <c r="M63" s="12"/>
      <c r="N63" s="12"/>
      <c r="O63" s="12"/>
      <c r="P63" s="12"/>
      <c r="Q63" s="12"/>
      <c r="R63" s="12"/>
      <c r="S63" s="12"/>
      <c r="T63" s="12"/>
      <c r="U63" s="12"/>
      <c r="V63" s="12"/>
      <c r="W63" s="12"/>
      <c r="X63" s="12"/>
      <c r="Y63" s="12"/>
      <c r="Z63" s="12"/>
      <c r="AA63" s="12"/>
      <c r="AB63" s="12"/>
      <c r="AC63" s="12"/>
      <c r="AD63" s="12"/>
      <c r="AE63" s="12"/>
      <c r="AF63" s="12"/>
      <c r="AG63" s="12"/>
      <c r="AH63" s="12"/>
      <c r="AI63" s="12"/>
      <c r="AJ63" s="12"/>
      <c r="AK63" s="12"/>
      <c r="AL63" s="12"/>
      <c r="AM63" s="12"/>
      <c r="AN63" s="12"/>
      <c r="AO63" s="12"/>
      <c r="AP63" s="12"/>
      <c r="AQ63" s="12"/>
      <c r="AR63" s="12"/>
      <c r="AS63" s="12"/>
      <c r="AT63" s="12"/>
      <c r="AU63" s="12"/>
      <c r="AV63" s="12"/>
      <c r="AW63" s="12"/>
      <c r="AX63" s="12"/>
      <c r="AY63" s="12"/>
      <c r="AZ63" s="12"/>
      <c r="BA63" s="12"/>
      <c r="BB63" s="12"/>
      <c r="BC63" s="12"/>
      <c r="BD63" s="12"/>
      <c r="BE63" s="12"/>
      <c r="BF63" s="12"/>
      <c r="BG63" s="12"/>
      <c r="BH63" s="12"/>
      <c r="BI63" s="12"/>
      <c r="BJ63" s="12"/>
      <c r="BK63" s="12"/>
      <c r="BL63" s="12"/>
      <c r="BM63" s="12"/>
      <c r="BN63" s="12"/>
      <c r="BO63" s="12"/>
      <c r="BP63" s="12"/>
      <c r="BQ63" s="12"/>
      <c r="BR63" s="12"/>
      <c r="BS63" s="12"/>
      <c r="BT63" s="12"/>
      <c r="BU63" s="12"/>
      <c r="BV63" s="12"/>
      <c r="BW63" s="12"/>
    </row>
    <row r="64" spans="2:78" x14ac:dyDescent="0.2">
      <c r="B64" s="21" t="s">
        <v>17</v>
      </c>
      <c r="F64" s="13" t="s">
        <v>13</v>
      </c>
      <c r="G64" s="14">
        <f t="shared" ref="G64:BR64" ca="1" si="59">SUM(G59:G62)</f>
        <v>488.08039503540914</v>
      </c>
      <c r="H64" s="14">
        <f t="shared" si="59"/>
        <v>103.68689990604663</v>
      </c>
      <c r="I64" s="14">
        <f t="shared" si="59"/>
        <v>100.50404957790356</v>
      </c>
      <c r="J64" s="14">
        <f t="shared" si="59"/>
        <v>97.286625023939237</v>
      </c>
      <c r="K64" s="14">
        <f t="shared" si="59"/>
        <v>94.034250676040827</v>
      </c>
      <c r="L64" s="14">
        <f t="shared" si="59"/>
        <v>90.74654688642616</v>
      </c>
      <c r="M64" s="14">
        <f t="shared" si="59"/>
        <v>87.423129883327789</v>
      </c>
      <c r="N64" s="14">
        <f t="shared" si="59"/>
        <v>84.063611726195418</v>
      </c>
      <c r="O64" s="14">
        <f t="shared" si="59"/>
        <v>80.667600260411945</v>
      </c>
      <c r="P64" s="14">
        <f t="shared" si="59"/>
        <v>77.234699071517198</v>
      </c>
      <c r="Q64" s="14">
        <f t="shared" si="59"/>
        <v>73.764507438935055</v>
      </c>
      <c r="R64" s="14">
        <f t="shared" si="59"/>
        <v>70.256620289197343</v>
      </c>
      <c r="S64" s="14">
        <f t="shared" si="59"/>
        <v>66.710628148660049</v>
      </c>
      <c r="T64" s="14">
        <f t="shared" si="59"/>
        <v>63.126117095705254</v>
      </c>
      <c r="U64" s="14">
        <f t="shared" si="59"/>
        <v>59.502668712424907</v>
      </c>
      <c r="V64" s="14">
        <f t="shared" si="59"/>
        <v>86.43727253870253</v>
      </c>
      <c r="W64" s="14">
        <f t="shared" si="59"/>
        <v>83.067045346916814</v>
      </c>
      <c r="X64" s="14">
        <f t="shared" si="59"/>
        <v>79.660208517861108</v>
      </c>
      <c r="Y64" s="14">
        <f t="shared" si="59"/>
        <v>76.216364373437017</v>
      </c>
      <c r="Z64" s="14">
        <f t="shared" si="59"/>
        <v>72.735110915703459</v>
      </c>
      <c r="AA64" s="14">
        <f t="shared" si="59"/>
        <v>69.216041779951823</v>
      </c>
      <c r="AB64" s="14">
        <f t="shared" si="59"/>
        <v>65.658746187271149</v>
      </c>
      <c r="AC64" s="14">
        <f t="shared" si="59"/>
        <v>62.062808896598298</v>
      </c>
      <c r="AD64" s="14">
        <f t="shared" si="59"/>
        <v>58.42781015624702</v>
      </c>
      <c r="AE64" s="14">
        <f t="shared" si="59"/>
        <v>46.340819442910323</v>
      </c>
      <c r="AF64" s="14">
        <f t="shared" si="59"/>
        <v>44.25870446336102</v>
      </c>
      <c r="AG64" s="14">
        <f t="shared" si="59"/>
        <v>42.153972173518397</v>
      </c>
      <c r="AH64" s="14">
        <f t="shared" si="59"/>
        <v>40.02637688919603</v>
      </c>
      <c r="AI64" s="14">
        <f t="shared" si="59"/>
        <v>37.875670257423153</v>
      </c>
      <c r="AJ64" s="14">
        <f t="shared" si="59"/>
        <v>35.701601227454944</v>
      </c>
      <c r="AK64" s="14">
        <f t="shared" si="59"/>
        <v>51.862363523221504</v>
      </c>
      <c r="AL64" s="14">
        <f t="shared" si="59"/>
        <v>49.840227208150083</v>
      </c>
      <c r="AM64" s="14">
        <f t="shared" si="59"/>
        <v>47.796125110716659</v>
      </c>
      <c r="AN64" s="14">
        <f t="shared" si="59"/>
        <v>45.729818624062204</v>
      </c>
      <c r="AO64" s="14">
        <f t="shared" si="59"/>
        <v>43.641066549422078</v>
      </c>
      <c r="AP64" s="14">
        <f t="shared" si="59"/>
        <v>41.529625067971089</v>
      </c>
      <c r="AQ64" s="14">
        <f t="shared" si="59"/>
        <v>39.395247712362689</v>
      </c>
      <c r="AR64" s="14">
        <f t="shared" si="59"/>
        <v>37.237685337958979</v>
      </c>
      <c r="AS64" s="14">
        <f t="shared" si="59"/>
        <v>35.056686093748212</v>
      </c>
      <c r="AT64" s="14">
        <f t="shared" si="59"/>
        <v>27.804491665746195</v>
      </c>
      <c r="AU64" s="14">
        <f t="shared" si="59"/>
        <v>26.555222678016612</v>
      </c>
      <c r="AV64" s="14">
        <f t="shared" si="59"/>
        <v>25.292383304111041</v>
      </c>
      <c r="AW64" s="14">
        <f t="shared" si="59"/>
        <v>24.015826133517617</v>
      </c>
      <c r="AX64" s="14">
        <f t="shared" si="59"/>
        <v>22.725402154453892</v>
      </c>
      <c r="AY64" s="14">
        <f t="shared" si="59"/>
        <v>21.420960736472964</v>
      </c>
      <c r="AZ64" s="14">
        <f t="shared" si="59"/>
        <v>31.11741811393291</v>
      </c>
      <c r="BA64" s="14">
        <f t="shared" si="59"/>
        <v>29.904136324890057</v>
      </c>
      <c r="BB64" s="14">
        <f t="shared" si="59"/>
        <v>28.677675066429998</v>
      </c>
      <c r="BC64" s="14">
        <f t="shared" si="59"/>
        <v>27.437891174437329</v>
      </c>
      <c r="BD64" s="14">
        <f t="shared" si="59"/>
        <v>26.184639929653244</v>
      </c>
      <c r="BE64" s="14">
        <f t="shared" si="59"/>
        <v>24.917775040782654</v>
      </c>
      <c r="BF64" s="14">
        <f t="shared" si="59"/>
        <v>23.637148627417613</v>
      </c>
      <c r="BG64" s="14">
        <f t="shared" si="59"/>
        <v>22.342611202775387</v>
      </c>
      <c r="BH64" s="14">
        <f t="shared" si="59"/>
        <v>21.034011656248929</v>
      </c>
      <c r="BI64" s="14">
        <f t="shared" si="59"/>
        <v>16.682694999447719</v>
      </c>
      <c r="BJ64" s="14">
        <f t="shared" si="59"/>
        <v>15.933133606809969</v>
      </c>
      <c r="BK64" s="14">
        <f t="shared" si="59"/>
        <v>15.175429982466625</v>
      </c>
      <c r="BL64" s="14">
        <f t="shared" si="59"/>
        <v>14.40949568011057</v>
      </c>
      <c r="BM64" s="14">
        <f t="shared" si="59"/>
        <v>13.635241292672335</v>
      </c>
      <c r="BN64" s="14">
        <f t="shared" si="59"/>
        <v>12.85257644188378</v>
      </c>
      <c r="BO64" s="14">
        <f t="shared" si="59"/>
        <v>12.061409767728197</v>
      </c>
      <c r="BP64" s="14">
        <f t="shared" si="59"/>
        <v>4.50465956711039</v>
      </c>
      <c r="BQ64" s="14">
        <f t="shared" si="59"/>
        <v>4.1812802145616992</v>
      </c>
      <c r="BR64" s="14">
        <f t="shared" si="59"/>
        <v>3.8543881015598691</v>
      </c>
      <c r="BS64" s="14">
        <f t="shared" ref="BS64:BY64" si="60">SUM(BS59:BS62)</f>
        <v>3.5239450701770565</v>
      </c>
      <c r="BT64" s="14">
        <f t="shared" si="60"/>
        <v>3.1899125479887611</v>
      </c>
      <c r="BU64" s="14">
        <f t="shared" si="60"/>
        <v>2.8522515435712865</v>
      </c>
      <c r="BV64" s="14">
        <f t="shared" si="60"/>
        <v>2.5109226419503066</v>
      </c>
      <c r="BW64" s="14">
        <f t="shared" si="60"/>
        <v>2.165885999999968</v>
      </c>
      <c r="BX64" s="14">
        <f t="shared" ca="1" si="60"/>
        <v>9894.894712636742</v>
      </c>
      <c r="BY64" s="14">
        <f t="shared" ca="1" si="60"/>
        <v>0</v>
      </c>
    </row>
    <row r="65" spans="2:77" ht="5.25" customHeight="1" x14ac:dyDescent="0.2">
      <c r="G65" s="12"/>
      <c r="H65" s="12"/>
      <c r="I65" s="12"/>
      <c r="J65" s="12"/>
      <c r="K65" s="12"/>
      <c r="L65" s="12"/>
      <c r="M65" s="12"/>
      <c r="N65" s="12"/>
      <c r="O65" s="12"/>
      <c r="P65" s="12"/>
      <c r="Q65" s="12"/>
      <c r="R65" s="12"/>
      <c r="S65" s="12"/>
      <c r="T65" s="12"/>
      <c r="U65" s="12"/>
      <c r="V65" s="12"/>
      <c r="W65" s="12"/>
      <c r="X65" s="12"/>
      <c r="Y65" s="12"/>
      <c r="Z65" s="12"/>
      <c r="AA65" s="12"/>
      <c r="AB65" s="12"/>
      <c r="AC65" s="12"/>
      <c r="AD65" s="12"/>
      <c r="AE65" s="12"/>
      <c r="AF65" s="12"/>
      <c r="AG65" s="12"/>
      <c r="AH65" s="12"/>
      <c r="AI65" s="12"/>
      <c r="AJ65" s="12"/>
      <c r="AK65" s="12"/>
      <c r="AL65" s="12"/>
      <c r="AM65" s="12"/>
      <c r="AN65" s="12"/>
      <c r="AO65" s="12"/>
      <c r="AP65" s="12"/>
      <c r="AQ65" s="12"/>
      <c r="AR65" s="12"/>
      <c r="AS65" s="12"/>
      <c r="AT65" s="12"/>
      <c r="AU65" s="12"/>
      <c r="AV65" s="12"/>
      <c r="AW65" s="12"/>
      <c r="AX65" s="12"/>
      <c r="AY65" s="12"/>
      <c r="AZ65" s="12"/>
      <c r="BA65" s="12"/>
      <c r="BB65" s="12"/>
      <c r="BC65" s="12"/>
      <c r="BD65" s="12"/>
      <c r="BE65" s="12"/>
      <c r="BF65" s="12"/>
      <c r="BG65" s="12"/>
      <c r="BH65" s="12"/>
      <c r="BI65" s="12"/>
      <c r="BJ65" s="12"/>
      <c r="BK65" s="12"/>
      <c r="BL65" s="12"/>
      <c r="BM65" s="12"/>
      <c r="BN65" s="12"/>
      <c r="BO65" s="12"/>
      <c r="BP65" s="12"/>
      <c r="BQ65" s="12"/>
      <c r="BR65" s="12"/>
      <c r="BS65" s="12"/>
      <c r="BT65" s="12"/>
      <c r="BU65" s="12"/>
      <c r="BV65" s="12"/>
      <c r="BW65" s="12"/>
    </row>
    <row r="66" spans="2:77" x14ac:dyDescent="0.2">
      <c r="F66" t="s">
        <v>11</v>
      </c>
      <c r="G66" s="12">
        <f ca="1">IFERROR(G52*HLOOKUP(G50,$G$7:$AD$9,3),"n.a.")</f>
        <v>5244.878788565401</v>
      </c>
      <c r="H66" s="12">
        <f t="shared" ref="H66:BS66" si="61">IFERROR(H52*HLOOKUP(H50,$G$7:$AD$9,3),"n.a.")</f>
        <v>1114.2123869365239</v>
      </c>
      <c r="I66" s="12">
        <f t="shared" si="61"/>
        <v>1080.0096933985756</v>
      </c>
      <c r="J66" s="12">
        <f t="shared" si="61"/>
        <v>1045.4354675773434</v>
      </c>
      <c r="K66" s="12">
        <f t="shared" si="61"/>
        <v>1010.4856736432314</v>
      </c>
      <c r="L66" s="12">
        <f t="shared" si="61"/>
        <v>975.15623192699024</v>
      </c>
      <c r="M66" s="12">
        <f t="shared" si="61"/>
        <v>939.44301844326446</v>
      </c>
      <c r="N66" s="12">
        <f t="shared" si="61"/>
        <v>903.34186440927942</v>
      </c>
      <c r="O66" s="12">
        <f t="shared" si="61"/>
        <v>866.8485557581821</v>
      </c>
      <c r="P66" s="12">
        <f t="shared" si="61"/>
        <v>829.95883264690951</v>
      </c>
      <c r="Q66" s="12">
        <f t="shared" si="61"/>
        <v>792.66838895948536</v>
      </c>
      <c r="R66" s="12">
        <f t="shared" si="61"/>
        <v>754.97287180394449</v>
      </c>
      <c r="S66" s="12">
        <f t="shared" si="61"/>
        <v>716.86788100436104</v>
      </c>
      <c r="T66" s="12">
        <f t="shared" si="61"/>
        <v>678.34896858685534</v>
      </c>
      <c r="U66" s="12">
        <f t="shared" si="61"/>
        <v>639.41163826129957</v>
      </c>
      <c r="V66" s="12">
        <f t="shared" si="61"/>
        <v>240.020537958174</v>
      </c>
      <c r="W66" s="12">
        <f t="shared" si="61"/>
        <v>224.10539759402636</v>
      </c>
      <c r="X66" s="12">
        <f t="shared" si="61"/>
        <v>208.01737644679611</v>
      </c>
      <c r="Y66" s="12">
        <f t="shared" si="61"/>
        <v>191.75459657114854</v>
      </c>
      <c r="Z66" s="12">
        <f t="shared" si="61"/>
        <v>175.31515962215826</v>
      </c>
      <c r="AA66" s="12">
        <f t="shared" si="61"/>
        <v>158.6971466338106</v>
      </c>
      <c r="AB66" s="12">
        <f t="shared" si="61"/>
        <v>141.89861779501877</v>
      </c>
      <c r="AC66" s="12">
        <f t="shared" si="61"/>
        <v>124.91761222323262</v>
      </c>
      <c r="AD66" s="12">
        <f t="shared" si="61"/>
        <v>107.75214773546257</v>
      </c>
      <c r="AE66" s="12">
        <f t="shared" si="61"/>
        <v>0</v>
      </c>
      <c r="AF66" s="12">
        <f t="shared" si="61"/>
        <v>0</v>
      </c>
      <c r="AG66" s="12">
        <f t="shared" si="61"/>
        <v>0</v>
      </c>
      <c r="AH66" s="12">
        <f t="shared" si="61"/>
        <v>0</v>
      </c>
      <c r="AI66" s="12">
        <f t="shared" si="61"/>
        <v>0</v>
      </c>
      <c r="AJ66" s="12">
        <f t="shared" si="61"/>
        <v>0</v>
      </c>
      <c r="AK66" s="12">
        <f t="shared" si="61"/>
        <v>0</v>
      </c>
      <c r="AL66" s="12">
        <f t="shared" si="61"/>
        <v>0</v>
      </c>
      <c r="AM66" s="12">
        <f t="shared" si="61"/>
        <v>0</v>
      </c>
      <c r="AN66" s="12">
        <f t="shared" si="61"/>
        <v>0</v>
      </c>
      <c r="AO66" s="12">
        <f t="shared" si="61"/>
        <v>0</v>
      </c>
      <c r="AP66" s="12">
        <f t="shared" si="61"/>
        <v>0</v>
      </c>
      <c r="AQ66" s="12">
        <f t="shared" si="61"/>
        <v>0</v>
      </c>
      <c r="AR66" s="12">
        <f t="shared" si="61"/>
        <v>0</v>
      </c>
      <c r="AS66" s="12">
        <f t="shared" si="61"/>
        <v>0</v>
      </c>
      <c r="AT66" s="12">
        <f t="shared" si="61"/>
        <v>0</v>
      </c>
      <c r="AU66" s="12">
        <f t="shared" si="61"/>
        <v>0</v>
      </c>
      <c r="AV66" s="12">
        <f t="shared" si="61"/>
        <v>0</v>
      </c>
      <c r="AW66" s="12">
        <f t="shared" si="61"/>
        <v>0</v>
      </c>
      <c r="AX66" s="12">
        <f t="shared" si="61"/>
        <v>0</v>
      </c>
      <c r="AY66" s="12">
        <f t="shared" si="61"/>
        <v>0</v>
      </c>
      <c r="AZ66" s="12">
        <f t="shared" si="61"/>
        <v>0</v>
      </c>
      <c r="BA66" s="12">
        <f t="shared" si="61"/>
        <v>0</v>
      </c>
      <c r="BB66" s="12">
        <f t="shared" si="61"/>
        <v>0</v>
      </c>
      <c r="BC66" s="12">
        <f t="shared" si="61"/>
        <v>0</v>
      </c>
      <c r="BD66" s="12">
        <f t="shared" si="61"/>
        <v>0</v>
      </c>
      <c r="BE66" s="12">
        <f t="shared" si="61"/>
        <v>0</v>
      </c>
      <c r="BF66" s="12">
        <f t="shared" si="61"/>
        <v>0</v>
      </c>
      <c r="BG66" s="12">
        <f t="shared" si="61"/>
        <v>0</v>
      </c>
      <c r="BH66" s="12">
        <f t="shared" si="61"/>
        <v>0</v>
      </c>
      <c r="BI66" s="12">
        <f t="shared" si="61"/>
        <v>0</v>
      </c>
      <c r="BJ66" s="12">
        <f t="shared" si="61"/>
        <v>0</v>
      </c>
      <c r="BK66" s="12">
        <f t="shared" si="61"/>
        <v>0</v>
      </c>
      <c r="BL66" s="12">
        <f t="shared" si="61"/>
        <v>0</v>
      </c>
      <c r="BM66" s="12">
        <f t="shared" si="61"/>
        <v>0</v>
      </c>
      <c r="BN66" s="12">
        <f t="shared" si="61"/>
        <v>0</v>
      </c>
      <c r="BO66" s="12">
        <f t="shared" si="61"/>
        <v>0</v>
      </c>
      <c r="BP66" s="12">
        <f t="shared" si="61"/>
        <v>0</v>
      </c>
      <c r="BQ66" s="12">
        <f t="shared" si="61"/>
        <v>0</v>
      </c>
      <c r="BR66" s="12">
        <f t="shared" si="61"/>
        <v>0</v>
      </c>
      <c r="BS66" s="12">
        <f t="shared" si="61"/>
        <v>0</v>
      </c>
      <c r="BT66" s="12">
        <f t="shared" ref="BT66:BY66" si="62">IFERROR(BT52*HLOOKUP(BT50,$G$7:$AD$9,3),"n.a.")</f>
        <v>0</v>
      </c>
      <c r="BU66" s="12">
        <f t="shared" si="62"/>
        <v>0</v>
      </c>
      <c r="BV66" s="12">
        <f t="shared" si="62"/>
        <v>0</v>
      </c>
      <c r="BW66" s="12">
        <f t="shared" si="62"/>
        <v>0</v>
      </c>
      <c r="BX66" s="12">
        <f t="shared" si="62"/>
        <v>0</v>
      </c>
      <c r="BY66" s="12">
        <f t="shared" si="62"/>
        <v>0</v>
      </c>
    </row>
    <row r="67" spans="2:77" x14ac:dyDescent="0.2">
      <c r="F67" t="s">
        <v>8</v>
      </c>
      <c r="G67" s="12" t="str">
        <f>IFERROR(G53*HLOOKUP(G46,$G$7:$AD$9,3),"n.a.")</f>
        <v>n.a.</v>
      </c>
      <c r="H67" s="12" t="str">
        <f t="shared" ref="H67:BS69" si="63">IFERROR(H53*HLOOKUP(H46,$G$7:$AD$9,3),"n.a.")</f>
        <v>n.a.</v>
      </c>
      <c r="I67" s="12" t="str">
        <f t="shared" si="63"/>
        <v>n.a.</v>
      </c>
      <c r="J67" s="12" t="str">
        <f t="shared" si="63"/>
        <v>n.a.</v>
      </c>
      <c r="K67" s="12" t="str">
        <f t="shared" si="63"/>
        <v>n.a.</v>
      </c>
      <c r="L67" s="12" t="str">
        <f t="shared" si="63"/>
        <v>n.a.</v>
      </c>
      <c r="M67" s="12" t="str">
        <f t="shared" si="63"/>
        <v>n.a.</v>
      </c>
      <c r="N67" s="12" t="str">
        <f t="shared" si="63"/>
        <v>n.a.</v>
      </c>
      <c r="O67" s="12" t="str">
        <f t="shared" si="63"/>
        <v>n.a.</v>
      </c>
      <c r="P67" s="12" t="str">
        <f t="shared" si="63"/>
        <v>n.a.</v>
      </c>
      <c r="Q67" s="12" t="str">
        <f t="shared" si="63"/>
        <v>n.a.</v>
      </c>
      <c r="R67" s="12" t="str">
        <f t="shared" si="63"/>
        <v>n.a.</v>
      </c>
      <c r="S67" s="12" t="str">
        <f t="shared" si="63"/>
        <v>n.a.</v>
      </c>
      <c r="T67" s="12" t="str">
        <f t="shared" si="63"/>
        <v>n.a.</v>
      </c>
      <c r="U67" s="12" t="str">
        <f t="shared" si="63"/>
        <v>n.a.</v>
      </c>
      <c r="V67" s="12">
        <f t="shared" si="63"/>
        <v>688.82852439104852</v>
      </c>
      <c r="W67" s="12">
        <f t="shared" si="63"/>
        <v>668.52743216191436</v>
      </c>
      <c r="X67" s="12">
        <f t="shared" si="63"/>
        <v>648.00581603914532</v>
      </c>
      <c r="Y67" s="12">
        <f t="shared" si="63"/>
        <v>627.26128054640606</v>
      </c>
      <c r="Z67" s="12">
        <f t="shared" si="63"/>
        <v>606.29140418593886</v>
      </c>
      <c r="AA67" s="12">
        <f t="shared" si="63"/>
        <v>585.09373915619415</v>
      </c>
      <c r="AB67" s="12">
        <f t="shared" si="63"/>
        <v>563.66581106595868</v>
      </c>
      <c r="AC67" s="12">
        <f t="shared" si="63"/>
        <v>542.00511864556768</v>
      </c>
      <c r="AD67" s="12">
        <f t="shared" si="63"/>
        <v>520.10913345490928</v>
      </c>
      <c r="AE67" s="12">
        <f t="shared" si="63"/>
        <v>497.97529958814567</v>
      </c>
      <c r="AF67" s="12">
        <f t="shared" si="63"/>
        <v>475.6010333756912</v>
      </c>
      <c r="AG67" s="12">
        <f t="shared" si="63"/>
        <v>452.98372308236668</v>
      </c>
      <c r="AH67" s="12">
        <f t="shared" si="63"/>
        <v>430.12072860261657</v>
      </c>
      <c r="AI67" s="12">
        <f t="shared" si="63"/>
        <v>407.00938115211318</v>
      </c>
      <c r="AJ67" s="12">
        <f t="shared" si="63"/>
        <v>383.64698295677971</v>
      </c>
      <c r="AK67" s="12">
        <f t="shared" si="63"/>
        <v>144.01232277490436</v>
      </c>
      <c r="AL67" s="12">
        <f t="shared" si="63"/>
        <v>134.46323855641577</v>
      </c>
      <c r="AM67" s="12">
        <f t="shared" si="63"/>
        <v>124.81042586807764</v>
      </c>
      <c r="AN67" s="12">
        <f t="shared" si="63"/>
        <v>115.0527579426891</v>
      </c>
      <c r="AO67" s="12">
        <f t="shared" si="63"/>
        <v>105.18909577329494</v>
      </c>
      <c r="AP67" s="12">
        <f t="shared" si="63"/>
        <v>95.218287980286348</v>
      </c>
      <c r="AQ67" s="12">
        <f t="shared" si="63"/>
        <v>85.139170677011251</v>
      </c>
      <c r="AR67" s="12">
        <f t="shared" si="63"/>
        <v>74.95056733393956</v>
      </c>
      <c r="AS67" s="12">
        <f t="shared" si="63"/>
        <v>64.651288641277532</v>
      </c>
      <c r="AT67" s="12" t="str">
        <f t="shared" si="63"/>
        <v>n.a.</v>
      </c>
      <c r="AU67" s="12" t="str">
        <f t="shared" si="63"/>
        <v>n.a.</v>
      </c>
      <c r="AV67" s="12" t="str">
        <f t="shared" si="63"/>
        <v>n.a.</v>
      </c>
      <c r="AW67" s="12" t="str">
        <f t="shared" si="63"/>
        <v>n.a.</v>
      </c>
      <c r="AX67" s="12" t="str">
        <f t="shared" si="63"/>
        <v>n.a.</v>
      </c>
      <c r="AY67" s="12" t="str">
        <f t="shared" si="63"/>
        <v>n.a.</v>
      </c>
      <c r="AZ67" s="12" t="str">
        <f t="shared" si="63"/>
        <v>n.a.</v>
      </c>
      <c r="BA67" s="12" t="str">
        <f t="shared" si="63"/>
        <v>n.a.</v>
      </c>
      <c r="BB67" s="12" t="str">
        <f t="shared" si="63"/>
        <v>n.a.</v>
      </c>
      <c r="BC67" s="12" t="str">
        <f t="shared" si="63"/>
        <v>n.a.</v>
      </c>
      <c r="BD67" s="12" t="str">
        <f t="shared" si="63"/>
        <v>n.a.</v>
      </c>
      <c r="BE67" s="12" t="str">
        <f t="shared" si="63"/>
        <v>n.a.</v>
      </c>
      <c r="BF67" s="12" t="str">
        <f t="shared" si="63"/>
        <v>n.a.</v>
      </c>
      <c r="BG67" s="12" t="str">
        <f t="shared" si="63"/>
        <v>n.a.</v>
      </c>
      <c r="BH67" s="12" t="str">
        <f t="shared" si="63"/>
        <v>n.a.</v>
      </c>
      <c r="BI67" s="12" t="str">
        <f t="shared" si="63"/>
        <v>n.a.</v>
      </c>
      <c r="BJ67" s="12" t="str">
        <f t="shared" si="63"/>
        <v>n.a.</v>
      </c>
      <c r="BK67" s="12" t="str">
        <f t="shared" si="63"/>
        <v>n.a.</v>
      </c>
      <c r="BL67" s="12" t="str">
        <f t="shared" si="63"/>
        <v>n.a.</v>
      </c>
      <c r="BM67" s="12" t="str">
        <f t="shared" si="63"/>
        <v>n.a.</v>
      </c>
      <c r="BN67" s="12" t="str">
        <f t="shared" si="63"/>
        <v>n.a.</v>
      </c>
      <c r="BO67" s="12" t="str">
        <f t="shared" si="63"/>
        <v>n.a.</v>
      </c>
      <c r="BP67" s="12" t="str">
        <f t="shared" si="63"/>
        <v>n.a.</v>
      </c>
      <c r="BQ67" s="12" t="str">
        <f t="shared" si="63"/>
        <v>n.a.</v>
      </c>
      <c r="BR67" s="12" t="str">
        <f t="shared" si="63"/>
        <v>n.a.</v>
      </c>
      <c r="BS67" s="12" t="str">
        <f t="shared" si="63"/>
        <v>n.a.</v>
      </c>
      <c r="BT67" s="12" t="str">
        <f t="shared" ref="BT67:BY69" si="64">IFERROR(BT53*HLOOKUP(BT46,$G$7:$AD$9,3),"n.a.")</f>
        <v>n.a.</v>
      </c>
      <c r="BU67" s="12" t="str">
        <f t="shared" si="64"/>
        <v>n.a.</v>
      </c>
      <c r="BV67" s="12" t="str">
        <f t="shared" si="64"/>
        <v>n.a.</v>
      </c>
      <c r="BW67" s="12" t="str">
        <f t="shared" si="64"/>
        <v>n.a.</v>
      </c>
      <c r="BX67" s="12" t="str">
        <f t="shared" si="64"/>
        <v>n.a.</v>
      </c>
      <c r="BY67" s="12" t="str">
        <f t="shared" si="64"/>
        <v>n.a.</v>
      </c>
    </row>
    <row r="68" spans="2:77" x14ac:dyDescent="0.2">
      <c r="F68" t="s">
        <v>9</v>
      </c>
      <c r="G68" s="12" t="str">
        <f>IFERROR(G54*HLOOKUP(G47,$G$7:$AD$9,3),"n.a.")</f>
        <v>n.a.</v>
      </c>
      <c r="H68" s="12" t="str">
        <f t="shared" si="63"/>
        <v>n.a.</v>
      </c>
      <c r="I68" s="12" t="str">
        <f t="shared" si="63"/>
        <v>n.a.</v>
      </c>
      <c r="J68" s="12" t="str">
        <f t="shared" si="63"/>
        <v>n.a.</v>
      </c>
      <c r="K68" s="12" t="str">
        <f t="shared" si="63"/>
        <v>n.a.</v>
      </c>
      <c r="L68" s="12" t="str">
        <f t="shared" si="63"/>
        <v>n.a.</v>
      </c>
      <c r="M68" s="12" t="str">
        <f t="shared" si="63"/>
        <v>n.a.</v>
      </c>
      <c r="N68" s="12" t="str">
        <f t="shared" si="63"/>
        <v>n.a.</v>
      </c>
      <c r="O68" s="12" t="str">
        <f t="shared" si="63"/>
        <v>n.a.</v>
      </c>
      <c r="P68" s="12" t="str">
        <f t="shared" si="63"/>
        <v>n.a.</v>
      </c>
      <c r="Q68" s="12" t="str">
        <f t="shared" si="63"/>
        <v>n.a.</v>
      </c>
      <c r="R68" s="12" t="str">
        <f t="shared" si="63"/>
        <v>n.a.</v>
      </c>
      <c r="S68" s="12" t="str">
        <f t="shared" si="63"/>
        <v>n.a.</v>
      </c>
      <c r="T68" s="12" t="str">
        <f t="shared" si="63"/>
        <v>n.a.</v>
      </c>
      <c r="U68" s="12" t="str">
        <f t="shared" si="63"/>
        <v>n.a.</v>
      </c>
      <c r="V68" s="12" t="str">
        <f t="shared" si="63"/>
        <v>n.a.</v>
      </c>
      <c r="W68" s="12" t="str">
        <f t="shared" si="63"/>
        <v>n.a.</v>
      </c>
      <c r="X68" s="12" t="str">
        <f t="shared" si="63"/>
        <v>n.a.</v>
      </c>
      <c r="Y68" s="12" t="str">
        <f t="shared" si="63"/>
        <v>n.a.</v>
      </c>
      <c r="Z68" s="12" t="str">
        <f t="shared" si="63"/>
        <v>n.a.</v>
      </c>
      <c r="AA68" s="12" t="str">
        <f t="shared" si="63"/>
        <v>n.a.</v>
      </c>
      <c r="AB68" s="12" t="str">
        <f t="shared" si="63"/>
        <v>n.a.</v>
      </c>
      <c r="AC68" s="12" t="str">
        <f t="shared" si="63"/>
        <v>n.a.</v>
      </c>
      <c r="AD68" s="12" t="str">
        <f t="shared" si="63"/>
        <v>n.a.</v>
      </c>
      <c r="AE68" s="12" t="str">
        <f t="shared" si="63"/>
        <v>n.a.</v>
      </c>
      <c r="AF68" s="12" t="str">
        <f t="shared" si="63"/>
        <v>n.a.</v>
      </c>
      <c r="AG68" s="12" t="str">
        <f t="shared" si="63"/>
        <v>n.a.</v>
      </c>
      <c r="AH68" s="12" t="str">
        <f t="shared" si="63"/>
        <v>n.a.</v>
      </c>
      <c r="AI68" s="12" t="str">
        <f t="shared" si="63"/>
        <v>n.a.</v>
      </c>
      <c r="AJ68" s="12" t="str">
        <f t="shared" si="63"/>
        <v>n.a.</v>
      </c>
      <c r="AK68" s="12">
        <f t="shared" si="63"/>
        <v>413.29711463462911</v>
      </c>
      <c r="AL68" s="12">
        <f t="shared" si="63"/>
        <v>401.11645929714859</v>
      </c>
      <c r="AM68" s="12">
        <f t="shared" si="63"/>
        <v>388.80348962348717</v>
      </c>
      <c r="AN68" s="12">
        <f t="shared" si="63"/>
        <v>376.35676832784361</v>
      </c>
      <c r="AO68" s="12">
        <f t="shared" si="63"/>
        <v>363.77484251156329</v>
      </c>
      <c r="AP68" s="12">
        <f t="shared" si="63"/>
        <v>351.05624349371647</v>
      </c>
      <c r="AQ68" s="12">
        <f t="shared" si="63"/>
        <v>338.19948663957518</v>
      </c>
      <c r="AR68" s="12">
        <f t="shared" si="63"/>
        <v>325.20307118734058</v>
      </c>
      <c r="AS68" s="12">
        <f t="shared" si="63"/>
        <v>312.06548007294555</v>
      </c>
      <c r="AT68" s="12">
        <f t="shared" si="63"/>
        <v>298.78517975288742</v>
      </c>
      <c r="AU68" s="12">
        <f t="shared" si="63"/>
        <v>285.36062002541473</v>
      </c>
      <c r="AV68" s="12">
        <f t="shared" si="63"/>
        <v>271.79023384942002</v>
      </c>
      <c r="AW68" s="12">
        <f t="shared" si="63"/>
        <v>258.07243716156995</v>
      </c>
      <c r="AX68" s="12">
        <f t="shared" si="63"/>
        <v>244.20562869126792</v>
      </c>
      <c r="AY68" s="12">
        <f t="shared" si="63"/>
        <v>230.18818977406784</v>
      </c>
      <c r="AZ68" s="12">
        <f t="shared" si="63"/>
        <v>86.407393664942632</v>
      </c>
      <c r="BA68" s="12">
        <f t="shared" si="63"/>
        <v>80.677943133849482</v>
      </c>
      <c r="BB68" s="12">
        <f t="shared" si="63"/>
        <v>74.886255520846589</v>
      </c>
      <c r="BC68" s="12">
        <f t="shared" si="63"/>
        <v>69.031654765613467</v>
      </c>
      <c r="BD68" s="12">
        <f t="shared" si="63"/>
        <v>63.113457463976964</v>
      </c>
      <c r="BE68" s="12">
        <f t="shared" si="63"/>
        <v>57.13097278817181</v>
      </c>
      <c r="BF68" s="12">
        <f t="shared" si="63"/>
        <v>51.083502406206755</v>
      </c>
      <c r="BG68" s="12">
        <f t="shared" si="63"/>
        <v>44.970340400363739</v>
      </c>
      <c r="BH68" s="12">
        <f t="shared" si="63"/>
        <v>38.790773184766522</v>
      </c>
      <c r="BI68" s="12" t="str">
        <f t="shared" si="63"/>
        <v>n.a.</v>
      </c>
      <c r="BJ68" s="12" t="str">
        <f t="shared" si="63"/>
        <v>n.a.</v>
      </c>
      <c r="BK68" s="12" t="str">
        <f t="shared" si="63"/>
        <v>n.a.</v>
      </c>
      <c r="BL68" s="12" t="str">
        <f t="shared" si="63"/>
        <v>n.a.</v>
      </c>
      <c r="BM68" s="12" t="str">
        <f t="shared" si="63"/>
        <v>n.a.</v>
      </c>
      <c r="BN68" s="12" t="str">
        <f t="shared" si="63"/>
        <v>n.a.</v>
      </c>
      <c r="BO68" s="12" t="str">
        <f t="shared" si="63"/>
        <v>n.a.</v>
      </c>
      <c r="BP68" s="12" t="str">
        <f t="shared" si="63"/>
        <v>n.a.</v>
      </c>
      <c r="BQ68" s="12" t="str">
        <f t="shared" si="63"/>
        <v>n.a.</v>
      </c>
      <c r="BR68" s="12" t="str">
        <f t="shared" si="63"/>
        <v>n.a.</v>
      </c>
      <c r="BS68" s="12" t="str">
        <f t="shared" si="63"/>
        <v>n.a.</v>
      </c>
      <c r="BT68" s="12" t="str">
        <f t="shared" si="64"/>
        <v>n.a.</v>
      </c>
      <c r="BU68" s="12" t="str">
        <f t="shared" si="64"/>
        <v>n.a.</v>
      </c>
      <c r="BV68" s="12" t="str">
        <f t="shared" si="64"/>
        <v>n.a.</v>
      </c>
      <c r="BW68" s="12" t="str">
        <f t="shared" si="64"/>
        <v>n.a.</v>
      </c>
      <c r="BX68" s="12" t="str">
        <f t="shared" si="64"/>
        <v>n.a.</v>
      </c>
      <c r="BY68" s="12" t="str">
        <f t="shared" si="64"/>
        <v>n.a.</v>
      </c>
    </row>
    <row r="69" spans="2:77" x14ac:dyDescent="0.2">
      <c r="F69" t="s">
        <v>10</v>
      </c>
      <c r="G69" s="12" t="str">
        <f>IFERROR(G55*HLOOKUP(G48,$G$7:$AD$9,3),"n.a.")</f>
        <v>n.a.</v>
      </c>
      <c r="H69" s="12" t="str">
        <f t="shared" si="63"/>
        <v>n.a.</v>
      </c>
      <c r="I69" s="12" t="str">
        <f t="shared" si="63"/>
        <v>n.a.</v>
      </c>
      <c r="J69" s="12" t="str">
        <f t="shared" si="63"/>
        <v>n.a.</v>
      </c>
      <c r="K69" s="12" t="str">
        <f t="shared" si="63"/>
        <v>n.a.</v>
      </c>
      <c r="L69" s="12" t="str">
        <f t="shared" si="63"/>
        <v>n.a.</v>
      </c>
      <c r="M69" s="12" t="str">
        <f t="shared" si="63"/>
        <v>n.a.</v>
      </c>
      <c r="N69" s="12" t="str">
        <f t="shared" si="63"/>
        <v>n.a.</v>
      </c>
      <c r="O69" s="12" t="str">
        <f t="shared" si="63"/>
        <v>n.a.</v>
      </c>
      <c r="P69" s="12" t="str">
        <f t="shared" si="63"/>
        <v>n.a.</v>
      </c>
      <c r="Q69" s="12" t="str">
        <f t="shared" si="63"/>
        <v>n.a.</v>
      </c>
      <c r="R69" s="12" t="str">
        <f t="shared" si="63"/>
        <v>n.a.</v>
      </c>
      <c r="S69" s="12" t="str">
        <f t="shared" si="63"/>
        <v>n.a.</v>
      </c>
      <c r="T69" s="12" t="str">
        <f t="shared" si="63"/>
        <v>n.a.</v>
      </c>
      <c r="U69" s="12" t="str">
        <f t="shared" si="63"/>
        <v>n.a.</v>
      </c>
      <c r="V69" s="12" t="str">
        <f t="shared" si="63"/>
        <v>n.a.</v>
      </c>
      <c r="W69" s="12" t="str">
        <f t="shared" si="63"/>
        <v>n.a.</v>
      </c>
      <c r="X69" s="12" t="str">
        <f t="shared" si="63"/>
        <v>n.a.</v>
      </c>
      <c r="Y69" s="12" t="str">
        <f t="shared" si="63"/>
        <v>n.a.</v>
      </c>
      <c r="Z69" s="12" t="str">
        <f t="shared" si="63"/>
        <v>n.a.</v>
      </c>
      <c r="AA69" s="12" t="str">
        <f t="shared" si="63"/>
        <v>n.a.</v>
      </c>
      <c r="AB69" s="12" t="str">
        <f t="shared" si="63"/>
        <v>n.a.</v>
      </c>
      <c r="AC69" s="12" t="str">
        <f t="shared" si="63"/>
        <v>n.a.</v>
      </c>
      <c r="AD69" s="12" t="str">
        <f t="shared" si="63"/>
        <v>n.a.</v>
      </c>
      <c r="AE69" s="12" t="str">
        <f t="shared" si="63"/>
        <v>n.a.</v>
      </c>
      <c r="AF69" s="12" t="str">
        <f t="shared" si="63"/>
        <v>n.a.</v>
      </c>
      <c r="AG69" s="12" t="str">
        <f t="shared" si="63"/>
        <v>n.a.</v>
      </c>
      <c r="AH69" s="12" t="str">
        <f t="shared" si="63"/>
        <v>n.a.</v>
      </c>
      <c r="AI69" s="12" t="str">
        <f t="shared" si="63"/>
        <v>n.a.</v>
      </c>
      <c r="AJ69" s="12" t="str">
        <f t="shared" si="63"/>
        <v>n.a.</v>
      </c>
      <c r="AK69" s="12" t="str">
        <f t="shared" si="63"/>
        <v>n.a.</v>
      </c>
      <c r="AL69" s="12" t="str">
        <f t="shared" si="63"/>
        <v>n.a.</v>
      </c>
      <c r="AM69" s="12" t="str">
        <f t="shared" si="63"/>
        <v>n.a.</v>
      </c>
      <c r="AN69" s="12" t="str">
        <f t="shared" si="63"/>
        <v>n.a.</v>
      </c>
      <c r="AO69" s="12" t="str">
        <f t="shared" si="63"/>
        <v>n.a.</v>
      </c>
      <c r="AP69" s="12" t="str">
        <f t="shared" si="63"/>
        <v>n.a.</v>
      </c>
      <c r="AQ69" s="12" t="str">
        <f t="shared" si="63"/>
        <v>n.a.</v>
      </c>
      <c r="AR69" s="12" t="str">
        <f t="shared" si="63"/>
        <v>n.a.</v>
      </c>
      <c r="AS69" s="12" t="str">
        <f t="shared" si="63"/>
        <v>n.a.</v>
      </c>
      <c r="AT69" s="12" t="str">
        <f t="shared" si="63"/>
        <v>n.a.</v>
      </c>
      <c r="AU69" s="12" t="str">
        <f t="shared" si="63"/>
        <v>n.a.</v>
      </c>
      <c r="AV69" s="12" t="str">
        <f t="shared" si="63"/>
        <v>n.a.</v>
      </c>
      <c r="AW69" s="12" t="str">
        <f t="shared" si="63"/>
        <v>n.a.</v>
      </c>
      <c r="AX69" s="12" t="str">
        <f t="shared" si="63"/>
        <v>n.a.</v>
      </c>
      <c r="AY69" s="12" t="str">
        <f t="shared" si="63"/>
        <v>n.a.</v>
      </c>
      <c r="AZ69" s="12">
        <f t="shared" si="63"/>
        <v>247.97826878077748</v>
      </c>
      <c r="BA69" s="12">
        <f t="shared" si="63"/>
        <v>240.66987557828918</v>
      </c>
      <c r="BB69" s="12">
        <f t="shared" si="63"/>
        <v>233.28209377409232</v>
      </c>
      <c r="BC69" s="12">
        <f t="shared" si="63"/>
        <v>225.81406099670619</v>
      </c>
      <c r="BD69" s="12">
        <f t="shared" si="63"/>
        <v>218.26490550693799</v>
      </c>
      <c r="BE69" s="12">
        <f t="shared" si="63"/>
        <v>210.63374609622988</v>
      </c>
      <c r="BF69" s="12">
        <f t="shared" si="63"/>
        <v>202.91969198374511</v>
      </c>
      <c r="BG69" s="12">
        <f t="shared" si="63"/>
        <v>195.12184271240437</v>
      </c>
      <c r="BH69" s="12">
        <f t="shared" si="63"/>
        <v>187.23928804376735</v>
      </c>
      <c r="BI69" s="12">
        <f t="shared" si="63"/>
        <v>179.27110785173247</v>
      </c>
      <c r="BJ69" s="12">
        <f t="shared" si="63"/>
        <v>171.21637201524885</v>
      </c>
      <c r="BK69" s="12">
        <f t="shared" si="63"/>
        <v>163.07414030965202</v>
      </c>
      <c r="BL69" s="12">
        <f t="shared" si="63"/>
        <v>154.84346229694199</v>
      </c>
      <c r="BM69" s="12">
        <f t="shared" si="63"/>
        <v>146.52337721476076</v>
      </c>
      <c r="BN69" s="12">
        <f t="shared" si="63"/>
        <v>138.11291386444071</v>
      </c>
      <c r="BO69" s="12">
        <f t="shared" si="63"/>
        <v>129.61109049741395</v>
      </c>
      <c r="BP69" s="12">
        <f t="shared" si="63"/>
        <v>48.406765880309685</v>
      </c>
      <c r="BQ69" s="12">
        <f t="shared" si="63"/>
        <v>44.931753312507951</v>
      </c>
      <c r="BR69" s="12">
        <f t="shared" si="63"/>
        <v>41.418992859368075</v>
      </c>
      <c r="BS69" s="12">
        <f t="shared" si="63"/>
        <v>37.868074478386177</v>
      </c>
      <c r="BT69" s="12">
        <f t="shared" si="64"/>
        <v>34.278583672903082</v>
      </c>
      <c r="BU69" s="12">
        <f t="shared" si="64"/>
        <v>30.650101443724051</v>
      </c>
      <c r="BV69" s="12">
        <f t="shared" si="64"/>
        <v>26.982204240218241</v>
      </c>
      <c r="BW69" s="12">
        <f t="shared" si="64"/>
        <v>23.274463910859911</v>
      </c>
      <c r="BX69" s="12">
        <f t="shared" ca="1" si="64"/>
        <v>106.32986680325087</v>
      </c>
      <c r="BY69" s="12" t="str">
        <f t="shared" ca="1" si="64"/>
        <v>n.a.</v>
      </c>
    </row>
    <row r="70" spans="2:77" ht="5.25" customHeight="1" x14ac:dyDescent="0.2">
      <c r="G70" s="12"/>
      <c r="H70" s="12"/>
      <c r="I70" s="12"/>
      <c r="J70" s="12"/>
      <c r="K70" s="12"/>
      <c r="L70" s="12"/>
      <c r="M70" s="12"/>
      <c r="N70" s="12"/>
      <c r="O70" s="12"/>
      <c r="P70" s="12"/>
      <c r="Q70" s="12"/>
      <c r="R70" s="12"/>
      <c r="S70" s="12"/>
      <c r="T70" s="12"/>
      <c r="U70" s="12"/>
      <c r="V70" s="12"/>
      <c r="W70" s="12"/>
      <c r="X70" s="12"/>
      <c r="Y70" s="12"/>
      <c r="Z70" s="12"/>
      <c r="AA70" s="12"/>
      <c r="AB70" s="12"/>
      <c r="AC70" s="12"/>
      <c r="AD70" s="12"/>
      <c r="AE70" s="12"/>
      <c r="AF70" s="12"/>
      <c r="AG70" s="12"/>
      <c r="AH70" s="12"/>
      <c r="AI70" s="12"/>
      <c r="AJ70" s="12"/>
      <c r="AK70" s="12"/>
      <c r="AL70" s="12"/>
      <c r="AM70" s="12"/>
      <c r="AN70" s="12"/>
      <c r="AO70" s="12"/>
      <c r="AP70" s="12"/>
      <c r="AQ70" s="12"/>
      <c r="AR70" s="12"/>
      <c r="AS70" s="12"/>
      <c r="AT70" s="12"/>
      <c r="AU70" s="12"/>
      <c r="AV70" s="12"/>
      <c r="AW70" s="12"/>
      <c r="AX70" s="12"/>
      <c r="AY70" s="12"/>
      <c r="AZ70" s="12"/>
      <c r="BA70" s="12"/>
      <c r="BB70" s="12"/>
      <c r="BC70" s="12"/>
      <c r="BD70" s="12"/>
      <c r="BE70" s="12"/>
      <c r="BF70" s="12"/>
      <c r="BG70" s="12"/>
      <c r="BH70" s="12"/>
      <c r="BI70" s="12"/>
      <c r="BJ70" s="12"/>
      <c r="BK70" s="12"/>
      <c r="BL70" s="12"/>
      <c r="BM70" s="12"/>
      <c r="BN70" s="12"/>
      <c r="BO70" s="12"/>
      <c r="BP70" s="12"/>
      <c r="BQ70" s="12"/>
      <c r="BR70" s="12"/>
      <c r="BS70" s="12"/>
      <c r="BT70" s="12"/>
      <c r="BU70" s="12"/>
      <c r="BV70" s="12"/>
      <c r="BW70" s="12"/>
    </row>
    <row r="71" spans="2:77" x14ac:dyDescent="0.2">
      <c r="B71" s="21" t="s">
        <v>14</v>
      </c>
      <c r="F71" s="13" t="s">
        <v>14</v>
      </c>
      <c r="G71" s="14">
        <f t="shared" ref="G71:BR71" ca="1" si="65">SUM(G66:G69)</f>
        <v>5244.878788565401</v>
      </c>
      <c r="H71" s="14">
        <f t="shared" si="65"/>
        <v>1114.2123869365239</v>
      </c>
      <c r="I71" s="14">
        <f t="shared" si="65"/>
        <v>1080.0096933985756</v>
      </c>
      <c r="J71" s="14">
        <f t="shared" si="65"/>
        <v>1045.4354675773434</v>
      </c>
      <c r="K71" s="14">
        <f t="shared" si="65"/>
        <v>1010.4856736432314</v>
      </c>
      <c r="L71" s="14">
        <f t="shared" si="65"/>
        <v>975.15623192699024</v>
      </c>
      <c r="M71" s="14">
        <f t="shared" si="65"/>
        <v>939.44301844326446</v>
      </c>
      <c r="N71" s="14">
        <f t="shared" si="65"/>
        <v>903.34186440927942</v>
      </c>
      <c r="O71" s="14">
        <f t="shared" si="65"/>
        <v>866.8485557581821</v>
      </c>
      <c r="P71" s="14">
        <f t="shared" si="65"/>
        <v>829.95883264690951</v>
      </c>
      <c r="Q71" s="14">
        <f t="shared" si="65"/>
        <v>792.66838895948536</v>
      </c>
      <c r="R71" s="14">
        <f t="shared" si="65"/>
        <v>754.97287180394449</v>
      </c>
      <c r="S71" s="14">
        <f t="shared" si="65"/>
        <v>716.86788100436104</v>
      </c>
      <c r="T71" s="14">
        <f t="shared" si="65"/>
        <v>678.34896858685534</v>
      </c>
      <c r="U71" s="14">
        <f t="shared" si="65"/>
        <v>639.41163826129957</v>
      </c>
      <c r="V71" s="14">
        <f t="shared" si="65"/>
        <v>928.84906234922255</v>
      </c>
      <c r="W71" s="14">
        <f t="shared" si="65"/>
        <v>892.63282975594075</v>
      </c>
      <c r="X71" s="14">
        <f t="shared" si="65"/>
        <v>856.02319248594142</v>
      </c>
      <c r="Y71" s="14">
        <f t="shared" si="65"/>
        <v>819.01587711755462</v>
      </c>
      <c r="Z71" s="14">
        <f t="shared" si="65"/>
        <v>781.60656380809712</v>
      </c>
      <c r="AA71" s="14">
        <f t="shared" si="65"/>
        <v>743.79088579000472</v>
      </c>
      <c r="AB71" s="14">
        <f t="shared" si="65"/>
        <v>705.56442886097739</v>
      </c>
      <c r="AC71" s="14">
        <f t="shared" si="65"/>
        <v>666.92273086880027</v>
      </c>
      <c r="AD71" s="14">
        <f t="shared" si="65"/>
        <v>627.86128119037187</v>
      </c>
      <c r="AE71" s="14">
        <f t="shared" si="65"/>
        <v>497.97529958814567</v>
      </c>
      <c r="AF71" s="14">
        <f t="shared" si="65"/>
        <v>475.6010333756912</v>
      </c>
      <c r="AG71" s="14">
        <f t="shared" si="65"/>
        <v>452.98372308236668</v>
      </c>
      <c r="AH71" s="14">
        <f t="shared" si="65"/>
        <v>430.12072860261657</v>
      </c>
      <c r="AI71" s="14">
        <f t="shared" si="65"/>
        <v>407.00938115211318</v>
      </c>
      <c r="AJ71" s="14">
        <f t="shared" si="65"/>
        <v>383.64698295677971</v>
      </c>
      <c r="AK71" s="14">
        <f t="shared" si="65"/>
        <v>557.30943740953353</v>
      </c>
      <c r="AL71" s="14">
        <f t="shared" si="65"/>
        <v>535.57969785356431</v>
      </c>
      <c r="AM71" s="14">
        <f t="shared" si="65"/>
        <v>513.61391549156485</v>
      </c>
      <c r="AN71" s="14">
        <f t="shared" si="65"/>
        <v>491.40952627053269</v>
      </c>
      <c r="AO71" s="14">
        <f t="shared" si="65"/>
        <v>468.96393828485822</v>
      </c>
      <c r="AP71" s="14">
        <f t="shared" si="65"/>
        <v>446.2745314740028</v>
      </c>
      <c r="AQ71" s="14">
        <f t="shared" si="65"/>
        <v>423.33865731658642</v>
      </c>
      <c r="AR71" s="14">
        <f t="shared" si="65"/>
        <v>400.15363852128013</v>
      </c>
      <c r="AS71" s="14">
        <f t="shared" si="65"/>
        <v>376.71676871422306</v>
      </c>
      <c r="AT71" s="14">
        <f t="shared" si="65"/>
        <v>298.78517975288742</v>
      </c>
      <c r="AU71" s="14">
        <f t="shared" si="65"/>
        <v>285.36062002541473</v>
      </c>
      <c r="AV71" s="14">
        <f t="shared" si="65"/>
        <v>271.79023384942002</v>
      </c>
      <c r="AW71" s="14">
        <f t="shared" si="65"/>
        <v>258.07243716156995</v>
      </c>
      <c r="AX71" s="14">
        <f t="shared" si="65"/>
        <v>244.20562869126792</v>
      </c>
      <c r="AY71" s="14">
        <f t="shared" si="65"/>
        <v>230.18818977406784</v>
      </c>
      <c r="AZ71" s="14">
        <f t="shared" si="65"/>
        <v>334.38566244572013</v>
      </c>
      <c r="BA71" s="14">
        <f t="shared" si="65"/>
        <v>321.34781871213863</v>
      </c>
      <c r="BB71" s="14">
        <f t="shared" si="65"/>
        <v>308.16834929493893</v>
      </c>
      <c r="BC71" s="14">
        <f t="shared" si="65"/>
        <v>294.84571576231963</v>
      </c>
      <c r="BD71" s="14">
        <f t="shared" si="65"/>
        <v>281.37836297091496</v>
      </c>
      <c r="BE71" s="14">
        <f t="shared" si="65"/>
        <v>267.7647188844017</v>
      </c>
      <c r="BF71" s="14">
        <f t="shared" si="65"/>
        <v>254.00319438995186</v>
      </c>
      <c r="BG71" s="14">
        <f t="shared" si="65"/>
        <v>240.09218311276811</v>
      </c>
      <c r="BH71" s="14">
        <f t="shared" si="65"/>
        <v>226.03006122853387</v>
      </c>
      <c r="BI71" s="14">
        <f t="shared" si="65"/>
        <v>179.27110785173247</v>
      </c>
      <c r="BJ71" s="14">
        <f t="shared" si="65"/>
        <v>171.21637201524885</v>
      </c>
      <c r="BK71" s="14">
        <f t="shared" si="65"/>
        <v>163.07414030965202</v>
      </c>
      <c r="BL71" s="14">
        <f t="shared" si="65"/>
        <v>154.84346229694199</v>
      </c>
      <c r="BM71" s="14">
        <f t="shared" si="65"/>
        <v>146.52337721476076</v>
      </c>
      <c r="BN71" s="14">
        <f t="shared" si="65"/>
        <v>138.11291386444071</v>
      </c>
      <c r="BO71" s="14">
        <f t="shared" si="65"/>
        <v>129.61109049741395</v>
      </c>
      <c r="BP71" s="14">
        <f t="shared" si="65"/>
        <v>48.406765880309685</v>
      </c>
      <c r="BQ71" s="14">
        <f t="shared" si="65"/>
        <v>44.931753312507951</v>
      </c>
      <c r="BR71" s="14">
        <f t="shared" si="65"/>
        <v>41.418992859368075</v>
      </c>
      <c r="BS71" s="14">
        <f t="shared" ref="BS71:BY71" si="66">SUM(BS66:BS69)</f>
        <v>37.868074478386177</v>
      </c>
      <c r="BT71" s="14">
        <f t="shared" si="66"/>
        <v>34.278583672903082</v>
      </c>
      <c r="BU71" s="14">
        <f t="shared" si="66"/>
        <v>30.650101443724051</v>
      </c>
      <c r="BV71" s="14">
        <f t="shared" si="66"/>
        <v>26.982204240218241</v>
      </c>
      <c r="BW71" s="14">
        <f t="shared" si="66"/>
        <v>23.274463910859911</v>
      </c>
      <c r="BX71" s="14">
        <f t="shared" ca="1" si="66"/>
        <v>106.32986680325087</v>
      </c>
      <c r="BY71" s="14">
        <f t="shared" ca="1" si="66"/>
        <v>0</v>
      </c>
    </row>
    <row r="79" spans="2:77" ht="10.15" customHeight="1" x14ac:dyDescent="0.2"/>
    <row r="80" spans="2:77" ht="5.25" customHeight="1" x14ac:dyDescent="0.2"/>
    <row r="85" ht="5.25" customHeight="1" x14ac:dyDescent="0.2"/>
    <row r="87" ht="5.25" customHeight="1" x14ac:dyDescent="0.2"/>
    <row r="92" ht="5.25" customHeight="1" x14ac:dyDescent="0.2"/>
    <row r="94" ht="5.25" customHeight="1" x14ac:dyDescent="0.2"/>
    <row r="99" spans="80:80" ht="5.25" customHeight="1" x14ac:dyDescent="0.2"/>
    <row r="107" spans="80:80" x14ac:dyDescent="0.2">
      <c r="CB107" s="19">
        <f t="shared" ref="BW107:CB107" si="67">EDATE(CA107,1)</f>
        <v>31</v>
      </c>
    </row>
    <row r="108" spans="80:80" ht="10.15" customHeight="1" x14ac:dyDescent="0.2">
      <c r="CB108" s="9">
        <f t="shared" ref="BW108:CB108" si="68">1+CA108</f>
        <v>1</v>
      </c>
    </row>
    <row r="109" spans="80:80" ht="5.25" customHeight="1" x14ac:dyDescent="0.2">
      <c r="CB109" s="11"/>
    </row>
    <row r="110" spans="80:80" x14ac:dyDescent="0.2">
      <c r="CB110">
        <f>IF(CB108&gt;24,0,IF(CB108&lt;$G$5,$I110,(1-$G$4)*$I110))</f>
        <v>0</v>
      </c>
    </row>
    <row r="111" spans="80:80" x14ac:dyDescent="0.2">
      <c r="CB111">
        <f>IF(CB108&gt;($G$3+$G$5),0,IF(AND(CB108&lt;($G$5+$G$5-1),CB108&gt;($E111*($G$5-1))),($I110*$G$4),IF(AND(CB108&lt;($G$3+$G$5),CB108&gt;($G$5+$G$5-2)),$I110*$G$4*(1-$G$4),IF(AND(CB108&gt;($G$3+$G$5)),$I110*$G$4*(1-$G$4)*0,0))))</f>
        <v>0</v>
      </c>
    </row>
    <row r="112" spans="80:80" x14ac:dyDescent="0.2">
      <c r="CB112">
        <f>IF(CB108&gt;($G$3+$G$5+$G$5),0,IF(AND(CB108&lt;($G$5+$G$5+$G$5-2),CB108&gt;($E112*$G$5-2)),$I110*($G$4*$G$4),IF(AND(CB108&lt;($G$5+$G$5+$G$3-1),CB108&gt;($G$5+$G$5+$G$5-3)),$I110*$G$4*$G$4*(1-$G$4),0)))</f>
        <v>0</v>
      </c>
    </row>
    <row r="113" spans="80:80" x14ac:dyDescent="0.2">
      <c r="CB113">
        <f>IF(CB108&gt;($G$3+$G$5+$G$5+$G$5),0,IF(AND(CB108&lt;($G$5+$G$5+$G$5+$G$5),CB108&gt;($E113*$G$5-1)),$I110*($G$4*$G$4*$G$4),IF(AND(CB108&lt;($G$5+$G$5+$G$5+$G$3),CB108&gt;($G$5+$G$5+$G$5+$G$5-1)),$I110*$G$4*$G$4*$G$4*(1-$G$4),0)))</f>
        <v>0</v>
      </c>
    </row>
    <row r="114" spans="80:80" ht="5.25" customHeight="1" x14ac:dyDescent="0.2"/>
    <row r="115" spans="80:80" x14ac:dyDescent="0.2">
      <c r="CB115" s="13">
        <f t="shared" ref="CB115" si="69">SUM(CB110:CB113)</f>
        <v>0</v>
      </c>
    </row>
    <row r="116" spans="80:80" ht="5.25" customHeight="1" x14ac:dyDescent="0.2">
      <c r="CB116" s="15"/>
    </row>
    <row r="117" spans="80:80" x14ac:dyDescent="0.2">
      <c r="CB117" s="15"/>
    </row>
    <row r="118" spans="80:80" x14ac:dyDescent="0.2">
      <c r="CB118" s="15"/>
    </row>
    <row r="119" spans="80:80" x14ac:dyDescent="0.2">
      <c r="CB119" s="15"/>
    </row>
    <row r="120" spans="80:80" x14ac:dyDescent="0.2">
      <c r="CB120" s="15"/>
    </row>
    <row r="121" spans="80:80" ht="5.25" customHeight="1" x14ac:dyDescent="0.2"/>
    <row r="123" spans="80:80" ht="5.25" customHeight="1" x14ac:dyDescent="0.2"/>
    <row r="128" spans="80:80" ht="5.25" customHeight="1" x14ac:dyDescent="0.2"/>
    <row r="136" spans="80:81" x14ac:dyDescent="0.2">
      <c r="CB136" s="19">
        <f t="shared" ref="BX136:CC136" si="70">EDATE(CA136,1)</f>
        <v>31</v>
      </c>
      <c r="CC136" s="19">
        <f t="shared" si="70"/>
        <v>59</v>
      </c>
    </row>
    <row r="137" spans="80:81" ht="10.15" customHeight="1" x14ac:dyDescent="0.2">
      <c r="CB137" s="9">
        <f t="shared" ref="BX137:CC137" si="71">1+CA137</f>
        <v>1</v>
      </c>
      <c r="CC137" s="9">
        <f t="shared" si="71"/>
        <v>2</v>
      </c>
    </row>
    <row r="138" spans="80:81" ht="5.25" customHeight="1" x14ac:dyDescent="0.2">
      <c r="CB138" s="11"/>
      <c r="CC138" s="11"/>
    </row>
    <row r="139" spans="80:81" x14ac:dyDescent="0.2">
      <c r="CB139">
        <f>IF(CB137&gt;24,0,IF(CB137&lt;$G$5,$J139,(1-$G$4)*$J139))</f>
        <v>0</v>
      </c>
      <c r="CC139">
        <f>IF(CC137&gt;24,0,IF(CC137&lt;$G$5,$J139,(1-$G$4)*$J139))</f>
        <v>0</v>
      </c>
    </row>
    <row r="140" spans="80:81" x14ac:dyDescent="0.2">
      <c r="CB140">
        <f>IF(CB137&gt;($G$3+$G$5),0,IF(AND(CB137&lt;($G$5+$G$5-1),CB137&gt;($E140*($G$5-1))),($J139*$G$4),IF(AND(CB137&lt;($G$3+$G$5),CB137&gt;($G$5+$G$5-2)),$J139*$G$4*(1-$G$4),IF(AND(CB137&gt;($G$3+$G$5)),$J139*$G$4*(1-$G$4)*0,0))))</f>
        <v>0</v>
      </c>
      <c r="CC140">
        <f>IF(CC137&gt;($G$3+$G$5),0,IF(AND(CC137&lt;($G$5+$G$5-1),CC137&gt;($E140*($G$5-1))),($J139*$G$4),IF(AND(CC137&lt;($G$3+$G$5),CC137&gt;($G$5+$G$5-2)),$J139*$G$4*(1-$G$4),IF(AND(CC137&gt;($G$3+$G$5)),$J139*$G$4*(1-$G$4)*0,0))))</f>
        <v>0</v>
      </c>
    </row>
    <row r="141" spans="80:81" x14ac:dyDescent="0.2">
      <c r="CB141">
        <f>IF(CB137&gt;($G$3+$G$5+$G$5),0,IF(AND(CB137&lt;($G$5+$G$5+$G$5-2),CB137&gt;($E141*$G$5-2)),$J139*($G$4*$G$4),IF(AND(CB137&lt;($G$5+$G$5+$G$3-1),CB137&gt;($G$5+$G$5+$G$5-3)),$J139*$G$4*$G$4*(1-$G$4),0)))</f>
        <v>0</v>
      </c>
      <c r="CC141">
        <f>IF(CC137&gt;($G$3+$G$5+$G$5),0,IF(AND(CC137&lt;($G$5+$G$5+$G$5-2),CC137&gt;($E141*$G$5-2)),$J139*($G$4*$G$4),IF(AND(CC137&lt;($G$5+$G$5+$G$3-1),CC137&gt;($G$5+$G$5+$G$5-3)),$J139*$G$4*$G$4*(1-$G$4),0)))</f>
        <v>0</v>
      </c>
    </row>
    <row r="142" spans="80:81" x14ac:dyDescent="0.2">
      <c r="CB142">
        <f>IF(CB137&gt;($G$3+$G$5+$G$5+$G$5),0,IF(AND(CB137&lt;($G$5+$G$5+$G$5+$G$5),CB137&gt;($E142*$G$5-1)),$J139*($G$4*$G$4*$G$4),IF(AND(CB137&lt;($G$5+$G$5+$G$5+$G$3),CB137&gt;($G$5+$G$5+$G$5+$G$5-1)),$J139*$G$4*$G$4*$G$4*(1-$G$4),0)))</f>
        <v>0</v>
      </c>
      <c r="CC142">
        <f>IF(CC137&gt;($G$3+$G$5+$G$5+$G$5),0,IF(AND(CC137&lt;($G$5+$G$5+$G$5+$G$5),CC137&gt;($E142*$G$5-1)),$J139*($G$4*$G$4*$G$4),IF(AND(CC137&lt;($G$5+$G$5+$G$5+$G$3),CC137&gt;($G$5+$G$5+$G$5+$G$5-1)),$J139*$G$4*$G$4*$G$4*(1-$G$4),0)))</f>
        <v>0</v>
      </c>
    </row>
    <row r="143" spans="80:81" ht="5.25" customHeight="1" x14ac:dyDescent="0.2"/>
    <row r="144" spans="80:81" x14ac:dyDescent="0.2">
      <c r="CB144" s="13">
        <f>SUM(CB139:CB142)</f>
        <v>0</v>
      </c>
      <c r="CC144" s="13">
        <f t="shared" ref="CC144" si="72">SUM(CC139:CC142)</f>
        <v>0</v>
      </c>
    </row>
    <row r="145" spans="80:81" ht="5.25" customHeight="1" x14ac:dyDescent="0.2">
      <c r="CB145" s="15"/>
      <c r="CC145" s="15"/>
    </row>
    <row r="146" spans="80:81" x14ac:dyDescent="0.2">
      <c r="CB146" s="12">
        <f>IFERROR(CB139*HLOOKUP(CB137,$G$7:$AD$8,2),"n.a.")</f>
        <v>0</v>
      </c>
      <c r="CC146" s="15"/>
    </row>
    <row r="147" spans="80:81" x14ac:dyDescent="0.2">
      <c r="CB147" s="12" t="str">
        <f t="shared" ref="CA147:CB149" si="73">IFERROR(CB140*HLOOKUP(CB133,$G$7:$AD$8,2),"n.a.")</f>
        <v>n.a.</v>
      </c>
      <c r="CC147" s="15"/>
    </row>
    <row r="148" spans="80:81" x14ac:dyDescent="0.2">
      <c r="CB148" s="12" t="str">
        <f t="shared" si="73"/>
        <v>n.a.</v>
      </c>
      <c r="CC148" s="15"/>
    </row>
    <row r="149" spans="80:81" x14ac:dyDescent="0.2">
      <c r="CB149" s="12" t="str">
        <f t="shared" si="73"/>
        <v>n.a.</v>
      </c>
      <c r="CC149" s="15"/>
    </row>
    <row r="150" spans="80:81" ht="5.25" customHeight="1" x14ac:dyDescent="0.2"/>
    <row r="151" spans="80:81" x14ac:dyDescent="0.2">
      <c r="CB151" s="14">
        <f t="shared" ref="BV151:CB151" si="74">SUM(CB146:CB149)</f>
        <v>0</v>
      </c>
    </row>
    <row r="152" spans="80:81" ht="5.25" customHeight="1" x14ac:dyDescent="0.2"/>
    <row r="153" spans="80:81" x14ac:dyDescent="0.2">
      <c r="CB153" s="12">
        <f t="shared" ref="BW153:CB153" si="75">IFERROR(CB139*HLOOKUP(CB137,$G$7:$AD$9,3),"n.a.")</f>
        <v>0</v>
      </c>
    </row>
    <row r="154" spans="80:81" x14ac:dyDescent="0.2">
      <c r="CB154" s="12" t="str">
        <f t="shared" ref="BW154:CB156" si="76">IFERROR(CB140*HLOOKUP(CB133,$G$7:$AD$9,3),"n.a.")</f>
        <v>n.a.</v>
      </c>
    </row>
    <row r="155" spans="80:81" x14ac:dyDescent="0.2">
      <c r="CB155" s="12" t="str">
        <f t="shared" si="76"/>
        <v>n.a.</v>
      </c>
    </row>
    <row r="156" spans="80:81" x14ac:dyDescent="0.2">
      <c r="CB156" s="12" t="str">
        <f t="shared" si="76"/>
        <v>n.a.</v>
      </c>
    </row>
    <row r="157" spans="80:81" ht="5.25" customHeight="1" x14ac:dyDescent="0.2"/>
    <row r="158" spans="80:81" x14ac:dyDescent="0.2">
      <c r="CB158" s="14">
        <f t="shared" ref="BV158:CB158" si="77">SUM(CB153:CB156)</f>
        <v>0</v>
      </c>
    </row>
    <row r="166" ht="10.15" customHeight="1" x14ac:dyDescent="0.2"/>
    <row r="167" ht="5.25" customHeight="1" x14ac:dyDescent="0.2"/>
    <row r="172" ht="5.25" customHeight="1" x14ac:dyDescent="0.2"/>
    <row r="174" ht="5.25" customHeight="1" x14ac:dyDescent="0.2"/>
    <row r="179" ht="5.25" customHeight="1" x14ac:dyDescent="0.2"/>
    <row r="181" ht="5.25" customHeight="1" x14ac:dyDescent="0.2"/>
    <row r="186" ht="5.25" customHeight="1" x14ac:dyDescent="0.2"/>
    <row r="195" ht="10.15" customHeight="1" x14ac:dyDescent="0.2"/>
    <row r="196" ht="5.25" customHeight="1" x14ac:dyDescent="0.2"/>
    <row r="201" ht="5.25" customHeight="1" x14ac:dyDescent="0.2"/>
    <row r="203" ht="5.25" customHeight="1" x14ac:dyDescent="0.2"/>
    <row r="208" ht="5.25" customHeight="1" x14ac:dyDescent="0.2"/>
    <row r="210" ht="5.25" customHeight="1" x14ac:dyDescent="0.2"/>
    <row r="215" ht="5.25" customHeight="1" x14ac:dyDescent="0.2"/>
    <row r="224" ht="10.15" customHeight="1" x14ac:dyDescent="0.2"/>
    <row r="225" ht="5.25" customHeight="1" x14ac:dyDescent="0.2"/>
    <row r="230" ht="5.25" customHeight="1" x14ac:dyDescent="0.2"/>
    <row r="232" ht="5.25" customHeight="1" x14ac:dyDescent="0.2"/>
    <row r="237" ht="5.25" customHeight="1" x14ac:dyDescent="0.2"/>
    <row r="239" ht="5.25" customHeight="1" x14ac:dyDescent="0.2"/>
    <row r="244" ht="5.25" customHeight="1" x14ac:dyDescent="0.2"/>
    <row r="253" ht="10.15" customHeight="1" x14ac:dyDescent="0.2"/>
    <row r="254" ht="5.25" customHeight="1" x14ac:dyDescent="0.2"/>
    <row r="259" ht="5.25" customHeight="1" x14ac:dyDescent="0.2"/>
    <row r="261" ht="5.25" customHeight="1" x14ac:dyDescent="0.2"/>
    <row r="266" ht="5.25" customHeight="1" x14ac:dyDescent="0.2"/>
    <row r="268" ht="5.25" customHeight="1" x14ac:dyDescent="0.2"/>
    <row r="273" ht="5.25" customHeight="1" x14ac:dyDescent="0.2"/>
    <row r="275" ht="10.15" customHeight="1" x14ac:dyDescent="0.2"/>
    <row r="276" ht="5.25" customHeight="1" x14ac:dyDescent="0.2"/>
    <row r="282" ht="10.15" customHeight="1" x14ac:dyDescent="0.2"/>
    <row r="283" ht="5.25" customHeight="1" x14ac:dyDescent="0.2"/>
    <row r="288" ht="5.25" customHeight="1" x14ac:dyDescent="0.2"/>
    <row r="290" ht="5.25" customHeight="1" x14ac:dyDescent="0.2"/>
    <row r="295" ht="5.25" customHeight="1" x14ac:dyDescent="0.2"/>
    <row r="297" ht="5.25" customHeight="1" x14ac:dyDescent="0.2"/>
    <row r="302" ht="5.25" customHeight="1" x14ac:dyDescent="0.2"/>
    <row r="311" ht="10.15" customHeight="1" x14ac:dyDescent="0.2"/>
    <row r="312" ht="5.25" customHeight="1" x14ac:dyDescent="0.2"/>
    <row r="317" ht="5.25" customHeight="1" x14ac:dyDescent="0.2"/>
    <row r="319" ht="5.25" customHeight="1" x14ac:dyDescent="0.2"/>
    <row r="324" ht="5.25" customHeight="1" x14ac:dyDescent="0.2"/>
    <row r="326" ht="5.25" customHeight="1" x14ac:dyDescent="0.2"/>
    <row r="331" ht="5.25" customHeight="1" x14ac:dyDescent="0.2"/>
    <row r="340" ht="10.15" customHeight="1" x14ac:dyDescent="0.2"/>
    <row r="341" ht="5.25" customHeight="1" x14ac:dyDescent="0.2"/>
    <row r="346" ht="5.25" customHeight="1" x14ac:dyDescent="0.2"/>
    <row r="348" ht="5.25" customHeight="1" x14ac:dyDescent="0.2"/>
    <row r="353" ht="5.25" customHeight="1" x14ac:dyDescent="0.2"/>
    <row r="355" ht="5.25" customHeight="1" x14ac:dyDescent="0.2"/>
    <row r="360" ht="5.25" customHeight="1" x14ac:dyDescent="0.2"/>
    <row r="369" ht="10.15" customHeight="1" x14ac:dyDescent="0.2"/>
    <row r="370" ht="5.25" customHeight="1" x14ac:dyDescent="0.2"/>
    <row r="375" ht="5.25" customHeight="1" x14ac:dyDescent="0.2"/>
    <row r="377" ht="5.25" customHeight="1" x14ac:dyDescent="0.2"/>
    <row r="382" ht="5.25" customHeight="1" x14ac:dyDescent="0.2"/>
    <row r="384" ht="5.25" customHeight="1" x14ac:dyDescent="0.2"/>
    <row r="389" ht="5.25" customHeight="1" x14ac:dyDescent="0.2"/>
    <row r="398" ht="10.15" customHeight="1" x14ac:dyDescent="0.2"/>
    <row r="399" ht="5.25" customHeight="1" x14ac:dyDescent="0.2"/>
    <row r="404" ht="5.25" customHeight="1" x14ac:dyDescent="0.2"/>
    <row r="406" ht="5.25" customHeight="1" x14ac:dyDescent="0.2"/>
    <row r="411" ht="5.25" customHeight="1" x14ac:dyDescent="0.2"/>
    <row r="413" ht="5.25" customHeight="1" x14ac:dyDescent="0.2"/>
    <row r="418" ht="5.25" customHeight="1" x14ac:dyDescent="0.2"/>
    <row r="427" ht="10.15" customHeight="1" x14ac:dyDescent="0.2"/>
    <row r="428" ht="5.25" customHeight="1" x14ac:dyDescent="0.2"/>
    <row r="433" ht="5.25" customHeight="1" x14ac:dyDescent="0.2"/>
    <row r="435" ht="5.25" customHeight="1" x14ac:dyDescent="0.2"/>
    <row r="440" ht="5.25" customHeight="1" x14ac:dyDescent="0.2"/>
    <row r="442" ht="5.25" customHeight="1" x14ac:dyDescent="0.2"/>
    <row r="447" ht="5.25" customHeight="1" x14ac:dyDescent="0.2"/>
    <row r="456" ht="10.15" customHeight="1" x14ac:dyDescent="0.2"/>
    <row r="457" ht="5.25" customHeight="1" x14ac:dyDescent="0.2"/>
    <row r="462" ht="5.25" customHeight="1" x14ac:dyDescent="0.2"/>
    <row r="464" ht="5.25" customHeight="1" x14ac:dyDescent="0.2"/>
    <row r="469" ht="5.25" customHeight="1" x14ac:dyDescent="0.2"/>
    <row r="471" ht="5.25" customHeight="1" x14ac:dyDescent="0.2"/>
    <row r="476" ht="5.25" customHeight="1" x14ac:dyDescent="0.2"/>
    <row r="479" ht="5.25" customHeight="1" x14ac:dyDescent="0.2"/>
    <row r="485" ht="10.15" customHeight="1" x14ac:dyDescent="0.2"/>
    <row r="486" ht="5.25" customHeight="1" x14ac:dyDescent="0.2"/>
    <row r="491" ht="5.25" customHeight="1" x14ac:dyDescent="0.2"/>
    <row r="493" ht="5.25" customHeight="1" x14ac:dyDescent="0.2"/>
    <row r="498" ht="5.25" customHeight="1" x14ac:dyDescent="0.2"/>
    <row r="500" ht="5.25" customHeight="1" x14ac:dyDescent="0.2"/>
    <row r="505" ht="5.25" customHeight="1" x14ac:dyDescent="0.2"/>
    <row r="514" ht="10.15" customHeight="1" x14ac:dyDescent="0.2"/>
    <row r="515" ht="5.25" customHeight="1" x14ac:dyDescent="0.2"/>
    <row r="520" ht="5.25" customHeight="1" x14ac:dyDescent="0.2"/>
    <row r="522" ht="5.25" customHeight="1" x14ac:dyDescent="0.2"/>
    <row r="527" ht="5.25" customHeight="1" x14ac:dyDescent="0.2"/>
    <row r="529" ht="5.25" customHeight="1" x14ac:dyDescent="0.2"/>
    <row r="534" ht="5.25" customHeight="1" x14ac:dyDescent="0.2"/>
    <row r="543" ht="10.15" customHeight="1" x14ac:dyDescent="0.2"/>
    <row r="544" ht="5.25" customHeight="1" x14ac:dyDescent="0.2"/>
    <row r="549" ht="5.25" customHeight="1" x14ac:dyDescent="0.2"/>
    <row r="551" ht="5.25" customHeight="1" x14ac:dyDescent="0.2"/>
    <row r="556" ht="5.25" customHeight="1" x14ac:dyDescent="0.2"/>
    <row r="558" ht="5.25" customHeight="1" x14ac:dyDescent="0.2"/>
    <row r="563" ht="5.25" customHeight="1" x14ac:dyDescent="0.2"/>
    <row r="572" ht="10.15" customHeight="1" x14ac:dyDescent="0.2"/>
    <row r="573" ht="5.25" customHeight="1" x14ac:dyDescent="0.2"/>
    <row r="578" ht="5.25" customHeight="1" x14ac:dyDescent="0.2"/>
    <row r="580" ht="5.25" customHeight="1" x14ac:dyDescent="0.2"/>
    <row r="585" ht="5.25" customHeight="1" x14ac:dyDescent="0.2"/>
    <row r="587" ht="5.25" customHeight="1" x14ac:dyDescent="0.2"/>
    <row r="592" ht="5.25" customHeight="1" x14ac:dyDescent="0.2"/>
    <row r="601" ht="10.15" customHeight="1" x14ac:dyDescent="0.2"/>
    <row r="602" ht="5.25" customHeight="1" x14ac:dyDescent="0.2"/>
    <row r="607" ht="5.25" customHeight="1" x14ac:dyDescent="0.2"/>
    <row r="609" ht="5.25" customHeight="1" x14ac:dyDescent="0.2"/>
    <row r="614" ht="5.25" customHeight="1" x14ac:dyDescent="0.2"/>
    <row r="616" ht="5.25" customHeight="1" x14ac:dyDescent="0.2"/>
    <row r="621" ht="5.25" customHeight="1" x14ac:dyDescent="0.2"/>
    <row r="630" ht="10.15" customHeight="1" x14ac:dyDescent="0.2"/>
    <row r="631" ht="5.25" customHeight="1" x14ac:dyDescent="0.2"/>
    <row r="636" ht="5.25" customHeight="1" x14ac:dyDescent="0.2"/>
    <row r="638" ht="5.25" customHeight="1" x14ac:dyDescent="0.2"/>
    <row r="643" ht="5.25" customHeight="1" x14ac:dyDescent="0.2"/>
    <row r="645" ht="5.25" customHeight="1" x14ac:dyDescent="0.2"/>
    <row r="650" ht="5.25" customHeight="1" x14ac:dyDescent="0.2"/>
    <row r="659" ht="10.15" customHeight="1" x14ac:dyDescent="0.2"/>
    <row r="660" ht="5.25" customHeight="1" x14ac:dyDescent="0.2"/>
    <row r="665" ht="5.25" customHeight="1" x14ac:dyDescent="0.2"/>
    <row r="667" ht="5.25" customHeight="1" x14ac:dyDescent="0.2"/>
    <row r="672" ht="5.25" customHeight="1" x14ac:dyDescent="0.2"/>
    <row r="674" ht="5.25" customHeight="1" x14ac:dyDescent="0.2"/>
    <row r="679" ht="5.25" customHeight="1" x14ac:dyDescent="0.2"/>
    <row r="682" ht="5.25" customHeight="1" x14ac:dyDescent="0.2"/>
    <row r="688" ht="10.15" customHeight="1" x14ac:dyDescent="0.2"/>
    <row r="689" ht="5.25" customHeight="1" x14ac:dyDescent="0.2"/>
    <row r="694" ht="5.25" customHeight="1" x14ac:dyDescent="0.2"/>
    <row r="696" ht="5.25" customHeight="1" x14ac:dyDescent="0.2"/>
    <row r="701" ht="5.25" customHeight="1" x14ac:dyDescent="0.2"/>
    <row r="703" ht="5.25" customHeight="1" x14ac:dyDescent="0.2"/>
    <row r="708" ht="5.25" customHeight="1" x14ac:dyDescent="0.2"/>
    <row r="717" ht="10.15" customHeight="1" x14ac:dyDescent="0.2"/>
    <row r="718" ht="5.25" customHeight="1" x14ac:dyDescent="0.2"/>
    <row r="723" ht="5.25" customHeight="1" x14ac:dyDescent="0.2"/>
    <row r="725" ht="5.25" customHeight="1" x14ac:dyDescent="0.2"/>
    <row r="730" ht="5.25" customHeight="1" x14ac:dyDescent="0.2"/>
    <row r="732" ht="5.25" customHeight="1" x14ac:dyDescent="0.2"/>
    <row r="737" ht="5.25" customHeight="1" x14ac:dyDescent="0.2"/>
    <row r="746" ht="10.15" customHeight="1" x14ac:dyDescent="0.2"/>
    <row r="747" ht="5.25" customHeight="1" x14ac:dyDescent="0.2"/>
    <row r="752" ht="5.25" customHeight="1" x14ac:dyDescent="0.2"/>
    <row r="754" ht="5.25" customHeight="1" x14ac:dyDescent="0.2"/>
    <row r="759" ht="5.25" customHeight="1" x14ac:dyDescent="0.2"/>
    <row r="761" ht="5.25" customHeight="1" x14ac:dyDescent="0.2"/>
    <row r="766" ht="5.25" customHeight="1" x14ac:dyDescent="0.2"/>
    <row r="775" ht="10.15" customHeight="1" x14ac:dyDescent="0.2"/>
    <row r="776" ht="5.25" customHeight="1" x14ac:dyDescent="0.2"/>
    <row r="781" ht="5.25" customHeight="1" x14ac:dyDescent="0.2"/>
    <row r="783" ht="5.25" customHeight="1" x14ac:dyDescent="0.2"/>
    <row r="788" ht="5.25" customHeight="1" x14ac:dyDescent="0.2"/>
    <row r="790" ht="5.25" customHeight="1" x14ac:dyDescent="0.2"/>
    <row r="795" ht="5.25" customHeight="1" x14ac:dyDescent="0.2"/>
    <row r="804" ht="10.15" customHeight="1" x14ac:dyDescent="0.2"/>
    <row r="805" ht="5.25" customHeight="1" x14ac:dyDescent="0.2"/>
    <row r="810" ht="5.25" customHeight="1" x14ac:dyDescent="0.2"/>
    <row r="812" ht="5.25" customHeight="1" x14ac:dyDescent="0.2"/>
    <row r="817" ht="5.25" customHeight="1" x14ac:dyDescent="0.2"/>
    <row r="819" ht="5.25" customHeight="1" x14ac:dyDescent="0.2"/>
    <row r="824" ht="5.25" customHeight="1" x14ac:dyDescent="0.2"/>
    <row r="833" ht="10.15" customHeight="1" x14ac:dyDescent="0.2"/>
    <row r="834" ht="5.25" customHeight="1" x14ac:dyDescent="0.2"/>
    <row r="839" ht="5.25" customHeight="1" x14ac:dyDescent="0.2"/>
    <row r="841" ht="5.25" customHeight="1" x14ac:dyDescent="0.2"/>
    <row r="846" ht="5.25" customHeight="1" x14ac:dyDescent="0.2"/>
    <row r="848" ht="5.25" customHeight="1" x14ac:dyDescent="0.2"/>
    <row r="853" ht="5.25" customHeight="1" x14ac:dyDescent="0.2"/>
    <row r="862" ht="10.15" customHeight="1" x14ac:dyDescent="0.2"/>
    <row r="863" ht="5.25" customHeight="1" x14ac:dyDescent="0.2"/>
    <row r="868" ht="5.25" customHeight="1" x14ac:dyDescent="0.2"/>
    <row r="870" ht="5.25" customHeight="1" x14ac:dyDescent="0.2"/>
    <row r="875" ht="5.25" customHeight="1" x14ac:dyDescent="0.2"/>
    <row r="877" ht="5.25" customHeight="1" x14ac:dyDescent="0.2"/>
    <row r="882" ht="5.25" customHeight="1" x14ac:dyDescent="0.2"/>
    <row r="885" ht="10.15" customHeight="1" x14ac:dyDescent="0.2"/>
    <row r="891" ht="10.15" customHeight="1" x14ac:dyDescent="0.2"/>
    <row r="892" ht="5.25" customHeight="1" x14ac:dyDescent="0.2"/>
    <row r="897" ht="5.25" customHeight="1" x14ac:dyDescent="0.2"/>
    <row r="899" ht="5.25" customHeight="1" x14ac:dyDescent="0.2"/>
    <row r="904" ht="5.25" customHeight="1" x14ac:dyDescent="0.2"/>
    <row r="906" ht="5.25" customHeight="1" x14ac:dyDescent="0.2"/>
    <row r="911" ht="5.25" customHeight="1" x14ac:dyDescent="0.2"/>
    <row r="920" ht="10.15" customHeight="1" x14ac:dyDescent="0.2"/>
    <row r="921" ht="5.25" customHeight="1" x14ac:dyDescent="0.2"/>
    <row r="926" ht="5.25" customHeight="1" x14ac:dyDescent="0.2"/>
    <row r="928" ht="5.25" customHeight="1" x14ac:dyDescent="0.2"/>
    <row r="933" ht="5.25" customHeight="1" x14ac:dyDescent="0.2"/>
    <row r="935" ht="5.25" customHeight="1" x14ac:dyDescent="0.2"/>
    <row r="940" ht="5.25" customHeight="1" x14ac:dyDescent="0.2"/>
    <row r="949" ht="10.15" customHeight="1" x14ac:dyDescent="0.2"/>
    <row r="950" ht="5.25" customHeight="1" x14ac:dyDescent="0.2"/>
    <row r="955" ht="5.25" customHeight="1" x14ac:dyDescent="0.2"/>
    <row r="957" ht="5.25" customHeight="1" x14ac:dyDescent="0.2"/>
    <row r="962" ht="5.25" customHeight="1" x14ac:dyDescent="0.2"/>
    <row r="964" ht="5.25" customHeight="1" x14ac:dyDescent="0.2"/>
    <row r="969" ht="5.25" customHeight="1" x14ac:dyDescent="0.2"/>
    <row r="978" ht="10.15" customHeight="1" x14ac:dyDescent="0.2"/>
    <row r="979" ht="5.25" customHeight="1" x14ac:dyDescent="0.2"/>
    <row r="984" ht="5.25" customHeight="1" x14ac:dyDescent="0.2"/>
    <row r="986" ht="5.25" customHeight="1" x14ac:dyDescent="0.2"/>
    <row r="991" ht="5.25" customHeight="1" x14ac:dyDescent="0.2"/>
    <row r="993" ht="5.25" customHeight="1" x14ac:dyDescent="0.2"/>
    <row r="998" ht="5.25" customHeight="1" x14ac:dyDescent="0.2"/>
    <row r="1007" ht="10.15" customHeight="1" x14ac:dyDescent="0.2"/>
    <row r="1008" ht="5.25" customHeight="1" x14ac:dyDescent="0.2"/>
    <row r="1013" ht="5.25" customHeight="1" x14ac:dyDescent="0.2"/>
    <row r="1015" ht="5.25" customHeight="1" x14ac:dyDescent="0.2"/>
    <row r="1020" ht="5.25" customHeight="1" x14ac:dyDescent="0.2"/>
    <row r="1022" ht="5.25" customHeight="1" x14ac:dyDescent="0.2"/>
    <row r="1027" ht="5.25" customHeight="1" x14ac:dyDescent="0.2"/>
    <row r="1036" ht="10.15" customHeight="1" x14ac:dyDescent="0.2"/>
    <row r="1037" ht="5.25" customHeight="1" x14ac:dyDescent="0.2"/>
    <row r="1042" ht="5.25" customHeight="1" x14ac:dyDescent="0.2"/>
    <row r="1044" ht="5.25" customHeight="1" x14ac:dyDescent="0.2"/>
    <row r="1049" ht="5.25" customHeight="1" x14ac:dyDescent="0.2"/>
    <row r="1051" ht="5.25" customHeight="1" x14ac:dyDescent="0.2"/>
    <row r="1056" ht="5.25" customHeight="1" x14ac:dyDescent="0.2"/>
    <row r="1065" ht="10.15" customHeight="1" x14ac:dyDescent="0.2"/>
    <row r="1066" ht="5.25" customHeight="1" x14ac:dyDescent="0.2"/>
    <row r="1071" ht="5.25" customHeight="1" x14ac:dyDescent="0.2"/>
    <row r="1073" ht="5.25" customHeight="1" x14ac:dyDescent="0.2"/>
    <row r="1078" ht="5.25" customHeight="1" x14ac:dyDescent="0.2"/>
    <row r="1080" ht="5.25" customHeight="1" x14ac:dyDescent="0.2"/>
    <row r="1085" ht="5.25" customHeight="1" x14ac:dyDescent="0.2"/>
    <row r="1087" ht="10.15" customHeight="1" x14ac:dyDescent="0.2"/>
    <row r="1088" ht="5.25" customHeight="1" x14ac:dyDescent="0.2"/>
    <row r="1093" ht="5.25" customHeight="1" x14ac:dyDescent="0.2"/>
    <row r="1095" ht="5.25" customHeight="1" x14ac:dyDescent="0.2"/>
    <row r="1100" ht="5.25" customHeight="1" x14ac:dyDescent="0.2"/>
    <row r="1102" ht="5.25" customHeight="1" x14ac:dyDescent="0.2"/>
    <row r="1107" ht="5.25" customHeight="1" x14ac:dyDescent="0.2"/>
    <row r="1109" ht="10.15" customHeight="1" x14ac:dyDescent="0.2"/>
    <row r="1110" ht="5.25" customHeight="1" x14ac:dyDescent="0.2"/>
    <row r="1115" ht="10.15" customHeight="1" x14ac:dyDescent="0.2"/>
    <row r="1116" ht="5.25" customHeight="1" x14ac:dyDescent="0.2"/>
    <row r="1121" ht="5.25" customHeight="1" x14ac:dyDescent="0.2"/>
    <row r="1123" ht="5.25" customHeight="1" x14ac:dyDescent="0.2"/>
    <row r="1128" ht="5.25" customHeight="1" x14ac:dyDescent="0.2"/>
    <row r="1130" ht="5.25" customHeight="1" x14ac:dyDescent="0.2"/>
    <row r="1135" ht="5.25" customHeight="1" x14ac:dyDescent="0.2"/>
    <row r="1143" ht="10.15" customHeight="1" x14ac:dyDescent="0.2"/>
    <row r="1144" ht="5.25" customHeight="1" x14ac:dyDescent="0.2"/>
    <row r="1149" ht="5.25" customHeight="1" x14ac:dyDescent="0.2"/>
    <row r="1151" ht="5.25" customHeight="1" x14ac:dyDescent="0.2"/>
    <row r="1156" ht="5.25" customHeight="1" x14ac:dyDescent="0.2"/>
    <row r="1158" ht="5.25" customHeight="1" x14ac:dyDescent="0.2"/>
    <row r="1163" ht="5.25" customHeight="1" x14ac:dyDescent="0.2"/>
    <row r="1171" ht="10.15" customHeight="1" x14ac:dyDescent="0.2"/>
    <row r="1172" ht="5.25" customHeight="1" x14ac:dyDescent="0.2"/>
    <row r="1177" ht="5.25" customHeight="1" x14ac:dyDescent="0.2"/>
    <row r="1179" ht="5.25" customHeight="1" x14ac:dyDescent="0.2"/>
    <row r="1184" ht="5.25" customHeight="1" x14ac:dyDescent="0.2"/>
    <row r="1186" ht="5.25" customHeight="1" x14ac:dyDescent="0.2"/>
    <row r="1191" ht="5.25" customHeight="1" x14ac:dyDescent="0.2"/>
    <row r="1199" ht="10.15" customHeight="1" x14ac:dyDescent="0.2"/>
    <row r="1200" ht="5.25" customHeight="1" x14ac:dyDescent="0.2"/>
    <row r="1205" ht="5.25" customHeight="1" x14ac:dyDescent="0.2"/>
    <row r="1207" ht="5.25" customHeight="1" x14ac:dyDescent="0.2"/>
    <row r="1212" ht="5.25" customHeight="1" x14ac:dyDescent="0.2"/>
    <row r="1214" ht="5.25" customHeight="1" x14ac:dyDescent="0.2"/>
    <row r="1219" ht="5.25" customHeight="1" x14ac:dyDescent="0.2"/>
    <row r="1227" ht="10.15" customHeight="1" x14ac:dyDescent="0.2"/>
    <row r="1228" ht="5.25" customHeight="1" x14ac:dyDescent="0.2"/>
    <row r="1233" ht="5.25" customHeight="1" x14ac:dyDescent="0.2"/>
    <row r="1235" ht="5.25" customHeight="1" x14ac:dyDescent="0.2"/>
    <row r="1240" ht="5.25" customHeight="1" x14ac:dyDescent="0.2"/>
    <row r="1242" ht="5.25" customHeight="1" x14ac:dyDescent="0.2"/>
    <row r="1247" ht="5.25" customHeight="1" x14ac:dyDescent="0.2"/>
    <row r="1255" ht="10.15" customHeight="1" x14ac:dyDescent="0.2"/>
    <row r="1256" ht="5.25" customHeight="1" x14ac:dyDescent="0.2"/>
    <row r="1261" ht="5.25" customHeight="1" x14ac:dyDescent="0.2"/>
    <row r="1263" ht="5.25" customHeight="1" x14ac:dyDescent="0.2"/>
    <row r="1268" ht="5.25" customHeight="1" x14ac:dyDescent="0.2"/>
    <row r="1270" ht="5.25" customHeight="1" x14ac:dyDescent="0.2"/>
    <row r="1275" ht="5.25" customHeight="1" x14ac:dyDescent="0.2"/>
    <row r="1283" ht="10.15" customHeight="1" x14ac:dyDescent="0.2"/>
    <row r="1284" ht="5.25" customHeight="1" x14ac:dyDescent="0.2"/>
    <row r="1289" ht="5.25" customHeight="1" x14ac:dyDescent="0.2"/>
    <row r="1291" ht="5.25" customHeight="1" x14ac:dyDescent="0.2"/>
    <row r="1296" ht="5.25" customHeight="1" x14ac:dyDescent="0.2"/>
    <row r="1298" ht="5.25" customHeight="1" x14ac:dyDescent="0.2"/>
    <row r="1303" ht="5.25" customHeight="1" x14ac:dyDescent="0.2"/>
    <row r="1306" ht="10.15" customHeight="1" x14ac:dyDescent="0.2"/>
    <row r="1311" ht="10.15" customHeight="1" x14ac:dyDescent="0.2"/>
    <row r="1312" ht="5.25" customHeight="1" x14ac:dyDescent="0.2"/>
    <row r="1317" ht="5.25" customHeight="1" x14ac:dyDescent="0.2"/>
    <row r="1319" ht="5.25" customHeight="1" x14ac:dyDescent="0.2"/>
    <row r="1324" ht="5.25" customHeight="1" x14ac:dyDescent="0.2"/>
    <row r="1326" ht="5.25" customHeight="1" x14ac:dyDescent="0.2"/>
    <row r="1331" ht="5.25" customHeight="1" x14ac:dyDescent="0.2"/>
    <row r="1333" ht="10.15" customHeight="1" x14ac:dyDescent="0.2"/>
    <row r="1334" ht="5.25" customHeight="1" x14ac:dyDescent="0.2"/>
    <row r="1339" ht="10.15" customHeight="1" x14ac:dyDescent="0.2"/>
    <row r="1340" ht="5.25" customHeight="1" x14ac:dyDescent="0.2"/>
    <row r="1345" ht="5.25" customHeight="1" x14ac:dyDescent="0.2"/>
    <row r="1347" ht="5.25" customHeight="1" x14ac:dyDescent="0.2"/>
    <row r="1352" ht="5.25" customHeight="1" x14ac:dyDescent="0.2"/>
    <row r="1354" ht="5.25" customHeight="1" x14ac:dyDescent="0.2"/>
    <row r="1359" ht="5.25" customHeight="1" x14ac:dyDescent="0.2"/>
    <row r="1367" ht="10.15" customHeight="1" x14ac:dyDescent="0.2"/>
    <row r="1368" ht="5.25" customHeight="1" x14ac:dyDescent="0.2"/>
    <row r="1373" ht="5.25" customHeight="1" x14ac:dyDescent="0.2"/>
    <row r="1375" ht="5.25" customHeight="1" x14ac:dyDescent="0.2"/>
    <row r="1380" ht="5.25" customHeight="1" x14ac:dyDescent="0.2"/>
    <row r="1382" ht="5.25" customHeight="1" x14ac:dyDescent="0.2"/>
    <row r="1387" ht="5.25" customHeight="1" x14ac:dyDescent="0.2"/>
  </sheetData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2">
    <tabColor rgb="FFFFCCCC"/>
  </sheetPr>
  <dimension ref="B2:CC1387"/>
  <sheetViews>
    <sheetView showGridLines="0" topLeftCell="A134" workbookViewId="0">
      <selection activeCell="A160" sqref="A160"/>
    </sheetView>
  </sheetViews>
  <sheetFormatPr defaultRowHeight="11.25" x14ac:dyDescent="0.2"/>
  <cols>
    <col min="6" max="6" width="29" customWidth="1"/>
  </cols>
  <sheetData>
    <row r="2" spans="6:78" x14ac:dyDescent="0.2">
      <c r="F2" s="1" t="s">
        <v>0</v>
      </c>
      <c r="G2" s="2"/>
    </row>
    <row r="3" spans="6:78" x14ac:dyDescent="0.2">
      <c r="F3" s="2" t="s">
        <v>1</v>
      </c>
      <c r="G3" s="2">
        <v>24</v>
      </c>
    </row>
    <row r="4" spans="6:78" x14ac:dyDescent="0.2">
      <c r="F4" s="2" t="s">
        <v>2</v>
      </c>
      <c r="G4" s="3">
        <v>0.6</v>
      </c>
    </row>
    <row r="5" spans="6:78" x14ac:dyDescent="0.2">
      <c r="F5" s="2" t="s">
        <v>3</v>
      </c>
      <c r="G5" s="2">
        <v>16</v>
      </c>
    </row>
    <row r="6" spans="6:78" ht="5.25" customHeight="1" x14ac:dyDescent="0.2">
      <c r="F6" s="1"/>
      <c r="G6" s="2"/>
    </row>
    <row r="7" spans="6:78" ht="11.25" customHeight="1" x14ac:dyDescent="0.2">
      <c r="F7" s="1" t="s">
        <v>4</v>
      </c>
      <c r="G7" s="1">
        <v>1</v>
      </c>
      <c r="H7" s="1">
        <f>G7+1</f>
        <v>2</v>
      </c>
      <c r="I7" s="1">
        <f t="shared" ref="I7:AD7" si="0">H7+1</f>
        <v>3</v>
      </c>
      <c r="J7" s="1">
        <f t="shared" si="0"/>
        <v>4</v>
      </c>
      <c r="K7" s="1">
        <f t="shared" si="0"/>
        <v>5</v>
      </c>
      <c r="L7" s="1">
        <f t="shared" si="0"/>
        <v>6</v>
      </c>
      <c r="M7" s="1">
        <f t="shared" si="0"/>
        <v>7</v>
      </c>
      <c r="N7" s="1">
        <f t="shared" si="0"/>
        <v>8</v>
      </c>
      <c r="O7" s="1">
        <f t="shared" si="0"/>
        <v>9</v>
      </c>
      <c r="P7" s="1">
        <f t="shared" si="0"/>
        <v>10</v>
      </c>
      <c r="Q7" s="1">
        <f t="shared" si="0"/>
        <v>11</v>
      </c>
      <c r="R7" s="1">
        <f t="shared" si="0"/>
        <v>12</v>
      </c>
      <c r="S7" s="1">
        <f t="shared" si="0"/>
        <v>13</v>
      </c>
      <c r="T7" s="1">
        <f t="shared" si="0"/>
        <v>14</v>
      </c>
      <c r="U7" s="1">
        <f t="shared" si="0"/>
        <v>15</v>
      </c>
      <c r="V7" s="1">
        <f t="shared" si="0"/>
        <v>16</v>
      </c>
      <c r="W7" s="1">
        <f t="shared" si="0"/>
        <v>17</v>
      </c>
      <c r="X7" s="1">
        <f t="shared" si="0"/>
        <v>18</v>
      </c>
      <c r="Y7" s="1">
        <f t="shared" si="0"/>
        <v>19</v>
      </c>
      <c r="Z7" s="1">
        <f t="shared" si="0"/>
        <v>20</v>
      </c>
      <c r="AA7" s="1">
        <f t="shared" si="0"/>
        <v>21</v>
      </c>
      <c r="AB7" s="1">
        <f t="shared" si="0"/>
        <v>22</v>
      </c>
      <c r="AC7" s="1">
        <f t="shared" si="0"/>
        <v>23</v>
      </c>
      <c r="AD7" s="1">
        <f t="shared" si="0"/>
        <v>24</v>
      </c>
    </row>
    <row r="8" spans="6:78" x14ac:dyDescent="0.2">
      <c r="F8" s="2" t="s">
        <v>5</v>
      </c>
      <c r="G8" s="4">
        <f>'[1]24 mois smartphone upg'!D89</f>
        <v>674.75082657253733</v>
      </c>
      <c r="H8" s="4">
        <f>'[1]24 mois smartphone upg'!E89</f>
        <v>654.8646309855576</v>
      </c>
      <c r="I8" s="4">
        <f>'[1]24 mois smartphone upg'!F89</f>
        <v>634.76241838675924</v>
      </c>
      <c r="J8" s="4">
        <f>'[1]24 mois smartphone upg'!G89</f>
        <v>614.44184225645836</v>
      </c>
      <c r="K8" s="4">
        <f>'[1]24 mois smartphone upg'!H89</f>
        <v>593.90053058552098</v>
      </c>
      <c r="L8" s="4">
        <f>'[1]24 mois smartphone upg'!I89</f>
        <v>573.13608559848103</v>
      </c>
      <c r="M8" s="4">
        <f>'[1]24 mois smartphone upg'!J89</f>
        <v>552.14608347364913</v>
      </c>
      <c r="N8" s="4">
        <f>'[1]24 mois smartphone upg'!K89</f>
        <v>530.92807406018153</v>
      </c>
      <c r="O8" s="4">
        <f>'[1]24 mois smartphone upg'!L89</f>
        <v>509.47958059207542</v>
      </c>
      <c r="P8" s="4">
        <f>'[1]24 mois smartphone upg'!M89</f>
        <v>487.79809939905601</v>
      </c>
      <c r="Q8" s="4">
        <f>'[1]24 mois smartphone upg'!N89</f>
        <v>465.88109961432656</v>
      </c>
      <c r="R8" s="4">
        <f>'[1]24 mois smartphone upg'!O89</f>
        <v>443.72602287914106</v>
      </c>
      <c r="S8" s="4">
        <f>'[1]24 mois smartphone upg'!P89</f>
        <v>421.33028304416871</v>
      </c>
      <c r="T8" s="4">
        <f>'[1]24 mois smartphone upg'!Q89</f>
        <v>398.69126586761212</v>
      </c>
      <c r="U8" s="4">
        <f>'[1]24 mois smartphone upg'!R89</f>
        <v>375.80632871005201</v>
      </c>
      <c r="V8" s="4">
        <f>'[1]24 mois smartphone upg'!S89</f>
        <v>352.67280022597066</v>
      </c>
      <c r="W8" s="4">
        <f>'[1]24 mois smartphone upg'!T89</f>
        <v>329.28798005192908</v>
      </c>
      <c r="X8" s="4">
        <f>'[1]24 mois smartphone upg'!U89</f>
        <v>305.64913849135229</v>
      </c>
      <c r="Y8" s="4">
        <f>'[1]24 mois smartphone upg'!V89</f>
        <v>281.75351619589685</v>
      </c>
      <c r="Z8" s="4">
        <f>'[1]24 mois smartphone upg'!W89</f>
        <v>257.59832384335209</v>
      </c>
      <c r="AA8" s="4">
        <f>'[1]24 mois smartphone upg'!X89</f>
        <v>233.18074181204395</v>
      </c>
      <c r="AB8" s="4">
        <f>'[1]24 mois smartphone upg'!Y89</f>
        <v>208.49791985170225</v>
      </c>
      <c r="AC8" s="4">
        <f>'[1]24 mois smartphone upg'!Z89</f>
        <v>183.5469767507534</v>
      </c>
      <c r="AD8" s="4">
        <f>'[1]24 mois smartphone upg'!AA89</f>
        <v>158.32499999999766</v>
      </c>
    </row>
    <row r="9" spans="6:78" x14ac:dyDescent="0.2">
      <c r="F9" s="2" t="s">
        <v>6</v>
      </c>
      <c r="G9" s="5">
        <f>'[1]24 mois smartphone upg'!D95</f>
        <v>7.2508265725373526</v>
      </c>
      <c r="H9" s="5">
        <f>'[1]24 mois smartphone upg'!E95</f>
        <v>7.0371308648622559</v>
      </c>
      <c r="I9" s="5">
        <f>'[1]24 mois smartphone upg'!F95</f>
        <v>6.8211138530436344</v>
      </c>
      <c r="J9" s="5">
        <f>'[1]24 mois smartphone upg'!G95</f>
        <v>6.6027503215411159</v>
      </c>
      <c r="K9" s="5">
        <f>'[1]24 mois smartphone upg'!H95</f>
        <v>6.382014780904619</v>
      </c>
      <c r="L9" s="5">
        <f>'[1]24 mois smartphone upg'!I95</f>
        <v>6.1588814648020431</v>
      </c>
      <c r="M9" s="5">
        <f>'[1]24 mois smartphone upg'!J95</f>
        <v>5.9333243270100908</v>
      </c>
      <c r="N9" s="5">
        <f>'[1]24 mois smartphone upg'!K95</f>
        <v>5.7053170383743961</v>
      </c>
      <c r="O9" s="5">
        <f>'[1]24 mois smartphone upg'!L95</f>
        <v>5.4748329837358867</v>
      </c>
      <c r="P9" s="5">
        <f>'[1]24 mois smartphone upg'!M95</f>
        <v>5.2418452588225861</v>
      </c>
      <c r="Q9" s="5">
        <f>'[1]24 mois smartphone upg'!N95</f>
        <v>5.006326667112539</v>
      </c>
      <c r="R9" s="5">
        <f>'[1]24 mois smartphone upg'!O95</f>
        <v>4.7682497166564914</v>
      </c>
      <c r="S9" s="5">
        <f>'[1]24 mois smartphone upg'!P95</f>
        <v>4.5275866168696481</v>
      </c>
      <c r="T9" s="5">
        <f>'[1]24 mois smartphone upg'!Q95</f>
        <v>4.284309275285402</v>
      </c>
      <c r="U9" s="5">
        <f>'[1]24 mois smartphone upg'!R95</f>
        <v>4.0383892942818918</v>
      </c>
      <c r="V9" s="5">
        <f>'[1]24 mois smartphone upg'!S95</f>
        <v>3.7897979677606415</v>
      </c>
      <c r="W9" s="5">
        <f>'[1]24 mois smartphone upg'!T95</f>
        <v>3.5385062778004155</v>
      </c>
      <c r="X9" s="5">
        <f>'[1]24 mois smartphone upg'!U95</f>
        <v>3.2844848912652012</v>
      </c>
      <c r="Y9" s="5">
        <f>'[1]24 mois smartphone upg'!V95</f>
        <v>3.0277041563865552</v>
      </c>
      <c r="Z9" s="5">
        <f>'[1]24 mois smartphone upg'!W95</f>
        <v>2.7681340992972352</v>
      </c>
      <c r="AA9" s="5">
        <f>'[1]24 mois smartphone upg'!X95</f>
        <v>2.5057444205338513</v>
      </c>
      <c r="AB9" s="5">
        <f>'[1]24 mois smartphone upg'!Y95</f>
        <v>2.2405044915002961</v>
      </c>
      <c r="AC9" s="5">
        <f>'[1]24 mois smartphone upg'!Z95</f>
        <v>1.9723833508931463</v>
      </c>
      <c r="AD9" s="5">
        <f>'[1]24 mois smartphone upg'!AA95</f>
        <v>1.7013497010862508</v>
      </c>
    </row>
    <row r="12" spans="6:78" x14ac:dyDescent="0.2">
      <c r="F12" t="s">
        <v>7</v>
      </c>
    </row>
    <row r="13" spans="6:78" x14ac:dyDescent="0.2">
      <c r="F13" s="6" t="s">
        <v>8</v>
      </c>
      <c r="G13" s="7"/>
      <c r="H13" s="7"/>
      <c r="I13" s="7"/>
      <c r="J13" s="7"/>
      <c r="K13" s="7"/>
      <c r="L13" s="7"/>
      <c r="M13" s="7"/>
      <c r="N13" s="7"/>
      <c r="O13" s="7"/>
      <c r="P13" s="7"/>
      <c r="Q13" s="7"/>
      <c r="R13" s="7"/>
      <c r="S13" s="7"/>
      <c r="T13" s="7"/>
      <c r="U13" s="7"/>
      <c r="V13" s="7">
        <v>1</v>
      </c>
      <c r="W13" s="7">
        <f>1+V13</f>
        <v>2</v>
      </c>
      <c r="X13" s="7">
        <f t="shared" ref="X13:AM14" si="1">1+W13</f>
        <v>3</v>
      </c>
      <c r="Y13" s="7">
        <f t="shared" si="1"/>
        <v>4</v>
      </c>
      <c r="Z13" s="7">
        <f t="shared" si="1"/>
        <v>5</v>
      </c>
      <c r="AA13" s="7">
        <f t="shared" si="1"/>
        <v>6</v>
      </c>
      <c r="AB13" s="7">
        <f t="shared" si="1"/>
        <v>7</v>
      </c>
      <c r="AC13" s="7">
        <f t="shared" si="1"/>
        <v>8</v>
      </c>
      <c r="AD13" s="7">
        <f t="shared" si="1"/>
        <v>9</v>
      </c>
      <c r="AE13" s="7">
        <f t="shared" si="1"/>
        <v>10</v>
      </c>
      <c r="AF13" s="7">
        <f t="shared" si="1"/>
        <v>11</v>
      </c>
      <c r="AG13" s="7">
        <f t="shared" si="1"/>
        <v>12</v>
      </c>
      <c r="AH13" s="7">
        <f t="shared" si="1"/>
        <v>13</v>
      </c>
      <c r="AI13" s="7">
        <f t="shared" si="1"/>
        <v>14</v>
      </c>
      <c r="AJ13" s="7">
        <f t="shared" si="1"/>
        <v>15</v>
      </c>
      <c r="AK13" s="7">
        <f t="shared" si="1"/>
        <v>16</v>
      </c>
      <c r="AL13" s="7">
        <f t="shared" si="1"/>
        <v>17</v>
      </c>
      <c r="AM13" s="7">
        <f t="shared" si="1"/>
        <v>18</v>
      </c>
      <c r="AN13" s="7">
        <f t="shared" ref="AN13:BC15" si="2">1+AM13</f>
        <v>19</v>
      </c>
      <c r="AO13" s="7">
        <f t="shared" si="2"/>
        <v>20</v>
      </c>
      <c r="AP13" s="7">
        <f t="shared" si="2"/>
        <v>21</v>
      </c>
      <c r="AQ13" s="7">
        <f t="shared" si="2"/>
        <v>22</v>
      </c>
      <c r="AR13" s="7">
        <f t="shared" si="2"/>
        <v>23</v>
      </c>
      <c r="AS13" s="7">
        <f t="shared" si="2"/>
        <v>24</v>
      </c>
    </row>
    <row r="14" spans="6:78" x14ac:dyDescent="0.2">
      <c r="F14" s="6" t="s">
        <v>9</v>
      </c>
      <c r="AK14" s="7">
        <v>1</v>
      </c>
      <c r="AL14" s="7">
        <f>1+AK14</f>
        <v>2</v>
      </c>
      <c r="AM14" s="7">
        <f t="shared" si="1"/>
        <v>3</v>
      </c>
      <c r="AN14" s="7">
        <f t="shared" si="2"/>
        <v>4</v>
      </c>
      <c r="AO14" s="7">
        <f t="shared" si="2"/>
        <v>5</v>
      </c>
      <c r="AP14" s="7">
        <f t="shared" si="2"/>
        <v>6</v>
      </c>
      <c r="AQ14" s="7">
        <f t="shared" si="2"/>
        <v>7</v>
      </c>
      <c r="AR14" s="7">
        <f t="shared" si="2"/>
        <v>8</v>
      </c>
      <c r="AS14" s="7">
        <f t="shared" si="2"/>
        <v>9</v>
      </c>
      <c r="AT14" s="7">
        <f t="shared" si="2"/>
        <v>10</v>
      </c>
      <c r="AU14" s="7">
        <f t="shared" si="2"/>
        <v>11</v>
      </c>
      <c r="AV14" s="7">
        <f t="shared" si="2"/>
        <v>12</v>
      </c>
      <c r="AW14" s="7">
        <f t="shared" si="2"/>
        <v>13</v>
      </c>
      <c r="AX14" s="7">
        <f t="shared" si="2"/>
        <v>14</v>
      </c>
      <c r="AY14" s="7">
        <f t="shared" si="2"/>
        <v>15</v>
      </c>
      <c r="AZ14" s="7">
        <f t="shared" si="2"/>
        <v>16</v>
      </c>
      <c r="BA14" s="7">
        <f t="shared" si="2"/>
        <v>17</v>
      </c>
      <c r="BB14" s="7">
        <f t="shared" si="2"/>
        <v>18</v>
      </c>
      <c r="BC14" s="7">
        <f t="shared" si="2"/>
        <v>19</v>
      </c>
      <c r="BD14" s="7">
        <f t="shared" ref="BD14:BS15" si="3">1+BC14</f>
        <v>20</v>
      </c>
      <c r="BE14" s="7">
        <f t="shared" si="3"/>
        <v>21</v>
      </c>
      <c r="BF14" s="7">
        <f t="shared" si="3"/>
        <v>22</v>
      </c>
      <c r="BG14" s="7">
        <f t="shared" si="3"/>
        <v>23</v>
      </c>
      <c r="BH14" s="7">
        <f t="shared" si="3"/>
        <v>24</v>
      </c>
    </row>
    <row r="15" spans="6:78" x14ac:dyDescent="0.2">
      <c r="F15" s="6" t="s">
        <v>10</v>
      </c>
      <c r="AZ15" s="7">
        <v>1</v>
      </c>
      <c r="BA15" s="7">
        <f>1+AZ15</f>
        <v>2</v>
      </c>
      <c r="BB15" s="7">
        <f t="shared" si="2"/>
        <v>3</v>
      </c>
      <c r="BC15" s="7">
        <f t="shared" si="2"/>
        <v>4</v>
      </c>
      <c r="BD15" s="7">
        <f t="shared" si="3"/>
        <v>5</v>
      </c>
      <c r="BE15" s="7">
        <f t="shared" si="3"/>
        <v>6</v>
      </c>
      <c r="BF15" s="7">
        <f t="shared" si="3"/>
        <v>7</v>
      </c>
      <c r="BG15" s="7">
        <f t="shared" si="3"/>
        <v>8</v>
      </c>
      <c r="BH15" s="7">
        <f t="shared" si="3"/>
        <v>9</v>
      </c>
      <c r="BI15" s="7">
        <f t="shared" si="3"/>
        <v>10</v>
      </c>
      <c r="BJ15" s="7">
        <f t="shared" si="3"/>
        <v>11</v>
      </c>
      <c r="BK15" s="7">
        <f t="shared" si="3"/>
        <v>12</v>
      </c>
      <c r="BL15" s="7">
        <f t="shared" si="3"/>
        <v>13</v>
      </c>
      <c r="BM15" s="7">
        <f t="shared" si="3"/>
        <v>14</v>
      </c>
      <c r="BN15" s="7">
        <f t="shared" si="3"/>
        <v>15</v>
      </c>
      <c r="BO15" s="7">
        <f t="shared" si="3"/>
        <v>16</v>
      </c>
      <c r="BP15" s="7">
        <f t="shared" si="3"/>
        <v>17</v>
      </c>
      <c r="BQ15" s="7">
        <f t="shared" si="3"/>
        <v>18</v>
      </c>
      <c r="BR15" s="7">
        <f t="shared" si="3"/>
        <v>19</v>
      </c>
      <c r="BS15" s="7">
        <f t="shared" si="3"/>
        <v>20</v>
      </c>
      <c r="BT15" s="7">
        <f t="shared" ref="BT15:BZ16" si="4">1+BS15</f>
        <v>21</v>
      </c>
      <c r="BU15" s="7">
        <f t="shared" si="4"/>
        <v>22</v>
      </c>
      <c r="BV15" s="7">
        <f t="shared" si="4"/>
        <v>23</v>
      </c>
      <c r="BW15" s="7">
        <f t="shared" si="4"/>
        <v>24</v>
      </c>
      <c r="BX15" s="7"/>
    </row>
    <row r="16" spans="6:78" ht="10.15" customHeight="1" x14ac:dyDescent="0.2">
      <c r="F16" s="8" t="s">
        <v>4</v>
      </c>
      <c r="G16" s="9">
        <v>1</v>
      </c>
      <c r="H16" s="9">
        <f>1+G16</f>
        <v>2</v>
      </c>
      <c r="I16" s="9">
        <f t="shared" ref="I16:BT16" si="5">1+H16</f>
        <v>3</v>
      </c>
      <c r="J16" s="9">
        <f t="shared" si="5"/>
        <v>4</v>
      </c>
      <c r="K16" s="9">
        <f t="shared" si="5"/>
        <v>5</v>
      </c>
      <c r="L16" s="9">
        <f t="shared" si="5"/>
        <v>6</v>
      </c>
      <c r="M16" s="9">
        <f t="shared" si="5"/>
        <v>7</v>
      </c>
      <c r="N16" s="9">
        <f t="shared" si="5"/>
        <v>8</v>
      </c>
      <c r="O16" s="9">
        <f t="shared" si="5"/>
        <v>9</v>
      </c>
      <c r="P16" s="9">
        <f t="shared" si="5"/>
        <v>10</v>
      </c>
      <c r="Q16" s="9">
        <f t="shared" si="5"/>
        <v>11</v>
      </c>
      <c r="R16" s="9">
        <f t="shared" si="5"/>
        <v>12</v>
      </c>
      <c r="S16" s="9">
        <f t="shared" si="5"/>
        <v>13</v>
      </c>
      <c r="T16" s="9">
        <f t="shared" si="5"/>
        <v>14</v>
      </c>
      <c r="U16" s="9">
        <f t="shared" si="5"/>
        <v>15</v>
      </c>
      <c r="V16" s="9">
        <f t="shared" si="5"/>
        <v>16</v>
      </c>
      <c r="W16" s="9">
        <f t="shared" si="5"/>
        <v>17</v>
      </c>
      <c r="X16" s="9">
        <f t="shared" si="5"/>
        <v>18</v>
      </c>
      <c r="Y16" s="9">
        <f t="shared" si="5"/>
        <v>19</v>
      </c>
      <c r="Z16" s="9">
        <f t="shared" si="5"/>
        <v>20</v>
      </c>
      <c r="AA16" s="9">
        <f t="shared" si="5"/>
        <v>21</v>
      </c>
      <c r="AB16" s="9">
        <f t="shared" si="5"/>
        <v>22</v>
      </c>
      <c r="AC16" s="9">
        <f t="shared" si="5"/>
        <v>23</v>
      </c>
      <c r="AD16" s="9">
        <f t="shared" si="5"/>
        <v>24</v>
      </c>
      <c r="AE16" s="9">
        <f t="shared" si="5"/>
        <v>25</v>
      </c>
      <c r="AF16" s="9">
        <f t="shared" si="5"/>
        <v>26</v>
      </c>
      <c r="AG16" s="9">
        <f t="shared" si="5"/>
        <v>27</v>
      </c>
      <c r="AH16" s="9">
        <f t="shared" si="5"/>
        <v>28</v>
      </c>
      <c r="AI16" s="9">
        <f t="shared" si="5"/>
        <v>29</v>
      </c>
      <c r="AJ16" s="9">
        <f t="shared" si="5"/>
        <v>30</v>
      </c>
      <c r="AK16" s="9">
        <f t="shared" si="5"/>
        <v>31</v>
      </c>
      <c r="AL16" s="9">
        <f t="shared" si="5"/>
        <v>32</v>
      </c>
      <c r="AM16" s="9">
        <f t="shared" si="5"/>
        <v>33</v>
      </c>
      <c r="AN16" s="9">
        <f t="shared" si="5"/>
        <v>34</v>
      </c>
      <c r="AO16" s="9">
        <f t="shared" si="5"/>
        <v>35</v>
      </c>
      <c r="AP16" s="9">
        <f t="shared" si="5"/>
        <v>36</v>
      </c>
      <c r="AQ16" s="9">
        <f t="shared" si="5"/>
        <v>37</v>
      </c>
      <c r="AR16" s="9">
        <f t="shared" si="5"/>
        <v>38</v>
      </c>
      <c r="AS16" s="9">
        <f t="shared" si="5"/>
        <v>39</v>
      </c>
      <c r="AT16" s="9">
        <f t="shared" si="5"/>
        <v>40</v>
      </c>
      <c r="AU16" s="9">
        <f t="shared" si="5"/>
        <v>41</v>
      </c>
      <c r="AV16" s="9">
        <f t="shared" si="5"/>
        <v>42</v>
      </c>
      <c r="AW16" s="9">
        <f t="shared" si="5"/>
        <v>43</v>
      </c>
      <c r="AX16" s="9">
        <f t="shared" si="5"/>
        <v>44</v>
      </c>
      <c r="AY16" s="9">
        <f t="shared" si="5"/>
        <v>45</v>
      </c>
      <c r="AZ16" s="9">
        <f t="shared" si="5"/>
        <v>46</v>
      </c>
      <c r="BA16" s="9">
        <f t="shared" si="5"/>
        <v>47</v>
      </c>
      <c r="BB16" s="9">
        <f t="shared" si="5"/>
        <v>48</v>
      </c>
      <c r="BC16" s="9">
        <f t="shared" si="5"/>
        <v>49</v>
      </c>
      <c r="BD16" s="9">
        <f t="shared" si="5"/>
        <v>50</v>
      </c>
      <c r="BE16" s="9">
        <f t="shared" si="5"/>
        <v>51</v>
      </c>
      <c r="BF16" s="9">
        <f t="shared" si="5"/>
        <v>52</v>
      </c>
      <c r="BG16" s="9">
        <f t="shared" si="5"/>
        <v>53</v>
      </c>
      <c r="BH16" s="9">
        <f t="shared" si="5"/>
        <v>54</v>
      </c>
      <c r="BI16" s="9">
        <f t="shared" si="5"/>
        <v>55</v>
      </c>
      <c r="BJ16" s="9">
        <f t="shared" si="5"/>
        <v>56</v>
      </c>
      <c r="BK16" s="9">
        <f t="shared" si="5"/>
        <v>57</v>
      </c>
      <c r="BL16" s="9">
        <f t="shared" si="5"/>
        <v>58</v>
      </c>
      <c r="BM16" s="9">
        <f t="shared" si="5"/>
        <v>59</v>
      </c>
      <c r="BN16" s="9">
        <f t="shared" si="5"/>
        <v>60</v>
      </c>
      <c r="BO16" s="9">
        <f t="shared" si="5"/>
        <v>61</v>
      </c>
      <c r="BP16" s="9">
        <f t="shared" si="5"/>
        <v>62</v>
      </c>
      <c r="BQ16" s="9">
        <f t="shared" si="5"/>
        <v>63</v>
      </c>
      <c r="BR16" s="9">
        <f t="shared" si="5"/>
        <v>64</v>
      </c>
      <c r="BS16" s="9">
        <f t="shared" si="5"/>
        <v>65</v>
      </c>
      <c r="BT16" s="9">
        <f t="shared" si="5"/>
        <v>66</v>
      </c>
      <c r="BU16" s="9">
        <f t="shared" si="4"/>
        <v>67</v>
      </c>
      <c r="BV16" s="9">
        <f t="shared" si="4"/>
        <v>68</v>
      </c>
      <c r="BW16" s="9">
        <f t="shared" si="4"/>
        <v>69</v>
      </c>
      <c r="BX16" s="9">
        <f t="shared" si="4"/>
        <v>70</v>
      </c>
      <c r="BY16" s="9">
        <f t="shared" si="4"/>
        <v>71</v>
      </c>
      <c r="BZ16" s="9">
        <f t="shared" si="4"/>
        <v>72</v>
      </c>
    </row>
    <row r="17" spans="5:78" ht="5.25" customHeight="1" x14ac:dyDescent="0.2">
      <c r="F17" s="10"/>
      <c r="G17" s="11"/>
      <c r="H17" s="11"/>
      <c r="I17" s="11"/>
      <c r="J17" s="11"/>
      <c r="K17" s="11"/>
      <c r="L17" s="11"/>
      <c r="M17" s="11"/>
      <c r="N17" s="11"/>
      <c r="O17" s="11"/>
      <c r="P17" s="11"/>
      <c r="Q17" s="11"/>
      <c r="R17" s="11"/>
      <c r="S17" s="11"/>
      <c r="T17" s="11"/>
      <c r="U17" s="11"/>
      <c r="V17" s="11"/>
      <c r="W17" s="11"/>
      <c r="X17" s="11"/>
      <c r="Y17" s="11"/>
      <c r="Z17" s="11"/>
      <c r="AA17" s="11"/>
      <c r="AB17" s="11"/>
      <c r="AC17" s="11"/>
      <c r="AD17" s="11"/>
      <c r="AE17" s="11"/>
      <c r="AF17" s="11"/>
      <c r="AG17" s="11"/>
      <c r="AH17" s="11"/>
      <c r="AI17" s="11"/>
      <c r="AJ17" s="11"/>
      <c r="AK17" s="11"/>
      <c r="AL17" s="11"/>
      <c r="AM17" s="11"/>
      <c r="AN17" s="11"/>
      <c r="AO17" s="11"/>
      <c r="AP17" s="11"/>
      <c r="AQ17" s="11"/>
      <c r="AR17" s="11"/>
      <c r="AS17" s="11"/>
      <c r="AT17" s="11"/>
      <c r="AU17" s="11"/>
      <c r="AV17" s="11"/>
      <c r="AW17" s="11"/>
      <c r="AX17" s="11"/>
      <c r="AY17" s="11"/>
      <c r="AZ17" s="11"/>
      <c r="BA17" s="11"/>
      <c r="BB17" s="11"/>
      <c r="BC17" s="11"/>
      <c r="BD17" s="11"/>
      <c r="BE17" s="11"/>
      <c r="BF17" s="11"/>
      <c r="BG17" s="11"/>
      <c r="BH17" s="11"/>
      <c r="BI17" s="11"/>
      <c r="BJ17" s="11"/>
      <c r="BK17" s="11"/>
      <c r="BL17" s="11"/>
      <c r="BM17" s="11"/>
      <c r="BN17" s="11"/>
      <c r="BO17" s="11"/>
      <c r="BP17" s="11"/>
      <c r="BQ17" s="11"/>
      <c r="BR17" s="11"/>
      <c r="BS17" s="11"/>
      <c r="BT17" s="11"/>
      <c r="BU17" s="11"/>
      <c r="BV17" s="11"/>
      <c r="BW17" s="11"/>
      <c r="BX17" s="11"/>
      <c r="BY17" s="11"/>
      <c r="BZ17" s="11"/>
    </row>
    <row r="18" spans="5:78" x14ac:dyDescent="0.2">
      <c r="F18" t="s">
        <v>11</v>
      </c>
      <c r="G18" s="12">
        <f>'[1]24 mois smartphone upg'!D103</f>
        <v>158.33333333333334</v>
      </c>
      <c r="H18" s="12">
        <f t="shared" ref="H18:BS18" si="6">IF(H16&gt;24,0,IF(H16&lt;$G$5,$G$18,(1-$G$4)*$G$18))</f>
        <v>158.33333333333334</v>
      </c>
      <c r="I18" s="12">
        <f t="shared" si="6"/>
        <v>158.33333333333334</v>
      </c>
      <c r="J18" s="12">
        <f t="shared" si="6"/>
        <v>158.33333333333334</v>
      </c>
      <c r="K18" s="12">
        <f t="shared" si="6"/>
        <v>158.33333333333334</v>
      </c>
      <c r="L18" s="12">
        <f t="shared" si="6"/>
        <v>158.33333333333334</v>
      </c>
      <c r="M18" s="12">
        <f t="shared" si="6"/>
        <v>158.33333333333334</v>
      </c>
      <c r="N18" s="12">
        <f t="shared" si="6"/>
        <v>158.33333333333334</v>
      </c>
      <c r="O18" s="12">
        <f t="shared" si="6"/>
        <v>158.33333333333334</v>
      </c>
      <c r="P18" s="12">
        <f t="shared" si="6"/>
        <v>158.33333333333334</v>
      </c>
      <c r="Q18" s="12">
        <f t="shared" si="6"/>
        <v>158.33333333333334</v>
      </c>
      <c r="R18" s="12">
        <f t="shared" si="6"/>
        <v>158.33333333333334</v>
      </c>
      <c r="S18" s="12">
        <f t="shared" si="6"/>
        <v>158.33333333333334</v>
      </c>
      <c r="T18" s="12">
        <f t="shared" si="6"/>
        <v>158.33333333333334</v>
      </c>
      <c r="U18" s="12">
        <f t="shared" si="6"/>
        <v>158.33333333333334</v>
      </c>
      <c r="V18" s="12">
        <f t="shared" si="6"/>
        <v>63.333333333333343</v>
      </c>
      <c r="W18" s="12">
        <f t="shared" si="6"/>
        <v>63.333333333333343</v>
      </c>
      <c r="X18" s="12">
        <f t="shared" si="6"/>
        <v>63.333333333333343</v>
      </c>
      <c r="Y18" s="12">
        <f t="shared" si="6"/>
        <v>63.333333333333343</v>
      </c>
      <c r="Z18" s="12">
        <f t="shared" si="6"/>
        <v>63.333333333333343</v>
      </c>
      <c r="AA18" s="12">
        <f t="shared" si="6"/>
        <v>63.333333333333343</v>
      </c>
      <c r="AB18" s="12">
        <f t="shared" si="6"/>
        <v>63.333333333333343</v>
      </c>
      <c r="AC18" s="12">
        <f t="shared" si="6"/>
        <v>63.333333333333343</v>
      </c>
      <c r="AD18" s="12">
        <f t="shared" si="6"/>
        <v>63.333333333333343</v>
      </c>
      <c r="AE18" s="12">
        <f t="shared" si="6"/>
        <v>0</v>
      </c>
      <c r="AF18" s="12">
        <f t="shared" si="6"/>
        <v>0</v>
      </c>
      <c r="AG18" s="12">
        <f t="shared" si="6"/>
        <v>0</v>
      </c>
      <c r="AH18" s="12">
        <f t="shared" si="6"/>
        <v>0</v>
      </c>
      <c r="AI18" s="12">
        <f t="shared" si="6"/>
        <v>0</v>
      </c>
      <c r="AJ18" s="12">
        <f t="shared" si="6"/>
        <v>0</v>
      </c>
      <c r="AK18" s="12">
        <f t="shared" si="6"/>
        <v>0</v>
      </c>
      <c r="AL18" s="12">
        <f t="shared" si="6"/>
        <v>0</v>
      </c>
      <c r="AM18" s="12">
        <f t="shared" si="6"/>
        <v>0</v>
      </c>
      <c r="AN18" s="12">
        <f t="shared" si="6"/>
        <v>0</v>
      </c>
      <c r="AO18" s="12">
        <f t="shared" si="6"/>
        <v>0</v>
      </c>
      <c r="AP18" s="12">
        <f t="shared" si="6"/>
        <v>0</v>
      </c>
      <c r="AQ18" s="12">
        <f t="shared" si="6"/>
        <v>0</v>
      </c>
      <c r="AR18" s="12">
        <f t="shared" si="6"/>
        <v>0</v>
      </c>
      <c r="AS18" s="12">
        <f t="shared" si="6"/>
        <v>0</v>
      </c>
      <c r="AT18" s="12">
        <f t="shared" si="6"/>
        <v>0</v>
      </c>
      <c r="AU18" s="12">
        <f t="shared" si="6"/>
        <v>0</v>
      </c>
      <c r="AV18" s="12">
        <f t="shared" si="6"/>
        <v>0</v>
      </c>
      <c r="AW18" s="12">
        <f t="shared" si="6"/>
        <v>0</v>
      </c>
      <c r="AX18" s="12">
        <f t="shared" si="6"/>
        <v>0</v>
      </c>
      <c r="AY18" s="12">
        <f t="shared" si="6"/>
        <v>0</v>
      </c>
      <c r="AZ18" s="12">
        <f t="shared" si="6"/>
        <v>0</v>
      </c>
      <c r="BA18" s="12">
        <f t="shared" si="6"/>
        <v>0</v>
      </c>
      <c r="BB18" s="12">
        <f t="shared" si="6"/>
        <v>0</v>
      </c>
      <c r="BC18" s="12">
        <f t="shared" si="6"/>
        <v>0</v>
      </c>
      <c r="BD18" s="12">
        <f t="shared" si="6"/>
        <v>0</v>
      </c>
      <c r="BE18" s="12">
        <f t="shared" si="6"/>
        <v>0</v>
      </c>
      <c r="BF18" s="12">
        <f t="shared" si="6"/>
        <v>0</v>
      </c>
      <c r="BG18" s="12">
        <f t="shared" si="6"/>
        <v>0</v>
      </c>
      <c r="BH18" s="12">
        <f t="shared" si="6"/>
        <v>0</v>
      </c>
      <c r="BI18" s="12">
        <f t="shared" si="6"/>
        <v>0</v>
      </c>
      <c r="BJ18" s="12">
        <f t="shared" si="6"/>
        <v>0</v>
      </c>
      <c r="BK18" s="12">
        <f t="shared" si="6"/>
        <v>0</v>
      </c>
      <c r="BL18" s="12">
        <f t="shared" si="6"/>
        <v>0</v>
      </c>
      <c r="BM18" s="12">
        <f t="shared" si="6"/>
        <v>0</v>
      </c>
      <c r="BN18" s="12">
        <f t="shared" si="6"/>
        <v>0</v>
      </c>
      <c r="BO18" s="12">
        <f t="shared" si="6"/>
        <v>0</v>
      </c>
      <c r="BP18" s="12">
        <f t="shared" si="6"/>
        <v>0</v>
      </c>
      <c r="BQ18" s="12">
        <f t="shared" si="6"/>
        <v>0</v>
      </c>
      <c r="BR18" s="12">
        <f t="shared" si="6"/>
        <v>0</v>
      </c>
      <c r="BS18" s="12">
        <f t="shared" si="6"/>
        <v>0</v>
      </c>
      <c r="BT18" s="12">
        <f t="shared" ref="BT18:BZ18" si="7">IF(BT16&gt;24,0,IF(BT16&lt;$G$5,$G$18,(1-$G$4)*$G$18))</f>
        <v>0</v>
      </c>
      <c r="BU18" s="12">
        <f t="shared" si="7"/>
        <v>0</v>
      </c>
      <c r="BV18" s="12">
        <f t="shared" si="7"/>
        <v>0</v>
      </c>
      <c r="BW18" s="12">
        <f t="shared" si="7"/>
        <v>0</v>
      </c>
      <c r="BX18" s="12">
        <f t="shared" si="7"/>
        <v>0</v>
      </c>
      <c r="BY18" s="12">
        <f t="shared" si="7"/>
        <v>0</v>
      </c>
      <c r="BZ18" s="12">
        <f t="shared" si="7"/>
        <v>0</v>
      </c>
    </row>
    <row r="19" spans="5:78" x14ac:dyDescent="0.2">
      <c r="E19">
        <v>1</v>
      </c>
      <c r="F19" t="s">
        <v>8</v>
      </c>
      <c r="G19" s="12">
        <f t="shared" ref="G19:AJ19" si="8">IF(G16&gt;($G$3+$G$5),0,IF(AND(G16&lt;($G$5+$G$5-1),G16&gt;($E$19*($G$5-1))),($G$18*$G$4),IF(AND(G16&lt;($G$3+$G$5),G16&gt;($G$5+$G$5-2)),$G$18*$G$4*(1-$G$4),IF(AND(G16&gt;($G$3+$G$5)),$G$18*$G$4*(1-$G$4)*0,0))))</f>
        <v>0</v>
      </c>
      <c r="H19" s="12">
        <f t="shared" si="8"/>
        <v>0</v>
      </c>
      <c r="I19" s="12">
        <f t="shared" si="8"/>
        <v>0</v>
      </c>
      <c r="J19" s="12">
        <f t="shared" si="8"/>
        <v>0</v>
      </c>
      <c r="K19" s="12">
        <f t="shared" si="8"/>
        <v>0</v>
      </c>
      <c r="L19" s="12">
        <f t="shared" si="8"/>
        <v>0</v>
      </c>
      <c r="M19" s="12">
        <f t="shared" si="8"/>
        <v>0</v>
      </c>
      <c r="N19" s="12">
        <f t="shared" si="8"/>
        <v>0</v>
      </c>
      <c r="O19" s="12">
        <f t="shared" si="8"/>
        <v>0</v>
      </c>
      <c r="P19" s="12">
        <f t="shared" si="8"/>
        <v>0</v>
      </c>
      <c r="Q19" s="12">
        <f t="shared" si="8"/>
        <v>0</v>
      </c>
      <c r="R19" s="12">
        <f t="shared" si="8"/>
        <v>0</v>
      </c>
      <c r="S19" s="12">
        <f t="shared" si="8"/>
        <v>0</v>
      </c>
      <c r="T19" s="12">
        <f t="shared" si="8"/>
        <v>0</v>
      </c>
      <c r="U19" s="12">
        <f t="shared" si="8"/>
        <v>0</v>
      </c>
      <c r="V19" s="12">
        <f t="shared" si="8"/>
        <v>95</v>
      </c>
      <c r="W19" s="12">
        <f t="shared" si="8"/>
        <v>95</v>
      </c>
      <c r="X19" s="12">
        <f t="shared" si="8"/>
        <v>95</v>
      </c>
      <c r="Y19" s="12">
        <f t="shared" si="8"/>
        <v>95</v>
      </c>
      <c r="Z19" s="12">
        <f t="shared" si="8"/>
        <v>95</v>
      </c>
      <c r="AA19" s="12">
        <f t="shared" si="8"/>
        <v>95</v>
      </c>
      <c r="AB19" s="12">
        <f t="shared" si="8"/>
        <v>95</v>
      </c>
      <c r="AC19" s="12">
        <f t="shared" si="8"/>
        <v>95</v>
      </c>
      <c r="AD19" s="12">
        <f t="shared" si="8"/>
        <v>95</v>
      </c>
      <c r="AE19" s="12">
        <f t="shared" si="8"/>
        <v>95</v>
      </c>
      <c r="AF19" s="12">
        <f t="shared" si="8"/>
        <v>95</v>
      </c>
      <c r="AG19" s="12">
        <f t="shared" si="8"/>
        <v>95</v>
      </c>
      <c r="AH19" s="12">
        <f t="shared" si="8"/>
        <v>95</v>
      </c>
      <c r="AI19" s="12">
        <f t="shared" si="8"/>
        <v>95</v>
      </c>
      <c r="AJ19" s="12">
        <f t="shared" si="8"/>
        <v>95</v>
      </c>
      <c r="AK19" s="12">
        <f>IF(AK16&gt;($G$3+$G$5),0,IF(AND(AK16&lt;($G$5+$G$5-1),AK16&gt;($E$19*($G$5-1))),($G$18*$G$4),IF(AND(AK16&lt;($G$3+$G$5),AK16&gt;($G$5+$G$5-2)),$G$18*$G$4*(1-$G$4),IF(AND(AK16&gt;($G$3+$G$5)),$G$18*$G$4*(1-$G$4)*0,0))))</f>
        <v>38</v>
      </c>
      <c r="AL19" s="12">
        <f t="shared" ref="AL19:BZ19" si="9">IF(AL16&gt;($G$3+$G$5),0,IF(AND(AL16&lt;($G$5+$G$5-1),AL16&gt;($E$19*($G$5-1))),($G$18*$G$4),IF(AND(AL16&lt;($G$3+$G$5),AL16&gt;($G$5+$G$5-2)),$G$18*$G$4*(1-$G$4),IF(AND(AL16&gt;($G$3+$G$5)),$G$18*$G$4*(1-$G$4)*0,0))))</f>
        <v>38</v>
      </c>
      <c r="AM19" s="12">
        <f t="shared" si="9"/>
        <v>38</v>
      </c>
      <c r="AN19" s="12">
        <f t="shared" si="9"/>
        <v>38</v>
      </c>
      <c r="AO19" s="12">
        <f t="shared" si="9"/>
        <v>38</v>
      </c>
      <c r="AP19" s="12">
        <f t="shared" si="9"/>
        <v>38</v>
      </c>
      <c r="AQ19" s="12">
        <f t="shared" si="9"/>
        <v>38</v>
      </c>
      <c r="AR19" s="12">
        <f t="shared" si="9"/>
        <v>38</v>
      </c>
      <c r="AS19" s="12">
        <f t="shared" si="9"/>
        <v>38</v>
      </c>
      <c r="AT19" s="12">
        <f t="shared" si="9"/>
        <v>0</v>
      </c>
      <c r="AU19" s="12">
        <f t="shared" si="9"/>
        <v>0</v>
      </c>
      <c r="AV19" s="12">
        <f t="shared" si="9"/>
        <v>0</v>
      </c>
      <c r="AW19" s="12">
        <f t="shared" si="9"/>
        <v>0</v>
      </c>
      <c r="AX19" s="12">
        <f t="shared" si="9"/>
        <v>0</v>
      </c>
      <c r="AY19" s="12">
        <f t="shared" si="9"/>
        <v>0</v>
      </c>
      <c r="AZ19" s="12">
        <f t="shared" si="9"/>
        <v>0</v>
      </c>
      <c r="BA19" s="12">
        <f t="shared" si="9"/>
        <v>0</v>
      </c>
      <c r="BB19" s="12">
        <f t="shared" si="9"/>
        <v>0</v>
      </c>
      <c r="BC19" s="12">
        <f t="shared" si="9"/>
        <v>0</v>
      </c>
      <c r="BD19" s="12">
        <f t="shared" si="9"/>
        <v>0</v>
      </c>
      <c r="BE19" s="12">
        <f t="shared" si="9"/>
        <v>0</v>
      </c>
      <c r="BF19" s="12">
        <f t="shared" si="9"/>
        <v>0</v>
      </c>
      <c r="BG19" s="12">
        <f t="shared" si="9"/>
        <v>0</v>
      </c>
      <c r="BH19" s="12">
        <f t="shared" si="9"/>
        <v>0</v>
      </c>
      <c r="BI19" s="12">
        <f t="shared" si="9"/>
        <v>0</v>
      </c>
      <c r="BJ19" s="12">
        <f t="shared" si="9"/>
        <v>0</v>
      </c>
      <c r="BK19" s="12">
        <f t="shared" si="9"/>
        <v>0</v>
      </c>
      <c r="BL19" s="12">
        <f t="shared" si="9"/>
        <v>0</v>
      </c>
      <c r="BM19" s="12">
        <f t="shared" si="9"/>
        <v>0</v>
      </c>
      <c r="BN19" s="12">
        <f t="shared" si="9"/>
        <v>0</v>
      </c>
      <c r="BO19" s="12">
        <f t="shared" si="9"/>
        <v>0</v>
      </c>
      <c r="BP19" s="12">
        <f t="shared" si="9"/>
        <v>0</v>
      </c>
      <c r="BQ19" s="12">
        <f t="shared" si="9"/>
        <v>0</v>
      </c>
      <c r="BR19" s="12">
        <f t="shared" si="9"/>
        <v>0</v>
      </c>
      <c r="BS19" s="12">
        <f t="shared" si="9"/>
        <v>0</v>
      </c>
      <c r="BT19" s="12">
        <f t="shared" si="9"/>
        <v>0</v>
      </c>
      <c r="BU19" s="12">
        <f t="shared" si="9"/>
        <v>0</v>
      </c>
      <c r="BV19" s="12">
        <f t="shared" si="9"/>
        <v>0</v>
      </c>
      <c r="BW19" s="12">
        <f t="shared" si="9"/>
        <v>0</v>
      </c>
      <c r="BX19" s="12">
        <f t="shared" si="9"/>
        <v>0</v>
      </c>
      <c r="BY19" s="12">
        <f t="shared" si="9"/>
        <v>0</v>
      </c>
      <c r="BZ19" s="12">
        <f t="shared" si="9"/>
        <v>0</v>
      </c>
    </row>
    <row r="20" spans="5:78" x14ac:dyDescent="0.2">
      <c r="E20">
        <v>2</v>
      </c>
      <c r="F20" t="s">
        <v>9</v>
      </c>
      <c r="G20" s="12">
        <f t="shared" ref="G20:BE20" si="10">IF(G16&gt;($G$3+$G$5+$G$5),0,IF(AND(G16&lt;($G$5+$G$5+$G$5-2),G16&gt;($E$20*$G$5-2)),$G$18*($G$4*$G$4),IF(AND(G16&lt;($G$5+$G$5+$G$3-1),G16&gt;($G$5+$G$5+$G$5-3)),$G$18*$G$4*$G$4*(1-$G$4),0)))</f>
        <v>0</v>
      </c>
      <c r="H20" s="12">
        <f t="shared" si="10"/>
        <v>0</v>
      </c>
      <c r="I20" s="12">
        <f t="shared" si="10"/>
        <v>0</v>
      </c>
      <c r="J20" s="12">
        <f t="shared" si="10"/>
        <v>0</v>
      </c>
      <c r="K20" s="12">
        <f t="shared" si="10"/>
        <v>0</v>
      </c>
      <c r="L20" s="12">
        <f t="shared" si="10"/>
        <v>0</v>
      </c>
      <c r="M20" s="12">
        <f t="shared" si="10"/>
        <v>0</v>
      </c>
      <c r="N20" s="12">
        <f t="shared" si="10"/>
        <v>0</v>
      </c>
      <c r="O20" s="12">
        <f t="shared" si="10"/>
        <v>0</v>
      </c>
      <c r="P20" s="12">
        <f t="shared" si="10"/>
        <v>0</v>
      </c>
      <c r="Q20" s="12">
        <f t="shared" si="10"/>
        <v>0</v>
      </c>
      <c r="R20" s="12">
        <f t="shared" si="10"/>
        <v>0</v>
      </c>
      <c r="S20" s="12">
        <f t="shared" si="10"/>
        <v>0</v>
      </c>
      <c r="T20" s="12">
        <f t="shared" si="10"/>
        <v>0</v>
      </c>
      <c r="U20" s="12">
        <f t="shared" si="10"/>
        <v>0</v>
      </c>
      <c r="V20" s="12">
        <f t="shared" si="10"/>
        <v>0</v>
      </c>
      <c r="W20" s="12">
        <f t="shared" si="10"/>
        <v>0</v>
      </c>
      <c r="X20" s="12">
        <f t="shared" si="10"/>
        <v>0</v>
      </c>
      <c r="Y20" s="12">
        <f t="shared" si="10"/>
        <v>0</v>
      </c>
      <c r="Z20" s="12">
        <f t="shared" si="10"/>
        <v>0</v>
      </c>
      <c r="AA20" s="12">
        <f t="shared" si="10"/>
        <v>0</v>
      </c>
      <c r="AB20" s="12">
        <f t="shared" si="10"/>
        <v>0</v>
      </c>
      <c r="AC20" s="12">
        <f t="shared" si="10"/>
        <v>0</v>
      </c>
      <c r="AD20" s="12">
        <f t="shared" si="10"/>
        <v>0</v>
      </c>
      <c r="AE20" s="12">
        <f t="shared" si="10"/>
        <v>0</v>
      </c>
      <c r="AF20" s="12">
        <f t="shared" si="10"/>
        <v>0</v>
      </c>
      <c r="AG20" s="12">
        <f t="shared" si="10"/>
        <v>0</v>
      </c>
      <c r="AH20" s="12">
        <f t="shared" si="10"/>
        <v>0</v>
      </c>
      <c r="AI20" s="12">
        <f t="shared" si="10"/>
        <v>0</v>
      </c>
      <c r="AJ20" s="12">
        <f t="shared" si="10"/>
        <v>0</v>
      </c>
      <c r="AK20" s="12">
        <f t="shared" si="10"/>
        <v>57</v>
      </c>
      <c r="AL20" s="12">
        <f t="shared" si="10"/>
        <v>57</v>
      </c>
      <c r="AM20" s="12">
        <f t="shared" si="10"/>
        <v>57</v>
      </c>
      <c r="AN20" s="12">
        <f t="shared" si="10"/>
        <v>57</v>
      </c>
      <c r="AO20" s="12">
        <f t="shared" si="10"/>
        <v>57</v>
      </c>
      <c r="AP20" s="12">
        <f t="shared" si="10"/>
        <v>57</v>
      </c>
      <c r="AQ20" s="12">
        <f t="shared" si="10"/>
        <v>57</v>
      </c>
      <c r="AR20" s="12">
        <f t="shared" si="10"/>
        <v>57</v>
      </c>
      <c r="AS20" s="12">
        <f t="shared" si="10"/>
        <v>57</v>
      </c>
      <c r="AT20" s="12">
        <f t="shared" si="10"/>
        <v>57</v>
      </c>
      <c r="AU20" s="12">
        <f t="shared" si="10"/>
        <v>57</v>
      </c>
      <c r="AV20" s="12">
        <f t="shared" si="10"/>
        <v>57</v>
      </c>
      <c r="AW20" s="12">
        <f t="shared" si="10"/>
        <v>57</v>
      </c>
      <c r="AX20" s="12">
        <f t="shared" si="10"/>
        <v>57</v>
      </c>
      <c r="AY20" s="12">
        <f t="shared" si="10"/>
        <v>57</v>
      </c>
      <c r="AZ20" s="12">
        <f t="shared" si="10"/>
        <v>22.8</v>
      </c>
      <c r="BA20" s="12">
        <f t="shared" si="10"/>
        <v>22.8</v>
      </c>
      <c r="BB20" s="12">
        <f>IF(BB16&gt;($G$3+$G$5+$G$5),0,IF(AND(BB16&lt;($G$5+$G$5+$G$5-2),BB16&gt;($E$20*$G$5-2)),$G$18*($G$4*$G$4),IF(AND(BB16&lt;($G$5+$G$5+$G$3-1),BB16&gt;($G$5+$G$5+$G$5-3)),$G$18*$G$4*$G$4*(1-$G$4),0)))</f>
        <v>22.8</v>
      </c>
      <c r="BC20" s="12">
        <f t="shared" si="10"/>
        <v>22.8</v>
      </c>
      <c r="BD20" s="12">
        <f t="shared" si="10"/>
        <v>22.8</v>
      </c>
      <c r="BE20" s="12">
        <f t="shared" si="10"/>
        <v>22.8</v>
      </c>
      <c r="BF20" s="12">
        <f>IF(BF16&gt;($G$3+$G$5+$G$5),0,IF(AND(BF16&lt;($G$5+$G$5+$G$5-2),BF16&gt;($E$20*$G$5-2)),$G$18*($G$4*$G$4),IF(AND(BF16&lt;($G$5+$G$5+$G$3-1),BF16&gt;($G$5+$G$5+$G$5-3)),$G$18*$G$4*$G$4*(1-$G$4),0)))</f>
        <v>22.8</v>
      </c>
      <c r="BG20" s="12">
        <f t="shared" ref="BG20:BZ20" si="11">IF(BG16&gt;($G$3+$G$5+$G$5),0,IF(AND(BG16&lt;($G$5+$G$5+$G$5-2),BG16&gt;($E$20*$G$5-2)),$G$18*($G$4*$G$4),IF(AND(BG16&lt;($G$5+$G$5+$G$3-1),BG16&gt;($G$5+$G$5+$G$5-3)),$G$18*$G$4*$G$4*(1-$G$4),0)))</f>
        <v>22.8</v>
      </c>
      <c r="BH20" s="12">
        <f t="shared" si="11"/>
        <v>22.8</v>
      </c>
      <c r="BI20" s="12">
        <f t="shared" si="11"/>
        <v>0</v>
      </c>
      <c r="BJ20" s="12">
        <f t="shared" si="11"/>
        <v>0</v>
      </c>
      <c r="BK20" s="12">
        <f t="shared" si="11"/>
        <v>0</v>
      </c>
      <c r="BL20" s="12">
        <f t="shared" si="11"/>
        <v>0</v>
      </c>
      <c r="BM20" s="12">
        <f t="shared" si="11"/>
        <v>0</v>
      </c>
      <c r="BN20" s="12">
        <f t="shared" si="11"/>
        <v>0</v>
      </c>
      <c r="BO20" s="12">
        <f t="shared" si="11"/>
        <v>0</v>
      </c>
      <c r="BP20" s="12">
        <f t="shared" si="11"/>
        <v>0</v>
      </c>
      <c r="BQ20" s="12">
        <f t="shared" si="11"/>
        <v>0</v>
      </c>
      <c r="BR20" s="12">
        <f t="shared" si="11"/>
        <v>0</v>
      </c>
      <c r="BS20" s="12">
        <f t="shared" si="11"/>
        <v>0</v>
      </c>
      <c r="BT20" s="12">
        <f t="shared" si="11"/>
        <v>0</v>
      </c>
      <c r="BU20" s="12">
        <f t="shared" si="11"/>
        <v>0</v>
      </c>
      <c r="BV20" s="12">
        <f t="shared" si="11"/>
        <v>0</v>
      </c>
      <c r="BW20" s="12">
        <f t="shared" si="11"/>
        <v>0</v>
      </c>
      <c r="BX20" s="12">
        <f t="shared" si="11"/>
        <v>0</v>
      </c>
      <c r="BY20" s="12">
        <f t="shared" si="11"/>
        <v>0</v>
      </c>
      <c r="BZ20" s="12">
        <f t="shared" si="11"/>
        <v>0</v>
      </c>
    </row>
    <row r="21" spans="5:78" x14ac:dyDescent="0.2">
      <c r="E21">
        <v>3</v>
      </c>
      <c r="F21" t="s">
        <v>10</v>
      </c>
      <c r="G21" s="12">
        <f t="shared" ref="G21:AX21" si="12">IF(G16&gt;($G$3+$G$5+$G$5+$G$5),0,IF(AND(G16&lt;($G$5+$G$5+$G$5+$G$5),G16&gt;($E$21*$G$5-1)),$G$18*($G$4*$G$4*$G$4),IF(AND(G16&lt;($G$5+$G$5+$G$5+$G$3),G16&gt;($G$5+$G$5+$G$5+$G$5-1)),$G$18*$G$4*$G$4*$G$4*(1-$G$4),0)))</f>
        <v>0</v>
      </c>
      <c r="H21" s="12">
        <f t="shared" si="12"/>
        <v>0</v>
      </c>
      <c r="I21" s="12">
        <f t="shared" si="12"/>
        <v>0</v>
      </c>
      <c r="J21" s="12">
        <f t="shared" si="12"/>
        <v>0</v>
      </c>
      <c r="K21" s="12">
        <f t="shared" si="12"/>
        <v>0</v>
      </c>
      <c r="L21" s="12">
        <f t="shared" si="12"/>
        <v>0</v>
      </c>
      <c r="M21" s="12">
        <f t="shared" si="12"/>
        <v>0</v>
      </c>
      <c r="N21" s="12">
        <f t="shared" si="12"/>
        <v>0</v>
      </c>
      <c r="O21" s="12">
        <f t="shared" si="12"/>
        <v>0</v>
      </c>
      <c r="P21" s="12">
        <f t="shared" si="12"/>
        <v>0</v>
      </c>
      <c r="Q21" s="12">
        <f t="shared" si="12"/>
        <v>0</v>
      </c>
      <c r="R21" s="12">
        <f t="shared" si="12"/>
        <v>0</v>
      </c>
      <c r="S21" s="12">
        <f t="shared" si="12"/>
        <v>0</v>
      </c>
      <c r="T21" s="12">
        <f t="shared" si="12"/>
        <v>0</v>
      </c>
      <c r="U21" s="12">
        <f t="shared" si="12"/>
        <v>0</v>
      </c>
      <c r="V21" s="12">
        <f t="shared" si="12"/>
        <v>0</v>
      </c>
      <c r="W21" s="12">
        <f t="shared" si="12"/>
        <v>0</v>
      </c>
      <c r="X21" s="12">
        <f t="shared" si="12"/>
        <v>0</v>
      </c>
      <c r="Y21" s="12">
        <f t="shared" si="12"/>
        <v>0</v>
      </c>
      <c r="Z21" s="12">
        <f t="shared" si="12"/>
        <v>0</v>
      </c>
      <c r="AA21" s="12">
        <f t="shared" si="12"/>
        <v>0</v>
      </c>
      <c r="AB21" s="12">
        <f t="shared" si="12"/>
        <v>0</v>
      </c>
      <c r="AC21" s="12">
        <f t="shared" si="12"/>
        <v>0</v>
      </c>
      <c r="AD21" s="12">
        <f t="shared" si="12"/>
        <v>0</v>
      </c>
      <c r="AE21" s="12">
        <f t="shared" si="12"/>
        <v>0</v>
      </c>
      <c r="AF21" s="12">
        <f t="shared" si="12"/>
        <v>0</v>
      </c>
      <c r="AG21" s="12">
        <f t="shared" si="12"/>
        <v>0</v>
      </c>
      <c r="AH21" s="12">
        <f t="shared" si="12"/>
        <v>0</v>
      </c>
      <c r="AI21" s="12">
        <f t="shared" si="12"/>
        <v>0</v>
      </c>
      <c r="AJ21" s="12">
        <f t="shared" si="12"/>
        <v>0</v>
      </c>
      <c r="AK21" s="12">
        <f t="shared" si="12"/>
        <v>0</v>
      </c>
      <c r="AL21" s="12">
        <f t="shared" si="12"/>
        <v>0</v>
      </c>
      <c r="AM21" s="12">
        <f t="shared" si="12"/>
        <v>0</v>
      </c>
      <c r="AN21" s="12">
        <f t="shared" si="12"/>
        <v>0</v>
      </c>
      <c r="AO21" s="12">
        <f t="shared" si="12"/>
        <v>0</v>
      </c>
      <c r="AP21" s="12">
        <f t="shared" si="12"/>
        <v>0</v>
      </c>
      <c r="AQ21" s="12">
        <f t="shared" si="12"/>
        <v>0</v>
      </c>
      <c r="AR21" s="12">
        <f t="shared" si="12"/>
        <v>0</v>
      </c>
      <c r="AS21" s="12">
        <f t="shared" si="12"/>
        <v>0</v>
      </c>
      <c r="AT21" s="12">
        <f t="shared" si="12"/>
        <v>0</v>
      </c>
      <c r="AU21" s="12">
        <f t="shared" si="12"/>
        <v>0</v>
      </c>
      <c r="AV21" s="12">
        <f t="shared" si="12"/>
        <v>0</v>
      </c>
      <c r="AW21" s="12">
        <f t="shared" si="12"/>
        <v>0</v>
      </c>
      <c r="AX21" s="12">
        <f t="shared" si="12"/>
        <v>0</v>
      </c>
      <c r="AY21" s="12">
        <f t="shared" ref="AY21" si="13">IF(AY16&gt;($G$3+$G$5+$G$5+$G$5),0,IF(AND(AY16&lt;($G$5+$G$5+$G$5+$G$5-2),AY16&gt;($E$21*$G$5-3)),$G$18*($G$4*$G$4*$G$4),IF(AND(AY16&lt;($G$5+$G$5+$G$5+$G$3),AY16&gt;($G$5+$G$5+$G$5+$G$5-3)),$G$18*$G$4*$G$4*$G$4*(1-$G$4),0)))</f>
        <v>0</v>
      </c>
      <c r="AZ21" s="12">
        <f>IF(AZ16&gt;($G$3+$G$5+$G$5+$G$5),0,IF(AND(AZ16&lt;($G$5+$G$5+$G$5+$G$5-2),AZ16&gt;($E$21*$G$5-3)),$G$18*($G$4*$G$4*$G$4),IF(AND(AZ16&lt;($G$5+$G$5+$G$5+$G$3),AZ16&gt;($G$5+$G$5+$G$5+$G$5-3)),$G$18*$G$4*$G$4*$G$4*(1-$G$4),0)))</f>
        <v>34.200000000000003</v>
      </c>
      <c r="BA21" s="12">
        <f t="shared" ref="BA21:BZ21" si="14">IF(BA16&gt;($G$3+$G$5+$G$5+$G$5),0,IF(AND(BA16&lt;($G$5+$G$5+$G$5+$G$5-2),BA16&gt;($E$21*$G$5-3)),$G$18*($G$4*$G$4*$G$4),IF(AND(BA16&lt;($G$5+$G$5+$G$5+$G$3),BA16&gt;($G$5+$G$5+$G$5+$G$5-3)),$G$18*$G$4*$G$4*$G$4*(1-$G$4),0)))</f>
        <v>34.200000000000003</v>
      </c>
      <c r="BB21" s="12">
        <f t="shared" si="14"/>
        <v>34.200000000000003</v>
      </c>
      <c r="BC21" s="12">
        <f t="shared" si="14"/>
        <v>34.200000000000003</v>
      </c>
      <c r="BD21" s="12">
        <f t="shared" si="14"/>
        <v>34.200000000000003</v>
      </c>
      <c r="BE21" s="12">
        <f t="shared" si="14"/>
        <v>34.200000000000003</v>
      </c>
      <c r="BF21" s="12">
        <f t="shared" si="14"/>
        <v>34.200000000000003</v>
      </c>
      <c r="BG21" s="12">
        <f t="shared" si="14"/>
        <v>34.200000000000003</v>
      </c>
      <c r="BH21" s="12">
        <f t="shared" si="14"/>
        <v>34.200000000000003</v>
      </c>
      <c r="BI21" s="12">
        <f t="shared" si="14"/>
        <v>34.200000000000003</v>
      </c>
      <c r="BJ21" s="12">
        <f t="shared" si="14"/>
        <v>34.200000000000003</v>
      </c>
      <c r="BK21" s="12">
        <f t="shared" si="14"/>
        <v>34.200000000000003</v>
      </c>
      <c r="BL21" s="12">
        <f t="shared" si="14"/>
        <v>34.200000000000003</v>
      </c>
      <c r="BM21" s="12">
        <f t="shared" si="14"/>
        <v>34.200000000000003</v>
      </c>
      <c r="BN21" s="12">
        <f t="shared" si="14"/>
        <v>34.200000000000003</v>
      </c>
      <c r="BO21" s="12">
        <f t="shared" si="14"/>
        <v>34.200000000000003</v>
      </c>
      <c r="BP21" s="12">
        <f t="shared" si="14"/>
        <v>13.68</v>
      </c>
      <c r="BQ21" s="12">
        <f t="shared" si="14"/>
        <v>13.68</v>
      </c>
      <c r="BR21" s="12">
        <f t="shared" si="14"/>
        <v>13.68</v>
      </c>
      <c r="BS21" s="12">
        <f t="shared" si="14"/>
        <v>13.68</v>
      </c>
      <c r="BT21" s="12">
        <f t="shared" si="14"/>
        <v>13.68</v>
      </c>
      <c r="BU21" s="12">
        <f t="shared" si="14"/>
        <v>13.68</v>
      </c>
      <c r="BV21" s="12">
        <f t="shared" si="14"/>
        <v>13.68</v>
      </c>
      <c r="BW21" s="12">
        <f t="shared" si="14"/>
        <v>13.68</v>
      </c>
      <c r="BX21" s="12">
        <f t="shared" si="14"/>
        <v>13.68</v>
      </c>
      <c r="BY21" s="12">
        <f t="shared" si="14"/>
        <v>13.68</v>
      </c>
      <c r="BZ21" s="12">
        <f t="shared" si="14"/>
        <v>0</v>
      </c>
    </row>
    <row r="22" spans="5:78" ht="5.25" customHeight="1" x14ac:dyDescent="0.2">
      <c r="G22" s="12"/>
      <c r="H22" s="12"/>
      <c r="I22" s="12"/>
      <c r="J22" s="12"/>
      <c r="K22" s="12"/>
      <c r="L22" s="12"/>
      <c r="M22" s="12"/>
      <c r="N22" s="12"/>
      <c r="O22" s="12"/>
      <c r="P22" s="12"/>
      <c r="Q22" s="12"/>
      <c r="R22" s="12"/>
      <c r="S22" s="12"/>
      <c r="T22" s="12"/>
      <c r="U22" s="12"/>
      <c r="V22" s="12"/>
      <c r="W22" s="12"/>
      <c r="X22" s="12"/>
      <c r="Y22" s="12"/>
      <c r="Z22" s="12"/>
      <c r="AA22" s="12"/>
      <c r="AB22" s="12"/>
      <c r="AC22" s="12"/>
      <c r="AD22" s="12"/>
      <c r="AE22" s="12"/>
      <c r="AF22" s="12"/>
      <c r="AG22" s="12"/>
      <c r="AH22" s="12"/>
      <c r="AI22" s="12"/>
      <c r="AJ22" s="12"/>
      <c r="AK22" s="12"/>
      <c r="AL22" s="12"/>
      <c r="AM22" s="12"/>
      <c r="AN22" s="12"/>
      <c r="AO22" s="12"/>
      <c r="AP22" s="12"/>
      <c r="AQ22" s="12"/>
      <c r="AR22" s="12"/>
      <c r="AS22" s="12"/>
      <c r="AT22" s="12"/>
      <c r="AU22" s="12"/>
      <c r="AV22" s="12"/>
      <c r="AW22" s="12"/>
      <c r="AX22" s="12"/>
      <c r="AY22" s="12"/>
      <c r="AZ22" s="12"/>
      <c r="BA22" s="12"/>
      <c r="BB22" s="12"/>
      <c r="BC22" s="12"/>
      <c r="BD22" s="12"/>
      <c r="BE22" s="12"/>
      <c r="BF22" s="12"/>
      <c r="BG22" s="12"/>
      <c r="BH22" s="12"/>
      <c r="BI22" s="12"/>
      <c r="BJ22" s="12"/>
      <c r="BK22" s="12"/>
      <c r="BL22" s="12"/>
      <c r="BM22" s="12"/>
      <c r="BN22" s="12"/>
      <c r="BO22" s="12"/>
      <c r="BP22" s="12"/>
      <c r="BQ22" s="12"/>
      <c r="BR22" s="12"/>
      <c r="BS22" s="12"/>
      <c r="BT22" s="12"/>
      <c r="BU22" s="12"/>
      <c r="BV22" s="12"/>
      <c r="BW22" s="12"/>
      <c r="BX22" s="12"/>
      <c r="BY22" s="12"/>
      <c r="BZ22" s="12"/>
    </row>
    <row r="23" spans="5:78" x14ac:dyDescent="0.2">
      <c r="F23" s="13" t="s">
        <v>12</v>
      </c>
      <c r="G23" s="14">
        <f t="shared" ref="G23:BR23" si="15">SUM(G18:G21)</f>
        <v>158.33333333333334</v>
      </c>
      <c r="H23" s="14">
        <f t="shared" si="15"/>
        <v>158.33333333333334</v>
      </c>
      <c r="I23" s="14">
        <f t="shared" si="15"/>
        <v>158.33333333333334</v>
      </c>
      <c r="J23" s="14">
        <f t="shared" si="15"/>
        <v>158.33333333333334</v>
      </c>
      <c r="K23" s="14">
        <f t="shared" si="15"/>
        <v>158.33333333333334</v>
      </c>
      <c r="L23" s="14">
        <f t="shared" si="15"/>
        <v>158.33333333333334</v>
      </c>
      <c r="M23" s="14">
        <f t="shared" si="15"/>
        <v>158.33333333333334</v>
      </c>
      <c r="N23" s="14">
        <f t="shared" si="15"/>
        <v>158.33333333333334</v>
      </c>
      <c r="O23" s="14">
        <f t="shared" si="15"/>
        <v>158.33333333333334</v>
      </c>
      <c r="P23" s="14">
        <f t="shared" si="15"/>
        <v>158.33333333333334</v>
      </c>
      <c r="Q23" s="14">
        <f t="shared" si="15"/>
        <v>158.33333333333334</v>
      </c>
      <c r="R23" s="14">
        <f t="shared" si="15"/>
        <v>158.33333333333334</v>
      </c>
      <c r="S23" s="14">
        <f t="shared" si="15"/>
        <v>158.33333333333334</v>
      </c>
      <c r="T23" s="14">
        <f t="shared" si="15"/>
        <v>158.33333333333334</v>
      </c>
      <c r="U23" s="14">
        <f t="shared" si="15"/>
        <v>158.33333333333334</v>
      </c>
      <c r="V23" s="14">
        <f t="shared" si="15"/>
        <v>158.33333333333334</v>
      </c>
      <c r="W23" s="14">
        <f t="shared" si="15"/>
        <v>158.33333333333334</v>
      </c>
      <c r="X23" s="14">
        <f t="shared" si="15"/>
        <v>158.33333333333334</v>
      </c>
      <c r="Y23" s="14">
        <f t="shared" si="15"/>
        <v>158.33333333333334</v>
      </c>
      <c r="Z23" s="14">
        <f t="shared" si="15"/>
        <v>158.33333333333334</v>
      </c>
      <c r="AA23" s="14">
        <f t="shared" si="15"/>
        <v>158.33333333333334</v>
      </c>
      <c r="AB23" s="14">
        <f t="shared" si="15"/>
        <v>158.33333333333334</v>
      </c>
      <c r="AC23" s="14">
        <f t="shared" si="15"/>
        <v>158.33333333333334</v>
      </c>
      <c r="AD23" s="14">
        <f t="shared" si="15"/>
        <v>158.33333333333334</v>
      </c>
      <c r="AE23" s="14">
        <f t="shared" si="15"/>
        <v>95</v>
      </c>
      <c r="AF23" s="14">
        <f t="shared" si="15"/>
        <v>95</v>
      </c>
      <c r="AG23" s="14">
        <f t="shared" si="15"/>
        <v>95</v>
      </c>
      <c r="AH23" s="14">
        <f t="shared" si="15"/>
        <v>95</v>
      </c>
      <c r="AI23" s="14">
        <f t="shared" si="15"/>
        <v>95</v>
      </c>
      <c r="AJ23" s="14">
        <f t="shared" si="15"/>
        <v>95</v>
      </c>
      <c r="AK23" s="14">
        <f t="shared" si="15"/>
        <v>95</v>
      </c>
      <c r="AL23" s="14">
        <f t="shared" si="15"/>
        <v>95</v>
      </c>
      <c r="AM23" s="14">
        <f t="shared" si="15"/>
        <v>95</v>
      </c>
      <c r="AN23" s="14">
        <f t="shared" si="15"/>
        <v>95</v>
      </c>
      <c r="AO23" s="14">
        <f t="shared" si="15"/>
        <v>95</v>
      </c>
      <c r="AP23" s="14">
        <f t="shared" si="15"/>
        <v>95</v>
      </c>
      <c r="AQ23" s="14">
        <f t="shared" si="15"/>
        <v>95</v>
      </c>
      <c r="AR23" s="14">
        <f t="shared" si="15"/>
        <v>95</v>
      </c>
      <c r="AS23" s="14">
        <f t="shared" si="15"/>
        <v>95</v>
      </c>
      <c r="AT23" s="14">
        <f t="shared" si="15"/>
        <v>57</v>
      </c>
      <c r="AU23" s="14">
        <f t="shared" si="15"/>
        <v>57</v>
      </c>
      <c r="AV23" s="14">
        <f t="shared" si="15"/>
        <v>57</v>
      </c>
      <c r="AW23" s="14">
        <f t="shared" si="15"/>
        <v>57</v>
      </c>
      <c r="AX23" s="14">
        <f t="shared" si="15"/>
        <v>57</v>
      </c>
      <c r="AY23" s="14">
        <f t="shared" si="15"/>
        <v>57</v>
      </c>
      <c r="AZ23" s="14">
        <f t="shared" si="15"/>
        <v>57</v>
      </c>
      <c r="BA23" s="14">
        <f t="shared" si="15"/>
        <v>57</v>
      </c>
      <c r="BB23" s="14">
        <f t="shared" si="15"/>
        <v>57</v>
      </c>
      <c r="BC23" s="14">
        <f t="shared" si="15"/>
        <v>57</v>
      </c>
      <c r="BD23" s="14">
        <f t="shared" si="15"/>
        <v>57</v>
      </c>
      <c r="BE23" s="14">
        <f t="shared" si="15"/>
        <v>57</v>
      </c>
      <c r="BF23" s="14">
        <f t="shared" si="15"/>
        <v>57</v>
      </c>
      <c r="BG23" s="14">
        <f t="shared" si="15"/>
        <v>57</v>
      </c>
      <c r="BH23" s="14">
        <f t="shared" si="15"/>
        <v>57</v>
      </c>
      <c r="BI23" s="14">
        <f t="shared" si="15"/>
        <v>34.200000000000003</v>
      </c>
      <c r="BJ23" s="14">
        <f t="shared" si="15"/>
        <v>34.200000000000003</v>
      </c>
      <c r="BK23" s="14">
        <f t="shared" si="15"/>
        <v>34.200000000000003</v>
      </c>
      <c r="BL23" s="14">
        <f t="shared" si="15"/>
        <v>34.200000000000003</v>
      </c>
      <c r="BM23" s="14">
        <f t="shared" si="15"/>
        <v>34.200000000000003</v>
      </c>
      <c r="BN23" s="14">
        <f t="shared" si="15"/>
        <v>34.200000000000003</v>
      </c>
      <c r="BO23" s="14">
        <f t="shared" si="15"/>
        <v>34.200000000000003</v>
      </c>
      <c r="BP23" s="14">
        <f t="shared" si="15"/>
        <v>13.68</v>
      </c>
      <c r="BQ23" s="14">
        <f t="shared" si="15"/>
        <v>13.68</v>
      </c>
      <c r="BR23" s="14">
        <f t="shared" si="15"/>
        <v>13.68</v>
      </c>
      <c r="BS23" s="14">
        <f t="shared" ref="BS23:BX23" si="16">SUM(BS18:BS21)</f>
        <v>13.68</v>
      </c>
      <c r="BT23" s="14">
        <f t="shared" si="16"/>
        <v>13.68</v>
      </c>
      <c r="BU23" s="14">
        <f t="shared" si="16"/>
        <v>13.68</v>
      </c>
      <c r="BV23" s="14">
        <f t="shared" si="16"/>
        <v>13.68</v>
      </c>
      <c r="BW23" s="14">
        <f t="shared" si="16"/>
        <v>13.68</v>
      </c>
      <c r="BX23" s="14">
        <f t="shared" si="16"/>
        <v>13.68</v>
      </c>
      <c r="BY23" s="14">
        <f>SUM(BY18:BY21)</f>
        <v>13.68</v>
      </c>
      <c r="BZ23" s="14">
        <f t="shared" ref="BZ23" si="17">SUM(BZ18:BZ21)</f>
        <v>0</v>
      </c>
    </row>
    <row r="24" spans="5:78" ht="5.25" customHeight="1" x14ac:dyDescent="0.2">
      <c r="F24" s="15"/>
      <c r="G24" s="16"/>
      <c r="H24" s="16"/>
      <c r="I24" s="16"/>
      <c r="J24" s="16"/>
      <c r="K24" s="16"/>
      <c r="L24" s="16"/>
      <c r="M24" s="16"/>
      <c r="N24" s="16"/>
      <c r="O24" s="16"/>
      <c r="P24" s="16"/>
      <c r="Q24" s="16"/>
      <c r="R24" s="16"/>
      <c r="S24" s="16"/>
      <c r="T24" s="16"/>
      <c r="U24" s="16"/>
      <c r="V24" s="16"/>
      <c r="W24" s="16"/>
      <c r="X24" s="16"/>
      <c r="Y24" s="16"/>
      <c r="Z24" s="16"/>
      <c r="AA24" s="16"/>
      <c r="AB24" s="16"/>
      <c r="AC24" s="16"/>
      <c r="AD24" s="16"/>
      <c r="AE24" s="16"/>
      <c r="AF24" s="16"/>
      <c r="AG24" s="16"/>
      <c r="AH24" s="16"/>
      <c r="AI24" s="16"/>
      <c r="AJ24" s="16"/>
      <c r="AK24" s="16"/>
      <c r="AL24" s="16"/>
      <c r="AM24" s="16"/>
      <c r="AN24" s="16"/>
      <c r="AO24" s="16"/>
      <c r="AP24" s="16"/>
      <c r="AQ24" s="16"/>
      <c r="AR24" s="16"/>
      <c r="AS24" s="16"/>
      <c r="AT24" s="16"/>
      <c r="AU24" s="16"/>
      <c r="AV24" s="16"/>
      <c r="AW24" s="16"/>
      <c r="AX24" s="16"/>
      <c r="AY24" s="16"/>
      <c r="AZ24" s="16"/>
      <c r="BA24" s="16"/>
      <c r="BB24" s="16"/>
      <c r="BC24" s="16"/>
      <c r="BD24" s="16"/>
      <c r="BE24" s="16"/>
      <c r="BF24" s="16"/>
      <c r="BG24" s="16"/>
      <c r="BH24" s="16"/>
      <c r="BI24" s="16"/>
      <c r="BJ24" s="16"/>
      <c r="BK24" s="16"/>
      <c r="BL24" s="16"/>
      <c r="BM24" s="16"/>
      <c r="BN24" s="16"/>
      <c r="BO24" s="16"/>
      <c r="BP24" s="16"/>
      <c r="BQ24" s="16"/>
      <c r="BR24" s="16"/>
      <c r="BS24" s="16"/>
      <c r="BT24" s="16"/>
      <c r="BU24" s="16"/>
      <c r="BV24" s="16"/>
      <c r="BW24" s="16"/>
      <c r="BX24" s="16"/>
      <c r="BY24" s="16"/>
      <c r="BZ24" s="16"/>
    </row>
    <row r="25" spans="5:78" x14ac:dyDescent="0.2">
      <c r="F25" t="s">
        <v>11</v>
      </c>
      <c r="G25" s="12">
        <f>(IFERROR(G18*HLOOKUP(G16,$G$7:$AD$8,2),"n.a."))/10^3</f>
        <v>106.83554754065175</v>
      </c>
      <c r="H25" s="12">
        <f t="shared" ref="H25:BS25" si="18">(IFERROR(H18*HLOOKUP(H16,$G$7:$AD$8,2),"n.a."))/10^3</f>
        <v>103.68689990604663</v>
      </c>
      <c r="I25" s="12">
        <f t="shared" si="18"/>
        <v>100.50404957790356</v>
      </c>
      <c r="J25" s="12">
        <f t="shared" si="18"/>
        <v>97.286625023939237</v>
      </c>
      <c r="K25" s="12">
        <f t="shared" si="18"/>
        <v>94.034250676040827</v>
      </c>
      <c r="L25" s="12">
        <f t="shared" si="18"/>
        <v>90.74654688642616</v>
      </c>
      <c r="M25" s="12">
        <f t="shared" si="18"/>
        <v>87.423129883327789</v>
      </c>
      <c r="N25" s="12">
        <f t="shared" si="18"/>
        <v>84.063611726195418</v>
      </c>
      <c r="O25" s="12">
        <f t="shared" si="18"/>
        <v>80.667600260411945</v>
      </c>
      <c r="P25" s="12">
        <f t="shared" si="18"/>
        <v>77.234699071517198</v>
      </c>
      <c r="Q25" s="12">
        <f t="shared" si="18"/>
        <v>73.764507438935055</v>
      </c>
      <c r="R25" s="12">
        <f t="shared" si="18"/>
        <v>70.256620289197343</v>
      </c>
      <c r="S25" s="12">
        <f t="shared" si="18"/>
        <v>66.710628148660049</v>
      </c>
      <c r="T25" s="12">
        <f t="shared" si="18"/>
        <v>63.126117095705254</v>
      </c>
      <c r="U25" s="12">
        <f t="shared" si="18"/>
        <v>59.502668712424907</v>
      </c>
      <c r="V25" s="12">
        <f t="shared" si="18"/>
        <v>22.335944014311476</v>
      </c>
      <c r="W25" s="12">
        <f t="shared" si="18"/>
        <v>20.854905403288846</v>
      </c>
      <c r="X25" s="12">
        <f t="shared" si="18"/>
        <v>19.35777877111898</v>
      </c>
      <c r="Y25" s="12">
        <f t="shared" si="18"/>
        <v>17.844389359073471</v>
      </c>
      <c r="Z25" s="12">
        <f t="shared" si="18"/>
        <v>16.314560510078969</v>
      </c>
      <c r="AA25" s="12">
        <f t="shared" si="18"/>
        <v>14.76811364809612</v>
      </c>
      <c r="AB25" s="12">
        <f t="shared" si="18"/>
        <v>13.204868257274478</v>
      </c>
      <c r="AC25" s="12">
        <f t="shared" si="18"/>
        <v>11.62464186088105</v>
      </c>
      <c r="AD25" s="12">
        <f t="shared" si="18"/>
        <v>10.027249999999853</v>
      </c>
      <c r="AE25" s="12">
        <f t="shared" si="18"/>
        <v>0</v>
      </c>
      <c r="AF25" s="12">
        <f t="shared" si="18"/>
        <v>0</v>
      </c>
      <c r="AG25" s="12">
        <f t="shared" si="18"/>
        <v>0</v>
      </c>
      <c r="AH25" s="12">
        <f t="shared" si="18"/>
        <v>0</v>
      </c>
      <c r="AI25" s="12">
        <f t="shared" si="18"/>
        <v>0</v>
      </c>
      <c r="AJ25" s="12">
        <f t="shared" si="18"/>
        <v>0</v>
      </c>
      <c r="AK25" s="12">
        <f t="shared" si="18"/>
        <v>0</v>
      </c>
      <c r="AL25" s="12">
        <f t="shared" si="18"/>
        <v>0</v>
      </c>
      <c r="AM25" s="12">
        <f t="shared" si="18"/>
        <v>0</v>
      </c>
      <c r="AN25" s="12">
        <f t="shared" si="18"/>
        <v>0</v>
      </c>
      <c r="AO25" s="12">
        <f t="shared" si="18"/>
        <v>0</v>
      </c>
      <c r="AP25" s="12">
        <f t="shared" si="18"/>
        <v>0</v>
      </c>
      <c r="AQ25" s="12">
        <f t="shared" si="18"/>
        <v>0</v>
      </c>
      <c r="AR25" s="12">
        <f t="shared" si="18"/>
        <v>0</v>
      </c>
      <c r="AS25" s="12">
        <f t="shared" si="18"/>
        <v>0</v>
      </c>
      <c r="AT25" s="12">
        <f t="shared" si="18"/>
        <v>0</v>
      </c>
      <c r="AU25" s="12">
        <f t="shared" si="18"/>
        <v>0</v>
      </c>
      <c r="AV25" s="12">
        <f t="shared" si="18"/>
        <v>0</v>
      </c>
      <c r="AW25" s="12">
        <f t="shared" si="18"/>
        <v>0</v>
      </c>
      <c r="AX25" s="12">
        <f t="shared" si="18"/>
        <v>0</v>
      </c>
      <c r="AY25" s="12">
        <f t="shared" si="18"/>
        <v>0</v>
      </c>
      <c r="AZ25" s="12">
        <f t="shared" si="18"/>
        <v>0</v>
      </c>
      <c r="BA25" s="12">
        <f t="shared" si="18"/>
        <v>0</v>
      </c>
      <c r="BB25" s="12">
        <f t="shared" si="18"/>
        <v>0</v>
      </c>
      <c r="BC25" s="12">
        <f t="shared" si="18"/>
        <v>0</v>
      </c>
      <c r="BD25" s="12">
        <f t="shared" si="18"/>
        <v>0</v>
      </c>
      <c r="BE25" s="12">
        <f t="shared" si="18"/>
        <v>0</v>
      </c>
      <c r="BF25" s="12">
        <f t="shared" si="18"/>
        <v>0</v>
      </c>
      <c r="BG25" s="12">
        <f t="shared" si="18"/>
        <v>0</v>
      </c>
      <c r="BH25" s="12">
        <f t="shared" si="18"/>
        <v>0</v>
      </c>
      <c r="BI25" s="12">
        <f t="shared" si="18"/>
        <v>0</v>
      </c>
      <c r="BJ25" s="12">
        <f t="shared" si="18"/>
        <v>0</v>
      </c>
      <c r="BK25" s="12">
        <f t="shared" si="18"/>
        <v>0</v>
      </c>
      <c r="BL25" s="12">
        <f t="shared" si="18"/>
        <v>0</v>
      </c>
      <c r="BM25" s="12">
        <f t="shared" si="18"/>
        <v>0</v>
      </c>
      <c r="BN25" s="12">
        <f t="shared" si="18"/>
        <v>0</v>
      </c>
      <c r="BO25" s="12">
        <f t="shared" si="18"/>
        <v>0</v>
      </c>
      <c r="BP25" s="12">
        <f t="shared" si="18"/>
        <v>0</v>
      </c>
      <c r="BQ25" s="12">
        <f t="shared" si="18"/>
        <v>0</v>
      </c>
      <c r="BR25" s="12">
        <f t="shared" si="18"/>
        <v>0</v>
      </c>
      <c r="BS25" s="12">
        <f t="shared" si="18"/>
        <v>0</v>
      </c>
      <c r="BT25" s="12">
        <f t="shared" ref="BT25:BY25" si="19">(IFERROR(BT18*HLOOKUP(BT16,$G$7:$AD$8,2),"n.a."))/10^3</f>
        <v>0</v>
      </c>
      <c r="BU25" s="12">
        <f t="shared" si="19"/>
        <v>0</v>
      </c>
      <c r="BV25" s="12">
        <f t="shared" si="19"/>
        <v>0</v>
      </c>
      <c r="BW25" s="12">
        <f t="shared" si="19"/>
        <v>0</v>
      </c>
      <c r="BX25" s="12">
        <f t="shared" si="19"/>
        <v>0</v>
      </c>
      <c r="BY25" s="12">
        <f t="shared" si="19"/>
        <v>0</v>
      </c>
      <c r="BZ25" s="16"/>
    </row>
    <row r="26" spans="5:78" x14ac:dyDescent="0.2">
      <c r="F26" t="s">
        <v>8</v>
      </c>
      <c r="G26" s="12" t="str">
        <f>IFERROR(G19*HLOOKUP(G13,$G$7:$AD$8,2)/1000,"n.a.")</f>
        <v>n.a.</v>
      </c>
      <c r="H26" s="12" t="str">
        <f t="shared" ref="H26:BS28" si="20">IFERROR(H19*HLOOKUP(H13,$G$7:$AD$8,2)/1000,"n.a.")</f>
        <v>n.a.</v>
      </c>
      <c r="I26" s="12" t="str">
        <f t="shared" si="20"/>
        <v>n.a.</v>
      </c>
      <c r="J26" s="12" t="str">
        <f t="shared" si="20"/>
        <v>n.a.</v>
      </c>
      <c r="K26" s="12" t="str">
        <f t="shared" si="20"/>
        <v>n.a.</v>
      </c>
      <c r="L26" s="12" t="str">
        <f t="shared" si="20"/>
        <v>n.a.</v>
      </c>
      <c r="M26" s="12" t="str">
        <f t="shared" si="20"/>
        <v>n.a.</v>
      </c>
      <c r="N26" s="12" t="str">
        <f t="shared" si="20"/>
        <v>n.a.</v>
      </c>
      <c r="O26" s="12" t="str">
        <f t="shared" si="20"/>
        <v>n.a.</v>
      </c>
      <c r="P26" s="12" t="str">
        <f t="shared" si="20"/>
        <v>n.a.</v>
      </c>
      <c r="Q26" s="12" t="str">
        <f t="shared" si="20"/>
        <v>n.a.</v>
      </c>
      <c r="R26" s="12" t="str">
        <f t="shared" si="20"/>
        <v>n.a.</v>
      </c>
      <c r="S26" s="12" t="str">
        <f t="shared" si="20"/>
        <v>n.a.</v>
      </c>
      <c r="T26" s="12" t="str">
        <f t="shared" si="20"/>
        <v>n.a.</v>
      </c>
      <c r="U26" s="12" t="str">
        <f t="shared" si="20"/>
        <v>n.a.</v>
      </c>
      <c r="V26" s="12">
        <f t="shared" si="20"/>
        <v>64.10132852439105</v>
      </c>
      <c r="W26" s="12">
        <f t="shared" si="20"/>
        <v>62.212139943627975</v>
      </c>
      <c r="X26" s="12">
        <f t="shared" si="20"/>
        <v>60.302429746742128</v>
      </c>
      <c r="Y26" s="12">
        <f t="shared" si="20"/>
        <v>58.371975014363549</v>
      </c>
      <c r="Z26" s="12">
        <f t="shared" si="20"/>
        <v>56.420550405624489</v>
      </c>
      <c r="AA26" s="12">
        <f t="shared" si="20"/>
        <v>54.447928131855697</v>
      </c>
      <c r="AB26" s="12">
        <f t="shared" si="20"/>
        <v>52.453877929996672</v>
      </c>
      <c r="AC26" s="12">
        <f t="shared" si="20"/>
        <v>50.43816703571725</v>
      </c>
      <c r="AD26" s="12">
        <f t="shared" si="20"/>
        <v>48.400560156247167</v>
      </c>
      <c r="AE26" s="12">
        <f t="shared" si="20"/>
        <v>46.340819442910323</v>
      </c>
      <c r="AF26" s="12">
        <f t="shared" si="20"/>
        <v>44.25870446336102</v>
      </c>
      <c r="AG26" s="12">
        <f t="shared" si="20"/>
        <v>42.153972173518397</v>
      </c>
      <c r="AH26" s="12">
        <f t="shared" si="20"/>
        <v>40.02637688919603</v>
      </c>
      <c r="AI26" s="12">
        <f t="shared" si="20"/>
        <v>37.875670257423153</v>
      </c>
      <c r="AJ26" s="12">
        <f t="shared" si="20"/>
        <v>35.701601227454944</v>
      </c>
      <c r="AK26" s="12">
        <f t="shared" si="20"/>
        <v>13.401566408586884</v>
      </c>
      <c r="AL26" s="12">
        <f t="shared" si="20"/>
        <v>12.512943241973305</v>
      </c>
      <c r="AM26" s="12">
        <f t="shared" si="20"/>
        <v>11.614667262671386</v>
      </c>
      <c r="AN26" s="12">
        <f t="shared" si="20"/>
        <v>10.70663361544408</v>
      </c>
      <c r="AO26" s="12">
        <f t="shared" si="20"/>
        <v>9.7887363060473795</v>
      </c>
      <c r="AP26" s="12">
        <f t="shared" si="20"/>
        <v>8.8608681888576708</v>
      </c>
      <c r="AQ26" s="12">
        <f t="shared" si="20"/>
        <v>7.9229209543646855</v>
      </c>
      <c r="AR26" s="12">
        <f t="shared" si="20"/>
        <v>6.9747851165286292</v>
      </c>
      <c r="AS26" s="12">
        <f t="shared" si="20"/>
        <v>6.0163499999999113</v>
      </c>
      <c r="AT26" s="12" t="str">
        <f t="shared" si="20"/>
        <v>n.a.</v>
      </c>
      <c r="AU26" s="12" t="str">
        <f t="shared" si="20"/>
        <v>n.a.</v>
      </c>
      <c r="AV26" s="12" t="str">
        <f t="shared" si="20"/>
        <v>n.a.</v>
      </c>
      <c r="AW26" s="12" t="str">
        <f t="shared" si="20"/>
        <v>n.a.</v>
      </c>
      <c r="AX26" s="12" t="str">
        <f t="shared" si="20"/>
        <v>n.a.</v>
      </c>
      <c r="AY26" s="12" t="str">
        <f t="shared" si="20"/>
        <v>n.a.</v>
      </c>
      <c r="AZ26" s="12" t="str">
        <f t="shared" si="20"/>
        <v>n.a.</v>
      </c>
      <c r="BA26" s="12" t="str">
        <f t="shared" si="20"/>
        <v>n.a.</v>
      </c>
      <c r="BB26" s="12" t="str">
        <f t="shared" si="20"/>
        <v>n.a.</v>
      </c>
      <c r="BC26" s="12" t="str">
        <f t="shared" si="20"/>
        <v>n.a.</v>
      </c>
      <c r="BD26" s="12" t="str">
        <f t="shared" si="20"/>
        <v>n.a.</v>
      </c>
      <c r="BE26" s="12" t="str">
        <f t="shared" si="20"/>
        <v>n.a.</v>
      </c>
      <c r="BF26" s="12" t="str">
        <f t="shared" si="20"/>
        <v>n.a.</v>
      </c>
      <c r="BG26" s="12" t="str">
        <f t="shared" si="20"/>
        <v>n.a.</v>
      </c>
      <c r="BH26" s="12" t="str">
        <f t="shared" si="20"/>
        <v>n.a.</v>
      </c>
      <c r="BI26" s="12" t="str">
        <f t="shared" si="20"/>
        <v>n.a.</v>
      </c>
      <c r="BJ26" s="12" t="str">
        <f t="shared" si="20"/>
        <v>n.a.</v>
      </c>
      <c r="BK26" s="12" t="str">
        <f t="shared" si="20"/>
        <v>n.a.</v>
      </c>
      <c r="BL26" s="12" t="str">
        <f t="shared" si="20"/>
        <v>n.a.</v>
      </c>
      <c r="BM26" s="12" t="str">
        <f t="shared" si="20"/>
        <v>n.a.</v>
      </c>
      <c r="BN26" s="12" t="str">
        <f t="shared" si="20"/>
        <v>n.a.</v>
      </c>
      <c r="BO26" s="12" t="str">
        <f t="shared" si="20"/>
        <v>n.a.</v>
      </c>
      <c r="BP26" s="12" t="str">
        <f t="shared" si="20"/>
        <v>n.a.</v>
      </c>
      <c r="BQ26" s="12" t="str">
        <f t="shared" si="20"/>
        <v>n.a.</v>
      </c>
      <c r="BR26" s="12" t="str">
        <f t="shared" si="20"/>
        <v>n.a.</v>
      </c>
      <c r="BS26" s="12" t="str">
        <f t="shared" si="20"/>
        <v>n.a.</v>
      </c>
      <c r="BT26" s="12" t="str">
        <f t="shared" ref="BT26:BY28" si="21">IFERROR(BT19*HLOOKUP(BT13,$G$7:$AD$8,2)/1000,"n.a.")</f>
        <v>n.a.</v>
      </c>
      <c r="BU26" s="12" t="str">
        <f t="shared" si="21"/>
        <v>n.a.</v>
      </c>
      <c r="BV26" s="12" t="str">
        <f t="shared" si="21"/>
        <v>n.a.</v>
      </c>
      <c r="BW26" s="12" t="str">
        <f t="shared" si="21"/>
        <v>n.a.</v>
      </c>
      <c r="BX26" s="12" t="str">
        <f t="shared" si="21"/>
        <v>n.a.</v>
      </c>
      <c r="BY26" s="12" t="str">
        <f t="shared" si="21"/>
        <v>n.a.</v>
      </c>
      <c r="BZ26" s="16"/>
    </row>
    <row r="27" spans="5:78" x14ac:dyDescent="0.2">
      <c r="F27" t="s">
        <v>9</v>
      </c>
      <c r="G27" s="12" t="str">
        <f>IFERROR(G20*HLOOKUP(G14,$G$7:$AD$8,2)/1000,"n.a.")</f>
        <v>n.a.</v>
      </c>
      <c r="H27" s="12" t="str">
        <f t="shared" si="20"/>
        <v>n.a.</v>
      </c>
      <c r="I27" s="12" t="str">
        <f t="shared" si="20"/>
        <v>n.a.</v>
      </c>
      <c r="J27" s="12" t="str">
        <f t="shared" si="20"/>
        <v>n.a.</v>
      </c>
      <c r="K27" s="12" t="str">
        <f t="shared" si="20"/>
        <v>n.a.</v>
      </c>
      <c r="L27" s="12" t="str">
        <f t="shared" si="20"/>
        <v>n.a.</v>
      </c>
      <c r="M27" s="12" t="str">
        <f t="shared" si="20"/>
        <v>n.a.</v>
      </c>
      <c r="N27" s="12" t="str">
        <f t="shared" si="20"/>
        <v>n.a.</v>
      </c>
      <c r="O27" s="12" t="str">
        <f t="shared" si="20"/>
        <v>n.a.</v>
      </c>
      <c r="P27" s="12" t="str">
        <f t="shared" si="20"/>
        <v>n.a.</v>
      </c>
      <c r="Q27" s="12" t="str">
        <f t="shared" si="20"/>
        <v>n.a.</v>
      </c>
      <c r="R27" s="12" t="str">
        <f t="shared" si="20"/>
        <v>n.a.</v>
      </c>
      <c r="S27" s="12" t="str">
        <f t="shared" si="20"/>
        <v>n.a.</v>
      </c>
      <c r="T27" s="12" t="str">
        <f t="shared" si="20"/>
        <v>n.a.</v>
      </c>
      <c r="U27" s="12" t="str">
        <f t="shared" si="20"/>
        <v>n.a.</v>
      </c>
      <c r="V27" s="12" t="str">
        <f t="shared" si="20"/>
        <v>n.a.</v>
      </c>
      <c r="W27" s="12" t="str">
        <f t="shared" si="20"/>
        <v>n.a.</v>
      </c>
      <c r="X27" s="12" t="str">
        <f t="shared" si="20"/>
        <v>n.a.</v>
      </c>
      <c r="Y27" s="12" t="str">
        <f t="shared" si="20"/>
        <v>n.a.</v>
      </c>
      <c r="Z27" s="12" t="str">
        <f t="shared" si="20"/>
        <v>n.a.</v>
      </c>
      <c r="AA27" s="12" t="str">
        <f t="shared" si="20"/>
        <v>n.a.</v>
      </c>
      <c r="AB27" s="12" t="str">
        <f t="shared" si="20"/>
        <v>n.a.</v>
      </c>
      <c r="AC27" s="12" t="str">
        <f t="shared" si="20"/>
        <v>n.a.</v>
      </c>
      <c r="AD27" s="12" t="str">
        <f t="shared" si="20"/>
        <v>n.a.</v>
      </c>
      <c r="AE27" s="12" t="str">
        <f t="shared" si="20"/>
        <v>n.a.</v>
      </c>
      <c r="AF27" s="12" t="str">
        <f t="shared" si="20"/>
        <v>n.a.</v>
      </c>
      <c r="AG27" s="12" t="str">
        <f t="shared" si="20"/>
        <v>n.a.</v>
      </c>
      <c r="AH27" s="12" t="str">
        <f t="shared" si="20"/>
        <v>n.a.</v>
      </c>
      <c r="AI27" s="12" t="str">
        <f t="shared" si="20"/>
        <v>n.a.</v>
      </c>
      <c r="AJ27" s="12" t="str">
        <f t="shared" si="20"/>
        <v>n.a.</v>
      </c>
      <c r="AK27" s="12">
        <f t="shared" si="20"/>
        <v>38.460797114634623</v>
      </c>
      <c r="AL27" s="12">
        <f t="shared" si="20"/>
        <v>37.327283966176779</v>
      </c>
      <c r="AM27" s="12">
        <f t="shared" si="20"/>
        <v>36.181457848045277</v>
      </c>
      <c r="AN27" s="12">
        <f t="shared" si="20"/>
        <v>35.023185008618128</v>
      </c>
      <c r="AO27" s="12">
        <f t="shared" si="20"/>
        <v>33.852330243374695</v>
      </c>
      <c r="AP27" s="12">
        <f t="shared" si="20"/>
        <v>32.668756879113417</v>
      </c>
      <c r="AQ27" s="12">
        <f t="shared" si="20"/>
        <v>31.472326757998001</v>
      </c>
      <c r="AR27" s="12">
        <f t="shared" si="20"/>
        <v>30.262900221430346</v>
      </c>
      <c r="AS27" s="12">
        <f t="shared" si="20"/>
        <v>29.040336093748298</v>
      </c>
      <c r="AT27" s="12">
        <f t="shared" si="20"/>
        <v>27.804491665746195</v>
      </c>
      <c r="AU27" s="12">
        <f t="shared" si="20"/>
        <v>26.555222678016612</v>
      </c>
      <c r="AV27" s="12">
        <f t="shared" si="20"/>
        <v>25.292383304111041</v>
      </c>
      <c r="AW27" s="12">
        <f t="shared" si="20"/>
        <v>24.015826133517617</v>
      </c>
      <c r="AX27" s="12">
        <f t="shared" si="20"/>
        <v>22.725402154453892</v>
      </c>
      <c r="AY27" s="12">
        <f t="shared" si="20"/>
        <v>21.420960736472964</v>
      </c>
      <c r="AZ27" s="12">
        <f t="shared" si="20"/>
        <v>8.0409398451521312</v>
      </c>
      <c r="BA27" s="12">
        <f t="shared" si="20"/>
        <v>7.5077659451839835</v>
      </c>
      <c r="BB27" s="12">
        <f t="shared" si="20"/>
        <v>6.9688003576028326</v>
      </c>
      <c r="BC27" s="12">
        <f t="shared" si="20"/>
        <v>6.4239801692664491</v>
      </c>
      <c r="BD27" s="12">
        <f t="shared" si="20"/>
        <v>5.8732417836284272</v>
      </c>
      <c r="BE27" s="12">
        <f t="shared" si="20"/>
        <v>5.3165209133146014</v>
      </c>
      <c r="BF27" s="12">
        <f t="shared" si="20"/>
        <v>4.7537525726188115</v>
      </c>
      <c r="BG27" s="12">
        <f t="shared" si="20"/>
        <v>4.1848710699171781</v>
      </c>
      <c r="BH27" s="12">
        <f t="shared" si="20"/>
        <v>3.6098099999999467</v>
      </c>
      <c r="BI27" s="12" t="str">
        <f t="shared" si="20"/>
        <v>n.a.</v>
      </c>
      <c r="BJ27" s="12" t="str">
        <f t="shared" si="20"/>
        <v>n.a.</v>
      </c>
      <c r="BK27" s="12" t="str">
        <f t="shared" si="20"/>
        <v>n.a.</v>
      </c>
      <c r="BL27" s="12" t="str">
        <f t="shared" si="20"/>
        <v>n.a.</v>
      </c>
      <c r="BM27" s="12" t="str">
        <f t="shared" si="20"/>
        <v>n.a.</v>
      </c>
      <c r="BN27" s="12" t="str">
        <f t="shared" si="20"/>
        <v>n.a.</v>
      </c>
      <c r="BO27" s="12" t="str">
        <f t="shared" si="20"/>
        <v>n.a.</v>
      </c>
      <c r="BP27" s="12" t="str">
        <f t="shared" si="20"/>
        <v>n.a.</v>
      </c>
      <c r="BQ27" s="12" t="str">
        <f t="shared" si="20"/>
        <v>n.a.</v>
      </c>
      <c r="BR27" s="12" t="str">
        <f t="shared" si="20"/>
        <v>n.a.</v>
      </c>
      <c r="BS27" s="12" t="str">
        <f t="shared" si="20"/>
        <v>n.a.</v>
      </c>
      <c r="BT27" s="12" t="str">
        <f t="shared" si="21"/>
        <v>n.a.</v>
      </c>
      <c r="BU27" s="12" t="str">
        <f t="shared" si="21"/>
        <v>n.a.</v>
      </c>
      <c r="BV27" s="12" t="str">
        <f t="shared" si="21"/>
        <v>n.a.</v>
      </c>
      <c r="BW27" s="12" t="str">
        <f t="shared" si="21"/>
        <v>n.a.</v>
      </c>
      <c r="BX27" s="12" t="str">
        <f t="shared" si="21"/>
        <v>n.a.</v>
      </c>
      <c r="BY27" s="12" t="str">
        <f t="shared" si="21"/>
        <v>n.a.</v>
      </c>
      <c r="BZ27" s="16"/>
    </row>
    <row r="28" spans="5:78" x14ac:dyDescent="0.2">
      <c r="F28" t="s">
        <v>10</v>
      </c>
      <c r="G28" s="12" t="str">
        <f>IFERROR(G21*HLOOKUP(G15,$G$7:$AD$8,2)/1000,"n.a.")</f>
        <v>n.a.</v>
      </c>
      <c r="H28" s="12" t="str">
        <f t="shared" si="20"/>
        <v>n.a.</v>
      </c>
      <c r="I28" s="12" t="str">
        <f t="shared" si="20"/>
        <v>n.a.</v>
      </c>
      <c r="J28" s="12" t="str">
        <f t="shared" si="20"/>
        <v>n.a.</v>
      </c>
      <c r="K28" s="12" t="str">
        <f t="shared" si="20"/>
        <v>n.a.</v>
      </c>
      <c r="L28" s="12" t="str">
        <f t="shared" si="20"/>
        <v>n.a.</v>
      </c>
      <c r="M28" s="12" t="str">
        <f t="shared" si="20"/>
        <v>n.a.</v>
      </c>
      <c r="N28" s="12" t="str">
        <f t="shared" si="20"/>
        <v>n.a.</v>
      </c>
      <c r="O28" s="12" t="str">
        <f t="shared" si="20"/>
        <v>n.a.</v>
      </c>
      <c r="P28" s="12" t="str">
        <f t="shared" si="20"/>
        <v>n.a.</v>
      </c>
      <c r="Q28" s="12" t="str">
        <f t="shared" si="20"/>
        <v>n.a.</v>
      </c>
      <c r="R28" s="12" t="str">
        <f t="shared" si="20"/>
        <v>n.a.</v>
      </c>
      <c r="S28" s="12" t="str">
        <f t="shared" si="20"/>
        <v>n.a.</v>
      </c>
      <c r="T28" s="12" t="str">
        <f t="shared" si="20"/>
        <v>n.a.</v>
      </c>
      <c r="U28" s="12" t="str">
        <f t="shared" si="20"/>
        <v>n.a.</v>
      </c>
      <c r="V28" s="12" t="str">
        <f t="shared" si="20"/>
        <v>n.a.</v>
      </c>
      <c r="W28" s="12" t="str">
        <f t="shared" si="20"/>
        <v>n.a.</v>
      </c>
      <c r="X28" s="12" t="str">
        <f t="shared" si="20"/>
        <v>n.a.</v>
      </c>
      <c r="Y28" s="12" t="str">
        <f t="shared" si="20"/>
        <v>n.a.</v>
      </c>
      <c r="Z28" s="12" t="str">
        <f t="shared" si="20"/>
        <v>n.a.</v>
      </c>
      <c r="AA28" s="12" t="str">
        <f t="shared" si="20"/>
        <v>n.a.</v>
      </c>
      <c r="AB28" s="12" t="str">
        <f t="shared" si="20"/>
        <v>n.a.</v>
      </c>
      <c r="AC28" s="12" t="str">
        <f t="shared" si="20"/>
        <v>n.a.</v>
      </c>
      <c r="AD28" s="12" t="str">
        <f t="shared" si="20"/>
        <v>n.a.</v>
      </c>
      <c r="AE28" s="12" t="str">
        <f t="shared" si="20"/>
        <v>n.a.</v>
      </c>
      <c r="AF28" s="12" t="str">
        <f t="shared" si="20"/>
        <v>n.a.</v>
      </c>
      <c r="AG28" s="12" t="str">
        <f t="shared" si="20"/>
        <v>n.a.</v>
      </c>
      <c r="AH28" s="12" t="str">
        <f t="shared" si="20"/>
        <v>n.a.</v>
      </c>
      <c r="AI28" s="12" t="str">
        <f t="shared" si="20"/>
        <v>n.a.</v>
      </c>
      <c r="AJ28" s="12" t="str">
        <f t="shared" si="20"/>
        <v>n.a.</v>
      </c>
      <c r="AK28" s="12" t="str">
        <f t="shared" si="20"/>
        <v>n.a.</v>
      </c>
      <c r="AL28" s="12" t="str">
        <f t="shared" si="20"/>
        <v>n.a.</v>
      </c>
      <c r="AM28" s="12" t="str">
        <f t="shared" si="20"/>
        <v>n.a.</v>
      </c>
      <c r="AN28" s="12" t="str">
        <f t="shared" si="20"/>
        <v>n.a.</v>
      </c>
      <c r="AO28" s="12" t="str">
        <f t="shared" si="20"/>
        <v>n.a.</v>
      </c>
      <c r="AP28" s="12" t="str">
        <f t="shared" si="20"/>
        <v>n.a.</v>
      </c>
      <c r="AQ28" s="12" t="str">
        <f t="shared" si="20"/>
        <v>n.a.</v>
      </c>
      <c r="AR28" s="12" t="str">
        <f t="shared" si="20"/>
        <v>n.a.</v>
      </c>
      <c r="AS28" s="12" t="str">
        <f t="shared" si="20"/>
        <v>n.a.</v>
      </c>
      <c r="AT28" s="12" t="str">
        <f t="shared" si="20"/>
        <v>n.a.</v>
      </c>
      <c r="AU28" s="12" t="str">
        <f t="shared" si="20"/>
        <v>n.a.</v>
      </c>
      <c r="AV28" s="12" t="str">
        <f t="shared" si="20"/>
        <v>n.a.</v>
      </c>
      <c r="AW28" s="12" t="str">
        <f t="shared" si="20"/>
        <v>n.a.</v>
      </c>
      <c r="AX28" s="12" t="str">
        <f t="shared" si="20"/>
        <v>n.a.</v>
      </c>
      <c r="AY28" s="12" t="str">
        <f t="shared" si="20"/>
        <v>n.a.</v>
      </c>
      <c r="AZ28" s="12">
        <f t="shared" si="20"/>
        <v>23.076478268780779</v>
      </c>
      <c r="BA28" s="12">
        <f t="shared" si="20"/>
        <v>22.396370379706074</v>
      </c>
      <c r="BB28" s="12">
        <f t="shared" si="20"/>
        <v>21.708874708827167</v>
      </c>
      <c r="BC28" s="12">
        <f t="shared" si="20"/>
        <v>21.013911005170879</v>
      </c>
      <c r="BD28" s="12">
        <f t="shared" si="20"/>
        <v>20.311398146024818</v>
      </c>
      <c r="BE28" s="12">
        <f t="shared" si="20"/>
        <v>19.601254127468053</v>
      </c>
      <c r="BF28" s="12">
        <f t="shared" si="20"/>
        <v>18.883396054798801</v>
      </c>
      <c r="BG28" s="12">
        <f t="shared" si="20"/>
        <v>18.157740132858208</v>
      </c>
      <c r="BH28" s="12">
        <f t="shared" si="20"/>
        <v>17.424201656248982</v>
      </c>
      <c r="BI28" s="12">
        <f t="shared" si="20"/>
        <v>16.682694999447719</v>
      </c>
      <c r="BJ28" s="12">
        <f t="shared" si="20"/>
        <v>15.933133606809969</v>
      </c>
      <c r="BK28" s="12">
        <f t="shared" si="20"/>
        <v>15.175429982466625</v>
      </c>
      <c r="BL28" s="12">
        <f t="shared" si="20"/>
        <v>14.40949568011057</v>
      </c>
      <c r="BM28" s="12">
        <f t="shared" si="20"/>
        <v>13.635241292672335</v>
      </c>
      <c r="BN28" s="12">
        <f t="shared" si="20"/>
        <v>12.85257644188378</v>
      </c>
      <c r="BO28" s="12">
        <f t="shared" si="20"/>
        <v>12.061409767728197</v>
      </c>
      <c r="BP28" s="12">
        <f t="shared" si="20"/>
        <v>4.50465956711039</v>
      </c>
      <c r="BQ28" s="12">
        <f t="shared" si="20"/>
        <v>4.1812802145616992</v>
      </c>
      <c r="BR28" s="12">
        <f t="shared" si="20"/>
        <v>3.8543881015598691</v>
      </c>
      <c r="BS28" s="12">
        <f t="shared" si="20"/>
        <v>3.5239450701770565</v>
      </c>
      <c r="BT28" s="12">
        <f t="shared" si="21"/>
        <v>3.1899125479887611</v>
      </c>
      <c r="BU28" s="12">
        <f t="shared" si="21"/>
        <v>2.8522515435712865</v>
      </c>
      <c r="BV28" s="12">
        <f t="shared" si="21"/>
        <v>2.5109226419503066</v>
      </c>
      <c r="BW28" s="12">
        <f t="shared" si="21"/>
        <v>2.165885999999968</v>
      </c>
      <c r="BX28" s="12" t="str">
        <f t="shared" si="21"/>
        <v>n.a.</v>
      </c>
      <c r="BY28" s="12" t="str">
        <f t="shared" si="21"/>
        <v>n.a.</v>
      </c>
      <c r="BZ28" s="16"/>
    </row>
    <row r="29" spans="5:78" ht="5.25" customHeight="1" x14ac:dyDescent="0.2">
      <c r="G29" s="12"/>
      <c r="H29" s="12"/>
      <c r="I29" s="12"/>
      <c r="J29" s="12"/>
      <c r="K29" s="12"/>
      <c r="L29" s="12"/>
      <c r="M29" s="12"/>
      <c r="N29" s="12"/>
      <c r="O29" s="12"/>
      <c r="P29" s="12"/>
      <c r="Q29" s="12"/>
      <c r="R29" s="12"/>
      <c r="S29" s="12"/>
      <c r="T29" s="12"/>
      <c r="U29" s="12"/>
      <c r="V29" s="12"/>
      <c r="W29" s="12"/>
      <c r="X29" s="12"/>
      <c r="Y29" s="12"/>
      <c r="Z29" s="12"/>
      <c r="AA29" s="12"/>
      <c r="AB29" s="12"/>
      <c r="AC29" s="12"/>
      <c r="AD29" s="12"/>
      <c r="AE29" s="12"/>
      <c r="AF29" s="12"/>
      <c r="AG29" s="12"/>
      <c r="AH29" s="12"/>
      <c r="AI29" s="12"/>
      <c r="AJ29" s="12"/>
      <c r="AK29" s="12"/>
      <c r="AL29" s="12"/>
      <c r="AM29" s="12"/>
      <c r="AN29" s="12"/>
      <c r="AO29" s="12"/>
      <c r="AP29" s="12"/>
      <c r="AQ29" s="12"/>
      <c r="AR29" s="12"/>
      <c r="AS29" s="12"/>
      <c r="AT29" s="12"/>
      <c r="AU29" s="12"/>
      <c r="AV29" s="12"/>
      <c r="AW29" s="12"/>
      <c r="AX29" s="12"/>
      <c r="AY29" s="12"/>
      <c r="AZ29" s="12"/>
      <c r="BA29" s="12"/>
      <c r="BB29" s="12"/>
      <c r="BC29" s="12"/>
      <c r="BD29" s="12"/>
      <c r="BE29" s="12"/>
      <c r="BF29" s="12"/>
      <c r="BG29" s="12"/>
      <c r="BH29" s="12"/>
      <c r="BI29" s="12"/>
      <c r="BJ29" s="12"/>
      <c r="BK29" s="12"/>
      <c r="BL29" s="12"/>
      <c r="BM29" s="12"/>
      <c r="BN29" s="12"/>
      <c r="BO29" s="12"/>
      <c r="BP29" s="12"/>
      <c r="BQ29" s="12"/>
      <c r="BR29" s="12"/>
      <c r="BS29" s="12"/>
      <c r="BT29" s="12"/>
      <c r="BU29" s="12"/>
      <c r="BV29" s="12"/>
      <c r="BW29" s="12"/>
      <c r="BX29" s="12"/>
      <c r="BY29" s="12"/>
      <c r="BZ29" s="12"/>
    </row>
    <row r="30" spans="5:78" x14ac:dyDescent="0.2">
      <c r="F30" s="13" t="s">
        <v>13</v>
      </c>
      <c r="G30" s="14">
        <f t="shared" ref="G30:BR30" si="22">SUM(G25:G28)</f>
        <v>106.83554754065175</v>
      </c>
      <c r="H30" s="14">
        <f t="shared" si="22"/>
        <v>103.68689990604663</v>
      </c>
      <c r="I30" s="14">
        <f t="shared" si="22"/>
        <v>100.50404957790356</v>
      </c>
      <c r="J30" s="14">
        <f t="shared" si="22"/>
        <v>97.286625023939237</v>
      </c>
      <c r="K30" s="14">
        <f t="shared" si="22"/>
        <v>94.034250676040827</v>
      </c>
      <c r="L30" s="14">
        <f t="shared" si="22"/>
        <v>90.74654688642616</v>
      </c>
      <c r="M30" s="14">
        <f t="shared" si="22"/>
        <v>87.423129883327789</v>
      </c>
      <c r="N30" s="14">
        <f t="shared" si="22"/>
        <v>84.063611726195418</v>
      </c>
      <c r="O30" s="14">
        <f t="shared" si="22"/>
        <v>80.667600260411945</v>
      </c>
      <c r="P30" s="14">
        <f t="shared" si="22"/>
        <v>77.234699071517198</v>
      </c>
      <c r="Q30" s="14">
        <f t="shared" si="22"/>
        <v>73.764507438935055</v>
      </c>
      <c r="R30" s="14">
        <f t="shared" si="22"/>
        <v>70.256620289197343</v>
      </c>
      <c r="S30" s="14">
        <f t="shared" si="22"/>
        <v>66.710628148660049</v>
      </c>
      <c r="T30" s="14">
        <f t="shared" si="22"/>
        <v>63.126117095705254</v>
      </c>
      <c r="U30" s="14">
        <f t="shared" si="22"/>
        <v>59.502668712424907</v>
      </c>
      <c r="V30" s="14">
        <f t="shared" si="22"/>
        <v>86.43727253870253</v>
      </c>
      <c r="W30" s="14">
        <f t="shared" si="22"/>
        <v>83.067045346916814</v>
      </c>
      <c r="X30" s="14">
        <f t="shared" si="22"/>
        <v>79.660208517861108</v>
      </c>
      <c r="Y30" s="14">
        <f t="shared" si="22"/>
        <v>76.216364373437017</v>
      </c>
      <c r="Z30" s="14">
        <f t="shared" si="22"/>
        <v>72.735110915703459</v>
      </c>
      <c r="AA30" s="14">
        <f t="shared" si="22"/>
        <v>69.216041779951823</v>
      </c>
      <c r="AB30" s="14">
        <f t="shared" si="22"/>
        <v>65.658746187271149</v>
      </c>
      <c r="AC30" s="14">
        <f t="shared" si="22"/>
        <v>62.062808896598298</v>
      </c>
      <c r="AD30" s="14">
        <f t="shared" si="22"/>
        <v>58.42781015624702</v>
      </c>
      <c r="AE30" s="14">
        <f t="shared" si="22"/>
        <v>46.340819442910323</v>
      </c>
      <c r="AF30" s="14">
        <f t="shared" si="22"/>
        <v>44.25870446336102</v>
      </c>
      <c r="AG30" s="14">
        <f t="shared" si="22"/>
        <v>42.153972173518397</v>
      </c>
      <c r="AH30" s="14">
        <f t="shared" si="22"/>
        <v>40.02637688919603</v>
      </c>
      <c r="AI30" s="14">
        <f t="shared" si="22"/>
        <v>37.875670257423153</v>
      </c>
      <c r="AJ30" s="14">
        <f t="shared" si="22"/>
        <v>35.701601227454944</v>
      </c>
      <c r="AK30" s="14">
        <f t="shared" si="22"/>
        <v>51.862363523221504</v>
      </c>
      <c r="AL30" s="14">
        <f t="shared" si="22"/>
        <v>49.840227208150083</v>
      </c>
      <c r="AM30" s="14">
        <f t="shared" si="22"/>
        <v>47.796125110716659</v>
      </c>
      <c r="AN30" s="14">
        <f t="shared" si="22"/>
        <v>45.729818624062204</v>
      </c>
      <c r="AO30" s="14">
        <f t="shared" si="22"/>
        <v>43.641066549422078</v>
      </c>
      <c r="AP30" s="14">
        <f t="shared" si="22"/>
        <v>41.529625067971089</v>
      </c>
      <c r="AQ30" s="14">
        <f t="shared" si="22"/>
        <v>39.395247712362689</v>
      </c>
      <c r="AR30" s="14">
        <f t="shared" si="22"/>
        <v>37.237685337958979</v>
      </c>
      <c r="AS30" s="14">
        <f t="shared" si="22"/>
        <v>35.056686093748212</v>
      </c>
      <c r="AT30" s="14">
        <f t="shared" si="22"/>
        <v>27.804491665746195</v>
      </c>
      <c r="AU30" s="14">
        <f t="shared" si="22"/>
        <v>26.555222678016612</v>
      </c>
      <c r="AV30" s="14">
        <f t="shared" si="22"/>
        <v>25.292383304111041</v>
      </c>
      <c r="AW30" s="14">
        <f t="shared" si="22"/>
        <v>24.015826133517617</v>
      </c>
      <c r="AX30" s="14">
        <f t="shared" si="22"/>
        <v>22.725402154453892</v>
      </c>
      <c r="AY30" s="14">
        <f t="shared" si="22"/>
        <v>21.420960736472964</v>
      </c>
      <c r="AZ30" s="14">
        <f t="shared" si="22"/>
        <v>31.11741811393291</v>
      </c>
      <c r="BA30" s="14">
        <f t="shared" si="22"/>
        <v>29.904136324890057</v>
      </c>
      <c r="BB30" s="14">
        <f t="shared" si="22"/>
        <v>28.677675066429998</v>
      </c>
      <c r="BC30" s="14">
        <f t="shared" si="22"/>
        <v>27.437891174437329</v>
      </c>
      <c r="BD30" s="14">
        <f t="shared" si="22"/>
        <v>26.184639929653244</v>
      </c>
      <c r="BE30" s="14">
        <f t="shared" si="22"/>
        <v>24.917775040782654</v>
      </c>
      <c r="BF30" s="14">
        <f t="shared" si="22"/>
        <v>23.637148627417613</v>
      </c>
      <c r="BG30" s="14">
        <f t="shared" si="22"/>
        <v>22.342611202775387</v>
      </c>
      <c r="BH30" s="14">
        <f t="shared" si="22"/>
        <v>21.034011656248929</v>
      </c>
      <c r="BI30" s="14">
        <f t="shared" si="22"/>
        <v>16.682694999447719</v>
      </c>
      <c r="BJ30" s="14">
        <f t="shared" si="22"/>
        <v>15.933133606809969</v>
      </c>
      <c r="BK30" s="14">
        <f t="shared" si="22"/>
        <v>15.175429982466625</v>
      </c>
      <c r="BL30" s="14">
        <f t="shared" si="22"/>
        <v>14.40949568011057</v>
      </c>
      <c r="BM30" s="14">
        <f t="shared" si="22"/>
        <v>13.635241292672335</v>
      </c>
      <c r="BN30" s="14">
        <f t="shared" si="22"/>
        <v>12.85257644188378</v>
      </c>
      <c r="BO30" s="14">
        <f t="shared" si="22"/>
        <v>12.061409767728197</v>
      </c>
      <c r="BP30" s="14">
        <f t="shared" si="22"/>
        <v>4.50465956711039</v>
      </c>
      <c r="BQ30" s="14">
        <f t="shared" si="22"/>
        <v>4.1812802145616992</v>
      </c>
      <c r="BR30" s="14">
        <f t="shared" si="22"/>
        <v>3.8543881015598691</v>
      </c>
      <c r="BS30" s="14">
        <f t="shared" ref="BS30:BY30" si="23">SUM(BS25:BS28)</f>
        <v>3.5239450701770565</v>
      </c>
      <c r="BT30" s="14">
        <f t="shared" si="23"/>
        <v>3.1899125479887611</v>
      </c>
      <c r="BU30" s="14">
        <f t="shared" si="23"/>
        <v>2.8522515435712865</v>
      </c>
      <c r="BV30" s="14">
        <f t="shared" si="23"/>
        <v>2.5109226419503066</v>
      </c>
      <c r="BW30" s="14">
        <f t="shared" si="23"/>
        <v>2.165885999999968</v>
      </c>
      <c r="BX30" s="14">
        <f t="shared" si="23"/>
        <v>0</v>
      </c>
      <c r="BY30" s="14">
        <f t="shared" si="23"/>
        <v>0</v>
      </c>
      <c r="BZ30" s="12"/>
    </row>
    <row r="31" spans="5:78" ht="5.25" customHeight="1" x14ac:dyDescent="0.2">
      <c r="G31" s="12"/>
      <c r="H31" s="12"/>
      <c r="I31" s="12"/>
      <c r="J31" s="12"/>
      <c r="K31" s="12"/>
      <c r="L31" s="12"/>
      <c r="M31" s="12"/>
      <c r="N31" s="12"/>
      <c r="O31" s="12"/>
      <c r="P31" s="12"/>
      <c r="Q31" s="12"/>
      <c r="R31" s="12"/>
      <c r="S31" s="12"/>
      <c r="T31" s="12"/>
      <c r="U31" s="12"/>
      <c r="V31" s="12"/>
      <c r="W31" s="12"/>
      <c r="X31" s="12"/>
      <c r="Y31" s="12"/>
      <c r="Z31" s="12"/>
      <c r="AA31" s="12"/>
      <c r="AB31" s="12"/>
      <c r="AC31" s="12"/>
      <c r="AD31" s="12"/>
      <c r="AE31" s="12"/>
      <c r="AF31" s="12"/>
      <c r="AG31" s="12"/>
      <c r="AH31" s="12"/>
      <c r="AI31" s="12"/>
      <c r="AJ31" s="12"/>
      <c r="AK31" s="12"/>
      <c r="AL31" s="12"/>
      <c r="AM31" s="12"/>
      <c r="AN31" s="12"/>
      <c r="AO31" s="12"/>
      <c r="AP31" s="12"/>
      <c r="AQ31" s="12"/>
      <c r="AR31" s="12"/>
      <c r="AS31" s="12"/>
      <c r="AT31" s="12"/>
      <c r="AU31" s="12"/>
      <c r="AV31" s="12"/>
      <c r="AW31" s="12"/>
      <c r="AX31" s="12"/>
      <c r="AY31" s="12"/>
      <c r="AZ31" s="12"/>
      <c r="BA31" s="12"/>
      <c r="BB31" s="12"/>
      <c r="BC31" s="12"/>
      <c r="BD31" s="12"/>
      <c r="BE31" s="12"/>
      <c r="BF31" s="12"/>
      <c r="BG31" s="12"/>
      <c r="BH31" s="12"/>
      <c r="BI31" s="12"/>
      <c r="BJ31" s="12"/>
      <c r="BK31" s="12"/>
      <c r="BL31" s="12"/>
      <c r="BM31" s="12"/>
      <c r="BN31" s="12"/>
      <c r="BO31" s="12"/>
      <c r="BP31" s="12"/>
      <c r="BQ31" s="12"/>
      <c r="BR31" s="12"/>
      <c r="BS31" s="12"/>
      <c r="BT31" s="12"/>
      <c r="BU31" s="12"/>
      <c r="BV31" s="12"/>
      <c r="BW31" s="12"/>
      <c r="BX31" s="12"/>
      <c r="BY31" s="12"/>
      <c r="BZ31" s="12"/>
    </row>
    <row r="32" spans="5:78" x14ac:dyDescent="0.2">
      <c r="F32" t="s">
        <v>11</v>
      </c>
      <c r="G32" s="12">
        <f>IFERROR(G18*HLOOKUP(G16,$G$7:$AD$9,3),"n.a.")</f>
        <v>1148.0475406517476</v>
      </c>
      <c r="H32" s="12">
        <f t="shared" ref="H32:BS32" si="24">IFERROR(H18*HLOOKUP(H16,$G$7:$AD$9,3),"n.a.")</f>
        <v>1114.2123869365239</v>
      </c>
      <c r="I32" s="12">
        <f t="shared" si="24"/>
        <v>1080.0096933985756</v>
      </c>
      <c r="J32" s="12">
        <f t="shared" si="24"/>
        <v>1045.4354675773434</v>
      </c>
      <c r="K32" s="12">
        <f t="shared" si="24"/>
        <v>1010.4856736432314</v>
      </c>
      <c r="L32" s="12">
        <f t="shared" si="24"/>
        <v>975.15623192699024</v>
      </c>
      <c r="M32" s="12">
        <f t="shared" si="24"/>
        <v>939.44301844326446</v>
      </c>
      <c r="N32" s="12">
        <f t="shared" si="24"/>
        <v>903.34186440927942</v>
      </c>
      <c r="O32" s="12">
        <f t="shared" si="24"/>
        <v>866.8485557581821</v>
      </c>
      <c r="P32" s="12">
        <f t="shared" si="24"/>
        <v>829.95883264690951</v>
      </c>
      <c r="Q32" s="12">
        <f t="shared" si="24"/>
        <v>792.66838895948536</v>
      </c>
      <c r="R32" s="12">
        <f t="shared" si="24"/>
        <v>754.97287180394449</v>
      </c>
      <c r="S32" s="12">
        <f t="shared" si="24"/>
        <v>716.86788100436104</v>
      </c>
      <c r="T32" s="12">
        <f t="shared" si="24"/>
        <v>678.34896858685534</v>
      </c>
      <c r="U32" s="12">
        <f t="shared" si="24"/>
        <v>639.41163826129957</v>
      </c>
      <c r="V32" s="12">
        <f t="shared" si="24"/>
        <v>240.020537958174</v>
      </c>
      <c r="W32" s="12">
        <f t="shared" si="24"/>
        <v>224.10539759402636</v>
      </c>
      <c r="X32" s="12">
        <f t="shared" si="24"/>
        <v>208.01737644679611</v>
      </c>
      <c r="Y32" s="12">
        <f t="shared" si="24"/>
        <v>191.75459657114854</v>
      </c>
      <c r="Z32" s="12">
        <f t="shared" si="24"/>
        <v>175.31515962215826</v>
      </c>
      <c r="AA32" s="12">
        <f t="shared" si="24"/>
        <v>158.6971466338106</v>
      </c>
      <c r="AB32" s="12">
        <f t="shared" si="24"/>
        <v>141.89861779501877</v>
      </c>
      <c r="AC32" s="12">
        <f t="shared" si="24"/>
        <v>124.91761222323262</v>
      </c>
      <c r="AD32" s="12">
        <f t="shared" si="24"/>
        <v>107.75214773546257</v>
      </c>
      <c r="AE32" s="12">
        <f t="shared" si="24"/>
        <v>0</v>
      </c>
      <c r="AF32" s="12">
        <f t="shared" si="24"/>
        <v>0</v>
      </c>
      <c r="AG32" s="12">
        <f t="shared" si="24"/>
        <v>0</v>
      </c>
      <c r="AH32" s="12">
        <f t="shared" si="24"/>
        <v>0</v>
      </c>
      <c r="AI32" s="12">
        <f t="shared" si="24"/>
        <v>0</v>
      </c>
      <c r="AJ32" s="12">
        <f t="shared" si="24"/>
        <v>0</v>
      </c>
      <c r="AK32" s="12">
        <f t="shared" si="24"/>
        <v>0</v>
      </c>
      <c r="AL32" s="12">
        <f t="shared" si="24"/>
        <v>0</v>
      </c>
      <c r="AM32" s="12">
        <f t="shared" si="24"/>
        <v>0</v>
      </c>
      <c r="AN32" s="12">
        <f t="shared" si="24"/>
        <v>0</v>
      </c>
      <c r="AO32" s="12">
        <f t="shared" si="24"/>
        <v>0</v>
      </c>
      <c r="AP32" s="12">
        <f t="shared" si="24"/>
        <v>0</v>
      </c>
      <c r="AQ32" s="12">
        <f t="shared" si="24"/>
        <v>0</v>
      </c>
      <c r="AR32" s="12">
        <f t="shared" si="24"/>
        <v>0</v>
      </c>
      <c r="AS32" s="12">
        <f t="shared" si="24"/>
        <v>0</v>
      </c>
      <c r="AT32" s="12">
        <f t="shared" si="24"/>
        <v>0</v>
      </c>
      <c r="AU32" s="12">
        <f t="shared" si="24"/>
        <v>0</v>
      </c>
      <c r="AV32" s="12">
        <f t="shared" si="24"/>
        <v>0</v>
      </c>
      <c r="AW32" s="12">
        <f t="shared" si="24"/>
        <v>0</v>
      </c>
      <c r="AX32" s="12">
        <f t="shared" si="24"/>
        <v>0</v>
      </c>
      <c r="AY32" s="12">
        <f t="shared" si="24"/>
        <v>0</v>
      </c>
      <c r="AZ32" s="12">
        <f t="shared" si="24"/>
        <v>0</v>
      </c>
      <c r="BA32" s="12">
        <f t="shared" si="24"/>
        <v>0</v>
      </c>
      <c r="BB32" s="12">
        <f t="shared" si="24"/>
        <v>0</v>
      </c>
      <c r="BC32" s="12">
        <f t="shared" si="24"/>
        <v>0</v>
      </c>
      <c r="BD32" s="12">
        <f t="shared" si="24"/>
        <v>0</v>
      </c>
      <c r="BE32" s="12">
        <f t="shared" si="24"/>
        <v>0</v>
      </c>
      <c r="BF32" s="12">
        <f t="shared" si="24"/>
        <v>0</v>
      </c>
      <c r="BG32" s="12">
        <f t="shared" si="24"/>
        <v>0</v>
      </c>
      <c r="BH32" s="12">
        <f t="shared" si="24"/>
        <v>0</v>
      </c>
      <c r="BI32" s="12">
        <f t="shared" si="24"/>
        <v>0</v>
      </c>
      <c r="BJ32" s="12">
        <f t="shared" si="24"/>
        <v>0</v>
      </c>
      <c r="BK32" s="12">
        <f t="shared" si="24"/>
        <v>0</v>
      </c>
      <c r="BL32" s="12">
        <f t="shared" si="24"/>
        <v>0</v>
      </c>
      <c r="BM32" s="12">
        <f t="shared" si="24"/>
        <v>0</v>
      </c>
      <c r="BN32" s="12">
        <f t="shared" si="24"/>
        <v>0</v>
      </c>
      <c r="BO32" s="12">
        <f t="shared" si="24"/>
        <v>0</v>
      </c>
      <c r="BP32" s="12">
        <f t="shared" si="24"/>
        <v>0</v>
      </c>
      <c r="BQ32" s="12">
        <f t="shared" si="24"/>
        <v>0</v>
      </c>
      <c r="BR32" s="12">
        <f t="shared" si="24"/>
        <v>0</v>
      </c>
      <c r="BS32" s="12">
        <f t="shared" si="24"/>
        <v>0</v>
      </c>
      <c r="BT32" s="12">
        <f t="shared" ref="BT32:BY32" si="25">IFERROR(BT18*HLOOKUP(BT16,$G$7:$AD$9,3),"n.a.")</f>
        <v>0</v>
      </c>
      <c r="BU32" s="12">
        <f t="shared" si="25"/>
        <v>0</v>
      </c>
      <c r="BV32" s="12">
        <f t="shared" si="25"/>
        <v>0</v>
      </c>
      <c r="BW32" s="12">
        <f t="shared" si="25"/>
        <v>0</v>
      </c>
      <c r="BX32" s="12">
        <f t="shared" si="25"/>
        <v>0</v>
      </c>
      <c r="BY32" s="12">
        <f t="shared" si="25"/>
        <v>0</v>
      </c>
      <c r="BZ32" s="12"/>
    </row>
    <row r="33" spans="6:78" x14ac:dyDescent="0.2">
      <c r="F33" t="s">
        <v>8</v>
      </c>
      <c r="G33" s="12" t="str">
        <f>IFERROR(G19*HLOOKUP(G13,$G$7:$AD$9,3),"n.a.")</f>
        <v>n.a.</v>
      </c>
      <c r="H33" s="12" t="str">
        <f t="shared" ref="H33:BS35" si="26">IFERROR(H19*HLOOKUP(H13,$G$7:$AD$9,3),"n.a.")</f>
        <v>n.a.</v>
      </c>
      <c r="I33" s="12" t="str">
        <f t="shared" si="26"/>
        <v>n.a.</v>
      </c>
      <c r="J33" s="12" t="str">
        <f t="shared" si="26"/>
        <v>n.a.</v>
      </c>
      <c r="K33" s="12" t="str">
        <f t="shared" si="26"/>
        <v>n.a.</v>
      </c>
      <c r="L33" s="12" t="str">
        <f t="shared" si="26"/>
        <v>n.a.</v>
      </c>
      <c r="M33" s="12" t="str">
        <f t="shared" si="26"/>
        <v>n.a.</v>
      </c>
      <c r="N33" s="12" t="str">
        <f t="shared" si="26"/>
        <v>n.a.</v>
      </c>
      <c r="O33" s="12" t="str">
        <f t="shared" si="26"/>
        <v>n.a.</v>
      </c>
      <c r="P33" s="12" t="str">
        <f t="shared" si="26"/>
        <v>n.a.</v>
      </c>
      <c r="Q33" s="12" t="str">
        <f t="shared" si="26"/>
        <v>n.a.</v>
      </c>
      <c r="R33" s="12" t="str">
        <f t="shared" si="26"/>
        <v>n.a.</v>
      </c>
      <c r="S33" s="12" t="str">
        <f t="shared" si="26"/>
        <v>n.a.</v>
      </c>
      <c r="T33" s="12" t="str">
        <f t="shared" si="26"/>
        <v>n.a.</v>
      </c>
      <c r="U33" s="12" t="str">
        <f t="shared" si="26"/>
        <v>n.a.</v>
      </c>
      <c r="V33" s="12">
        <f t="shared" si="26"/>
        <v>688.82852439104852</v>
      </c>
      <c r="W33" s="12">
        <f t="shared" si="26"/>
        <v>668.52743216191436</v>
      </c>
      <c r="X33" s="12">
        <f t="shared" si="26"/>
        <v>648.00581603914532</v>
      </c>
      <c r="Y33" s="12">
        <f t="shared" si="26"/>
        <v>627.26128054640606</v>
      </c>
      <c r="Z33" s="12">
        <f t="shared" si="26"/>
        <v>606.29140418593886</v>
      </c>
      <c r="AA33" s="12">
        <f t="shared" si="26"/>
        <v>585.09373915619415</v>
      </c>
      <c r="AB33" s="12">
        <f t="shared" si="26"/>
        <v>563.66581106595868</v>
      </c>
      <c r="AC33" s="12">
        <f t="shared" si="26"/>
        <v>542.00511864556768</v>
      </c>
      <c r="AD33" s="12">
        <f t="shared" si="26"/>
        <v>520.10913345490928</v>
      </c>
      <c r="AE33" s="12">
        <f t="shared" si="26"/>
        <v>497.97529958814567</v>
      </c>
      <c r="AF33" s="12">
        <f t="shared" si="26"/>
        <v>475.6010333756912</v>
      </c>
      <c r="AG33" s="12">
        <f t="shared" si="26"/>
        <v>452.98372308236668</v>
      </c>
      <c r="AH33" s="12">
        <f t="shared" si="26"/>
        <v>430.12072860261657</v>
      </c>
      <c r="AI33" s="12">
        <f t="shared" si="26"/>
        <v>407.00938115211318</v>
      </c>
      <c r="AJ33" s="12">
        <f t="shared" si="26"/>
        <v>383.64698295677971</v>
      </c>
      <c r="AK33" s="12">
        <f t="shared" si="26"/>
        <v>144.01232277490436</v>
      </c>
      <c r="AL33" s="12">
        <f t="shared" si="26"/>
        <v>134.46323855641577</v>
      </c>
      <c r="AM33" s="12">
        <f t="shared" si="26"/>
        <v>124.81042586807764</v>
      </c>
      <c r="AN33" s="12">
        <f t="shared" si="26"/>
        <v>115.0527579426891</v>
      </c>
      <c r="AO33" s="12">
        <f t="shared" si="26"/>
        <v>105.18909577329494</v>
      </c>
      <c r="AP33" s="12">
        <f t="shared" si="26"/>
        <v>95.218287980286348</v>
      </c>
      <c r="AQ33" s="12">
        <f t="shared" si="26"/>
        <v>85.139170677011251</v>
      </c>
      <c r="AR33" s="12">
        <f t="shared" si="26"/>
        <v>74.95056733393956</v>
      </c>
      <c r="AS33" s="12">
        <f t="shared" si="26"/>
        <v>64.651288641277532</v>
      </c>
      <c r="AT33" s="12" t="str">
        <f t="shared" si="26"/>
        <v>n.a.</v>
      </c>
      <c r="AU33" s="12" t="str">
        <f t="shared" si="26"/>
        <v>n.a.</v>
      </c>
      <c r="AV33" s="12" t="str">
        <f t="shared" si="26"/>
        <v>n.a.</v>
      </c>
      <c r="AW33" s="12" t="str">
        <f t="shared" si="26"/>
        <v>n.a.</v>
      </c>
      <c r="AX33" s="12" t="str">
        <f t="shared" si="26"/>
        <v>n.a.</v>
      </c>
      <c r="AY33" s="12" t="str">
        <f t="shared" si="26"/>
        <v>n.a.</v>
      </c>
      <c r="AZ33" s="12" t="str">
        <f t="shared" si="26"/>
        <v>n.a.</v>
      </c>
      <c r="BA33" s="12" t="str">
        <f t="shared" si="26"/>
        <v>n.a.</v>
      </c>
      <c r="BB33" s="12" t="str">
        <f t="shared" si="26"/>
        <v>n.a.</v>
      </c>
      <c r="BC33" s="12" t="str">
        <f t="shared" si="26"/>
        <v>n.a.</v>
      </c>
      <c r="BD33" s="12" t="str">
        <f t="shared" si="26"/>
        <v>n.a.</v>
      </c>
      <c r="BE33" s="12" t="str">
        <f t="shared" si="26"/>
        <v>n.a.</v>
      </c>
      <c r="BF33" s="12" t="str">
        <f t="shared" si="26"/>
        <v>n.a.</v>
      </c>
      <c r="BG33" s="12" t="str">
        <f t="shared" si="26"/>
        <v>n.a.</v>
      </c>
      <c r="BH33" s="12" t="str">
        <f t="shared" si="26"/>
        <v>n.a.</v>
      </c>
      <c r="BI33" s="12" t="str">
        <f t="shared" si="26"/>
        <v>n.a.</v>
      </c>
      <c r="BJ33" s="12" t="str">
        <f t="shared" si="26"/>
        <v>n.a.</v>
      </c>
      <c r="BK33" s="12" t="str">
        <f t="shared" si="26"/>
        <v>n.a.</v>
      </c>
      <c r="BL33" s="12" t="str">
        <f t="shared" si="26"/>
        <v>n.a.</v>
      </c>
      <c r="BM33" s="12" t="str">
        <f t="shared" si="26"/>
        <v>n.a.</v>
      </c>
      <c r="BN33" s="12" t="str">
        <f t="shared" si="26"/>
        <v>n.a.</v>
      </c>
      <c r="BO33" s="12" t="str">
        <f t="shared" si="26"/>
        <v>n.a.</v>
      </c>
      <c r="BP33" s="12" t="str">
        <f t="shared" si="26"/>
        <v>n.a.</v>
      </c>
      <c r="BQ33" s="12" t="str">
        <f t="shared" si="26"/>
        <v>n.a.</v>
      </c>
      <c r="BR33" s="12" t="str">
        <f t="shared" si="26"/>
        <v>n.a.</v>
      </c>
      <c r="BS33" s="12" t="str">
        <f t="shared" si="26"/>
        <v>n.a.</v>
      </c>
      <c r="BT33" s="12" t="str">
        <f t="shared" ref="BT33:BY35" si="27">IFERROR(BT19*HLOOKUP(BT13,$G$7:$AD$9,3),"n.a.")</f>
        <v>n.a.</v>
      </c>
      <c r="BU33" s="12" t="str">
        <f t="shared" si="27"/>
        <v>n.a.</v>
      </c>
      <c r="BV33" s="12" t="str">
        <f t="shared" si="27"/>
        <v>n.a.</v>
      </c>
      <c r="BW33" s="12" t="str">
        <f t="shared" si="27"/>
        <v>n.a.</v>
      </c>
      <c r="BX33" s="12" t="str">
        <f t="shared" si="27"/>
        <v>n.a.</v>
      </c>
      <c r="BY33" s="12" t="str">
        <f t="shared" si="27"/>
        <v>n.a.</v>
      </c>
      <c r="BZ33" s="12"/>
    </row>
    <row r="34" spans="6:78" x14ac:dyDescent="0.2">
      <c r="F34" t="s">
        <v>9</v>
      </c>
      <c r="G34" s="12" t="str">
        <f>IFERROR(G20*HLOOKUP(G14,$G$7:$AD$9,3),"n.a.")</f>
        <v>n.a.</v>
      </c>
      <c r="H34" s="12" t="str">
        <f t="shared" si="26"/>
        <v>n.a.</v>
      </c>
      <c r="I34" s="12" t="str">
        <f t="shared" si="26"/>
        <v>n.a.</v>
      </c>
      <c r="J34" s="12" t="str">
        <f t="shared" si="26"/>
        <v>n.a.</v>
      </c>
      <c r="K34" s="12" t="str">
        <f t="shared" si="26"/>
        <v>n.a.</v>
      </c>
      <c r="L34" s="12" t="str">
        <f t="shared" si="26"/>
        <v>n.a.</v>
      </c>
      <c r="M34" s="12" t="str">
        <f t="shared" si="26"/>
        <v>n.a.</v>
      </c>
      <c r="N34" s="12" t="str">
        <f t="shared" si="26"/>
        <v>n.a.</v>
      </c>
      <c r="O34" s="12" t="str">
        <f t="shared" si="26"/>
        <v>n.a.</v>
      </c>
      <c r="P34" s="12" t="str">
        <f t="shared" si="26"/>
        <v>n.a.</v>
      </c>
      <c r="Q34" s="12" t="str">
        <f t="shared" si="26"/>
        <v>n.a.</v>
      </c>
      <c r="R34" s="12" t="str">
        <f t="shared" si="26"/>
        <v>n.a.</v>
      </c>
      <c r="S34" s="12" t="str">
        <f t="shared" si="26"/>
        <v>n.a.</v>
      </c>
      <c r="T34" s="12" t="str">
        <f t="shared" si="26"/>
        <v>n.a.</v>
      </c>
      <c r="U34" s="12" t="str">
        <f t="shared" si="26"/>
        <v>n.a.</v>
      </c>
      <c r="V34" s="12" t="str">
        <f t="shared" si="26"/>
        <v>n.a.</v>
      </c>
      <c r="W34" s="12" t="str">
        <f t="shared" si="26"/>
        <v>n.a.</v>
      </c>
      <c r="X34" s="12" t="str">
        <f t="shared" si="26"/>
        <v>n.a.</v>
      </c>
      <c r="Y34" s="12" t="str">
        <f t="shared" si="26"/>
        <v>n.a.</v>
      </c>
      <c r="Z34" s="12" t="str">
        <f t="shared" si="26"/>
        <v>n.a.</v>
      </c>
      <c r="AA34" s="12" t="str">
        <f t="shared" si="26"/>
        <v>n.a.</v>
      </c>
      <c r="AB34" s="12" t="str">
        <f t="shared" si="26"/>
        <v>n.a.</v>
      </c>
      <c r="AC34" s="12" t="str">
        <f t="shared" si="26"/>
        <v>n.a.</v>
      </c>
      <c r="AD34" s="12" t="str">
        <f t="shared" si="26"/>
        <v>n.a.</v>
      </c>
      <c r="AE34" s="12" t="str">
        <f t="shared" si="26"/>
        <v>n.a.</v>
      </c>
      <c r="AF34" s="12" t="str">
        <f t="shared" si="26"/>
        <v>n.a.</v>
      </c>
      <c r="AG34" s="12" t="str">
        <f t="shared" si="26"/>
        <v>n.a.</v>
      </c>
      <c r="AH34" s="12" t="str">
        <f t="shared" si="26"/>
        <v>n.a.</v>
      </c>
      <c r="AI34" s="12" t="str">
        <f t="shared" si="26"/>
        <v>n.a.</v>
      </c>
      <c r="AJ34" s="12" t="str">
        <f t="shared" si="26"/>
        <v>n.a.</v>
      </c>
      <c r="AK34" s="12">
        <f t="shared" si="26"/>
        <v>413.29711463462911</v>
      </c>
      <c r="AL34" s="12">
        <f t="shared" si="26"/>
        <v>401.11645929714859</v>
      </c>
      <c r="AM34" s="12">
        <f t="shared" si="26"/>
        <v>388.80348962348717</v>
      </c>
      <c r="AN34" s="12">
        <f t="shared" si="26"/>
        <v>376.35676832784361</v>
      </c>
      <c r="AO34" s="12">
        <f t="shared" si="26"/>
        <v>363.77484251156329</v>
      </c>
      <c r="AP34" s="12">
        <f t="shared" si="26"/>
        <v>351.05624349371647</v>
      </c>
      <c r="AQ34" s="12">
        <f t="shared" si="26"/>
        <v>338.19948663957518</v>
      </c>
      <c r="AR34" s="12">
        <f t="shared" si="26"/>
        <v>325.20307118734058</v>
      </c>
      <c r="AS34" s="12">
        <f t="shared" si="26"/>
        <v>312.06548007294555</v>
      </c>
      <c r="AT34" s="12">
        <f t="shared" si="26"/>
        <v>298.78517975288742</v>
      </c>
      <c r="AU34" s="12">
        <f t="shared" si="26"/>
        <v>285.36062002541473</v>
      </c>
      <c r="AV34" s="12">
        <f t="shared" si="26"/>
        <v>271.79023384942002</v>
      </c>
      <c r="AW34" s="12">
        <f t="shared" si="26"/>
        <v>258.07243716156995</v>
      </c>
      <c r="AX34" s="12">
        <f t="shared" si="26"/>
        <v>244.20562869126792</v>
      </c>
      <c r="AY34" s="12">
        <f t="shared" si="26"/>
        <v>230.18818977406784</v>
      </c>
      <c r="AZ34" s="12">
        <f t="shared" si="26"/>
        <v>86.407393664942632</v>
      </c>
      <c r="BA34" s="12">
        <f t="shared" si="26"/>
        <v>80.677943133849482</v>
      </c>
      <c r="BB34" s="12">
        <f t="shared" si="26"/>
        <v>74.886255520846589</v>
      </c>
      <c r="BC34" s="12">
        <f t="shared" si="26"/>
        <v>69.031654765613467</v>
      </c>
      <c r="BD34" s="12">
        <f t="shared" si="26"/>
        <v>63.113457463976964</v>
      </c>
      <c r="BE34" s="12">
        <f t="shared" si="26"/>
        <v>57.13097278817181</v>
      </c>
      <c r="BF34" s="12">
        <f t="shared" si="26"/>
        <v>51.083502406206755</v>
      </c>
      <c r="BG34" s="12">
        <f t="shared" si="26"/>
        <v>44.970340400363739</v>
      </c>
      <c r="BH34" s="12">
        <f t="shared" si="26"/>
        <v>38.790773184766522</v>
      </c>
      <c r="BI34" s="12" t="str">
        <f t="shared" si="26"/>
        <v>n.a.</v>
      </c>
      <c r="BJ34" s="12" t="str">
        <f t="shared" si="26"/>
        <v>n.a.</v>
      </c>
      <c r="BK34" s="12" t="str">
        <f t="shared" si="26"/>
        <v>n.a.</v>
      </c>
      <c r="BL34" s="12" t="str">
        <f t="shared" si="26"/>
        <v>n.a.</v>
      </c>
      <c r="BM34" s="12" t="str">
        <f t="shared" si="26"/>
        <v>n.a.</v>
      </c>
      <c r="BN34" s="12" t="str">
        <f t="shared" si="26"/>
        <v>n.a.</v>
      </c>
      <c r="BO34" s="12" t="str">
        <f t="shared" si="26"/>
        <v>n.a.</v>
      </c>
      <c r="BP34" s="12" t="str">
        <f t="shared" si="26"/>
        <v>n.a.</v>
      </c>
      <c r="BQ34" s="12" t="str">
        <f t="shared" si="26"/>
        <v>n.a.</v>
      </c>
      <c r="BR34" s="12" t="str">
        <f t="shared" si="26"/>
        <v>n.a.</v>
      </c>
      <c r="BS34" s="12" t="str">
        <f t="shared" si="26"/>
        <v>n.a.</v>
      </c>
      <c r="BT34" s="12" t="str">
        <f t="shared" si="27"/>
        <v>n.a.</v>
      </c>
      <c r="BU34" s="12" t="str">
        <f t="shared" si="27"/>
        <v>n.a.</v>
      </c>
      <c r="BV34" s="12" t="str">
        <f t="shared" si="27"/>
        <v>n.a.</v>
      </c>
      <c r="BW34" s="12" t="str">
        <f t="shared" si="27"/>
        <v>n.a.</v>
      </c>
      <c r="BX34" s="12" t="str">
        <f t="shared" si="27"/>
        <v>n.a.</v>
      </c>
      <c r="BY34" s="12" t="str">
        <f t="shared" si="27"/>
        <v>n.a.</v>
      </c>
      <c r="BZ34" s="12"/>
    </row>
    <row r="35" spans="6:78" x14ac:dyDescent="0.2">
      <c r="F35" t="s">
        <v>10</v>
      </c>
      <c r="G35" s="12" t="str">
        <f>IFERROR(G21*HLOOKUP(G15,$G$7:$AD$9,3),"n.a.")</f>
        <v>n.a.</v>
      </c>
      <c r="H35" s="12" t="str">
        <f t="shared" si="26"/>
        <v>n.a.</v>
      </c>
      <c r="I35" s="12" t="str">
        <f t="shared" si="26"/>
        <v>n.a.</v>
      </c>
      <c r="J35" s="12" t="str">
        <f t="shared" si="26"/>
        <v>n.a.</v>
      </c>
      <c r="K35" s="12" t="str">
        <f t="shared" si="26"/>
        <v>n.a.</v>
      </c>
      <c r="L35" s="12" t="str">
        <f t="shared" si="26"/>
        <v>n.a.</v>
      </c>
      <c r="M35" s="12" t="str">
        <f t="shared" si="26"/>
        <v>n.a.</v>
      </c>
      <c r="N35" s="12" t="str">
        <f t="shared" si="26"/>
        <v>n.a.</v>
      </c>
      <c r="O35" s="12" t="str">
        <f t="shared" si="26"/>
        <v>n.a.</v>
      </c>
      <c r="P35" s="12" t="str">
        <f t="shared" si="26"/>
        <v>n.a.</v>
      </c>
      <c r="Q35" s="12" t="str">
        <f t="shared" si="26"/>
        <v>n.a.</v>
      </c>
      <c r="R35" s="12" t="str">
        <f t="shared" si="26"/>
        <v>n.a.</v>
      </c>
      <c r="S35" s="12" t="str">
        <f t="shared" si="26"/>
        <v>n.a.</v>
      </c>
      <c r="T35" s="12" t="str">
        <f t="shared" si="26"/>
        <v>n.a.</v>
      </c>
      <c r="U35" s="12" t="str">
        <f t="shared" si="26"/>
        <v>n.a.</v>
      </c>
      <c r="V35" s="12" t="str">
        <f t="shared" si="26"/>
        <v>n.a.</v>
      </c>
      <c r="W35" s="12" t="str">
        <f t="shared" si="26"/>
        <v>n.a.</v>
      </c>
      <c r="X35" s="12" t="str">
        <f t="shared" si="26"/>
        <v>n.a.</v>
      </c>
      <c r="Y35" s="12" t="str">
        <f t="shared" si="26"/>
        <v>n.a.</v>
      </c>
      <c r="Z35" s="12" t="str">
        <f t="shared" si="26"/>
        <v>n.a.</v>
      </c>
      <c r="AA35" s="12" t="str">
        <f t="shared" si="26"/>
        <v>n.a.</v>
      </c>
      <c r="AB35" s="12" t="str">
        <f t="shared" si="26"/>
        <v>n.a.</v>
      </c>
      <c r="AC35" s="12" t="str">
        <f t="shared" si="26"/>
        <v>n.a.</v>
      </c>
      <c r="AD35" s="12" t="str">
        <f t="shared" si="26"/>
        <v>n.a.</v>
      </c>
      <c r="AE35" s="12" t="str">
        <f t="shared" si="26"/>
        <v>n.a.</v>
      </c>
      <c r="AF35" s="12" t="str">
        <f t="shared" si="26"/>
        <v>n.a.</v>
      </c>
      <c r="AG35" s="12" t="str">
        <f t="shared" si="26"/>
        <v>n.a.</v>
      </c>
      <c r="AH35" s="12" t="str">
        <f t="shared" si="26"/>
        <v>n.a.</v>
      </c>
      <c r="AI35" s="12" t="str">
        <f t="shared" si="26"/>
        <v>n.a.</v>
      </c>
      <c r="AJ35" s="12" t="str">
        <f t="shared" si="26"/>
        <v>n.a.</v>
      </c>
      <c r="AK35" s="12" t="str">
        <f t="shared" si="26"/>
        <v>n.a.</v>
      </c>
      <c r="AL35" s="12" t="str">
        <f t="shared" si="26"/>
        <v>n.a.</v>
      </c>
      <c r="AM35" s="12" t="str">
        <f t="shared" si="26"/>
        <v>n.a.</v>
      </c>
      <c r="AN35" s="12" t="str">
        <f t="shared" si="26"/>
        <v>n.a.</v>
      </c>
      <c r="AO35" s="12" t="str">
        <f t="shared" si="26"/>
        <v>n.a.</v>
      </c>
      <c r="AP35" s="12" t="str">
        <f t="shared" si="26"/>
        <v>n.a.</v>
      </c>
      <c r="AQ35" s="12" t="str">
        <f t="shared" si="26"/>
        <v>n.a.</v>
      </c>
      <c r="AR35" s="12" t="str">
        <f t="shared" si="26"/>
        <v>n.a.</v>
      </c>
      <c r="AS35" s="12" t="str">
        <f t="shared" si="26"/>
        <v>n.a.</v>
      </c>
      <c r="AT35" s="12" t="str">
        <f t="shared" si="26"/>
        <v>n.a.</v>
      </c>
      <c r="AU35" s="12" t="str">
        <f t="shared" si="26"/>
        <v>n.a.</v>
      </c>
      <c r="AV35" s="12" t="str">
        <f t="shared" si="26"/>
        <v>n.a.</v>
      </c>
      <c r="AW35" s="12" t="str">
        <f t="shared" si="26"/>
        <v>n.a.</v>
      </c>
      <c r="AX35" s="12" t="str">
        <f t="shared" si="26"/>
        <v>n.a.</v>
      </c>
      <c r="AY35" s="12" t="str">
        <f t="shared" si="26"/>
        <v>n.a.</v>
      </c>
      <c r="AZ35" s="12">
        <f t="shared" si="26"/>
        <v>247.97826878077748</v>
      </c>
      <c r="BA35" s="12">
        <f t="shared" si="26"/>
        <v>240.66987557828918</v>
      </c>
      <c r="BB35" s="12">
        <f t="shared" si="26"/>
        <v>233.28209377409232</v>
      </c>
      <c r="BC35" s="12">
        <f t="shared" si="26"/>
        <v>225.81406099670619</v>
      </c>
      <c r="BD35" s="12">
        <f t="shared" si="26"/>
        <v>218.26490550693799</v>
      </c>
      <c r="BE35" s="12">
        <f t="shared" si="26"/>
        <v>210.63374609622988</v>
      </c>
      <c r="BF35" s="12">
        <f t="shared" si="26"/>
        <v>202.91969198374511</v>
      </c>
      <c r="BG35" s="12">
        <f t="shared" si="26"/>
        <v>195.12184271240437</v>
      </c>
      <c r="BH35" s="12">
        <f t="shared" si="26"/>
        <v>187.23928804376735</v>
      </c>
      <c r="BI35" s="12">
        <f t="shared" si="26"/>
        <v>179.27110785173247</v>
      </c>
      <c r="BJ35" s="12">
        <f t="shared" si="26"/>
        <v>171.21637201524885</v>
      </c>
      <c r="BK35" s="12">
        <f t="shared" si="26"/>
        <v>163.07414030965202</v>
      </c>
      <c r="BL35" s="12">
        <f t="shared" si="26"/>
        <v>154.84346229694199</v>
      </c>
      <c r="BM35" s="12">
        <f t="shared" si="26"/>
        <v>146.52337721476076</v>
      </c>
      <c r="BN35" s="12">
        <f t="shared" si="26"/>
        <v>138.11291386444071</v>
      </c>
      <c r="BO35" s="12">
        <f t="shared" si="26"/>
        <v>129.61109049741395</v>
      </c>
      <c r="BP35" s="12">
        <f t="shared" si="26"/>
        <v>48.406765880309685</v>
      </c>
      <c r="BQ35" s="12">
        <f t="shared" si="26"/>
        <v>44.931753312507951</v>
      </c>
      <c r="BR35" s="12">
        <f t="shared" si="26"/>
        <v>41.418992859368075</v>
      </c>
      <c r="BS35" s="12">
        <f t="shared" si="26"/>
        <v>37.868074478386177</v>
      </c>
      <c r="BT35" s="12">
        <f t="shared" si="27"/>
        <v>34.278583672903082</v>
      </c>
      <c r="BU35" s="12">
        <f t="shared" si="27"/>
        <v>30.650101443724051</v>
      </c>
      <c r="BV35" s="12">
        <f t="shared" si="27"/>
        <v>26.982204240218241</v>
      </c>
      <c r="BW35" s="12">
        <f t="shared" si="27"/>
        <v>23.274463910859911</v>
      </c>
      <c r="BX35" s="12" t="str">
        <f t="shared" si="27"/>
        <v>n.a.</v>
      </c>
      <c r="BY35" s="12" t="str">
        <f t="shared" si="27"/>
        <v>n.a.</v>
      </c>
      <c r="BZ35" s="12"/>
    </row>
    <row r="36" spans="6:78" ht="5.25" customHeight="1" x14ac:dyDescent="0.2">
      <c r="G36" s="12"/>
      <c r="H36" s="12"/>
      <c r="I36" s="12"/>
      <c r="J36" s="12"/>
      <c r="K36" s="12"/>
      <c r="L36" s="12"/>
      <c r="M36" s="12"/>
      <c r="N36" s="12"/>
      <c r="O36" s="12"/>
      <c r="P36" s="12"/>
      <c r="Q36" s="12"/>
      <c r="R36" s="12"/>
      <c r="S36" s="12"/>
      <c r="T36" s="12"/>
      <c r="U36" s="12"/>
      <c r="V36" s="12"/>
      <c r="W36" s="12"/>
      <c r="X36" s="12"/>
      <c r="Y36" s="12"/>
      <c r="Z36" s="12"/>
      <c r="AA36" s="12"/>
      <c r="AB36" s="12"/>
      <c r="AC36" s="12"/>
      <c r="AD36" s="12"/>
      <c r="AE36" s="12"/>
      <c r="AF36" s="12"/>
      <c r="AG36" s="12"/>
      <c r="AH36" s="12"/>
      <c r="AI36" s="12"/>
      <c r="AJ36" s="12"/>
      <c r="AK36" s="12"/>
      <c r="AL36" s="12"/>
      <c r="AM36" s="12"/>
      <c r="AN36" s="12"/>
      <c r="AO36" s="12"/>
      <c r="AP36" s="12"/>
      <c r="AQ36" s="12"/>
      <c r="AR36" s="12"/>
      <c r="AS36" s="12"/>
      <c r="AT36" s="12"/>
      <c r="AU36" s="12"/>
      <c r="AV36" s="12"/>
      <c r="AW36" s="12"/>
      <c r="AX36" s="12"/>
      <c r="AY36" s="12"/>
      <c r="AZ36" s="12"/>
      <c r="BA36" s="12"/>
      <c r="BB36" s="12"/>
      <c r="BC36" s="12"/>
      <c r="BD36" s="12"/>
      <c r="BE36" s="12"/>
      <c r="BF36" s="12"/>
      <c r="BG36" s="12"/>
      <c r="BH36" s="12"/>
      <c r="BI36" s="12"/>
      <c r="BJ36" s="12"/>
      <c r="BK36" s="12"/>
      <c r="BL36" s="12"/>
      <c r="BM36" s="12"/>
      <c r="BN36" s="12"/>
      <c r="BO36" s="12"/>
      <c r="BP36" s="12"/>
      <c r="BQ36" s="12"/>
      <c r="BR36" s="12"/>
      <c r="BS36" s="12"/>
      <c r="BT36" s="12"/>
      <c r="BU36" s="12"/>
      <c r="BV36" s="12"/>
      <c r="BW36" s="12"/>
      <c r="BX36" s="12"/>
      <c r="BY36" s="12"/>
      <c r="BZ36" s="12"/>
    </row>
    <row r="37" spans="6:78" x14ac:dyDescent="0.2">
      <c r="F37" s="13" t="s">
        <v>14</v>
      </c>
      <c r="G37" s="14">
        <f t="shared" ref="G37:BR37" si="28">SUM(G32:G35)</f>
        <v>1148.0475406517476</v>
      </c>
      <c r="H37" s="14">
        <f t="shared" si="28"/>
        <v>1114.2123869365239</v>
      </c>
      <c r="I37" s="14">
        <f t="shared" si="28"/>
        <v>1080.0096933985756</v>
      </c>
      <c r="J37" s="14">
        <f t="shared" si="28"/>
        <v>1045.4354675773434</v>
      </c>
      <c r="K37" s="14">
        <f t="shared" si="28"/>
        <v>1010.4856736432314</v>
      </c>
      <c r="L37" s="14">
        <f t="shared" si="28"/>
        <v>975.15623192699024</v>
      </c>
      <c r="M37" s="14">
        <f t="shared" si="28"/>
        <v>939.44301844326446</v>
      </c>
      <c r="N37" s="14">
        <f t="shared" si="28"/>
        <v>903.34186440927942</v>
      </c>
      <c r="O37" s="14">
        <f t="shared" si="28"/>
        <v>866.8485557581821</v>
      </c>
      <c r="P37" s="14">
        <f t="shared" si="28"/>
        <v>829.95883264690951</v>
      </c>
      <c r="Q37" s="14">
        <f t="shared" si="28"/>
        <v>792.66838895948536</v>
      </c>
      <c r="R37" s="14">
        <f t="shared" si="28"/>
        <v>754.97287180394449</v>
      </c>
      <c r="S37" s="14">
        <f t="shared" si="28"/>
        <v>716.86788100436104</v>
      </c>
      <c r="T37" s="14">
        <f t="shared" si="28"/>
        <v>678.34896858685534</v>
      </c>
      <c r="U37" s="14">
        <f t="shared" si="28"/>
        <v>639.41163826129957</v>
      </c>
      <c r="V37" s="14">
        <f t="shared" si="28"/>
        <v>928.84906234922255</v>
      </c>
      <c r="W37" s="14">
        <f t="shared" si="28"/>
        <v>892.63282975594075</v>
      </c>
      <c r="X37" s="14">
        <f t="shared" si="28"/>
        <v>856.02319248594142</v>
      </c>
      <c r="Y37" s="14">
        <f t="shared" si="28"/>
        <v>819.01587711755462</v>
      </c>
      <c r="Z37" s="14">
        <f t="shared" si="28"/>
        <v>781.60656380809712</v>
      </c>
      <c r="AA37" s="14">
        <f t="shared" si="28"/>
        <v>743.79088579000472</v>
      </c>
      <c r="AB37" s="14">
        <f t="shared" si="28"/>
        <v>705.56442886097739</v>
      </c>
      <c r="AC37" s="14">
        <f t="shared" si="28"/>
        <v>666.92273086880027</v>
      </c>
      <c r="AD37" s="14">
        <f t="shared" si="28"/>
        <v>627.86128119037187</v>
      </c>
      <c r="AE37" s="14">
        <f t="shared" si="28"/>
        <v>497.97529958814567</v>
      </c>
      <c r="AF37" s="14">
        <f t="shared" si="28"/>
        <v>475.6010333756912</v>
      </c>
      <c r="AG37" s="14">
        <f t="shared" si="28"/>
        <v>452.98372308236668</v>
      </c>
      <c r="AH37" s="14">
        <f t="shared" si="28"/>
        <v>430.12072860261657</v>
      </c>
      <c r="AI37" s="14">
        <f t="shared" si="28"/>
        <v>407.00938115211318</v>
      </c>
      <c r="AJ37" s="14">
        <f t="shared" si="28"/>
        <v>383.64698295677971</v>
      </c>
      <c r="AK37" s="14">
        <f t="shared" si="28"/>
        <v>557.30943740953353</v>
      </c>
      <c r="AL37" s="14">
        <f t="shared" si="28"/>
        <v>535.57969785356431</v>
      </c>
      <c r="AM37" s="14">
        <f t="shared" si="28"/>
        <v>513.61391549156485</v>
      </c>
      <c r="AN37" s="14">
        <f t="shared" si="28"/>
        <v>491.40952627053269</v>
      </c>
      <c r="AO37" s="14">
        <f t="shared" si="28"/>
        <v>468.96393828485822</v>
      </c>
      <c r="AP37" s="14">
        <f t="shared" si="28"/>
        <v>446.2745314740028</v>
      </c>
      <c r="AQ37" s="14">
        <f t="shared" si="28"/>
        <v>423.33865731658642</v>
      </c>
      <c r="AR37" s="14">
        <f t="shared" si="28"/>
        <v>400.15363852128013</v>
      </c>
      <c r="AS37" s="14">
        <f t="shared" si="28"/>
        <v>376.71676871422306</v>
      </c>
      <c r="AT37" s="14">
        <f t="shared" si="28"/>
        <v>298.78517975288742</v>
      </c>
      <c r="AU37" s="14">
        <f t="shared" si="28"/>
        <v>285.36062002541473</v>
      </c>
      <c r="AV37" s="14">
        <f t="shared" si="28"/>
        <v>271.79023384942002</v>
      </c>
      <c r="AW37" s="14">
        <f t="shared" si="28"/>
        <v>258.07243716156995</v>
      </c>
      <c r="AX37" s="14">
        <f t="shared" si="28"/>
        <v>244.20562869126792</v>
      </c>
      <c r="AY37" s="14">
        <f t="shared" si="28"/>
        <v>230.18818977406784</v>
      </c>
      <c r="AZ37" s="14">
        <f t="shared" si="28"/>
        <v>334.38566244572013</v>
      </c>
      <c r="BA37" s="14">
        <f t="shared" si="28"/>
        <v>321.34781871213863</v>
      </c>
      <c r="BB37" s="14">
        <f t="shared" si="28"/>
        <v>308.16834929493893</v>
      </c>
      <c r="BC37" s="14">
        <f t="shared" si="28"/>
        <v>294.84571576231963</v>
      </c>
      <c r="BD37" s="14">
        <f t="shared" si="28"/>
        <v>281.37836297091496</v>
      </c>
      <c r="BE37" s="14">
        <f t="shared" si="28"/>
        <v>267.7647188844017</v>
      </c>
      <c r="BF37" s="14">
        <f t="shared" si="28"/>
        <v>254.00319438995186</v>
      </c>
      <c r="BG37" s="14">
        <f t="shared" si="28"/>
        <v>240.09218311276811</v>
      </c>
      <c r="BH37" s="14">
        <f t="shared" si="28"/>
        <v>226.03006122853387</v>
      </c>
      <c r="BI37" s="14">
        <f t="shared" si="28"/>
        <v>179.27110785173247</v>
      </c>
      <c r="BJ37" s="14">
        <f t="shared" si="28"/>
        <v>171.21637201524885</v>
      </c>
      <c r="BK37" s="14">
        <f t="shared" si="28"/>
        <v>163.07414030965202</v>
      </c>
      <c r="BL37" s="14">
        <f t="shared" si="28"/>
        <v>154.84346229694199</v>
      </c>
      <c r="BM37" s="14">
        <f t="shared" si="28"/>
        <v>146.52337721476076</v>
      </c>
      <c r="BN37" s="14">
        <f t="shared" si="28"/>
        <v>138.11291386444071</v>
      </c>
      <c r="BO37" s="14">
        <f t="shared" si="28"/>
        <v>129.61109049741395</v>
      </c>
      <c r="BP37" s="14">
        <f t="shared" si="28"/>
        <v>48.406765880309685</v>
      </c>
      <c r="BQ37" s="14">
        <f t="shared" si="28"/>
        <v>44.931753312507951</v>
      </c>
      <c r="BR37" s="14">
        <f t="shared" si="28"/>
        <v>41.418992859368075</v>
      </c>
      <c r="BS37" s="14">
        <f t="shared" ref="BS37:BY37" si="29">SUM(BS32:BS35)</f>
        <v>37.868074478386177</v>
      </c>
      <c r="BT37" s="14">
        <f t="shared" si="29"/>
        <v>34.278583672903082</v>
      </c>
      <c r="BU37" s="14">
        <f t="shared" si="29"/>
        <v>30.650101443724051</v>
      </c>
      <c r="BV37" s="14">
        <f t="shared" si="29"/>
        <v>26.982204240218241</v>
      </c>
      <c r="BW37" s="14">
        <f t="shared" si="29"/>
        <v>23.274463910859911</v>
      </c>
      <c r="BX37" s="14">
        <f t="shared" si="29"/>
        <v>0</v>
      </c>
      <c r="BY37" s="14">
        <f t="shared" si="29"/>
        <v>0</v>
      </c>
      <c r="BZ37" s="12"/>
    </row>
    <row r="38" spans="6:78" x14ac:dyDescent="0.2">
      <c r="F38" s="15"/>
      <c r="G38" s="16"/>
      <c r="H38" s="16"/>
      <c r="I38" s="16"/>
      <c r="J38" s="16"/>
      <c r="K38" s="16"/>
      <c r="L38" s="16"/>
      <c r="M38" s="16"/>
      <c r="N38" s="16"/>
      <c r="O38" s="16"/>
      <c r="P38" s="16"/>
      <c r="Q38" s="16"/>
      <c r="R38" s="16"/>
      <c r="S38" s="16"/>
      <c r="T38" s="16"/>
      <c r="U38" s="16"/>
      <c r="V38" s="16"/>
      <c r="W38" s="16"/>
      <c r="X38" s="16"/>
      <c r="Y38" s="16"/>
      <c r="Z38" s="16"/>
      <c r="AA38" s="16"/>
      <c r="AB38" s="16"/>
      <c r="AC38" s="16"/>
      <c r="AD38" s="16"/>
      <c r="AE38" s="16"/>
      <c r="AF38" s="16"/>
      <c r="AG38" s="16"/>
      <c r="AH38" s="16"/>
      <c r="AI38" s="16"/>
      <c r="AJ38" s="16"/>
      <c r="AK38" s="16"/>
      <c r="AL38" s="16"/>
      <c r="AM38" s="16"/>
      <c r="AN38" s="16"/>
      <c r="AO38" s="16"/>
      <c r="AP38" s="16"/>
      <c r="AQ38" s="16"/>
      <c r="AR38" s="16"/>
      <c r="AS38" s="16"/>
      <c r="AT38" s="16"/>
      <c r="AU38" s="16"/>
      <c r="AV38" s="16"/>
      <c r="AW38" s="16"/>
      <c r="AX38" s="16"/>
      <c r="AY38" s="16"/>
      <c r="AZ38" s="16"/>
      <c r="BA38" s="16"/>
      <c r="BB38" s="16"/>
      <c r="BC38" s="16"/>
      <c r="BD38" s="16"/>
      <c r="BE38" s="16"/>
      <c r="BF38" s="16"/>
      <c r="BG38" s="16"/>
      <c r="BH38" s="16"/>
      <c r="BI38" s="16"/>
      <c r="BJ38" s="16"/>
      <c r="BK38" s="16"/>
      <c r="BL38" s="16"/>
      <c r="BM38" s="16"/>
      <c r="BN38" s="16"/>
      <c r="BO38" s="16"/>
      <c r="BP38" s="16"/>
      <c r="BQ38" s="16"/>
      <c r="BR38" s="16"/>
      <c r="BS38" s="16"/>
      <c r="BT38" s="16"/>
      <c r="BU38" s="16"/>
      <c r="BV38" s="16"/>
      <c r="BW38" s="16"/>
      <c r="BX38" s="16"/>
      <c r="BY38" s="16"/>
    </row>
    <row r="39" spans="6:78" ht="10.15" customHeight="1" x14ac:dyDescent="0.2">
      <c r="F39" s="17" t="s">
        <v>15</v>
      </c>
      <c r="G39" s="18"/>
      <c r="H39" s="18"/>
      <c r="I39" s="18"/>
      <c r="J39" s="18"/>
      <c r="K39" s="18"/>
      <c r="L39" s="18"/>
      <c r="M39" s="18"/>
      <c r="N39" s="18"/>
      <c r="O39" s="18"/>
      <c r="P39" s="18"/>
      <c r="Q39" s="18"/>
      <c r="R39" s="18"/>
      <c r="S39" s="18"/>
      <c r="T39" s="18"/>
      <c r="U39" s="18"/>
      <c r="V39" s="18"/>
      <c r="W39" s="18"/>
      <c r="X39" s="18"/>
      <c r="Y39" s="18"/>
      <c r="Z39" s="18"/>
      <c r="AA39" s="18"/>
      <c r="AB39" s="18"/>
      <c r="AC39" s="18"/>
      <c r="AD39" s="18"/>
      <c r="AE39" s="18"/>
      <c r="AF39" s="18"/>
      <c r="AG39" s="18"/>
      <c r="AH39" s="18"/>
      <c r="AI39" s="18"/>
      <c r="AJ39" s="18"/>
      <c r="AK39" s="18"/>
      <c r="AL39" s="18"/>
      <c r="AM39" s="18"/>
      <c r="AN39" s="18"/>
      <c r="AO39" s="18"/>
      <c r="AP39" s="18"/>
      <c r="AQ39" s="18"/>
      <c r="AR39" s="18"/>
      <c r="AS39" s="18"/>
      <c r="AT39" s="18"/>
      <c r="AU39" s="18"/>
      <c r="AV39" s="18"/>
      <c r="AW39" s="18"/>
      <c r="AX39" s="18"/>
      <c r="AY39" s="18"/>
      <c r="AZ39" s="18"/>
      <c r="BA39" s="18"/>
      <c r="BB39" s="18"/>
      <c r="BC39" s="18"/>
      <c r="BD39" s="18"/>
      <c r="BE39" s="18"/>
      <c r="BF39" s="18"/>
      <c r="BG39" s="18"/>
      <c r="BH39" s="18"/>
      <c r="BI39" s="18"/>
      <c r="BJ39" s="18"/>
      <c r="BK39" s="18"/>
      <c r="BL39" s="18"/>
      <c r="BM39" s="18"/>
      <c r="BN39" s="18"/>
      <c r="BO39" s="18"/>
      <c r="BP39" s="18"/>
      <c r="BQ39" s="18"/>
      <c r="BR39" s="18"/>
      <c r="BS39" s="18"/>
      <c r="BT39" s="18"/>
      <c r="BU39" s="18"/>
      <c r="BV39" s="18"/>
      <c r="BW39" s="18"/>
      <c r="BX39" s="18"/>
      <c r="BY39" s="18"/>
    </row>
    <row r="40" spans="6:78" ht="10.15" customHeight="1" x14ac:dyDescent="0.2">
      <c r="F40" s="17" t="s">
        <v>11</v>
      </c>
      <c r="G40" s="18">
        <f>'[1]24 mois smartphone upg'!D132-G32</f>
        <v>0</v>
      </c>
      <c r="H40" s="18">
        <f>'[1]24 mois smartphone upg'!E132-H32</f>
        <v>0</v>
      </c>
      <c r="I40" s="18">
        <f>'[1]24 mois smartphone upg'!F132-I32</f>
        <v>0</v>
      </c>
      <c r="J40" s="18">
        <f>'[1]24 mois smartphone upg'!G132-J32</f>
        <v>0</v>
      </c>
      <c r="K40" s="18">
        <f>'[1]24 mois smartphone upg'!H132-K32</f>
        <v>0</v>
      </c>
      <c r="L40" s="18">
        <f>'[1]24 mois smartphone upg'!I132-L32</f>
        <v>0</v>
      </c>
      <c r="M40" s="18">
        <f>'[1]24 mois smartphone upg'!J132-M32</f>
        <v>0</v>
      </c>
      <c r="N40" s="18">
        <f>'[1]24 mois smartphone upg'!K132-N32</f>
        <v>0</v>
      </c>
      <c r="O40" s="18">
        <f>'[1]24 mois smartphone upg'!L132-O32</f>
        <v>0</v>
      </c>
      <c r="P40" s="18">
        <f>'[1]24 mois smartphone upg'!M132-P32</f>
        <v>0</v>
      </c>
      <c r="Q40" s="18">
        <f>'[1]24 mois smartphone upg'!N132-Q32</f>
        <v>0</v>
      </c>
      <c r="R40" s="18">
        <f>'[1]24 mois smartphone upg'!O132-R32</f>
        <v>0</v>
      </c>
      <c r="S40" s="18">
        <f>'[1]24 mois smartphone upg'!P132-S32</f>
        <v>0</v>
      </c>
      <c r="T40" s="18">
        <f>'[1]24 mois smartphone upg'!Q132-T32</f>
        <v>0</v>
      </c>
      <c r="U40" s="18">
        <f>'[1]24 mois smartphone upg'!R132-U32</f>
        <v>0</v>
      </c>
      <c r="V40" s="18">
        <f>'[1]24 mois smartphone upg'!S132-V32</f>
        <v>-6.0005134500329405E-4</v>
      </c>
      <c r="W40" s="18">
        <f>'[1]24 mois smartphone upg'!T132-W32</f>
        <v>-5.6026349409421528E-4</v>
      </c>
      <c r="X40" s="18">
        <f>'[1]24 mois smartphone upg'!U132-X32</f>
        <v>-5.2004344121314716E-4</v>
      </c>
      <c r="Y40" s="18">
        <f>'[1]24 mois smartphone upg'!V132-Y32</f>
        <v>-4.7938649152001744E-4</v>
      </c>
      <c r="Z40" s="18">
        <f>'[1]24 mois smartphone upg'!W132-Z32</f>
        <v>-4.3828789912936372E-4</v>
      </c>
      <c r="AA40" s="18">
        <f>'[1]24 mois smartphone upg'!X132-AA32</f>
        <v>-3.9674286665558611E-4</v>
      </c>
      <c r="AB40" s="18">
        <f>'[1]24 mois smartphone upg'!Y132-AB32</f>
        <v>-3.5474654453082621E-4</v>
      </c>
      <c r="AC40" s="18">
        <f>'[1]24 mois smartphone upg'!Z132-AC32</f>
        <v>-3.1229403062127403E-4</v>
      </c>
      <c r="AD40" s="18">
        <f>'[1]24 mois smartphone upg'!AA132-AD32</f>
        <v>-2.6938036938872756E-4</v>
      </c>
      <c r="AE40" s="18">
        <f>'[1]24 mois smartphone upg'!AB132-AE32</f>
        <v>0</v>
      </c>
      <c r="AF40" s="18">
        <f>'[1]24 mois smartphone upg'!AC132-AF32</f>
        <v>0</v>
      </c>
      <c r="AG40" s="18">
        <f>'[1]24 mois smartphone upg'!AD132-AG32</f>
        <v>0</v>
      </c>
      <c r="AH40" s="18">
        <f>'[1]24 mois smartphone upg'!AE132-AH32</f>
        <v>0</v>
      </c>
      <c r="AI40" s="18">
        <f>'[1]24 mois smartphone upg'!AF132-AI32</f>
        <v>0</v>
      </c>
      <c r="AJ40" s="18">
        <f>'[1]24 mois smartphone upg'!AG132-AJ32</f>
        <v>0</v>
      </c>
      <c r="AK40" s="18">
        <f>'[1]24 mois smartphone upg'!AH132-AK32</f>
        <v>0</v>
      </c>
      <c r="AL40" s="18">
        <f>'[1]24 mois smartphone upg'!AI132-AL32</f>
        <v>0</v>
      </c>
      <c r="AM40" s="18">
        <f>'[1]24 mois smartphone upg'!AJ132-AM32</f>
        <v>0</v>
      </c>
      <c r="AN40" s="18">
        <f>'[1]24 mois smartphone upg'!AK132-AN32</f>
        <v>0</v>
      </c>
      <c r="AO40" s="18">
        <f>'[1]24 mois smartphone upg'!AL132-AO32</f>
        <v>0</v>
      </c>
      <c r="AP40" s="18">
        <f>'[1]24 mois smartphone upg'!AM132-AP32</f>
        <v>0</v>
      </c>
      <c r="AQ40" s="18">
        <f>'[1]24 mois smartphone upg'!AN132-AQ32</f>
        <v>0</v>
      </c>
      <c r="AR40" s="18">
        <f>'[1]24 mois smartphone upg'!AO132-AR32</f>
        <v>0</v>
      </c>
      <c r="AS40" s="18">
        <f>'[1]24 mois smartphone upg'!AP132-AS32</f>
        <v>0</v>
      </c>
      <c r="AT40" s="18">
        <f>'[1]24 mois smartphone upg'!AQ132-AT32</f>
        <v>0</v>
      </c>
      <c r="AU40" s="18">
        <f>'[1]24 mois smartphone upg'!AR132-AU32</f>
        <v>0</v>
      </c>
      <c r="AV40" s="18">
        <f>'[1]24 mois smartphone upg'!AS132-AV32</f>
        <v>0</v>
      </c>
      <c r="AW40" s="18">
        <f>'[1]24 mois smartphone upg'!AT132-AW32</f>
        <v>0</v>
      </c>
      <c r="AX40" s="18">
        <f>'[1]24 mois smartphone upg'!AU132-AX32</f>
        <v>0</v>
      </c>
      <c r="AY40" s="18">
        <f>'[1]24 mois smartphone upg'!AV132-AY32</f>
        <v>0</v>
      </c>
      <c r="AZ40" s="18">
        <f>'[1]24 mois smartphone upg'!AW132-AZ32</f>
        <v>0</v>
      </c>
      <c r="BA40" s="18">
        <f>'[1]24 mois smartphone upg'!AX132-BA32</f>
        <v>0</v>
      </c>
      <c r="BB40" s="18">
        <f>'[1]24 mois smartphone upg'!AY132-BB32</f>
        <v>0</v>
      </c>
      <c r="BC40" s="18">
        <f>'[1]24 mois smartphone upg'!AZ132-BC32</f>
        <v>0</v>
      </c>
      <c r="BD40" s="18">
        <f>'[1]24 mois smartphone upg'!BA132-BD32</f>
        <v>0</v>
      </c>
      <c r="BE40" s="18">
        <f>'[1]24 mois smartphone upg'!BB132-BE32</f>
        <v>0</v>
      </c>
      <c r="BF40" s="18">
        <f>'[1]24 mois smartphone upg'!BC132-BF32</f>
        <v>0</v>
      </c>
      <c r="BG40" s="18">
        <f>'[1]24 mois smartphone upg'!BD132-BG32</f>
        <v>0</v>
      </c>
      <c r="BH40" s="18">
        <f>'[1]24 mois smartphone upg'!BE132-BH32</f>
        <v>0</v>
      </c>
      <c r="BI40" s="18">
        <f>'[1]24 mois smartphone upg'!BF132-BI32</f>
        <v>0</v>
      </c>
      <c r="BJ40" s="18">
        <f>'[1]24 mois smartphone upg'!BG132-BJ32</f>
        <v>0</v>
      </c>
      <c r="BK40" s="18">
        <f>'[1]24 mois smartphone upg'!BH132-BK32</f>
        <v>0</v>
      </c>
      <c r="BL40" s="18">
        <f>'[1]24 mois smartphone upg'!BI132-BL32</f>
        <v>0</v>
      </c>
      <c r="BM40" s="18">
        <f>'[1]24 mois smartphone upg'!BJ132-BM32</f>
        <v>0</v>
      </c>
      <c r="BN40" s="18">
        <f>'[1]24 mois smartphone upg'!BK132-BN32</f>
        <v>0</v>
      </c>
      <c r="BO40" s="18">
        <f>'[1]24 mois smartphone upg'!BL132-BO32</f>
        <v>0</v>
      </c>
      <c r="BP40" s="18">
        <f>'[1]24 mois smartphone upg'!BM132-BP32</f>
        <v>0</v>
      </c>
      <c r="BQ40" s="18">
        <f>'[1]24 mois smartphone upg'!BN132-BQ32</f>
        <v>0</v>
      </c>
      <c r="BR40" s="18">
        <f>'[1]24 mois smartphone upg'!BO132-BR32</f>
        <v>0</v>
      </c>
      <c r="BS40" s="18">
        <f>'[1]24 mois smartphone upg'!BP132-BS32</f>
        <v>0</v>
      </c>
      <c r="BT40" s="18">
        <f>'[1]24 mois smartphone upg'!BQ132-BT32</f>
        <v>0</v>
      </c>
      <c r="BU40" s="18">
        <f>'[1]24 mois smartphone upg'!BR132-BU32</f>
        <v>0</v>
      </c>
      <c r="BV40" s="18">
        <f>'[1]24 mois smartphone upg'!BS132-BV32</f>
        <v>0</v>
      </c>
      <c r="BW40" s="18">
        <f>'[1]24 mois smartphone upg'!BT132-BW32</f>
        <v>0</v>
      </c>
      <c r="BX40" s="18">
        <f>'[1]24 mois smartphone upg'!BU132-BX32</f>
        <v>0</v>
      </c>
      <c r="BY40" s="18">
        <f>'[1]24 mois smartphone upg'!BV132-BY32</f>
        <v>0</v>
      </c>
    </row>
    <row r="41" spans="6:78" ht="10.15" customHeight="1" x14ac:dyDescent="0.2">
      <c r="F41" s="17" t="s">
        <v>8</v>
      </c>
      <c r="G41" s="18" t="str">
        <f>IFERROR('[1]24 mois smartphone upg'!D177-G33,"n.a.")</f>
        <v>n.a.</v>
      </c>
      <c r="H41" s="18" t="str">
        <f>IFERROR('[1]24 mois smartphone upg'!E177-H33,"n.a.")</f>
        <v>n.a.</v>
      </c>
      <c r="I41" s="18" t="str">
        <f>IFERROR('[1]24 mois smartphone upg'!F177-I33,"n.a.")</f>
        <v>n.a.</v>
      </c>
      <c r="J41" s="18" t="str">
        <f>IFERROR('[1]24 mois smartphone upg'!G177-J33,"n.a.")</f>
        <v>n.a.</v>
      </c>
      <c r="K41" s="18" t="str">
        <f>IFERROR('[1]24 mois smartphone upg'!H177-K33,"n.a.")</f>
        <v>n.a.</v>
      </c>
      <c r="L41" s="18" t="str">
        <f>IFERROR('[1]24 mois smartphone upg'!I177-L33,"n.a.")</f>
        <v>n.a.</v>
      </c>
      <c r="M41" s="18" t="str">
        <f>IFERROR('[1]24 mois smartphone upg'!J177-M33,"n.a.")</f>
        <v>n.a.</v>
      </c>
      <c r="N41" s="18" t="str">
        <f>IFERROR('[1]24 mois smartphone upg'!K177-N33,"n.a.")</f>
        <v>n.a.</v>
      </c>
      <c r="O41" s="18" t="str">
        <f>IFERROR('[1]24 mois smartphone upg'!L177-O33,"n.a.")</f>
        <v>n.a.</v>
      </c>
      <c r="P41" s="18" t="str">
        <f>IFERROR('[1]24 mois smartphone upg'!M177-P33,"n.a.")</f>
        <v>n.a.</v>
      </c>
      <c r="Q41" s="18" t="str">
        <f>IFERROR('[1]24 mois smartphone upg'!N177-Q33,"n.a.")</f>
        <v>n.a.</v>
      </c>
      <c r="R41" s="18" t="str">
        <f>IFERROR('[1]24 mois smartphone upg'!O177-R33,"n.a.")</f>
        <v>n.a.</v>
      </c>
      <c r="S41" s="18" t="str">
        <f>IFERROR('[1]24 mois smartphone upg'!P177-S33,"n.a.")</f>
        <v>n.a.</v>
      </c>
      <c r="T41" s="18" t="str">
        <f>IFERROR('[1]24 mois smartphone upg'!Q177-T33,"n.a.")</f>
        <v>n.a.</v>
      </c>
      <c r="U41" s="18" t="str">
        <f>IFERROR('[1]24 mois smartphone upg'!R177-U33,"n.a.")</f>
        <v>n.a.</v>
      </c>
      <c r="V41" s="18">
        <f>IFERROR('[1]24 mois smartphone upg'!S177-V33,"n.a.")</f>
        <v>1.148047540823427E-3</v>
      </c>
      <c r="W41" s="18">
        <f>IFERROR('[1]24 mois smartphone upg'!T177-W33,"n.a.")</f>
        <v>1.1142123870513387E-3</v>
      </c>
      <c r="X41" s="18">
        <f>IFERROR('[1]24 mois smartphone upg'!U177-X33,"n.a.")</f>
        <v>1.0800096935099646E-3</v>
      </c>
      <c r="Y41" s="18">
        <f>IFERROR('[1]24 mois smartphone upg'!V177-Y33,"n.a.")</f>
        <v>1.0454354677449373E-3</v>
      </c>
      <c r="Z41" s="18">
        <f>IFERROR('[1]24 mois smartphone upg'!W177-Z33,"n.a.")</f>
        <v>1.0104856737598311E-3</v>
      </c>
      <c r="AA41" s="18">
        <f>IFERROR('[1]24 mois smartphone upg'!X177-AA33,"n.a.")</f>
        <v>9.7515623201616108E-4</v>
      </c>
      <c r="AB41" s="18">
        <f>IFERROR('[1]24 mois smartphone upg'!Y177-AB33,"n.a.")</f>
        <v>9.394430185238889E-4</v>
      </c>
      <c r="AC41" s="18">
        <f>IFERROR('[1]24 mois smartphone upg'!Z177-AC33,"n.a.")</f>
        <v>9.0334186450036214E-4</v>
      </c>
      <c r="AD41" s="18">
        <f>IFERROR('[1]24 mois smartphone upg'!AA177-AD33,"n.a.")</f>
        <v>8.6684855580188014E-4</v>
      </c>
      <c r="AE41" s="18">
        <f>IFERROR('[1]24 mois smartphone upg'!AB177-AE33,"n.a.")</f>
        <v>8.2995883281000715E-4</v>
      </c>
      <c r="AF41" s="18">
        <f>IFERROR('[1]24 mois smartphone upg'!AC177-AF33,"n.a.")</f>
        <v>7.926683891241737E-4</v>
      </c>
      <c r="AG41" s="18">
        <f>IFERROR('[1]24 mois smartphone upg'!AD177-AG33,"n.a.")</f>
        <v>7.5497287195958052E-4</v>
      </c>
      <c r="AH41" s="18">
        <f>IFERROR('[1]24 mois smartphone upg'!AE177-AH33,"n.a.")</f>
        <v>7.16867881124017E-4</v>
      </c>
      <c r="AI41" s="18">
        <f>IFERROR('[1]24 mois smartphone upg'!AF177-AI33,"n.a.")</f>
        <v>6.7834896873364414E-4</v>
      </c>
      <c r="AJ41" s="18">
        <f>IFERROR('[1]24 mois smartphone upg'!AG177-AJ33,"n.a.")</f>
        <v>6.394116383603432E-4</v>
      </c>
      <c r="AK41" s="18">
        <f>IFERROR('[1]24 mois smartphone upg'!AH177-AK33,"n.a.")</f>
        <v>-1.2001086901136659E-4</v>
      </c>
      <c r="AL41" s="18">
        <f>IFERROR('[1]24 mois smartphone upg'!AI177-AL33,"n.a.")</f>
        <v>-1.1205325904484198E-4</v>
      </c>
      <c r="AM41" s="18">
        <f>IFERROR('[1]24 mois smartphone upg'!AJ177-AM33,"n.a.")</f>
        <v>-1.0400920827180471E-4</v>
      </c>
      <c r="AN41" s="18">
        <f>IFERROR('[1]24 mois smartphone upg'!AK177-AN33,"n.a.")</f>
        <v>-9.5877777681607768E-5</v>
      </c>
      <c r="AO41" s="18">
        <f>IFERROR('[1]24 mois smartphone upg'!AL177-AO33,"n.a.")</f>
        <v>-8.7658018102843016E-5</v>
      </c>
      <c r="AP41" s="18">
        <f>IFERROR('[1]24 mois smartphone upg'!AM177-AP33,"n.a.")</f>
        <v>-7.9348970061232649E-5</v>
      </c>
      <c r="AQ41" s="18">
        <f>IFERROR('[1]24 mois smartphone upg'!AN177-AQ33,"n.a.")</f>
        <v>-7.0949663651731498E-5</v>
      </c>
      <c r="AR41" s="18">
        <f>IFERROR('[1]24 mois smartphone upg'!AO177-AR33,"n.a.")</f>
        <v>-6.2459118410629344E-5</v>
      </c>
      <c r="AS41" s="18">
        <f>IFERROR('[1]24 mois smartphone upg'!AP177-AS33,"n.a.")</f>
        <v>-5.3876343258707493E-5</v>
      </c>
      <c r="AT41" s="18" t="str">
        <f>IFERROR('[1]24 mois smartphone upg'!AQ177-AT33,"n.a.")</f>
        <v>n.a.</v>
      </c>
      <c r="AU41" s="18" t="str">
        <f>IFERROR('[1]24 mois smartphone upg'!AR177-AU33,"n.a.")</f>
        <v>n.a.</v>
      </c>
      <c r="AV41" s="18" t="str">
        <f>IFERROR('[1]24 mois smartphone upg'!AS177-AV33,"n.a.")</f>
        <v>n.a.</v>
      </c>
      <c r="AW41" s="18" t="str">
        <f>IFERROR('[1]24 mois smartphone upg'!AT177-AW33,"n.a.")</f>
        <v>n.a.</v>
      </c>
      <c r="AX41" s="18" t="str">
        <f>IFERROR('[1]24 mois smartphone upg'!AU177-AX33,"n.a.")</f>
        <v>n.a.</v>
      </c>
      <c r="AY41" s="18" t="str">
        <f>IFERROR('[1]24 mois smartphone upg'!AV177-AY33,"n.a.")</f>
        <v>n.a.</v>
      </c>
      <c r="AZ41" s="18" t="str">
        <f>IFERROR('[1]24 mois smartphone upg'!AW177-AZ33,"n.a.")</f>
        <v>n.a.</v>
      </c>
      <c r="BA41" s="18" t="str">
        <f>IFERROR('[1]24 mois smartphone upg'!AX177-BA33,"n.a.")</f>
        <v>n.a.</v>
      </c>
      <c r="BB41" s="18" t="str">
        <f>IFERROR('[1]24 mois smartphone upg'!AY177-BB33,"n.a.")</f>
        <v>n.a.</v>
      </c>
      <c r="BC41" s="18" t="str">
        <f>IFERROR('[1]24 mois smartphone upg'!AZ177-BC33,"n.a.")</f>
        <v>n.a.</v>
      </c>
      <c r="BD41" s="18" t="str">
        <f>IFERROR('[1]24 mois smartphone upg'!BA177-BD33,"n.a.")</f>
        <v>n.a.</v>
      </c>
      <c r="BE41" s="18" t="str">
        <f>IFERROR('[1]24 mois smartphone upg'!BB177-BE33,"n.a.")</f>
        <v>n.a.</v>
      </c>
      <c r="BF41" s="18" t="str">
        <f>IFERROR('[1]24 mois smartphone upg'!BC177-BF33,"n.a.")</f>
        <v>n.a.</v>
      </c>
      <c r="BG41" s="18" t="str">
        <f>IFERROR('[1]24 mois smartphone upg'!BD177-BG33,"n.a.")</f>
        <v>n.a.</v>
      </c>
      <c r="BH41" s="18" t="str">
        <f>IFERROR('[1]24 mois smartphone upg'!BE177-BH33,"n.a.")</f>
        <v>n.a.</v>
      </c>
      <c r="BI41" s="18" t="str">
        <f>IFERROR('[1]24 mois smartphone upg'!BF177-BI33,"n.a.")</f>
        <v>n.a.</v>
      </c>
      <c r="BJ41" s="18" t="str">
        <f>IFERROR('[1]24 mois smartphone upg'!BG177-BJ33,"n.a.")</f>
        <v>n.a.</v>
      </c>
      <c r="BK41" s="18" t="str">
        <f>IFERROR('[1]24 mois smartphone upg'!BH177-BK33,"n.a.")</f>
        <v>n.a.</v>
      </c>
      <c r="BL41" s="18" t="str">
        <f>IFERROR('[1]24 mois smartphone upg'!BI177-BL33,"n.a.")</f>
        <v>n.a.</v>
      </c>
      <c r="BM41" s="18" t="str">
        <f>IFERROR('[1]24 mois smartphone upg'!BJ177-BM33,"n.a.")</f>
        <v>n.a.</v>
      </c>
      <c r="BN41" s="18" t="str">
        <f>IFERROR('[1]24 mois smartphone upg'!BK177-BN33,"n.a.")</f>
        <v>n.a.</v>
      </c>
      <c r="BO41" s="18" t="str">
        <f>IFERROR('[1]24 mois smartphone upg'!BL177-BO33,"n.a.")</f>
        <v>n.a.</v>
      </c>
      <c r="BP41" s="18" t="str">
        <f>IFERROR('[1]24 mois smartphone upg'!BM177-BP33,"n.a.")</f>
        <v>n.a.</v>
      </c>
      <c r="BQ41" s="18" t="str">
        <f>IFERROR('[1]24 mois smartphone upg'!BN177-BQ33,"n.a.")</f>
        <v>n.a.</v>
      </c>
      <c r="BR41" s="18" t="str">
        <f>IFERROR('[1]24 mois smartphone upg'!BO177-BR33,"n.a.")</f>
        <v>n.a.</v>
      </c>
      <c r="BS41" s="18" t="str">
        <f>IFERROR('[1]24 mois smartphone upg'!BP177-BS33,"n.a.")</f>
        <v>n.a.</v>
      </c>
      <c r="BT41" s="18" t="str">
        <f>IFERROR('[1]24 mois smartphone upg'!BQ177-BT33,"n.a.")</f>
        <v>n.a.</v>
      </c>
      <c r="BU41" s="18" t="str">
        <f>IFERROR('[1]24 mois smartphone upg'!BR177-BU33,"n.a.")</f>
        <v>n.a.</v>
      </c>
      <c r="BV41" s="18" t="str">
        <f>IFERROR('[1]24 mois smartphone upg'!BS177-BV33,"n.a.")</f>
        <v>n.a.</v>
      </c>
      <c r="BW41" s="18" t="str">
        <f>IFERROR('[1]24 mois smartphone upg'!BT177-BW33,"n.a.")</f>
        <v>n.a.</v>
      </c>
      <c r="BX41" s="18" t="str">
        <f>IFERROR('[1]24 mois smartphone upg'!BU177-BX33,"n.a.")</f>
        <v>n.a.</v>
      </c>
      <c r="BY41" s="18" t="str">
        <f>IFERROR('[1]24 mois smartphone upg'!BV177-BY33,"n.a.")</f>
        <v>n.a.</v>
      </c>
    </row>
    <row r="42" spans="6:78" ht="10.15" customHeight="1" x14ac:dyDescent="0.2">
      <c r="F42" s="17" t="s">
        <v>9</v>
      </c>
      <c r="G42" s="18" t="str">
        <f>IFERROR('[1]24 mois smartphone upg'!D223-G34,"n.a.")</f>
        <v>n.a.</v>
      </c>
      <c r="H42" s="18" t="str">
        <f>IFERROR('[1]24 mois smartphone upg'!E223-H34,"n.a.")</f>
        <v>n.a.</v>
      </c>
      <c r="I42" s="18" t="str">
        <f>IFERROR('[1]24 mois smartphone upg'!F223-I34,"n.a.")</f>
        <v>n.a.</v>
      </c>
      <c r="J42" s="18" t="str">
        <f>IFERROR('[1]24 mois smartphone upg'!G223-J34,"n.a.")</f>
        <v>n.a.</v>
      </c>
      <c r="K42" s="18" t="str">
        <f>IFERROR('[1]24 mois smartphone upg'!H223-K34,"n.a.")</f>
        <v>n.a.</v>
      </c>
      <c r="L42" s="18" t="str">
        <f>IFERROR('[1]24 mois smartphone upg'!I223-L34,"n.a.")</f>
        <v>n.a.</v>
      </c>
      <c r="M42" s="18" t="str">
        <f>IFERROR('[1]24 mois smartphone upg'!J223-M34,"n.a.")</f>
        <v>n.a.</v>
      </c>
      <c r="N42" s="18" t="str">
        <f>IFERROR('[1]24 mois smartphone upg'!K223-N34,"n.a.")</f>
        <v>n.a.</v>
      </c>
      <c r="O42" s="18" t="str">
        <f>IFERROR('[1]24 mois smartphone upg'!L223-O34,"n.a.")</f>
        <v>n.a.</v>
      </c>
      <c r="P42" s="18" t="str">
        <f>IFERROR('[1]24 mois smartphone upg'!M223-P34,"n.a.")</f>
        <v>n.a.</v>
      </c>
      <c r="Q42" s="18" t="str">
        <f>IFERROR('[1]24 mois smartphone upg'!N223-Q34,"n.a.")</f>
        <v>n.a.</v>
      </c>
      <c r="R42" s="18" t="str">
        <f>IFERROR('[1]24 mois smartphone upg'!O223-R34,"n.a.")</f>
        <v>n.a.</v>
      </c>
      <c r="S42" s="18" t="str">
        <f>IFERROR('[1]24 mois smartphone upg'!P223-S34,"n.a.")</f>
        <v>n.a.</v>
      </c>
      <c r="T42" s="18" t="str">
        <f>IFERROR('[1]24 mois smartphone upg'!Q223-T34,"n.a.")</f>
        <v>n.a.</v>
      </c>
      <c r="U42" s="18" t="str">
        <f>IFERROR('[1]24 mois smartphone upg'!R223-U34,"n.a.")</f>
        <v>n.a.</v>
      </c>
      <c r="V42" s="18" t="str">
        <f>IFERROR('[1]24 mois smartphone upg'!S223-V34,"n.a.")</f>
        <v>n.a.</v>
      </c>
      <c r="W42" s="18" t="str">
        <f>IFERROR('[1]24 mois smartphone upg'!T223-W34,"n.a.")</f>
        <v>n.a.</v>
      </c>
      <c r="X42" s="18" t="str">
        <f>IFERROR('[1]24 mois smartphone upg'!U223-X34,"n.a.")</f>
        <v>n.a.</v>
      </c>
      <c r="Y42" s="18" t="str">
        <f>IFERROR('[1]24 mois smartphone upg'!V223-Y34,"n.a.")</f>
        <v>n.a.</v>
      </c>
      <c r="Z42" s="18" t="str">
        <f>IFERROR('[1]24 mois smartphone upg'!W223-Z34,"n.a.")</f>
        <v>n.a.</v>
      </c>
      <c r="AA42" s="18" t="str">
        <f>IFERROR('[1]24 mois smartphone upg'!X223-AA34,"n.a.")</f>
        <v>n.a.</v>
      </c>
      <c r="AB42" s="18" t="str">
        <f>IFERROR('[1]24 mois smartphone upg'!Y223-AB34,"n.a.")</f>
        <v>n.a.</v>
      </c>
      <c r="AC42" s="18" t="str">
        <f>IFERROR('[1]24 mois smartphone upg'!Z223-AC34,"n.a.")</f>
        <v>n.a.</v>
      </c>
      <c r="AD42" s="18" t="str">
        <f>IFERROR('[1]24 mois smartphone upg'!AA223-AD34,"n.a.")</f>
        <v>n.a.</v>
      </c>
      <c r="AE42" s="18" t="str">
        <f>IFERROR('[1]24 mois smartphone upg'!AB223-AE34,"n.a.")</f>
        <v>n.a.</v>
      </c>
      <c r="AF42" s="18" t="str">
        <f>IFERROR('[1]24 mois smartphone upg'!AC223-AF34,"n.a.")</f>
        <v>n.a.</v>
      </c>
      <c r="AG42" s="18" t="str">
        <f>IFERROR('[1]24 mois smartphone upg'!AD223-AG34,"n.a.")</f>
        <v>n.a.</v>
      </c>
      <c r="AH42" s="18" t="str">
        <f>IFERROR('[1]24 mois smartphone upg'!AE223-AH34,"n.a.")</f>
        <v>n.a.</v>
      </c>
      <c r="AI42" s="18" t="str">
        <f>IFERROR('[1]24 mois smartphone upg'!AF223-AI34,"n.a.")</f>
        <v>n.a.</v>
      </c>
      <c r="AJ42" s="18" t="str">
        <f>IFERROR('[1]24 mois smartphone upg'!AG223-AJ34,"n.a.")</f>
        <v>n.a.</v>
      </c>
      <c r="AK42" s="18">
        <f>IFERROR('[1]24 mois smartphone upg'!AH223-AK34,"n.a.")</f>
        <v>1.3776581970432744E-3</v>
      </c>
      <c r="AL42" s="18">
        <f>IFERROR('[1]24 mois smartphone upg'!AI223-AL34,"n.a.")</f>
        <v>1.3370559787517777E-3</v>
      </c>
      <c r="AM42" s="18">
        <f>IFERROR('[1]24 mois smartphone upg'!AJ223-AM34,"n.a.")</f>
        <v>1.2960127122596532E-3</v>
      </c>
      <c r="AN42" s="18">
        <f>IFERROR('[1]24 mois smartphone upg'!AK223-AN34,"n.a.")</f>
        <v>1.2545236066898724E-3</v>
      </c>
      <c r="AO42" s="18">
        <f>IFERROR('[1]24 mois smartphone upg'!AL223-AO34,"n.a.")</f>
        <v>1.2125838190399918E-3</v>
      </c>
      <c r="AP42" s="18">
        <f>IFERROR('[1]24 mois smartphone upg'!AM223-AP34,"n.a.")</f>
        <v>1.1701884536137186E-3</v>
      </c>
      <c r="AQ42" s="18">
        <f>IFERROR('[1]24 mois smartphone upg'!AN223-AQ34,"n.a.")</f>
        <v>1.1273325617366936E-3</v>
      </c>
      <c r="AR42" s="18">
        <f>IFERROR('[1]24 mois smartphone upg'!AO223-AR34,"n.a.")</f>
        <v>1.0840111407901531E-3</v>
      </c>
      <c r="AS42" s="18">
        <f>IFERROR('[1]24 mois smartphone upg'!AP223-AS34,"n.a.")</f>
        <v>1.0402191339267119E-3</v>
      </c>
      <c r="AT42" s="18">
        <f>IFERROR('[1]24 mois smartphone upg'!AQ223-AT34,"n.a.")</f>
        <v>9.9595142927455527E-4</v>
      </c>
      <c r="AU42" s="18">
        <f>IFERROR('[1]24 mois smartphone upg'!AR223-AU34,"n.a.")</f>
        <v>9.5120285953953498E-4</v>
      </c>
      <c r="AV42" s="18">
        <f>IFERROR('[1]24 mois smartphone upg'!AS223-AV34,"n.a.")</f>
        <v>9.0596820126620514E-4</v>
      </c>
      <c r="AW42" s="18">
        <f>IFERROR('[1]24 mois smartphone upg'!AT223-AW34,"n.a.")</f>
        <v>8.6024217421254434E-4</v>
      </c>
      <c r="AX42" s="18">
        <f>IFERROR('[1]24 mois smartphone upg'!AU223-AX34,"n.a.")</f>
        <v>8.1401944078152155E-4</v>
      </c>
      <c r="AY42" s="18">
        <f>IFERROR('[1]24 mois smartphone upg'!AV223-AY34,"n.a.")</f>
        <v>7.6729460542424022E-4</v>
      </c>
      <c r="AZ42" s="18">
        <f>IFERROR('[1]24 mois smartphone upg'!AW223-AZ34,"n.a.")</f>
        <v>7.2005681360565177E-5</v>
      </c>
      <c r="BA42" s="18">
        <f>IFERROR('[1]24 mois smartphone upg'!AX223-BA34,"n.a.")</f>
        <v>6.7231171072990037E-5</v>
      </c>
      <c r="BB42" s="18">
        <f>IFERROR('[1]24 mois smartphone upg'!AY223-BB34,"n.a.")</f>
        <v>6.2404796906889715E-5</v>
      </c>
      <c r="BC42" s="18">
        <f>IFERROR('[1]24 mois smartphone upg'!AZ223-BC34,"n.a.")</f>
        <v>5.7525995472929026E-5</v>
      </c>
      <c r="BD42" s="18">
        <f>IFERROR('[1]24 mois smartphone upg'!BA223-BD34,"n.a.")</f>
        <v>5.2594197263999831E-5</v>
      </c>
      <c r="BE42" s="18">
        <f>IFERROR('[1]24 mois smartphone upg'!BB223-BE34,"n.a.")</f>
        <v>4.7608826605483046E-5</v>
      </c>
      <c r="BF42" s="18">
        <f>IFERROR('[1]24 mois smartphone upg'!BC223-BF34,"n.a.")</f>
        <v>4.2569301548667227E-5</v>
      </c>
      <c r="BG42" s="18">
        <f>IFERROR('[1]24 mois smartphone upg'!BD223-BG34,"n.a.")</f>
        <v>3.7475033835221438E-5</v>
      </c>
      <c r="BH42" s="18">
        <f>IFERROR('[1]24 mois smartphone upg'!BE223-BH34,"n.a.")</f>
        <v>3.2325428819035551E-5</v>
      </c>
      <c r="BI42" s="18" t="str">
        <f>IFERROR('[1]24 mois smartphone upg'!BF223-BI34,"n.a.")</f>
        <v>n.a.</v>
      </c>
      <c r="BJ42" s="18" t="str">
        <f>IFERROR('[1]24 mois smartphone upg'!BG223-BJ34,"n.a.")</f>
        <v>n.a.</v>
      </c>
      <c r="BK42" s="18" t="str">
        <f>IFERROR('[1]24 mois smartphone upg'!BH223-BK34,"n.a.")</f>
        <v>n.a.</v>
      </c>
      <c r="BL42" s="18" t="str">
        <f>IFERROR('[1]24 mois smartphone upg'!BI223-BL34,"n.a.")</f>
        <v>n.a.</v>
      </c>
      <c r="BM42" s="18" t="str">
        <f>IFERROR('[1]24 mois smartphone upg'!BJ223-BM34,"n.a.")</f>
        <v>n.a.</v>
      </c>
      <c r="BN42" s="18" t="str">
        <f>IFERROR('[1]24 mois smartphone upg'!BK223-BN34,"n.a.")</f>
        <v>n.a.</v>
      </c>
      <c r="BO42" s="18" t="str">
        <f>IFERROR('[1]24 mois smartphone upg'!BL223-BO34,"n.a.")</f>
        <v>n.a.</v>
      </c>
      <c r="BP42" s="18" t="str">
        <f>IFERROR('[1]24 mois smartphone upg'!BM223-BP34,"n.a.")</f>
        <v>n.a.</v>
      </c>
      <c r="BQ42" s="18" t="str">
        <f>IFERROR('[1]24 mois smartphone upg'!BN223-BQ34,"n.a.")</f>
        <v>n.a.</v>
      </c>
      <c r="BR42" s="18" t="str">
        <f>IFERROR('[1]24 mois smartphone upg'!BO223-BR34,"n.a.")</f>
        <v>n.a.</v>
      </c>
      <c r="BS42" s="18" t="str">
        <f>IFERROR('[1]24 mois smartphone upg'!BP223-BS34,"n.a.")</f>
        <v>n.a.</v>
      </c>
      <c r="BT42" s="18" t="str">
        <f>IFERROR('[1]24 mois smartphone upg'!BQ223-BT34,"n.a.")</f>
        <v>n.a.</v>
      </c>
      <c r="BU42" s="18" t="str">
        <f>IFERROR('[1]24 mois smartphone upg'!BR223-BU34,"n.a.")</f>
        <v>n.a.</v>
      </c>
      <c r="BV42" s="18" t="str">
        <f>IFERROR('[1]24 mois smartphone upg'!BS223-BV34,"n.a.")</f>
        <v>n.a.</v>
      </c>
      <c r="BW42" s="18" t="str">
        <f>IFERROR('[1]24 mois smartphone upg'!BT223-BW34,"n.a.")</f>
        <v>n.a.</v>
      </c>
      <c r="BX42" s="18" t="str">
        <f>IFERROR('[1]24 mois smartphone upg'!BU223-BX34,"n.a.")</f>
        <v>n.a.</v>
      </c>
      <c r="BY42" s="18" t="str">
        <f>IFERROR('[1]24 mois smartphone upg'!BV223-BY34,"n.a.")</f>
        <v>n.a.</v>
      </c>
    </row>
    <row r="43" spans="6:78" ht="10.15" customHeight="1" x14ac:dyDescent="0.2">
      <c r="F43" s="17" t="s">
        <v>10</v>
      </c>
      <c r="G43" s="18" t="str">
        <f>IFERROR('[1]24 mois smartphone upg'!D268-G35,"n.a.")</f>
        <v>n.a.</v>
      </c>
      <c r="H43" s="18" t="str">
        <f>IFERROR('[1]24 mois smartphone upg'!E268-H35,"n.a.")</f>
        <v>n.a.</v>
      </c>
      <c r="I43" s="18" t="str">
        <f>IFERROR('[1]24 mois smartphone upg'!F268-I35,"n.a.")</f>
        <v>n.a.</v>
      </c>
      <c r="J43" s="18" t="str">
        <f>IFERROR('[1]24 mois smartphone upg'!G268-J35,"n.a.")</f>
        <v>n.a.</v>
      </c>
      <c r="K43" s="18" t="str">
        <f>IFERROR('[1]24 mois smartphone upg'!H268-K35,"n.a.")</f>
        <v>n.a.</v>
      </c>
      <c r="L43" s="18" t="str">
        <f>IFERROR('[1]24 mois smartphone upg'!I268-L35,"n.a.")</f>
        <v>n.a.</v>
      </c>
      <c r="M43" s="18" t="str">
        <f>IFERROR('[1]24 mois smartphone upg'!J268-M35,"n.a.")</f>
        <v>n.a.</v>
      </c>
      <c r="N43" s="18" t="str">
        <f>IFERROR('[1]24 mois smartphone upg'!K268-N35,"n.a.")</f>
        <v>n.a.</v>
      </c>
      <c r="O43" s="18" t="str">
        <f>IFERROR('[1]24 mois smartphone upg'!L268-O35,"n.a.")</f>
        <v>n.a.</v>
      </c>
      <c r="P43" s="18" t="str">
        <f>IFERROR('[1]24 mois smartphone upg'!M268-P35,"n.a.")</f>
        <v>n.a.</v>
      </c>
      <c r="Q43" s="18" t="str">
        <f>IFERROR('[1]24 mois smartphone upg'!N268-Q35,"n.a.")</f>
        <v>n.a.</v>
      </c>
      <c r="R43" s="18" t="str">
        <f>IFERROR('[1]24 mois smartphone upg'!O268-R35,"n.a.")</f>
        <v>n.a.</v>
      </c>
      <c r="S43" s="18" t="str">
        <f>IFERROR('[1]24 mois smartphone upg'!P268-S35,"n.a.")</f>
        <v>n.a.</v>
      </c>
      <c r="T43" s="18" t="str">
        <f>IFERROR('[1]24 mois smartphone upg'!Q268-T35,"n.a.")</f>
        <v>n.a.</v>
      </c>
      <c r="U43" s="18" t="str">
        <f>IFERROR('[1]24 mois smartphone upg'!R268-U35,"n.a.")</f>
        <v>n.a.</v>
      </c>
      <c r="V43" s="18" t="str">
        <f>IFERROR('[1]24 mois smartphone upg'!S268-V35,"n.a.")</f>
        <v>n.a.</v>
      </c>
      <c r="W43" s="18" t="str">
        <f>IFERROR('[1]24 mois smartphone upg'!T268-W35,"n.a.")</f>
        <v>n.a.</v>
      </c>
      <c r="X43" s="18" t="str">
        <f>IFERROR('[1]24 mois smartphone upg'!U268-X35,"n.a.")</f>
        <v>n.a.</v>
      </c>
      <c r="Y43" s="18" t="str">
        <f>IFERROR('[1]24 mois smartphone upg'!V268-Y35,"n.a.")</f>
        <v>n.a.</v>
      </c>
      <c r="Z43" s="18" t="str">
        <f>IFERROR('[1]24 mois smartphone upg'!W268-Z35,"n.a.")</f>
        <v>n.a.</v>
      </c>
      <c r="AA43" s="18" t="str">
        <f>IFERROR('[1]24 mois smartphone upg'!X268-AA35,"n.a.")</f>
        <v>n.a.</v>
      </c>
      <c r="AB43" s="18" t="str">
        <f>IFERROR('[1]24 mois smartphone upg'!Y268-AB35,"n.a.")</f>
        <v>n.a.</v>
      </c>
      <c r="AC43" s="18" t="str">
        <f>IFERROR('[1]24 mois smartphone upg'!Z268-AC35,"n.a.")</f>
        <v>n.a.</v>
      </c>
      <c r="AD43" s="18" t="str">
        <f>IFERROR('[1]24 mois smartphone upg'!AA268-AD35,"n.a.")</f>
        <v>n.a.</v>
      </c>
      <c r="AE43" s="18" t="str">
        <f>IFERROR('[1]24 mois smartphone upg'!AB268-AE35,"n.a.")</f>
        <v>n.a.</v>
      </c>
      <c r="AF43" s="18" t="str">
        <f>IFERROR('[1]24 mois smartphone upg'!AC268-AF35,"n.a.")</f>
        <v>n.a.</v>
      </c>
      <c r="AG43" s="18" t="str">
        <f>IFERROR('[1]24 mois smartphone upg'!AD268-AG35,"n.a.")</f>
        <v>n.a.</v>
      </c>
      <c r="AH43" s="18" t="str">
        <f>IFERROR('[1]24 mois smartphone upg'!AE268-AH35,"n.a.")</f>
        <v>n.a.</v>
      </c>
      <c r="AI43" s="18" t="str">
        <f>IFERROR('[1]24 mois smartphone upg'!AF268-AI35,"n.a.")</f>
        <v>n.a.</v>
      </c>
      <c r="AJ43" s="18" t="str">
        <f>IFERROR('[1]24 mois smartphone upg'!AG268-AJ35,"n.a.")</f>
        <v>n.a.</v>
      </c>
      <c r="AK43" s="18" t="str">
        <f>IFERROR('[1]24 mois smartphone upg'!AH268-AK35,"n.a.")</f>
        <v>n.a.</v>
      </c>
      <c r="AL43" s="18" t="str">
        <f>IFERROR('[1]24 mois smartphone upg'!AI268-AL35,"n.a.")</f>
        <v>n.a.</v>
      </c>
      <c r="AM43" s="18" t="str">
        <f>IFERROR('[1]24 mois smartphone upg'!AJ268-AM35,"n.a.")</f>
        <v>n.a.</v>
      </c>
      <c r="AN43" s="18" t="str">
        <f>IFERROR('[1]24 mois smartphone upg'!AK268-AN35,"n.a.")</f>
        <v>n.a.</v>
      </c>
      <c r="AO43" s="18" t="str">
        <f>IFERROR('[1]24 mois smartphone upg'!AL268-AO35,"n.a.")</f>
        <v>n.a.</v>
      </c>
      <c r="AP43" s="18" t="str">
        <f>IFERROR('[1]24 mois smartphone upg'!AM268-AP35,"n.a.")</f>
        <v>n.a.</v>
      </c>
      <c r="AQ43" s="18" t="str">
        <f>IFERROR('[1]24 mois smartphone upg'!AN268-AQ35,"n.a.")</f>
        <v>n.a.</v>
      </c>
      <c r="AR43" s="18" t="str">
        <f>IFERROR('[1]24 mois smartphone upg'!AO268-AR35,"n.a.")</f>
        <v>n.a.</v>
      </c>
      <c r="AS43" s="18" t="str">
        <f>IFERROR('[1]24 mois smartphone upg'!AP268-AS35,"n.a.")</f>
        <v>n.a.</v>
      </c>
      <c r="AT43" s="18" t="str">
        <f>IFERROR('[1]24 mois smartphone upg'!AQ268-AT35,"n.a.")</f>
        <v>n.a.</v>
      </c>
      <c r="AU43" s="18" t="str">
        <f>IFERROR('[1]24 mois smartphone upg'!AR268-AU35,"n.a.")</f>
        <v>n.a.</v>
      </c>
      <c r="AV43" s="18" t="str">
        <f>IFERROR('[1]24 mois smartphone upg'!AS268-AV35,"n.a.")</f>
        <v>n.a.</v>
      </c>
      <c r="AW43" s="18" t="str">
        <f>IFERROR('[1]24 mois smartphone upg'!AT268-AW35,"n.a.")</f>
        <v>n.a.</v>
      </c>
      <c r="AX43" s="18" t="str">
        <f>IFERROR('[1]24 mois smartphone upg'!AU268-AX35,"n.a.")</f>
        <v>n.a.</v>
      </c>
      <c r="AY43" s="18" t="str">
        <f>IFERROR('[1]24 mois smartphone upg'!AV268-AY35,"n.a.")</f>
        <v>n.a.</v>
      </c>
      <c r="AZ43" s="18">
        <f>IFERROR('[1]24 mois smartphone upg'!AW268-AZ35,"n.a.")</f>
        <v>1.2398934105419812E-3</v>
      </c>
      <c r="BA43" s="18">
        <f>IFERROR('[1]24 mois smartphone upg'!AX268-BA35,"n.a.")</f>
        <v>1.2033513836229304E-3</v>
      </c>
      <c r="BB43" s="18">
        <f>IFERROR('[1]24 mois smartphone upg'!AY268-BB35,"n.a.")</f>
        <v>1.1664124130277287E-3</v>
      </c>
      <c r="BC43" s="18">
        <f>IFERROR('[1]24 mois smartphone upg'!AZ268-BC35,"n.a.")</f>
        <v>1.1290721868988385E-3</v>
      </c>
      <c r="BD43" s="18">
        <f>IFERROR('[1]24 mois smartphone upg'!BA268-BD35,"n.a.")</f>
        <v>1.0913263465397449E-3</v>
      </c>
      <c r="BE43" s="18">
        <f>IFERROR('[1]24 mois smartphone upg'!BB268-BE35,"n.a.")</f>
        <v>1.0531704859033653E-3</v>
      </c>
      <c r="BF43" s="18">
        <f>IFERROR('[1]24 mois smartphone upg'!BC268-BF35,"n.a.")</f>
        <v>1.0146001510520364E-3</v>
      </c>
      <c r="BG43" s="18">
        <f>IFERROR('[1]24 mois smartphone upg'!BD268-BG35,"n.a.")</f>
        <v>9.7561083970276741E-4</v>
      </c>
      <c r="BH43" s="18">
        <f>IFERROR('[1]24 mois smartphone upg'!BE268-BH35,"n.a.")</f>
        <v>9.3619800065880554E-4</v>
      </c>
      <c r="BI43" s="18">
        <f>IFERROR('[1]24 mois smartphone upg'!BF268-BI35,"n.a.")</f>
        <v>8.9635703329804528E-4</v>
      </c>
      <c r="BJ43" s="18">
        <f>IFERROR('[1]24 mois smartphone upg'!BG268-BJ35,"n.a.")</f>
        <v>8.5608328697617253E-4</v>
      </c>
      <c r="BK43" s="18">
        <f>IFERROR('[1]24 mois smartphone upg'!BH268-BK35,"n.a.")</f>
        <v>8.1537206060033895E-4</v>
      </c>
      <c r="BL43" s="18">
        <f>IFERROR('[1]24 mois smartphone upg'!BI268-BL35,"n.a.")</f>
        <v>7.7421860191861924E-4</v>
      </c>
      <c r="BM43" s="18">
        <f>IFERROR('[1]24 mois smartphone upg'!BJ268-BM35,"n.a.")</f>
        <v>7.326181072073723E-4</v>
      </c>
      <c r="BN43" s="18">
        <f>IFERROR('[1]24 mois smartphone upg'!BK268-BN35,"n.a.")</f>
        <v>6.9056572033332486E-4</v>
      </c>
      <c r="BO43" s="18">
        <f>IFERROR('[1]24 mois smartphone upg'!BL268-BO35,"n.a.")</f>
        <v>-129.61109049741395</v>
      </c>
      <c r="BP43" s="18">
        <f>IFERROR('[1]24 mois smartphone upg'!BM268-BP35,"n.a.")</f>
        <v>-48.406765880309685</v>
      </c>
      <c r="BQ43" s="18">
        <f>IFERROR('[1]24 mois smartphone upg'!BN268-BQ35,"n.a.")</f>
        <v>-44.931753312507951</v>
      </c>
      <c r="BR43" s="18">
        <f>IFERROR('[1]24 mois smartphone upg'!BO268-BR35,"n.a.")</f>
        <v>-41.418992859368075</v>
      </c>
      <c r="BS43" s="18">
        <f>IFERROR('[1]24 mois smartphone upg'!BP268-BS35,"n.a.")</f>
        <v>-37.868074478386177</v>
      </c>
      <c r="BT43" s="18">
        <f>IFERROR('[1]24 mois smartphone upg'!BQ268-BT35,"n.a.")</f>
        <v>-34.278583672903082</v>
      </c>
      <c r="BU43" s="18">
        <f>IFERROR('[1]24 mois smartphone upg'!BR268-BU35,"n.a.")</f>
        <v>-30.650101443724051</v>
      </c>
      <c r="BV43" s="18">
        <f>IFERROR('[1]24 mois smartphone upg'!BS268-BV35,"n.a.")</f>
        <v>-26.982204240218241</v>
      </c>
      <c r="BW43" s="18">
        <f>IFERROR('[1]24 mois smartphone upg'!BT268-BW35,"n.a.")</f>
        <v>-23.274463910859911</v>
      </c>
      <c r="BX43" s="18" t="str">
        <f>IFERROR('[1]24 mois smartphone upg'!BU268-BX35,"n.a.")</f>
        <v>n.a.</v>
      </c>
      <c r="BY43" s="18" t="str">
        <f>IFERROR('[1]24 mois smartphone upg'!BV268-BY35,"n.a.")</f>
        <v>n.a.</v>
      </c>
    </row>
    <row r="45" spans="6:78" x14ac:dyDescent="0.2">
      <c r="F45" t="s">
        <v>7</v>
      </c>
    </row>
    <row r="46" spans="6:78" x14ac:dyDescent="0.2">
      <c r="F46" s="6" t="s">
        <v>8</v>
      </c>
      <c r="G46" s="7"/>
      <c r="H46" s="7"/>
      <c r="I46" s="7"/>
      <c r="J46" s="7"/>
      <c r="K46" s="7"/>
      <c r="L46" s="7"/>
      <c r="M46" s="7"/>
      <c r="N46" s="7"/>
      <c r="O46" s="7"/>
      <c r="P46" s="7"/>
      <c r="Q46" s="7"/>
      <c r="R46" s="7"/>
      <c r="S46" s="7"/>
      <c r="T46" s="7"/>
      <c r="U46" s="7"/>
      <c r="V46" s="7">
        <v>1</v>
      </c>
      <c r="W46" s="7">
        <f>1+V46</f>
        <v>2</v>
      </c>
      <c r="X46" s="7">
        <f t="shared" ref="X46:AM47" si="30">1+W46</f>
        <v>3</v>
      </c>
      <c r="Y46" s="7">
        <f t="shared" si="30"/>
        <v>4</v>
      </c>
      <c r="Z46" s="7">
        <f t="shared" si="30"/>
        <v>5</v>
      </c>
      <c r="AA46" s="7">
        <f t="shared" si="30"/>
        <v>6</v>
      </c>
      <c r="AB46" s="7">
        <f t="shared" si="30"/>
        <v>7</v>
      </c>
      <c r="AC46" s="7">
        <f t="shared" si="30"/>
        <v>8</v>
      </c>
      <c r="AD46" s="7">
        <f t="shared" si="30"/>
        <v>9</v>
      </c>
      <c r="AE46" s="7">
        <f t="shared" si="30"/>
        <v>10</v>
      </c>
      <c r="AF46" s="7">
        <f t="shared" si="30"/>
        <v>11</v>
      </c>
      <c r="AG46" s="7">
        <f t="shared" si="30"/>
        <v>12</v>
      </c>
      <c r="AH46" s="7">
        <f t="shared" si="30"/>
        <v>13</v>
      </c>
      <c r="AI46" s="7">
        <f t="shared" si="30"/>
        <v>14</v>
      </c>
      <c r="AJ46" s="7">
        <f t="shared" si="30"/>
        <v>15</v>
      </c>
      <c r="AK46" s="7">
        <f t="shared" si="30"/>
        <v>16</v>
      </c>
      <c r="AL46" s="7">
        <f t="shared" si="30"/>
        <v>17</v>
      </c>
      <c r="AM46" s="7">
        <f t="shared" si="30"/>
        <v>18</v>
      </c>
      <c r="AN46" s="7">
        <f t="shared" ref="AM46:BB47" si="31">1+AM46</f>
        <v>19</v>
      </c>
      <c r="AO46" s="7">
        <f t="shared" si="31"/>
        <v>20</v>
      </c>
      <c r="AP46" s="7">
        <f t="shared" si="31"/>
        <v>21</v>
      </c>
      <c r="AQ46" s="7">
        <f t="shared" si="31"/>
        <v>22</v>
      </c>
      <c r="AR46" s="7">
        <f t="shared" si="31"/>
        <v>23</v>
      </c>
      <c r="AS46" s="7">
        <f t="shared" si="31"/>
        <v>24</v>
      </c>
    </row>
    <row r="47" spans="6:78" x14ac:dyDescent="0.2">
      <c r="F47" s="6" t="s">
        <v>9</v>
      </c>
      <c r="AK47" s="7">
        <v>1</v>
      </c>
      <c r="AL47" s="7">
        <f>1+AK47</f>
        <v>2</v>
      </c>
      <c r="AM47" s="7">
        <f t="shared" si="31"/>
        <v>3</v>
      </c>
      <c r="AN47" s="7">
        <f t="shared" si="31"/>
        <v>4</v>
      </c>
      <c r="AO47" s="7">
        <f t="shared" si="31"/>
        <v>5</v>
      </c>
      <c r="AP47" s="7">
        <f t="shared" si="31"/>
        <v>6</v>
      </c>
      <c r="AQ47" s="7">
        <f t="shared" si="31"/>
        <v>7</v>
      </c>
      <c r="AR47" s="7">
        <f t="shared" si="31"/>
        <v>8</v>
      </c>
      <c r="AS47" s="7">
        <f t="shared" si="31"/>
        <v>9</v>
      </c>
      <c r="AT47" s="7">
        <f t="shared" si="31"/>
        <v>10</v>
      </c>
      <c r="AU47" s="7">
        <f t="shared" si="31"/>
        <v>11</v>
      </c>
      <c r="AV47" s="7">
        <f t="shared" si="31"/>
        <v>12</v>
      </c>
      <c r="AW47" s="7">
        <f t="shared" si="31"/>
        <v>13</v>
      </c>
      <c r="AX47" s="7">
        <f t="shared" si="31"/>
        <v>14</v>
      </c>
      <c r="AY47" s="7">
        <f t="shared" si="31"/>
        <v>15</v>
      </c>
      <c r="AZ47" s="7">
        <f t="shared" si="31"/>
        <v>16</v>
      </c>
      <c r="BA47" s="7">
        <f t="shared" si="31"/>
        <v>17</v>
      </c>
      <c r="BB47" s="7">
        <f t="shared" si="31"/>
        <v>18</v>
      </c>
      <c r="BC47" s="7">
        <f t="shared" ref="BB47:BQ50" si="32">1+BB47</f>
        <v>19</v>
      </c>
      <c r="BD47" s="7">
        <f t="shared" si="32"/>
        <v>20</v>
      </c>
      <c r="BE47" s="7">
        <f t="shared" si="32"/>
        <v>21</v>
      </c>
      <c r="BF47" s="7">
        <f t="shared" si="32"/>
        <v>22</v>
      </c>
      <c r="BG47" s="7">
        <f t="shared" si="32"/>
        <v>23</v>
      </c>
      <c r="BH47" s="7">
        <f t="shared" si="32"/>
        <v>24</v>
      </c>
    </row>
    <row r="48" spans="6:78" x14ac:dyDescent="0.2">
      <c r="F48" s="6" t="s">
        <v>10</v>
      </c>
      <c r="AZ48" s="7">
        <v>1</v>
      </c>
      <c r="BA48" s="7">
        <f>1+AZ48</f>
        <v>2</v>
      </c>
      <c r="BB48" s="7">
        <f t="shared" si="32"/>
        <v>3</v>
      </c>
      <c r="BC48" s="7">
        <f t="shared" si="32"/>
        <v>4</v>
      </c>
      <c r="BD48" s="7">
        <f t="shared" si="32"/>
        <v>5</v>
      </c>
      <c r="BE48" s="7">
        <f t="shared" si="32"/>
        <v>6</v>
      </c>
      <c r="BF48" s="7">
        <f t="shared" si="32"/>
        <v>7</v>
      </c>
      <c r="BG48" s="7">
        <f t="shared" si="32"/>
        <v>8</v>
      </c>
      <c r="BH48" s="7">
        <f t="shared" si="32"/>
        <v>9</v>
      </c>
      <c r="BI48" s="7">
        <f t="shared" si="32"/>
        <v>10</v>
      </c>
      <c r="BJ48" s="7">
        <f t="shared" si="32"/>
        <v>11</v>
      </c>
      <c r="BK48" s="7">
        <f t="shared" si="32"/>
        <v>12</v>
      </c>
      <c r="BL48" s="7">
        <f t="shared" si="32"/>
        <v>13</v>
      </c>
      <c r="BM48" s="7">
        <f t="shared" si="32"/>
        <v>14</v>
      </c>
      <c r="BN48" s="7">
        <f t="shared" si="32"/>
        <v>15</v>
      </c>
      <c r="BO48" s="7">
        <f t="shared" si="32"/>
        <v>16</v>
      </c>
      <c r="BP48" s="7">
        <f t="shared" si="32"/>
        <v>17</v>
      </c>
      <c r="BQ48" s="7">
        <f t="shared" si="32"/>
        <v>18</v>
      </c>
      <c r="BR48" s="7">
        <f t="shared" ref="BJ48:BY50" si="33">1+BQ48</f>
        <v>19</v>
      </c>
      <c r="BS48" s="7">
        <f t="shared" si="33"/>
        <v>20</v>
      </c>
      <c r="BT48" s="7">
        <f t="shared" si="33"/>
        <v>21</v>
      </c>
      <c r="BU48" s="7">
        <f t="shared" si="33"/>
        <v>22</v>
      </c>
      <c r="BV48" s="7">
        <f t="shared" si="33"/>
        <v>23</v>
      </c>
      <c r="BW48" s="7">
        <f t="shared" si="33"/>
        <v>24</v>
      </c>
      <c r="BX48" s="7">
        <f t="shared" si="33"/>
        <v>25</v>
      </c>
    </row>
    <row r="49" spans="2:78" x14ac:dyDescent="0.2">
      <c r="F49" s="6"/>
      <c r="G49" s="19">
        <v>43861</v>
      </c>
      <c r="H49" s="19">
        <f>EDATE(G49,1)</f>
        <v>43890</v>
      </c>
      <c r="I49" s="19">
        <f t="shared" ref="I49:BT49" si="34">EDATE(H49,1)</f>
        <v>43919</v>
      </c>
      <c r="J49" s="19">
        <f t="shared" si="34"/>
        <v>43950</v>
      </c>
      <c r="K49" s="19">
        <f t="shared" si="34"/>
        <v>43980</v>
      </c>
      <c r="L49" s="19">
        <f t="shared" si="34"/>
        <v>44011</v>
      </c>
      <c r="M49" s="19">
        <f t="shared" si="34"/>
        <v>44041</v>
      </c>
      <c r="N49" s="19">
        <f t="shared" si="34"/>
        <v>44072</v>
      </c>
      <c r="O49" s="19">
        <f t="shared" si="34"/>
        <v>44103</v>
      </c>
      <c r="P49" s="19">
        <f t="shared" si="34"/>
        <v>44133</v>
      </c>
      <c r="Q49" s="19">
        <f t="shared" si="34"/>
        <v>44164</v>
      </c>
      <c r="R49" s="19">
        <f t="shared" si="34"/>
        <v>44194</v>
      </c>
      <c r="S49" s="19">
        <f t="shared" si="34"/>
        <v>44225</v>
      </c>
      <c r="T49" s="19">
        <f t="shared" si="34"/>
        <v>44255</v>
      </c>
      <c r="U49" s="19">
        <f t="shared" si="34"/>
        <v>44283</v>
      </c>
      <c r="V49" s="19">
        <f t="shared" si="34"/>
        <v>44314</v>
      </c>
      <c r="W49" s="19">
        <f t="shared" si="34"/>
        <v>44344</v>
      </c>
      <c r="X49" s="19">
        <f t="shared" si="34"/>
        <v>44375</v>
      </c>
      <c r="Y49" s="19">
        <f t="shared" si="34"/>
        <v>44405</v>
      </c>
      <c r="Z49" s="19">
        <f t="shared" si="34"/>
        <v>44436</v>
      </c>
      <c r="AA49" s="19">
        <f t="shared" si="34"/>
        <v>44467</v>
      </c>
      <c r="AB49" s="19">
        <f t="shared" si="34"/>
        <v>44497</v>
      </c>
      <c r="AC49" s="19">
        <f t="shared" si="34"/>
        <v>44528</v>
      </c>
      <c r="AD49" s="19">
        <f t="shared" si="34"/>
        <v>44558</v>
      </c>
      <c r="AE49" s="19">
        <f t="shared" si="34"/>
        <v>44589</v>
      </c>
      <c r="AF49" s="19">
        <f t="shared" si="34"/>
        <v>44620</v>
      </c>
      <c r="AG49" s="19">
        <f t="shared" si="34"/>
        <v>44648</v>
      </c>
      <c r="AH49" s="19">
        <f t="shared" si="34"/>
        <v>44679</v>
      </c>
      <c r="AI49" s="19">
        <f t="shared" si="34"/>
        <v>44709</v>
      </c>
      <c r="AJ49" s="19">
        <f t="shared" si="34"/>
        <v>44740</v>
      </c>
      <c r="AK49" s="19">
        <f t="shared" si="34"/>
        <v>44770</v>
      </c>
      <c r="AL49" s="19">
        <f t="shared" si="34"/>
        <v>44801</v>
      </c>
      <c r="AM49" s="19">
        <f t="shared" si="34"/>
        <v>44832</v>
      </c>
      <c r="AN49" s="19">
        <f t="shared" si="34"/>
        <v>44862</v>
      </c>
      <c r="AO49" s="19">
        <f t="shared" si="34"/>
        <v>44893</v>
      </c>
      <c r="AP49" s="19">
        <f t="shared" si="34"/>
        <v>44923</v>
      </c>
      <c r="AQ49" s="19">
        <f t="shared" si="34"/>
        <v>44954</v>
      </c>
      <c r="AR49" s="19">
        <f t="shared" si="34"/>
        <v>44985</v>
      </c>
      <c r="AS49" s="19">
        <f t="shared" si="34"/>
        <v>45013</v>
      </c>
      <c r="AT49" s="19">
        <f t="shared" si="34"/>
        <v>45044</v>
      </c>
      <c r="AU49" s="19">
        <f t="shared" si="34"/>
        <v>45074</v>
      </c>
      <c r="AV49" s="19">
        <f t="shared" si="34"/>
        <v>45105</v>
      </c>
      <c r="AW49" s="19">
        <f t="shared" si="34"/>
        <v>45135</v>
      </c>
      <c r="AX49" s="19">
        <f t="shared" si="34"/>
        <v>45166</v>
      </c>
      <c r="AY49" s="19">
        <f t="shared" si="34"/>
        <v>45197</v>
      </c>
      <c r="AZ49" s="19">
        <f t="shared" si="34"/>
        <v>45227</v>
      </c>
      <c r="BA49" s="19">
        <f t="shared" si="34"/>
        <v>45258</v>
      </c>
      <c r="BB49" s="19">
        <f t="shared" si="34"/>
        <v>45288</v>
      </c>
      <c r="BC49" s="19">
        <f t="shared" si="34"/>
        <v>45319</v>
      </c>
      <c r="BD49" s="19">
        <f t="shared" si="34"/>
        <v>45350</v>
      </c>
      <c r="BE49" s="19">
        <f t="shared" si="34"/>
        <v>45379</v>
      </c>
      <c r="BF49" s="19">
        <f t="shared" si="34"/>
        <v>45410</v>
      </c>
      <c r="BG49" s="19">
        <f t="shared" si="34"/>
        <v>45440</v>
      </c>
      <c r="BH49" s="19">
        <f t="shared" si="34"/>
        <v>45471</v>
      </c>
      <c r="BI49" s="19">
        <f t="shared" si="34"/>
        <v>45501</v>
      </c>
      <c r="BJ49" s="19">
        <f t="shared" si="34"/>
        <v>45532</v>
      </c>
      <c r="BK49" s="19">
        <f t="shared" si="34"/>
        <v>45563</v>
      </c>
      <c r="BL49" s="19">
        <f t="shared" si="34"/>
        <v>45593</v>
      </c>
      <c r="BM49" s="19">
        <f t="shared" si="34"/>
        <v>45624</v>
      </c>
      <c r="BN49" s="19">
        <f t="shared" si="34"/>
        <v>45654</v>
      </c>
      <c r="BO49" s="19">
        <f t="shared" si="34"/>
        <v>45685</v>
      </c>
      <c r="BP49" s="19">
        <f t="shared" si="34"/>
        <v>45716</v>
      </c>
      <c r="BQ49" s="19">
        <f t="shared" si="34"/>
        <v>45744</v>
      </c>
      <c r="BR49" s="19">
        <f t="shared" si="34"/>
        <v>45775</v>
      </c>
      <c r="BS49" s="19">
        <f t="shared" si="34"/>
        <v>45805</v>
      </c>
      <c r="BT49" s="19">
        <f t="shared" si="34"/>
        <v>45836</v>
      </c>
      <c r="BU49" s="19">
        <f t="shared" ref="BU49:BZ49" si="35">EDATE(BT49,1)</f>
        <v>45866</v>
      </c>
      <c r="BV49" s="19">
        <f t="shared" si="35"/>
        <v>45897</v>
      </c>
      <c r="BW49" s="19">
        <f t="shared" si="35"/>
        <v>45928</v>
      </c>
      <c r="BX49" s="19">
        <f t="shared" si="35"/>
        <v>45958</v>
      </c>
      <c r="BY49" s="19">
        <f t="shared" si="35"/>
        <v>45989</v>
      </c>
      <c r="BZ49" s="19">
        <f t="shared" si="35"/>
        <v>46019</v>
      </c>
    </row>
    <row r="50" spans="2:78" ht="10.15" customHeight="1" x14ac:dyDescent="0.2">
      <c r="C50" s="20">
        <v>43861</v>
      </c>
      <c r="F50" s="8" t="s">
        <v>4</v>
      </c>
      <c r="G50" s="9">
        <v>1</v>
      </c>
      <c r="H50" s="9">
        <f>1+G50</f>
        <v>2</v>
      </c>
      <c r="I50" s="9">
        <f t="shared" ref="I50:BA50" si="36">1+H50</f>
        <v>3</v>
      </c>
      <c r="J50" s="9">
        <f t="shared" si="36"/>
        <v>4</v>
      </c>
      <c r="K50" s="9">
        <f t="shared" si="36"/>
        <v>5</v>
      </c>
      <c r="L50" s="9">
        <f t="shared" si="36"/>
        <v>6</v>
      </c>
      <c r="M50" s="9">
        <f t="shared" si="36"/>
        <v>7</v>
      </c>
      <c r="N50" s="9">
        <f t="shared" si="36"/>
        <v>8</v>
      </c>
      <c r="O50" s="9">
        <f t="shared" si="36"/>
        <v>9</v>
      </c>
      <c r="P50" s="9">
        <f t="shared" si="36"/>
        <v>10</v>
      </c>
      <c r="Q50" s="9">
        <f t="shared" si="36"/>
        <v>11</v>
      </c>
      <c r="R50" s="9">
        <f t="shared" si="36"/>
        <v>12</v>
      </c>
      <c r="S50" s="9">
        <f t="shared" si="36"/>
        <v>13</v>
      </c>
      <c r="T50" s="9">
        <f t="shared" si="36"/>
        <v>14</v>
      </c>
      <c r="U50" s="9">
        <f t="shared" si="36"/>
        <v>15</v>
      </c>
      <c r="V50" s="9">
        <f t="shared" si="36"/>
        <v>16</v>
      </c>
      <c r="W50" s="9">
        <f t="shared" si="36"/>
        <v>17</v>
      </c>
      <c r="X50" s="9">
        <f t="shared" si="36"/>
        <v>18</v>
      </c>
      <c r="Y50" s="9">
        <f t="shared" si="36"/>
        <v>19</v>
      </c>
      <c r="Z50" s="9">
        <f t="shared" si="36"/>
        <v>20</v>
      </c>
      <c r="AA50" s="9">
        <f t="shared" si="36"/>
        <v>21</v>
      </c>
      <c r="AB50" s="9">
        <f t="shared" si="36"/>
        <v>22</v>
      </c>
      <c r="AC50" s="9">
        <f t="shared" si="36"/>
        <v>23</v>
      </c>
      <c r="AD50" s="9">
        <f t="shared" si="36"/>
        <v>24</v>
      </c>
      <c r="AE50" s="9">
        <f t="shared" si="36"/>
        <v>25</v>
      </c>
      <c r="AF50" s="9">
        <f t="shared" si="36"/>
        <v>26</v>
      </c>
      <c r="AG50" s="9">
        <f t="shared" si="36"/>
        <v>27</v>
      </c>
      <c r="AH50" s="9">
        <f t="shared" si="36"/>
        <v>28</v>
      </c>
      <c r="AI50" s="9">
        <f t="shared" si="36"/>
        <v>29</v>
      </c>
      <c r="AJ50" s="9">
        <f t="shared" si="36"/>
        <v>30</v>
      </c>
      <c r="AK50" s="9">
        <f t="shared" si="36"/>
        <v>31</v>
      </c>
      <c r="AL50" s="9">
        <f t="shared" si="36"/>
        <v>32</v>
      </c>
      <c r="AM50" s="9">
        <f t="shared" si="36"/>
        <v>33</v>
      </c>
      <c r="AN50" s="9">
        <f t="shared" si="36"/>
        <v>34</v>
      </c>
      <c r="AO50" s="9">
        <f t="shared" si="36"/>
        <v>35</v>
      </c>
      <c r="AP50" s="9">
        <f t="shared" si="36"/>
        <v>36</v>
      </c>
      <c r="AQ50" s="9">
        <f t="shared" si="36"/>
        <v>37</v>
      </c>
      <c r="AR50" s="9">
        <f t="shared" si="36"/>
        <v>38</v>
      </c>
      <c r="AS50" s="9">
        <f t="shared" si="36"/>
        <v>39</v>
      </c>
      <c r="AT50" s="9">
        <f t="shared" si="36"/>
        <v>40</v>
      </c>
      <c r="AU50" s="9">
        <f t="shared" si="36"/>
        <v>41</v>
      </c>
      <c r="AV50" s="9">
        <f t="shared" si="36"/>
        <v>42</v>
      </c>
      <c r="AW50" s="9">
        <f t="shared" si="36"/>
        <v>43</v>
      </c>
      <c r="AX50" s="9">
        <f t="shared" si="36"/>
        <v>44</v>
      </c>
      <c r="AY50" s="9">
        <f t="shared" si="36"/>
        <v>45</v>
      </c>
      <c r="AZ50" s="9">
        <f t="shared" si="36"/>
        <v>46</v>
      </c>
      <c r="BA50" s="9">
        <f t="shared" si="36"/>
        <v>47</v>
      </c>
      <c r="BB50" s="9">
        <f t="shared" si="32"/>
        <v>48</v>
      </c>
      <c r="BC50" s="9">
        <f t="shared" si="32"/>
        <v>49</v>
      </c>
      <c r="BD50" s="9">
        <f t="shared" si="32"/>
        <v>50</v>
      </c>
      <c r="BE50" s="9">
        <f t="shared" si="32"/>
        <v>51</v>
      </c>
      <c r="BF50" s="9">
        <f t="shared" si="32"/>
        <v>52</v>
      </c>
      <c r="BG50" s="9">
        <f t="shared" si="32"/>
        <v>53</v>
      </c>
      <c r="BH50" s="9">
        <f t="shared" si="32"/>
        <v>54</v>
      </c>
      <c r="BI50" s="9">
        <f t="shared" si="32"/>
        <v>55</v>
      </c>
      <c r="BJ50" s="9">
        <f t="shared" si="33"/>
        <v>56</v>
      </c>
      <c r="BK50" s="9">
        <f t="shared" si="33"/>
        <v>57</v>
      </c>
      <c r="BL50" s="9">
        <f t="shared" si="33"/>
        <v>58</v>
      </c>
      <c r="BM50" s="9">
        <f t="shared" si="33"/>
        <v>59</v>
      </c>
      <c r="BN50" s="9">
        <f t="shared" si="33"/>
        <v>60</v>
      </c>
      <c r="BO50" s="9">
        <f t="shared" si="33"/>
        <v>61</v>
      </c>
      <c r="BP50" s="9">
        <f t="shared" si="33"/>
        <v>62</v>
      </c>
      <c r="BQ50" s="9">
        <f t="shared" si="33"/>
        <v>63</v>
      </c>
      <c r="BR50" s="9">
        <f t="shared" si="33"/>
        <v>64</v>
      </c>
      <c r="BS50" s="9">
        <f t="shared" si="33"/>
        <v>65</v>
      </c>
      <c r="BT50" s="9">
        <f t="shared" si="33"/>
        <v>66</v>
      </c>
      <c r="BU50" s="9">
        <f t="shared" si="33"/>
        <v>67</v>
      </c>
      <c r="BV50" s="9">
        <f t="shared" si="33"/>
        <v>68</v>
      </c>
      <c r="BW50" s="9">
        <f t="shared" si="33"/>
        <v>69</v>
      </c>
      <c r="BX50" s="9">
        <f t="shared" si="33"/>
        <v>70</v>
      </c>
      <c r="BY50" s="9">
        <f t="shared" si="33"/>
        <v>71</v>
      </c>
      <c r="BZ50" s="9">
        <f t="shared" ref="BZ50" si="37">1+BY50</f>
        <v>72</v>
      </c>
    </row>
    <row r="51" spans="2:78" ht="5.25" customHeight="1" x14ac:dyDescent="0.2">
      <c r="F51" s="10"/>
      <c r="G51" s="11"/>
      <c r="H51" s="11"/>
      <c r="I51" s="11"/>
      <c r="J51" s="11"/>
      <c r="K51" s="11"/>
      <c r="L51" s="11"/>
      <c r="M51" s="11"/>
      <c r="N51" s="11"/>
      <c r="O51" s="11"/>
      <c r="P51" s="11"/>
      <c r="Q51" s="11"/>
      <c r="R51" s="11"/>
      <c r="S51" s="11"/>
      <c r="T51" s="11"/>
      <c r="U51" s="11"/>
      <c r="V51" s="11"/>
      <c r="W51" s="11"/>
      <c r="X51" s="11"/>
      <c r="Y51" s="11"/>
      <c r="Z51" s="11"/>
      <c r="AA51" s="11"/>
      <c r="AB51" s="11"/>
      <c r="AC51" s="11"/>
      <c r="AD51" s="11"/>
      <c r="AE51" s="11"/>
      <c r="AF51" s="11"/>
      <c r="AG51" s="11"/>
      <c r="AH51" s="11"/>
      <c r="AI51" s="11"/>
      <c r="AJ51" s="11"/>
      <c r="AK51" s="11"/>
      <c r="AL51" s="11"/>
      <c r="AM51" s="11"/>
      <c r="AN51" s="11"/>
      <c r="AO51" s="11"/>
      <c r="AP51" s="11"/>
      <c r="AQ51" s="11"/>
      <c r="AR51" s="11"/>
      <c r="AS51" s="11"/>
      <c r="AT51" s="11"/>
      <c r="AU51" s="11"/>
      <c r="AV51" s="11"/>
      <c r="AW51" s="11"/>
      <c r="AX51" s="11"/>
      <c r="AY51" s="11"/>
      <c r="AZ51" s="11"/>
      <c r="BA51" s="11"/>
      <c r="BB51" s="11"/>
      <c r="BC51" s="11"/>
      <c r="BD51" s="11"/>
      <c r="BE51" s="11"/>
      <c r="BF51" s="11"/>
      <c r="BG51" s="11"/>
      <c r="BH51" s="11"/>
      <c r="BI51" s="11"/>
      <c r="BJ51" s="11"/>
      <c r="BK51" s="11"/>
      <c r="BL51" s="11"/>
      <c r="BM51" s="11"/>
      <c r="BN51" s="11"/>
      <c r="BO51" s="11"/>
      <c r="BP51" s="11"/>
      <c r="BQ51" s="11"/>
      <c r="BR51" s="11"/>
      <c r="BS51" s="11"/>
      <c r="BT51" s="11"/>
      <c r="BU51" s="11"/>
      <c r="BV51" s="11"/>
      <c r="BW51" s="11"/>
      <c r="BX51" s="11"/>
      <c r="BY51" s="11"/>
      <c r="BZ51" s="11"/>
    </row>
    <row r="52" spans="2:78" x14ac:dyDescent="0.2">
      <c r="F52" t="s">
        <v>11</v>
      </c>
      <c r="G52" s="12">
        <f ca="1">INDEX('[1]DARTY - Production'!$D$8:$DH$26,MATCH("Leasing",'[1]DARTY - Production'!$D$8:$D$26,0),MATCH(Objectif!C50,'[1]DARTY - Production'!$D$8:$DH$8,0))</f>
        <v>723.34908801025279</v>
      </c>
      <c r="H52" s="12">
        <f t="shared" ref="H52:BS52" si="38">IF(H50&gt;24,0,IF(H50&lt;$G$5,$G$18,(1-$G$4)*$G$18))</f>
        <v>158.33333333333334</v>
      </c>
      <c r="I52" s="12">
        <f t="shared" si="38"/>
        <v>158.33333333333334</v>
      </c>
      <c r="J52" s="12">
        <f t="shared" si="38"/>
        <v>158.33333333333334</v>
      </c>
      <c r="K52" s="12">
        <f t="shared" si="38"/>
        <v>158.33333333333334</v>
      </c>
      <c r="L52" s="12">
        <f t="shared" si="38"/>
        <v>158.33333333333334</v>
      </c>
      <c r="M52" s="12">
        <f t="shared" si="38"/>
        <v>158.33333333333334</v>
      </c>
      <c r="N52" s="12">
        <f t="shared" si="38"/>
        <v>158.33333333333334</v>
      </c>
      <c r="O52" s="12">
        <f t="shared" si="38"/>
        <v>158.33333333333334</v>
      </c>
      <c r="P52" s="12">
        <f t="shared" si="38"/>
        <v>158.33333333333334</v>
      </c>
      <c r="Q52" s="12">
        <f t="shared" si="38"/>
        <v>158.33333333333334</v>
      </c>
      <c r="R52" s="12">
        <f t="shared" si="38"/>
        <v>158.33333333333334</v>
      </c>
      <c r="S52" s="12">
        <f t="shared" si="38"/>
        <v>158.33333333333334</v>
      </c>
      <c r="T52" s="12">
        <f t="shared" si="38"/>
        <v>158.33333333333334</v>
      </c>
      <c r="U52" s="12">
        <f t="shared" si="38"/>
        <v>158.33333333333334</v>
      </c>
      <c r="V52" s="12">
        <f t="shared" si="38"/>
        <v>63.333333333333343</v>
      </c>
      <c r="W52" s="12">
        <f t="shared" si="38"/>
        <v>63.333333333333343</v>
      </c>
      <c r="X52" s="12">
        <f t="shared" si="38"/>
        <v>63.333333333333343</v>
      </c>
      <c r="Y52" s="12">
        <f t="shared" si="38"/>
        <v>63.333333333333343</v>
      </c>
      <c r="Z52" s="12">
        <f t="shared" si="38"/>
        <v>63.333333333333343</v>
      </c>
      <c r="AA52" s="12">
        <f t="shared" si="38"/>
        <v>63.333333333333343</v>
      </c>
      <c r="AB52" s="12">
        <f t="shared" si="38"/>
        <v>63.333333333333343</v>
      </c>
      <c r="AC52" s="12">
        <f t="shared" si="38"/>
        <v>63.333333333333343</v>
      </c>
      <c r="AD52" s="12">
        <f t="shared" si="38"/>
        <v>63.333333333333343</v>
      </c>
      <c r="AE52" s="12">
        <f t="shared" si="38"/>
        <v>0</v>
      </c>
      <c r="AF52" s="12">
        <f t="shared" si="38"/>
        <v>0</v>
      </c>
      <c r="AG52" s="12">
        <f t="shared" si="38"/>
        <v>0</v>
      </c>
      <c r="AH52" s="12">
        <f t="shared" si="38"/>
        <v>0</v>
      </c>
      <c r="AI52" s="12">
        <f t="shared" si="38"/>
        <v>0</v>
      </c>
      <c r="AJ52" s="12">
        <f t="shared" si="38"/>
        <v>0</v>
      </c>
      <c r="AK52" s="12">
        <f t="shared" si="38"/>
        <v>0</v>
      </c>
      <c r="AL52" s="12">
        <f t="shared" si="38"/>
        <v>0</v>
      </c>
      <c r="AM52" s="12">
        <f t="shared" si="38"/>
        <v>0</v>
      </c>
      <c r="AN52" s="12">
        <f t="shared" si="38"/>
        <v>0</v>
      </c>
      <c r="AO52" s="12">
        <f t="shared" si="38"/>
        <v>0</v>
      </c>
      <c r="AP52" s="12">
        <f t="shared" si="38"/>
        <v>0</v>
      </c>
      <c r="AQ52" s="12">
        <f t="shared" si="38"/>
        <v>0</v>
      </c>
      <c r="AR52" s="12">
        <f t="shared" si="38"/>
        <v>0</v>
      </c>
      <c r="AS52" s="12">
        <f t="shared" si="38"/>
        <v>0</v>
      </c>
      <c r="AT52" s="12">
        <f t="shared" si="38"/>
        <v>0</v>
      </c>
      <c r="AU52" s="12">
        <f t="shared" si="38"/>
        <v>0</v>
      </c>
      <c r="AV52" s="12">
        <f t="shared" si="38"/>
        <v>0</v>
      </c>
      <c r="AW52" s="12">
        <f t="shared" si="38"/>
        <v>0</v>
      </c>
      <c r="AX52" s="12">
        <f t="shared" si="38"/>
        <v>0</v>
      </c>
      <c r="AY52" s="12">
        <f t="shared" si="38"/>
        <v>0</v>
      </c>
      <c r="AZ52" s="12">
        <f t="shared" si="38"/>
        <v>0</v>
      </c>
      <c r="BA52" s="12">
        <f t="shared" si="38"/>
        <v>0</v>
      </c>
      <c r="BB52" s="12">
        <f t="shared" si="38"/>
        <v>0</v>
      </c>
      <c r="BC52" s="12">
        <f t="shared" si="38"/>
        <v>0</v>
      </c>
      <c r="BD52" s="12">
        <f t="shared" si="38"/>
        <v>0</v>
      </c>
      <c r="BE52" s="12">
        <f t="shared" si="38"/>
        <v>0</v>
      </c>
      <c r="BF52" s="12">
        <f t="shared" si="38"/>
        <v>0</v>
      </c>
      <c r="BG52" s="12">
        <f t="shared" si="38"/>
        <v>0</v>
      </c>
      <c r="BH52" s="12">
        <f t="shared" si="38"/>
        <v>0</v>
      </c>
      <c r="BI52" s="12">
        <f t="shared" si="38"/>
        <v>0</v>
      </c>
      <c r="BJ52" s="12">
        <f t="shared" si="38"/>
        <v>0</v>
      </c>
      <c r="BK52" s="12">
        <f t="shared" si="38"/>
        <v>0</v>
      </c>
      <c r="BL52" s="12">
        <f t="shared" si="38"/>
        <v>0</v>
      </c>
      <c r="BM52" s="12">
        <f t="shared" si="38"/>
        <v>0</v>
      </c>
      <c r="BN52" s="12">
        <f t="shared" si="38"/>
        <v>0</v>
      </c>
      <c r="BO52" s="12">
        <f t="shared" si="38"/>
        <v>0</v>
      </c>
      <c r="BP52" s="12">
        <f t="shared" si="38"/>
        <v>0</v>
      </c>
      <c r="BQ52" s="12">
        <f t="shared" si="38"/>
        <v>0</v>
      </c>
      <c r="BR52" s="12">
        <f t="shared" si="38"/>
        <v>0</v>
      </c>
      <c r="BS52" s="12">
        <f t="shared" si="38"/>
        <v>0</v>
      </c>
      <c r="BT52" s="12">
        <f t="shared" ref="BT52:DC52" si="39">IF(BT50&gt;24,0,IF(BT50&lt;$G$5,$G$18,(1-$G$4)*$G$18))</f>
        <v>0</v>
      </c>
      <c r="BU52" s="12">
        <f t="shared" si="39"/>
        <v>0</v>
      </c>
      <c r="BV52" s="12">
        <f t="shared" si="39"/>
        <v>0</v>
      </c>
      <c r="BW52" s="12">
        <f t="shared" si="39"/>
        <v>0</v>
      </c>
      <c r="BX52">
        <f t="shared" ref="BX52:BZ52" si="40">IF(BX50&gt;24,0,IF(BX50&lt;$G$5,$G52,(1-$G$4)*$G52))</f>
        <v>0</v>
      </c>
      <c r="BY52">
        <f t="shared" si="40"/>
        <v>0</v>
      </c>
      <c r="BZ52">
        <f t="shared" si="40"/>
        <v>0</v>
      </c>
    </row>
    <row r="53" spans="2:78" x14ac:dyDescent="0.2">
      <c r="E53">
        <v>1</v>
      </c>
      <c r="F53" t="s">
        <v>8</v>
      </c>
      <c r="G53" s="12">
        <f t="shared" ref="G53:AJ53" si="41">IF(G50&gt;($G$3+$G$5),0,IF(AND(G50&lt;($G$5+$G$5-1),G50&gt;($E$19*($G$5-1))),($G$18*$G$4),IF(AND(G50&lt;($G$3+$G$5),G50&gt;($G$5+$G$5-2)),$G$18*$G$4*(1-$G$4),IF(AND(G50&gt;($G$3+$G$5)),$G$18*$G$4*(1-$G$4)*0,0))))</f>
        <v>0</v>
      </c>
      <c r="H53" s="12">
        <f t="shared" si="41"/>
        <v>0</v>
      </c>
      <c r="I53" s="12">
        <f t="shared" si="41"/>
        <v>0</v>
      </c>
      <c r="J53" s="12">
        <f t="shared" si="41"/>
        <v>0</v>
      </c>
      <c r="K53" s="12">
        <f t="shared" si="41"/>
        <v>0</v>
      </c>
      <c r="L53" s="12">
        <f t="shared" si="41"/>
        <v>0</v>
      </c>
      <c r="M53" s="12">
        <f t="shared" si="41"/>
        <v>0</v>
      </c>
      <c r="N53" s="12">
        <f t="shared" si="41"/>
        <v>0</v>
      </c>
      <c r="O53" s="12">
        <f t="shared" si="41"/>
        <v>0</v>
      </c>
      <c r="P53" s="12">
        <f t="shared" si="41"/>
        <v>0</v>
      </c>
      <c r="Q53" s="12">
        <f t="shared" si="41"/>
        <v>0</v>
      </c>
      <c r="R53" s="12">
        <f t="shared" si="41"/>
        <v>0</v>
      </c>
      <c r="S53" s="12">
        <f t="shared" si="41"/>
        <v>0</v>
      </c>
      <c r="T53" s="12">
        <f t="shared" si="41"/>
        <v>0</v>
      </c>
      <c r="U53" s="12">
        <f t="shared" si="41"/>
        <v>0</v>
      </c>
      <c r="V53" s="12">
        <f t="shared" si="41"/>
        <v>95</v>
      </c>
      <c r="W53" s="12">
        <f t="shared" si="41"/>
        <v>95</v>
      </c>
      <c r="X53" s="12">
        <f t="shared" si="41"/>
        <v>95</v>
      </c>
      <c r="Y53" s="12">
        <f t="shared" si="41"/>
        <v>95</v>
      </c>
      <c r="Z53" s="12">
        <f t="shared" si="41"/>
        <v>95</v>
      </c>
      <c r="AA53" s="12">
        <f t="shared" si="41"/>
        <v>95</v>
      </c>
      <c r="AB53" s="12">
        <f t="shared" si="41"/>
        <v>95</v>
      </c>
      <c r="AC53" s="12">
        <f t="shared" si="41"/>
        <v>95</v>
      </c>
      <c r="AD53" s="12">
        <f t="shared" si="41"/>
        <v>95</v>
      </c>
      <c r="AE53" s="12">
        <f t="shared" si="41"/>
        <v>95</v>
      </c>
      <c r="AF53" s="12">
        <f t="shared" si="41"/>
        <v>95</v>
      </c>
      <c r="AG53" s="12">
        <f t="shared" si="41"/>
        <v>95</v>
      </c>
      <c r="AH53" s="12">
        <f t="shared" si="41"/>
        <v>95</v>
      </c>
      <c r="AI53" s="12">
        <f t="shared" si="41"/>
        <v>95</v>
      </c>
      <c r="AJ53" s="12">
        <f t="shared" si="41"/>
        <v>95</v>
      </c>
      <c r="AK53" s="12">
        <f>IF(AK50&gt;($G$3+$G$5),0,IF(AND(AK50&lt;($G$5+$G$5-1),AK50&gt;($E$19*($G$5-1))),($G$18*$G$4),IF(AND(AK50&lt;($G$3+$G$5),AK50&gt;($G$5+$G$5-2)),$G$18*$G$4*(1-$G$4),IF(AND(AK50&gt;($G$3+$G$5)),$G$18*$G$4*(1-$G$4)*0,0))))</f>
        <v>38</v>
      </c>
      <c r="AL53" s="12">
        <f t="shared" ref="AL53:BW53" si="42">IF(AL50&gt;($G$3+$G$5),0,IF(AND(AL50&lt;($G$5+$G$5-1),AL50&gt;($E$19*($G$5-1))),($G$18*$G$4),IF(AND(AL50&lt;($G$3+$G$5),AL50&gt;($G$5+$G$5-2)),$G$18*$G$4*(1-$G$4),IF(AND(AL50&gt;($G$3+$G$5)),$G$18*$G$4*(1-$G$4)*0,0))))</f>
        <v>38</v>
      </c>
      <c r="AM53" s="12">
        <f t="shared" si="42"/>
        <v>38</v>
      </c>
      <c r="AN53" s="12">
        <f t="shared" si="42"/>
        <v>38</v>
      </c>
      <c r="AO53" s="12">
        <f t="shared" si="42"/>
        <v>38</v>
      </c>
      <c r="AP53" s="12">
        <f t="shared" si="42"/>
        <v>38</v>
      </c>
      <c r="AQ53" s="12">
        <f t="shared" si="42"/>
        <v>38</v>
      </c>
      <c r="AR53" s="12">
        <f t="shared" si="42"/>
        <v>38</v>
      </c>
      <c r="AS53" s="12">
        <f t="shared" si="42"/>
        <v>38</v>
      </c>
      <c r="AT53" s="12">
        <f t="shared" si="42"/>
        <v>0</v>
      </c>
      <c r="AU53" s="12">
        <f t="shared" si="42"/>
        <v>0</v>
      </c>
      <c r="AV53" s="12">
        <f t="shared" si="42"/>
        <v>0</v>
      </c>
      <c r="AW53" s="12">
        <f t="shared" si="42"/>
        <v>0</v>
      </c>
      <c r="AX53" s="12">
        <f t="shared" si="42"/>
        <v>0</v>
      </c>
      <c r="AY53" s="12">
        <f t="shared" si="42"/>
        <v>0</v>
      </c>
      <c r="AZ53" s="12">
        <f t="shared" si="42"/>
        <v>0</v>
      </c>
      <c r="BA53" s="12">
        <f t="shared" si="42"/>
        <v>0</v>
      </c>
      <c r="BB53" s="12">
        <f t="shared" si="42"/>
        <v>0</v>
      </c>
      <c r="BC53" s="12">
        <f t="shared" si="42"/>
        <v>0</v>
      </c>
      <c r="BD53" s="12">
        <f t="shared" si="42"/>
        <v>0</v>
      </c>
      <c r="BE53" s="12">
        <f t="shared" si="42"/>
        <v>0</v>
      </c>
      <c r="BF53" s="12">
        <f t="shared" si="42"/>
        <v>0</v>
      </c>
      <c r="BG53" s="12">
        <f t="shared" si="42"/>
        <v>0</v>
      </c>
      <c r="BH53" s="12">
        <f t="shared" si="42"/>
        <v>0</v>
      </c>
      <c r="BI53" s="12">
        <f t="shared" si="42"/>
        <v>0</v>
      </c>
      <c r="BJ53" s="12">
        <f t="shared" si="42"/>
        <v>0</v>
      </c>
      <c r="BK53" s="12">
        <f t="shared" si="42"/>
        <v>0</v>
      </c>
      <c r="BL53" s="12">
        <f t="shared" si="42"/>
        <v>0</v>
      </c>
      <c r="BM53" s="12">
        <f t="shared" si="42"/>
        <v>0</v>
      </c>
      <c r="BN53" s="12">
        <f t="shared" si="42"/>
        <v>0</v>
      </c>
      <c r="BO53" s="12">
        <f t="shared" si="42"/>
        <v>0</v>
      </c>
      <c r="BP53" s="12">
        <f t="shared" si="42"/>
        <v>0</v>
      </c>
      <c r="BQ53" s="12">
        <f t="shared" si="42"/>
        <v>0</v>
      </c>
      <c r="BR53" s="12">
        <f t="shared" si="42"/>
        <v>0</v>
      </c>
      <c r="BS53" s="12">
        <f t="shared" si="42"/>
        <v>0</v>
      </c>
      <c r="BT53" s="12">
        <f t="shared" si="42"/>
        <v>0</v>
      </c>
      <c r="BU53" s="12">
        <f t="shared" si="42"/>
        <v>0</v>
      </c>
      <c r="BV53" s="12">
        <f t="shared" si="42"/>
        <v>0</v>
      </c>
      <c r="BW53" s="12">
        <f t="shared" si="42"/>
        <v>0</v>
      </c>
      <c r="BX53">
        <f t="shared" ref="BX53:BZ53" si="43">IF(BX50&gt;($G$3+$G$5),0,IF(AND(BX50&lt;($G$5+$G$5-1),BX50&gt;($E53*($G$5-1))),($G52*$G$4),IF(AND(BX50&lt;($G$3+$G$5),BX50&gt;($G$5+$G$5-2)),$G52*$G$4*(1-$G$4),IF(AND(BX50&gt;($G$3+$G$5)),$G52*$G$4*(1-$G$4)*0,0))))</f>
        <v>0</v>
      </c>
      <c r="BY53">
        <f t="shared" si="43"/>
        <v>0</v>
      </c>
      <c r="BZ53">
        <f t="shared" si="43"/>
        <v>0</v>
      </c>
    </row>
    <row r="54" spans="2:78" x14ac:dyDescent="0.2">
      <c r="E54">
        <v>2</v>
      </c>
      <c r="F54" t="s">
        <v>9</v>
      </c>
      <c r="G54" s="12">
        <f t="shared" ref="G54:BA54" si="44">IF(G50&gt;($G$3+$G$5+$G$5),0,IF(AND(G50&lt;($G$5+$G$5+$G$5-2),G50&gt;($E$20*$G$5-2)),$G$18*($G$4*$G$4),IF(AND(G50&lt;($G$5+$G$5+$G$3-1),G50&gt;($G$5+$G$5+$G$5-3)),$G$18*$G$4*$G$4*(1-$G$4),0)))</f>
        <v>0</v>
      </c>
      <c r="H54" s="12">
        <f t="shared" si="44"/>
        <v>0</v>
      </c>
      <c r="I54" s="12">
        <f t="shared" si="44"/>
        <v>0</v>
      </c>
      <c r="J54" s="12">
        <f t="shared" si="44"/>
        <v>0</v>
      </c>
      <c r="K54" s="12">
        <f t="shared" si="44"/>
        <v>0</v>
      </c>
      <c r="L54" s="12">
        <f t="shared" si="44"/>
        <v>0</v>
      </c>
      <c r="M54" s="12">
        <f t="shared" si="44"/>
        <v>0</v>
      </c>
      <c r="N54" s="12">
        <f t="shared" si="44"/>
        <v>0</v>
      </c>
      <c r="O54" s="12">
        <f t="shared" si="44"/>
        <v>0</v>
      </c>
      <c r="P54" s="12">
        <f t="shared" si="44"/>
        <v>0</v>
      </c>
      <c r="Q54" s="12">
        <f t="shared" si="44"/>
        <v>0</v>
      </c>
      <c r="R54" s="12">
        <f t="shared" si="44"/>
        <v>0</v>
      </c>
      <c r="S54" s="12">
        <f t="shared" si="44"/>
        <v>0</v>
      </c>
      <c r="T54" s="12">
        <f t="shared" si="44"/>
        <v>0</v>
      </c>
      <c r="U54" s="12">
        <f t="shared" si="44"/>
        <v>0</v>
      </c>
      <c r="V54" s="12">
        <f t="shared" si="44"/>
        <v>0</v>
      </c>
      <c r="W54" s="12">
        <f t="shared" si="44"/>
        <v>0</v>
      </c>
      <c r="X54" s="12">
        <f t="shared" si="44"/>
        <v>0</v>
      </c>
      <c r="Y54" s="12">
        <f t="shared" si="44"/>
        <v>0</v>
      </c>
      <c r="Z54" s="12">
        <f t="shared" si="44"/>
        <v>0</v>
      </c>
      <c r="AA54" s="12">
        <f t="shared" si="44"/>
        <v>0</v>
      </c>
      <c r="AB54" s="12">
        <f t="shared" si="44"/>
        <v>0</v>
      </c>
      <c r="AC54" s="12">
        <f t="shared" si="44"/>
        <v>0</v>
      </c>
      <c r="AD54" s="12">
        <f t="shared" si="44"/>
        <v>0</v>
      </c>
      <c r="AE54" s="12">
        <f t="shared" si="44"/>
        <v>0</v>
      </c>
      <c r="AF54" s="12">
        <f t="shared" si="44"/>
        <v>0</v>
      </c>
      <c r="AG54" s="12">
        <f t="shared" si="44"/>
        <v>0</v>
      </c>
      <c r="AH54" s="12">
        <f t="shared" si="44"/>
        <v>0</v>
      </c>
      <c r="AI54" s="12">
        <f t="shared" si="44"/>
        <v>0</v>
      </c>
      <c r="AJ54" s="12">
        <f t="shared" si="44"/>
        <v>0</v>
      </c>
      <c r="AK54" s="12">
        <f t="shared" si="44"/>
        <v>57</v>
      </c>
      <c r="AL54" s="12">
        <f t="shared" si="44"/>
        <v>57</v>
      </c>
      <c r="AM54" s="12">
        <f t="shared" si="44"/>
        <v>57</v>
      </c>
      <c r="AN54" s="12">
        <f t="shared" si="44"/>
        <v>57</v>
      </c>
      <c r="AO54" s="12">
        <f t="shared" si="44"/>
        <v>57</v>
      </c>
      <c r="AP54" s="12">
        <f t="shared" si="44"/>
        <v>57</v>
      </c>
      <c r="AQ54" s="12">
        <f t="shared" si="44"/>
        <v>57</v>
      </c>
      <c r="AR54" s="12">
        <f t="shared" si="44"/>
        <v>57</v>
      </c>
      <c r="AS54" s="12">
        <f t="shared" si="44"/>
        <v>57</v>
      </c>
      <c r="AT54" s="12">
        <f t="shared" si="44"/>
        <v>57</v>
      </c>
      <c r="AU54" s="12">
        <f t="shared" si="44"/>
        <v>57</v>
      </c>
      <c r="AV54" s="12">
        <f t="shared" si="44"/>
        <v>57</v>
      </c>
      <c r="AW54" s="12">
        <f t="shared" si="44"/>
        <v>57</v>
      </c>
      <c r="AX54" s="12">
        <f t="shared" si="44"/>
        <v>57</v>
      </c>
      <c r="AY54" s="12">
        <f t="shared" si="44"/>
        <v>57</v>
      </c>
      <c r="AZ54" s="12">
        <f t="shared" si="44"/>
        <v>22.8</v>
      </c>
      <c r="BA54" s="12">
        <f t="shared" si="44"/>
        <v>22.8</v>
      </c>
      <c r="BB54" s="12">
        <f>IF(BB50&gt;($G$3+$G$5+$G$5),0,IF(AND(BB50&lt;($G$5+$G$5+$G$5-2),BB50&gt;($E$20*$G$5-2)),$G$18*($G$4*$G$4),IF(AND(BB50&lt;($G$5+$G$5+$G$3-1),BB50&gt;($G$5+$G$5+$G$5-3)),$G$18*$G$4*$G$4*(1-$G$4),0)))</f>
        <v>22.8</v>
      </c>
      <c r="BC54" s="12">
        <f t="shared" ref="BC54:BE54" si="45">IF(BC50&gt;($G$3+$G$5+$G$5),0,IF(AND(BC50&lt;($G$5+$G$5+$G$5-2),BC50&gt;($E$20*$G$5-2)),$G$18*($G$4*$G$4),IF(AND(BC50&lt;($G$5+$G$5+$G$3-1),BC50&gt;($G$5+$G$5+$G$5-3)),$G$18*$G$4*$G$4*(1-$G$4),0)))</f>
        <v>22.8</v>
      </c>
      <c r="BD54" s="12">
        <f t="shared" si="45"/>
        <v>22.8</v>
      </c>
      <c r="BE54" s="12">
        <f t="shared" si="45"/>
        <v>22.8</v>
      </c>
      <c r="BF54" s="12">
        <f>IF(BF50&gt;($G$3+$G$5+$G$5),0,IF(AND(BF50&lt;($G$5+$G$5+$G$5-2),BF50&gt;($E$20*$G$5-2)),$G$18*($G$4*$G$4),IF(AND(BF50&lt;($G$5+$G$5+$G$3-1),BF50&gt;($G$5+$G$5+$G$5-3)),$G$18*$G$4*$G$4*(1-$G$4),0)))</f>
        <v>22.8</v>
      </c>
      <c r="BG54" s="12">
        <f t="shared" ref="BG54:BW54" si="46">IF(BG50&gt;($G$3+$G$5+$G$5),0,IF(AND(BG50&lt;($G$5+$G$5+$G$5-2),BG50&gt;($E$20*$G$5-2)),$G$18*($G$4*$G$4),IF(AND(BG50&lt;($G$5+$G$5+$G$3-1),BG50&gt;($G$5+$G$5+$G$5-3)),$G$18*$G$4*$G$4*(1-$G$4),0)))</f>
        <v>22.8</v>
      </c>
      <c r="BH54" s="12">
        <f t="shared" si="46"/>
        <v>22.8</v>
      </c>
      <c r="BI54" s="12">
        <f t="shared" si="46"/>
        <v>0</v>
      </c>
      <c r="BJ54" s="12">
        <f t="shared" si="46"/>
        <v>0</v>
      </c>
      <c r="BK54" s="12">
        <f t="shared" si="46"/>
        <v>0</v>
      </c>
      <c r="BL54" s="12">
        <f t="shared" si="46"/>
        <v>0</v>
      </c>
      <c r="BM54" s="12">
        <f t="shared" si="46"/>
        <v>0</v>
      </c>
      <c r="BN54" s="12">
        <f t="shared" si="46"/>
        <v>0</v>
      </c>
      <c r="BO54" s="12">
        <f t="shared" si="46"/>
        <v>0</v>
      </c>
      <c r="BP54" s="12">
        <f t="shared" si="46"/>
        <v>0</v>
      </c>
      <c r="BQ54" s="12">
        <f t="shared" si="46"/>
        <v>0</v>
      </c>
      <c r="BR54" s="12">
        <f t="shared" si="46"/>
        <v>0</v>
      </c>
      <c r="BS54" s="12">
        <f t="shared" si="46"/>
        <v>0</v>
      </c>
      <c r="BT54" s="12">
        <f t="shared" si="46"/>
        <v>0</v>
      </c>
      <c r="BU54" s="12">
        <f t="shared" si="46"/>
        <v>0</v>
      </c>
      <c r="BV54" s="12">
        <f t="shared" si="46"/>
        <v>0</v>
      </c>
      <c r="BW54" s="12">
        <f t="shared" si="46"/>
        <v>0</v>
      </c>
      <c r="BX54">
        <f t="shared" ref="BX54:BZ54" si="47">IF(BX50&gt;($G$3+$G$5+$G$5),0,IF(AND(BX50&lt;($G$5+$G$5+$G$5-2),BX50&gt;($E54*$G$5-2)),$G52*($G$4*$G$4),IF(AND(BX50&lt;($G$5+$G$5+$G$3-1),BX50&gt;($G$5+$G$5+$G$5-3)),$G52*$G$4*$G$4*(1-$G$4),0)))</f>
        <v>0</v>
      </c>
      <c r="BY54">
        <f t="shared" si="47"/>
        <v>0</v>
      </c>
      <c r="BZ54">
        <f t="shared" si="47"/>
        <v>0</v>
      </c>
    </row>
    <row r="55" spans="2:78" x14ac:dyDescent="0.2">
      <c r="E55">
        <v>3</v>
      </c>
      <c r="F55" t="s">
        <v>10</v>
      </c>
      <c r="G55" s="12">
        <f t="shared" ref="G55:AX55" si="48">IF(G50&gt;($G$3+$G$5+$G$5+$G$5),0,IF(AND(G50&lt;($G$5+$G$5+$G$5+$G$5),G50&gt;($E$21*$G$5-1)),$G$18*($G$4*$G$4*$G$4),IF(AND(G50&lt;($G$5+$G$5+$G$5+$G$3),G50&gt;($G$5+$G$5+$G$5+$G$5-1)),$G$18*$G$4*$G$4*$G$4*(1-$G$4),0)))</f>
        <v>0</v>
      </c>
      <c r="H55" s="12">
        <f t="shared" si="48"/>
        <v>0</v>
      </c>
      <c r="I55" s="12">
        <f t="shared" si="48"/>
        <v>0</v>
      </c>
      <c r="J55" s="12">
        <f t="shared" si="48"/>
        <v>0</v>
      </c>
      <c r="K55" s="12">
        <f t="shared" si="48"/>
        <v>0</v>
      </c>
      <c r="L55" s="12">
        <f t="shared" si="48"/>
        <v>0</v>
      </c>
      <c r="M55" s="12">
        <f t="shared" si="48"/>
        <v>0</v>
      </c>
      <c r="N55" s="12">
        <f t="shared" si="48"/>
        <v>0</v>
      </c>
      <c r="O55" s="12">
        <f t="shared" si="48"/>
        <v>0</v>
      </c>
      <c r="P55" s="12">
        <f t="shared" si="48"/>
        <v>0</v>
      </c>
      <c r="Q55" s="12">
        <f t="shared" si="48"/>
        <v>0</v>
      </c>
      <c r="R55" s="12">
        <f t="shared" si="48"/>
        <v>0</v>
      </c>
      <c r="S55" s="12">
        <f t="shared" si="48"/>
        <v>0</v>
      </c>
      <c r="T55" s="12">
        <f t="shared" si="48"/>
        <v>0</v>
      </c>
      <c r="U55" s="12">
        <f t="shared" si="48"/>
        <v>0</v>
      </c>
      <c r="V55" s="12">
        <f t="shared" si="48"/>
        <v>0</v>
      </c>
      <c r="W55" s="12">
        <f t="shared" si="48"/>
        <v>0</v>
      </c>
      <c r="X55" s="12">
        <f t="shared" si="48"/>
        <v>0</v>
      </c>
      <c r="Y55" s="12">
        <f t="shared" si="48"/>
        <v>0</v>
      </c>
      <c r="Z55" s="12">
        <f t="shared" si="48"/>
        <v>0</v>
      </c>
      <c r="AA55" s="12">
        <f t="shared" si="48"/>
        <v>0</v>
      </c>
      <c r="AB55" s="12">
        <f t="shared" si="48"/>
        <v>0</v>
      </c>
      <c r="AC55" s="12">
        <f t="shared" si="48"/>
        <v>0</v>
      </c>
      <c r="AD55" s="12">
        <f t="shared" si="48"/>
        <v>0</v>
      </c>
      <c r="AE55" s="12">
        <f t="shared" si="48"/>
        <v>0</v>
      </c>
      <c r="AF55" s="12">
        <f t="shared" si="48"/>
        <v>0</v>
      </c>
      <c r="AG55" s="12">
        <f t="shared" si="48"/>
        <v>0</v>
      </c>
      <c r="AH55" s="12">
        <f t="shared" si="48"/>
        <v>0</v>
      </c>
      <c r="AI55" s="12">
        <f t="shared" si="48"/>
        <v>0</v>
      </c>
      <c r="AJ55" s="12">
        <f t="shared" si="48"/>
        <v>0</v>
      </c>
      <c r="AK55" s="12">
        <f t="shared" si="48"/>
        <v>0</v>
      </c>
      <c r="AL55" s="12">
        <f t="shared" si="48"/>
        <v>0</v>
      </c>
      <c r="AM55" s="12">
        <f t="shared" si="48"/>
        <v>0</v>
      </c>
      <c r="AN55" s="12">
        <f t="shared" si="48"/>
        <v>0</v>
      </c>
      <c r="AO55" s="12">
        <f t="shared" si="48"/>
        <v>0</v>
      </c>
      <c r="AP55" s="12">
        <f t="shared" si="48"/>
        <v>0</v>
      </c>
      <c r="AQ55" s="12">
        <f t="shared" si="48"/>
        <v>0</v>
      </c>
      <c r="AR55" s="12">
        <f t="shared" si="48"/>
        <v>0</v>
      </c>
      <c r="AS55" s="12">
        <f t="shared" si="48"/>
        <v>0</v>
      </c>
      <c r="AT55" s="12">
        <f t="shared" si="48"/>
        <v>0</v>
      </c>
      <c r="AU55" s="12">
        <f t="shared" si="48"/>
        <v>0</v>
      </c>
      <c r="AV55" s="12">
        <f t="shared" si="48"/>
        <v>0</v>
      </c>
      <c r="AW55" s="12">
        <f t="shared" si="48"/>
        <v>0</v>
      </c>
      <c r="AX55" s="12">
        <f t="shared" si="48"/>
        <v>0</v>
      </c>
      <c r="AY55" s="12">
        <f t="shared" ref="AY55" si="49">IF(AY50&gt;($G$3+$G$5+$G$5+$G$5),0,IF(AND(AY50&lt;($G$5+$G$5+$G$5+$G$5-2),AY50&gt;($E$21*$G$5-3)),$G$18*($G$4*$G$4*$G$4),IF(AND(AY50&lt;($G$5+$G$5+$G$5+$G$3),AY50&gt;($G$5+$G$5+$G$5+$G$5-3)),$G$18*$G$4*$G$4*$G$4*(1-$G$4),0)))</f>
        <v>0</v>
      </c>
      <c r="AZ55" s="12">
        <f>IF(AZ50&gt;($G$3+$G$5+$G$5+$G$5),0,IF(AND(AZ50&lt;($G$5+$G$5+$G$5+$G$5-2),AZ50&gt;($E$21*$G$5-3)),$G$18*($G$4*$G$4*$G$4),IF(AND(AZ50&lt;($G$5+$G$5+$G$5+$G$3),AZ50&gt;($G$5+$G$5+$G$5+$G$5-3)),$G$18*$G$4*$G$4*$G$4*(1-$G$4),0)))</f>
        <v>34.200000000000003</v>
      </c>
      <c r="BA55" s="12">
        <f t="shared" ref="BA55:BW55" si="50">IF(BA50&gt;($G$3+$G$5+$G$5+$G$5),0,IF(AND(BA50&lt;($G$5+$G$5+$G$5+$G$5-2),BA50&gt;($E$21*$G$5-3)),$G$18*($G$4*$G$4*$G$4),IF(AND(BA50&lt;($G$5+$G$5+$G$5+$G$3),BA50&gt;($G$5+$G$5+$G$5+$G$5-3)),$G$18*$G$4*$G$4*$G$4*(1-$G$4),0)))</f>
        <v>34.200000000000003</v>
      </c>
      <c r="BB55" s="12">
        <f t="shared" si="50"/>
        <v>34.200000000000003</v>
      </c>
      <c r="BC55" s="12">
        <f t="shared" si="50"/>
        <v>34.200000000000003</v>
      </c>
      <c r="BD55" s="12">
        <f t="shared" si="50"/>
        <v>34.200000000000003</v>
      </c>
      <c r="BE55" s="12">
        <f t="shared" si="50"/>
        <v>34.200000000000003</v>
      </c>
      <c r="BF55" s="12">
        <f t="shared" si="50"/>
        <v>34.200000000000003</v>
      </c>
      <c r="BG55" s="12">
        <f t="shared" si="50"/>
        <v>34.200000000000003</v>
      </c>
      <c r="BH55" s="12">
        <f t="shared" si="50"/>
        <v>34.200000000000003</v>
      </c>
      <c r="BI55" s="12">
        <f t="shared" si="50"/>
        <v>34.200000000000003</v>
      </c>
      <c r="BJ55" s="12">
        <f t="shared" si="50"/>
        <v>34.200000000000003</v>
      </c>
      <c r="BK55" s="12">
        <f t="shared" si="50"/>
        <v>34.200000000000003</v>
      </c>
      <c r="BL55" s="12">
        <f t="shared" si="50"/>
        <v>34.200000000000003</v>
      </c>
      <c r="BM55" s="12">
        <f t="shared" si="50"/>
        <v>34.200000000000003</v>
      </c>
      <c r="BN55" s="12">
        <f t="shared" si="50"/>
        <v>34.200000000000003</v>
      </c>
      <c r="BO55" s="12">
        <f t="shared" si="50"/>
        <v>34.200000000000003</v>
      </c>
      <c r="BP55" s="12">
        <f t="shared" si="50"/>
        <v>13.68</v>
      </c>
      <c r="BQ55" s="12">
        <f t="shared" si="50"/>
        <v>13.68</v>
      </c>
      <c r="BR55" s="12">
        <f t="shared" si="50"/>
        <v>13.68</v>
      </c>
      <c r="BS55" s="12">
        <f t="shared" si="50"/>
        <v>13.68</v>
      </c>
      <c r="BT55" s="12">
        <f t="shared" si="50"/>
        <v>13.68</v>
      </c>
      <c r="BU55" s="12">
        <f t="shared" si="50"/>
        <v>13.68</v>
      </c>
      <c r="BV55" s="12">
        <f t="shared" si="50"/>
        <v>13.68</v>
      </c>
      <c r="BW55" s="12">
        <f t="shared" si="50"/>
        <v>13.68</v>
      </c>
      <c r="BX55">
        <f t="shared" ref="BX55:BZ55" ca="1" si="51">IF(BX50&gt;($G$3+$G$5+$G$5+$G$5),0,IF(AND(BX50&lt;($G$5+$G$5+$G$5+$G$5),BX50&gt;($E55*$G$5-1)),$G52*($G$4*$G$4*$G$4),IF(AND(BX50&lt;($G$5+$G$5+$G$5+$G$3),BX50&gt;($G$5+$G$5+$G$5+$G$5-1)),$G52*$G$4*$G$4*$G$4*(1-$G$4),0)))</f>
        <v>62.497361204085827</v>
      </c>
      <c r="BY55">
        <f t="shared" ca="1" si="51"/>
        <v>62.497361204085827</v>
      </c>
      <c r="BZ55">
        <f t="shared" si="51"/>
        <v>0</v>
      </c>
    </row>
    <row r="56" spans="2:78" ht="5.25" customHeight="1" x14ac:dyDescent="0.2">
      <c r="G56" s="12"/>
      <c r="H56" s="12"/>
      <c r="I56" s="12"/>
      <c r="J56" s="12"/>
      <c r="K56" s="12"/>
      <c r="L56" s="12"/>
      <c r="M56" s="12"/>
      <c r="N56" s="12"/>
      <c r="O56" s="12"/>
      <c r="P56" s="12"/>
      <c r="Q56" s="12"/>
      <c r="R56" s="12"/>
      <c r="S56" s="12"/>
      <c r="T56" s="12"/>
      <c r="U56" s="12"/>
      <c r="V56" s="12"/>
      <c r="W56" s="12"/>
      <c r="X56" s="12"/>
      <c r="Y56" s="12"/>
      <c r="Z56" s="12"/>
      <c r="AA56" s="12"/>
      <c r="AB56" s="12"/>
      <c r="AC56" s="12"/>
      <c r="AD56" s="12"/>
      <c r="AE56" s="12"/>
      <c r="AF56" s="12"/>
      <c r="AG56" s="12"/>
      <c r="AH56" s="12"/>
      <c r="AI56" s="12"/>
      <c r="AJ56" s="12"/>
      <c r="AK56" s="12"/>
      <c r="AL56" s="12"/>
      <c r="AM56" s="12"/>
      <c r="AN56" s="12"/>
      <c r="AO56" s="12"/>
      <c r="AP56" s="12"/>
      <c r="AQ56" s="12"/>
      <c r="AR56" s="12"/>
      <c r="AS56" s="12"/>
      <c r="AT56" s="12"/>
      <c r="AU56" s="12"/>
      <c r="AV56" s="12"/>
      <c r="AW56" s="12"/>
      <c r="AX56" s="12"/>
      <c r="AY56" s="12"/>
      <c r="AZ56" s="12"/>
      <c r="BA56" s="12"/>
      <c r="BB56" s="12"/>
      <c r="BC56" s="12"/>
      <c r="BD56" s="12"/>
      <c r="BE56" s="12"/>
      <c r="BF56" s="12"/>
      <c r="BG56" s="12"/>
      <c r="BH56" s="12"/>
      <c r="BI56" s="12"/>
      <c r="BJ56" s="12"/>
      <c r="BK56" s="12"/>
      <c r="BL56" s="12"/>
      <c r="BM56" s="12"/>
      <c r="BN56" s="12"/>
      <c r="BO56" s="12"/>
      <c r="BP56" s="12"/>
      <c r="BQ56" s="12"/>
      <c r="BR56" s="12"/>
      <c r="BS56" s="12"/>
      <c r="BT56" s="12"/>
      <c r="BU56" s="12"/>
      <c r="BV56" s="12"/>
      <c r="BW56" s="12"/>
    </row>
    <row r="57" spans="2:78" x14ac:dyDescent="0.2">
      <c r="B57" s="21" t="s">
        <v>16</v>
      </c>
      <c r="F57" s="13" t="s">
        <v>12</v>
      </c>
      <c r="G57" s="14">
        <f t="shared" ref="G57:BR57" ca="1" si="52">SUM(G52:G55)</f>
        <v>723.34908801025279</v>
      </c>
      <c r="H57" s="14">
        <f t="shared" si="52"/>
        <v>158.33333333333334</v>
      </c>
      <c r="I57" s="14">
        <f t="shared" si="52"/>
        <v>158.33333333333334</v>
      </c>
      <c r="J57" s="14">
        <f t="shared" si="52"/>
        <v>158.33333333333334</v>
      </c>
      <c r="K57" s="14">
        <f t="shared" si="52"/>
        <v>158.33333333333334</v>
      </c>
      <c r="L57" s="14">
        <f t="shared" si="52"/>
        <v>158.33333333333334</v>
      </c>
      <c r="M57" s="14">
        <f t="shared" si="52"/>
        <v>158.33333333333334</v>
      </c>
      <c r="N57" s="14">
        <f t="shared" si="52"/>
        <v>158.33333333333334</v>
      </c>
      <c r="O57" s="14">
        <f t="shared" si="52"/>
        <v>158.33333333333334</v>
      </c>
      <c r="P57" s="14">
        <f t="shared" si="52"/>
        <v>158.33333333333334</v>
      </c>
      <c r="Q57" s="14">
        <f t="shared" si="52"/>
        <v>158.33333333333334</v>
      </c>
      <c r="R57" s="14">
        <f t="shared" si="52"/>
        <v>158.33333333333334</v>
      </c>
      <c r="S57" s="14">
        <f t="shared" si="52"/>
        <v>158.33333333333334</v>
      </c>
      <c r="T57" s="14">
        <f t="shared" si="52"/>
        <v>158.33333333333334</v>
      </c>
      <c r="U57" s="14">
        <f t="shared" si="52"/>
        <v>158.33333333333334</v>
      </c>
      <c r="V57" s="14">
        <f t="shared" si="52"/>
        <v>158.33333333333334</v>
      </c>
      <c r="W57" s="14">
        <f t="shared" si="52"/>
        <v>158.33333333333334</v>
      </c>
      <c r="X57" s="14">
        <f t="shared" si="52"/>
        <v>158.33333333333334</v>
      </c>
      <c r="Y57" s="14">
        <f t="shared" si="52"/>
        <v>158.33333333333334</v>
      </c>
      <c r="Z57" s="14">
        <f t="shared" si="52"/>
        <v>158.33333333333334</v>
      </c>
      <c r="AA57" s="14">
        <f t="shared" si="52"/>
        <v>158.33333333333334</v>
      </c>
      <c r="AB57" s="14">
        <f t="shared" si="52"/>
        <v>158.33333333333334</v>
      </c>
      <c r="AC57" s="14">
        <f t="shared" si="52"/>
        <v>158.33333333333334</v>
      </c>
      <c r="AD57" s="14">
        <f t="shared" si="52"/>
        <v>158.33333333333334</v>
      </c>
      <c r="AE57" s="14">
        <f t="shared" si="52"/>
        <v>95</v>
      </c>
      <c r="AF57" s="14">
        <f t="shared" si="52"/>
        <v>95</v>
      </c>
      <c r="AG57" s="14">
        <f t="shared" si="52"/>
        <v>95</v>
      </c>
      <c r="AH57" s="14">
        <f t="shared" si="52"/>
        <v>95</v>
      </c>
      <c r="AI57" s="14">
        <f t="shared" si="52"/>
        <v>95</v>
      </c>
      <c r="AJ57" s="14">
        <f t="shared" si="52"/>
        <v>95</v>
      </c>
      <c r="AK57" s="14">
        <f t="shared" si="52"/>
        <v>95</v>
      </c>
      <c r="AL57" s="14">
        <f t="shared" si="52"/>
        <v>95</v>
      </c>
      <c r="AM57" s="14">
        <f t="shared" si="52"/>
        <v>95</v>
      </c>
      <c r="AN57" s="14">
        <f t="shared" si="52"/>
        <v>95</v>
      </c>
      <c r="AO57" s="14">
        <f t="shared" si="52"/>
        <v>95</v>
      </c>
      <c r="AP57" s="14">
        <f t="shared" si="52"/>
        <v>95</v>
      </c>
      <c r="AQ57" s="14">
        <f t="shared" si="52"/>
        <v>95</v>
      </c>
      <c r="AR57" s="14">
        <f t="shared" si="52"/>
        <v>95</v>
      </c>
      <c r="AS57" s="14">
        <f t="shared" si="52"/>
        <v>95</v>
      </c>
      <c r="AT57" s="14">
        <f t="shared" si="52"/>
        <v>57</v>
      </c>
      <c r="AU57" s="14">
        <f t="shared" si="52"/>
        <v>57</v>
      </c>
      <c r="AV57" s="14">
        <f t="shared" si="52"/>
        <v>57</v>
      </c>
      <c r="AW57" s="14">
        <f t="shared" si="52"/>
        <v>57</v>
      </c>
      <c r="AX57" s="14">
        <f t="shared" si="52"/>
        <v>57</v>
      </c>
      <c r="AY57" s="14">
        <f t="shared" si="52"/>
        <v>57</v>
      </c>
      <c r="AZ57" s="14">
        <f t="shared" si="52"/>
        <v>57</v>
      </c>
      <c r="BA57" s="14">
        <f t="shared" si="52"/>
        <v>57</v>
      </c>
      <c r="BB57" s="14">
        <f t="shared" si="52"/>
        <v>57</v>
      </c>
      <c r="BC57" s="14">
        <f t="shared" si="52"/>
        <v>57</v>
      </c>
      <c r="BD57" s="14">
        <f t="shared" si="52"/>
        <v>57</v>
      </c>
      <c r="BE57" s="14">
        <f t="shared" si="52"/>
        <v>57</v>
      </c>
      <c r="BF57" s="14">
        <f t="shared" si="52"/>
        <v>57</v>
      </c>
      <c r="BG57" s="14">
        <f t="shared" si="52"/>
        <v>57</v>
      </c>
      <c r="BH57" s="14">
        <f t="shared" si="52"/>
        <v>57</v>
      </c>
      <c r="BI57" s="14">
        <f t="shared" si="52"/>
        <v>34.200000000000003</v>
      </c>
      <c r="BJ57" s="14">
        <f t="shared" si="52"/>
        <v>34.200000000000003</v>
      </c>
      <c r="BK57" s="14">
        <f t="shared" si="52"/>
        <v>34.200000000000003</v>
      </c>
      <c r="BL57" s="14">
        <f t="shared" si="52"/>
        <v>34.200000000000003</v>
      </c>
      <c r="BM57" s="14">
        <f t="shared" si="52"/>
        <v>34.200000000000003</v>
      </c>
      <c r="BN57" s="14">
        <f t="shared" si="52"/>
        <v>34.200000000000003</v>
      </c>
      <c r="BO57" s="14">
        <f t="shared" si="52"/>
        <v>34.200000000000003</v>
      </c>
      <c r="BP57" s="14">
        <f t="shared" si="52"/>
        <v>13.68</v>
      </c>
      <c r="BQ57" s="14">
        <f t="shared" si="52"/>
        <v>13.68</v>
      </c>
      <c r="BR57" s="14">
        <f t="shared" si="52"/>
        <v>13.68</v>
      </c>
      <c r="BS57" s="14">
        <f t="shared" ref="BS57:BX57" si="53">SUM(BS52:BS55)</f>
        <v>13.68</v>
      </c>
      <c r="BT57" s="14">
        <f t="shared" si="53"/>
        <v>13.68</v>
      </c>
      <c r="BU57" s="14">
        <f t="shared" si="53"/>
        <v>13.68</v>
      </c>
      <c r="BV57" s="14">
        <f t="shared" si="53"/>
        <v>13.68</v>
      </c>
      <c r="BW57" s="14">
        <f t="shared" si="53"/>
        <v>13.68</v>
      </c>
      <c r="BX57" s="13">
        <f t="shared" ca="1" si="53"/>
        <v>62.497361204085827</v>
      </c>
      <c r="BY57" s="13">
        <f ca="1">SUM(BY52:BY55)</f>
        <v>62.497361204085827</v>
      </c>
      <c r="BZ57" s="13">
        <f t="shared" ref="BZ57" si="54">SUM(BZ52:BZ55)</f>
        <v>0</v>
      </c>
    </row>
    <row r="58" spans="2:78" ht="5.25" customHeight="1" x14ac:dyDescent="0.2">
      <c r="F58" s="15"/>
      <c r="G58" s="16"/>
      <c r="H58" s="16"/>
      <c r="I58" s="16"/>
      <c r="J58" s="16"/>
      <c r="K58" s="16"/>
      <c r="L58" s="16"/>
      <c r="M58" s="16"/>
      <c r="N58" s="16"/>
      <c r="O58" s="16"/>
      <c r="P58" s="16"/>
      <c r="Q58" s="16"/>
      <c r="R58" s="16"/>
      <c r="S58" s="16"/>
      <c r="T58" s="16"/>
      <c r="U58" s="16"/>
      <c r="V58" s="16"/>
      <c r="W58" s="16"/>
      <c r="X58" s="16"/>
      <c r="Y58" s="16"/>
      <c r="Z58" s="16"/>
      <c r="AA58" s="16"/>
      <c r="AB58" s="16"/>
      <c r="AC58" s="16"/>
      <c r="AD58" s="16"/>
      <c r="AE58" s="16"/>
      <c r="AF58" s="16"/>
      <c r="AG58" s="16"/>
      <c r="AH58" s="16"/>
      <c r="AI58" s="16"/>
      <c r="AJ58" s="16"/>
      <c r="AK58" s="16"/>
      <c r="AL58" s="16"/>
      <c r="AM58" s="16"/>
      <c r="AN58" s="16"/>
      <c r="AO58" s="16"/>
      <c r="AP58" s="16"/>
      <c r="AQ58" s="16"/>
      <c r="AR58" s="16"/>
      <c r="AS58" s="16"/>
      <c r="AT58" s="16"/>
      <c r="AU58" s="16"/>
      <c r="AV58" s="16"/>
      <c r="AW58" s="16"/>
      <c r="AX58" s="16"/>
      <c r="AY58" s="16"/>
      <c r="AZ58" s="16"/>
      <c r="BA58" s="16"/>
      <c r="BB58" s="16"/>
      <c r="BC58" s="16"/>
      <c r="BD58" s="16"/>
      <c r="BE58" s="16"/>
      <c r="BF58" s="16"/>
      <c r="BG58" s="16"/>
      <c r="BH58" s="16"/>
      <c r="BI58" s="16"/>
      <c r="BJ58" s="16"/>
      <c r="BK58" s="16"/>
      <c r="BL58" s="16"/>
      <c r="BM58" s="16"/>
      <c r="BN58" s="16"/>
      <c r="BO58" s="16"/>
      <c r="BP58" s="16"/>
      <c r="BQ58" s="16"/>
      <c r="BR58" s="16"/>
      <c r="BS58" s="16"/>
      <c r="BT58" s="16"/>
      <c r="BU58" s="16"/>
      <c r="BV58" s="16"/>
      <c r="BW58" s="16"/>
      <c r="BX58" s="15"/>
      <c r="BY58" s="15"/>
      <c r="BZ58" s="15"/>
    </row>
    <row r="59" spans="2:78" x14ac:dyDescent="0.2">
      <c r="F59" t="s">
        <v>11</v>
      </c>
      <c r="G59" s="12">
        <f ca="1">(IFERROR(G52*HLOOKUP(G50,$G$7:$AD$8,2),"n.a."))/10^3</f>
        <v>488.08039503540914</v>
      </c>
      <c r="H59" s="12">
        <f t="shared" ref="H59:BS59" si="55">(IFERROR(H52*HLOOKUP(H50,$G$7:$AD$8,2),"n.a."))/10^3</f>
        <v>103.68689990604663</v>
      </c>
      <c r="I59" s="12">
        <f t="shared" si="55"/>
        <v>100.50404957790356</v>
      </c>
      <c r="J59" s="12">
        <f t="shared" si="55"/>
        <v>97.286625023939237</v>
      </c>
      <c r="K59" s="12">
        <f t="shared" si="55"/>
        <v>94.034250676040827</v>
      </c>
      <c r="L59" s="12">
        <f t="shared" si="55"/>
        <v>90.74654688642616</v>
      </c>
      <c r="M59" s="12">
        <f t="shared" si="55"/>
        <v>87.423129883327789</v>
      </c>
      <c r="N59" s="12">
        <f t="shared" si="55"/>
        <v>84.063611726195418</v>
      </c>
      <c r="O59" s="12">
        <f t="shared" si="55"/>
        <v>80.667600260411945</v>
      </c>
      <c r="P59" s="12">
        <f t="shared" si="55"/>
        <v>77.234699071517198</v>
      </c>
      <c r="Q59" s="12">
        <f t="shared" si="55"/>
        <v>73.764507438935055</v>
      </c>
      <c r="R59" s="12">
        <f t="shared" si="55"/>
        <v>70.256620289197343</v>
      </c>
      <c r="S59" s="12">
        <f t="shared" si="55"/>
        <v>66.710628148660049</v>
      </c>
      <c r="T59" s="12">
        <f t="shared" si="55"/>
        <v>63.126117095705254</v>
      </c>
      <c r="U59" s="12">
        <f t="shared" si="55"/>
        <v>59.502668712424907</v>
      </c>
      <c r="V59" s="12">
        <f t="shared" si="55"/>
        <v>22.335944014311476</v>
      </c>
      <c r="W59" s="12">
        <f t="shared" si="55"/>
        <v>20.854905403288846</v>
      </c>
      <c r="X59" s="12">
        <f t="shared" si="55"/>
        <v>19.35777877111898</v>
      </c>
      <c r="Y59" s="12">
        <f t="shared" si="55"/>
        <v>17.844389359073471</v>
      </c>
      <c r="Z59" s="12">
        <f t="shared" si="55"/>
        <v>16.314560510078969</v>
      </c>
      <c r="AA59" s="12">
        <f t="shared" si="55"/>
        <v>14.76811364809612</v>
      </c>
      <c r="AB59" s="12">
        <f t="shared" si="55"/>
        <v>13.204868257274478</v>
      </c>
      <c r="AC59" s="12">
        <f t="shared" si="55"/>
        <v>11.62464186088105</v>
      </c>
      <c r="AD59" s="12">
        <f t="shared" si="55"/>
        <v>10.027249999999853</v>
      </c>
      <c r="AE59" s="12">
        <f t="shared" si="55"/>
        <v>0</v>
      </c>
      <c r="AF59" s="12">
        <f t="shared" si="55"/>
        <v>0</v>
      </c>
      <c r="AG59" s="12">
        <f t="shared" si="55"/>
        <v>0</v>
      </c>
      <c r="AH59" s="12">
        <f t="shared" si="55"/>
        <v>0</v>
      </c>
      <c r="AI59" s="12">
        <f t="shared" si="55"/>
        <v>0</v>
      </c>
      <c r="AJ59" s="12">
        <f t="shared" si="55"/>
        <v>0</v>
      </c>
      <c r="AK59" s="12">
        <f t="shared" si="55"/>
        <v>0</v>
      </c>
      <c r="AL59" s="12">
        <f t="shared" si="55"/>
        <v>0</v>
      </c>
      <c r="AM59" s="12">
        <f t="shared" si="55"/>
        <v>0</v>
      </c>
      <c r="AN59" s="12">
        <f t="shared" si="55"/>
        <v>0</v>
      </c>
      <c r="AO59" s="12">
        <f t="shared" si="55"/>
        <v>0</v>
      </c>
      <c r="AP59" s="12">
        <f t="shared" si="55"/>
        <v>0</v>
      </c>
      <c r="AQ59" s="12">
        <f t="shared" si="55"/>
        <v>0</v>
      </c>
      <c r="AR59" s="12">
        <f t="shared" si="55"/>
        <v>0</v>
      </c>
      <c r="AS59" s="12">
        <f t="shared" si="55"/>
        <v>0</v>
      </c>
      <c r="AT59" s="12">
        <f t="shared" si="55"/>
        <v>0</v>
      </c>
      <c r="AU59" s="12">
        <f t="shared" si="55"/>
        <v>0</v>
      </c>
      <c r="AV59" s="12">
        <f t="shared" si="55"/>
        <v>0</v>
      </c>
      <c r="AW59" s="12">
        <f t="shared" si="55"/>
        <v>0</v>
      </c>
      <c r="AX59" s="12">
        <f t="shared" si="55"/>
        <v>0</v>
      </c>
      <c r="AY59" s="12">
        <f t="shared" si="55"/>
        <v>0</v>
      </c>
      <c r="AZ59" s="12">
        <f t="shared" si="55"/>
        <v>0</v>
      </c>
      <c r="BA59" s="12">
        <f t="shared" si="55"/>
        <v>0</v>
      </c>
      <c r="BB59" s="12">
        <f t="shared" si="55"/>
        <v>0</v>
      </c>
      <c r="BC59" s="12">
        <f t="shared" si="55"/>
        <v>0</v>
      </c>
      <c r="BD59" s="12">
        <f t="shared" si="55"/>
        <v>0</v>
      </c>
      <c r="BE59" s="12">
        <f t="shared" si="55"/>
        <v>0</v>
      </c>
      <c r="BF59" s="12">
        <f t="shared" si="55"/>
        <v>0</v>
      </c>
      <c r="BG59" s="12">
        <f t="shared" si="55"/>
        <v>0</v>
      </c>
      <c r="BH59" s="12">
        <f t="shared" si="55"/>
        <v>0</v>
      </c>
      <c r="BI59" s="12">
        <f t="shared" si="55"/>
        <v>0</v>
      </c>
      <c r="BJ59" s="12">
        <f t="shared" si="55"/>
        <v>0</v>
      </c>
      <c r="BK59" s="12">
        <f t="shared" si="55"/>
        <v>0</v>
      </c>
      <c r="BL59" s="12">
        <f t="shared" si="55"/>
        <v>0</v>
      </c>
      <c r="BM59" s="12">
        <f t="shared" si="55"/>
        <v>0</v>
      </c>
      <c r="BN59" s="12">
        <f t="shared" si="55"/>
        <v>0</v>
      </c>
      <c r="BO59" s="12">
        <f t="shared" si="55"/>
        <v>0</v>
      </c>
      <c r="BP59" s="12">
        <f t="shared" si="55"/>
        <v>0</v>
      </c>
      <c r="BQ59" s="12">
        <f t="shared" si="55"/>
        <v>0</v>
      </c>
      <c r="BR59" s="12">
        <f t="shared" si="55"/>
        <v>0</v>
      </c>
      <c r="BS59" s="12">
        <f t="shared" si="55"/>
        <v>0</v>
      </c>
      <c r="BT59" s="12">
        <f t="shared" ref="BT59:BW59" si="56">(IFERROR(BT52*HLOOKUP(BT50,$G$7:$AD$8,2),"n.a."))/10^3</f>
        <v>0</v>
      </c>
      <c r="BU59" s="12">
        <f t="shared" si="56"/>
        <v>0</v>
      </c>
      <c r="BV59" s="12">
        <f t="shared" si="56"/>
        <v>0</v>
      </c>
      <c r="BW59" s="12">
        <f t="shared" si="56"/>
        <v>0</v>
      </c>
      <c r="BX59" s="12">
        <f>IFERROR(BX52*HLOOKUP(BX50,$G$7:$AD$8,2),"n.a.")</f>
        <v>0</v>
      </c>
      <c r="BY59" s="12">
        <f>IFERROR(BY52*HLOOKUP(BY50,$G$7:$AD$8,2),"n.a.")</f>
        <v>0</v>
      </c>
      <c r="BZ59" s="15"/>
    </row>
    <row r="60" spans="2:78" x14ac:dyDescent="0.2">
      <c r="F60" t="s">
        <v>8</v>
      </c>
      <c r="G60" s="12" t="str">
        <f>IFERROR(G53*HLOOKUP(G46,$G$7:$AD$8,2)/1000,"n.a.")</f>
        <v>n.a.</v>
      </c>
      <c r="H60" s="12" t="str">
        <f t="shared" ref="H60:BS62" si="57">IFERROR(H53*HLOOKUP(H46,$G$7:$AD$8,2)/1000,"n.a.")</f>
        <v>n.a.</v>
      </c>
      <c r="I60" s="12" t="str">
        <f t="shared" si="57"/>
        <v>n.a.</v>
      </c>
      <c r="J60" s="12" t="str">
        <f t="shared" si="57"/>
        <v>n.a.</v>
      </c>
      <c r="K60" s="12" t="str">
        <f t="shared" si="57"/>
        <v>n.a.</v>
      </c>
      <c r="L60" s="12" t="str">
        <f t="shared" si="57"/>
        <v>n.a.</v>
      </c>
      <c r="M60" s="12" t="str">
        <f t="shared" si="57"/>
        <v>n.a.</v>
      </c>
      <c r="N60" s="12" t="str">
        <f t="shared" si="57"/>
        <v>n.a.</v>
      </c>
      <c r="O60" s="12" t="str">
        <f t="shared" si="57"/>
        <v>n.a.</v>
      </c>
      <c r="P60" s="12" t="str">
        <f t="shared" si="57"/>
        <v>n.a.</v>
      </c>
      <c r="Q60" s="12" t="str">
        <f t="shared" si="57"/>
        <v>n.a.</v>
      </c>
      <c r="R60" s="12" t="str">
        <f t="shared" si="57"/>
        <v>n.a.</v>
      </c>
      <c r="S60" s="12" t="str">
        <f t="shared" si="57"/>
        <v>n.a.</v>
      </c>
      <c r="T60" s="12" t="str">
        <f t="shared" si="57"/>
        <v>n.a.</v>
      </c>
      <c r="U60" s="12" t="str">
        <f t="shared" si="57"/>
        <v>n.a.</v>
      </c>
      <c r="V60" s="12">
        <f t="shared" si="57"/>
        <v>64.10132852439105</v>
      </c>
      <c r="W60" s="12">
        <f t="shared" si="57"/>
        <v>62.212139943627975</v>
      </c>
      <c r="X60" s="12">
        <f t="shared" si="57"/>
        <v>60.302429746742128</v>
      </c>
      <c r="Y60" s="12">
        <f t="shared" si="57"/>
        <v>58.371975014363549</v>
      </c>
      <c r="Z60" s="12">
        <f t="shared" si="57"/>
        <v>56.420550405624489</v>
      </c>
      <c r="AA60" s="12">
        <f t="shared" si="57"/>
        <v>54.447928131855697</v>
      </c>
      <c r="AB60" s="12">
        <f t="shared" si="57"/>
        <v>52.453877929996672</v>
      </c>
      <c r="AC60" s="12">
        <f t="shared" si="57"/>
        <v>50.43816703571725</v>
      </c>
      <c r="AD60" s="12">
        <f t="shared" si="57"/>
        <v>48.400560156247167</v>
      </c>
      <c r="AE60" s="12">
        <f t="shared" si="57"/>
        <v>46.340819442910323</v>
      </c>
      <c r="AF60" s="12">
        <f t="shared" si="57"/>
        <v>44.25870446336102</v>
      </c>
      <c r="AG60" s="12">
        <f t="shared" si="57"/>
        <v>42.153972173518397</v>
      </c>
      <c r="AH60" s="12">
        <f t="shared" si="57"/>
        <v>40.02637688919603</v>
      </c>
      <c r="AI60" s="12">
        <f t="shared" si="57"/>
        <v>37.875670257423153</v>
      </c>
      <c r="AJ60" s="12">
        <f t="shared" si="57"/>
        <v>35.701601227454944</v>
      </c>
      <c r="AK60" s="12">
        <f t="shared" si="57"/>
        <v>13.401566408586884</v>
      </c>
      <c r="AL60" s="12">
        <f t="shared" si="57"/>
        <v>12.512943241973305</v>
      </c>
      <c r="AM60" s="12">
        <f t="shared" si="57"/>
        <v>11.614667262671386</v>
      </c>
      <c r="AN60" s="12">
        <f t="shared" si="57"/>
        <v>10.70663361544408</v>
      </c>
      <c r="AO60" s="12">
        <f t="shared" si="57"/>
        <v>9.7887363060473795</v>
      </c>
      <c r="AP60" s="12">
        <f t="shared" si="57"/>
        <v>8.8608681888576708</v>
      </c>
      <c r="AQ60" s="12">
        <f t="shared" si="57"/>
        <v>7.9229209543646855</v>
      </c>
      <c r="AR60" s="12">
        <f t="shared" si="57"/>
        <v>6.9747851165286292</v>
      </c>
      <c r="AS60" s="12">
        <f t="shared" si="57"/>
        <v>6.0163499999999113</v>
      </c>
      <c r="AT60" s="12" t="str">
        <f t="shared" si="57"/>
        <v>n.a.</v>
      </c>
      <c r="AU60" s="12" t="str">
        <f t="shared" si="57"/>
        <v>n.a.</v>
      </c>
      <c r="AV60" s="12" t="str">
        <f t="shared" si="57"/>
        <v>n.a.</v>
      </c>
      <c r="AW60" s="12" t="str">
        <f t="shared" si="57"/>
        <v>n.a.</v>
      </c>
      <c r="AX60" s="12" t="str">
        <f t="shared" si="57"/>
        <v>n.a.</v>
      </c>
      <c r="AY60" s="12" t="str">
        <f t="shared" si="57"/>
        <v>n.a.</v>
      </c>
      <c r="AZ60" s="12" t="str">
        <f t="shared" si="57"/>
        <v>n.a.</v>
      </c>
      <c r="BA60" s="12" t="str">
        <f t="shared" si="57"/>
        <v>n.a.</v>
      </c>
      <c r="BB60" s="12" t="str">
        <f t="shared" si="57"/>
        <v>n.a.</v>
      </c>
      <c r="BC60" s="12" t="str">
        <f t="shared" si="57"/>
        <v>n.a.</v>
      </c>
      <c r="BD60" s="12" t="str">
        <f t="shared" si="57"/>
        <v>n.a.</v>
      </c>
      <c r="BE60" s="12" t="str">
        <f t="shared" si="57"/>
        <v>n.a.</v>
      </c>
      <c r="BF60" s="12" t="str">
        <f t="shared" si="57"/>
        <v>n.a.</v>
      </c>
      <c r="BG60" s="12" t="str">
        <f t="shared" si="57"/>
        <v>n.a.</v>
      </c>
      <c r="BH60" s="12" t="str">
        <f t="shared" si="57"/>
        <v>n.a.</v>
      </c>
      <c r="BI60" s="12" t="str">
        <f t="shared" si="57"/>
        <v>n.a.</v>
      </c>
      <c r="BJ60" s="12" t="str">
        <f t="shared" si="57"/>
        <v>n.a.</v>
      </c>
      <c r="BK60" s="12" t="str">
        <f t="shared" si="57"/>
        <v>n.a.</v>
      </c>
      <c r="BL60" s="12" t="str">
        <f t="shared" si="57"/>
        <v>n.a.</v>
      </c>
      <c r="BM60" s="12" t="str">
        <f t="shared" si="57"/>
        <v>n.a.</v>
      </c>
      <c r="BN60" s="12" t="str">
        <f t="shared" si="57"/>
        <v>n.a.</v>
      </c>
      <c r="BO60" s="12" t="str">
        <f t="shared" si="57"/>
        <v>n.a.</v>
      </c>
      <c r="BP60" s="12" t="str">
        <f t="shared" si="57"/>
        <v>n.a.</v>
      </c>
      <c r="BQ60" s="12" t="str">
        <f t="shared" si="57"/>
        <v>n.a.</v>
      </c>
      <c r="BR60" s="12" t="str">
        <f t="shared" si="57"/>
        <v>n.a.</v>
      </c>
      <c r="BS60" s="12" t="str">
        <f t="shared" si="57"/>
        <v>n.a.</v>
      </c>
      <c r="BT60" s="12" t="str">
        <f t="shared" ref="BT60:BW62" si="58">IFERROR(BT53*HLOOKUP(BT46,$G$7:$AD$8,2)/1000,"n.a.")</f>
        <v>n.a.</v>
      </c>
      <c r="BU60" s="12" t="str">
        <f t="shared" si="58"/>
        <v>n.a.</v>
      </c>
      <c r="BV60" s="12" t="str">
        <f t="shared" si="58"/>
        <v>n.a.</v>
      </c>
      <c r="BW60" s="12" t="str">
        <f t="shared" si="58"/>
        <v>n.a.</v>
      </c>
      <c r="BX60" s="12" t="str">
        <f t="shared" ref="BX60:BY62" si="59">IFERROR(BX53*HLOOKUP(BX46,$G$7:$AD$8,2),"n.a.")</f>
        <v>n.a.</v>
      </c>
      <c r="BY60" s="12" t="str">
        <f t="shared" si="59"/>
        <v>n.a.</v>
      </c>
      <c r="BZ60" s="15"/>
    </row>
    <row r="61" spans="2:78" x14ac:dyDescent="0.2">
      <c r="F61" t="s">
        <v>9</v>
      </c>
      <c r="G61" s="12" t="str">
        <f>IFERROR(G54*HLOOKUP(G47,$G$7:$AD$8,2)/1000,"n.a.")</f>
        <v>n.a.</v>
      </c>
      <c r="H61" s="12" t="str">
        <f t="shared" si="57"/>
        <v>n.a.</v>
      </c>
      <c r="I61" s="12" t="str">
        <f t="shared" si="57"/>
        <v>n.a.</v>
      </c>
      <c r="J61" s="12" t="str">
        <f t="shared" si="57"/>
        <v>n.a.</v>
      </c>
      <c r="K61" s="12" t="str">
        <f t="shared" si="57"/>
        <v>n.a.</v>
      </c>
      <c r="L61" s="12" t="str">
        <f t="shared" si="57"/>
        <v>n.a.</v>
      </c>
      <c r="M61" s="12" t="str">
        <f t="shared" si="57"/>
        <v>n.a.</v>
      </c>
      <c r="N61" s="12" t="str">
        <f t="shared" si="57"/>
        <v>n.a.</v>
      </c>
      <c r="O61" s="12" t="str">
        <f t="shared" si="57"/>
        <v>n.a.</v>
      </c>
      <c r="P61" s="12" t="str">
        <f t="shared" si="57"/>
        <v>n.a.</v>
      </c>
      <c r="Q61" s="12" t="str">
        <f t="shared" si="57"/>
        <v>n.a.</v>
      </c>
      <c r="R61" s="12" t="str">
        <f t="shared" si="57"/>
        <v>n.a.</v>
      </c>
      <c r="S61" s="12" t="str">
        <f t="shared" si="57"/>
        <v>n.a.</v>
      </c>
      <c r="T61" s="12" t="str">
        <f t="shared" si="57"/>
        <v>n.a.</v>
      </c>
      <c r="U61" s="12" t="str">
        <f t="shared" si="57"/>
        <v>n.a.</v>
      </c>
      <c r="V61" s="12" t="str">
        <f t="shared" si="57"/>
        <v>n.a.</v>
      </c>
      <c r="W61" s="12" t="str">
        <f t="shared" si="57"/>
        <v>n.a.</v>
      </c>
      <c r="X61" s="12" t="str">
        <f t="shared" si="57"/>
        <v>n.a.</v>
      </c>
      <c r="Y61" s="12" t="str">
        <f t="shared" si="57"/>
        <v>n.a.</v>
      </c>
      <c r="Z61" s="12" t="str">
        <f t="shared" si="57"/>
        <v>n.a.</v>
      </c>
      <c r="AA61" s="12" t="str">
        <f t="shared" si="57"/>
        <v>n.a.</v>
      </c>
      <c r="AB61" s="12" t="str">
        <f t="shared" si="57"/>
        <v>n.a.</v>
      </c>
      <c r="AC61" s="12" t="str">
        <f t="shared" si="57"/>
        <v>n.a.</v>
      </c>
      <c r="AD61" s="12" t="str">
        <f t="shared" si="57"/>
        <v>n.a.</v>
      </c>
      <c r="AE61" s="12" t="str">
        <f t="shared" si="57"/>
        <v>n.a.</v>
      </c>
      <c r="AF61" s="12" t="str">
        <f t="shared" si="57"/>
        <v>n.a.</v>
      </c>
      <c r="AG61" s="12" t="str">
        <f t="shared" si="57"/>
        <v>n.a.</v>
      </c>
      <c r="AH61" s="12" t="str">
        <f t="shared" si="57"/>
        <v>n.a.</v>
      </c>
      <c r="AI61" s="12" t="str">
        <f t="shared" si="57"/>
        <v>n.a.</v>
      </c>
      <c r="AJ61" s="12" t="str">
        <f t="shared" si="57"/>
        <v>n.a.</v>
      </c>
      <c r="AK61" s="12">
        <f t="shared" si="57"/>
        <v>38.460797114634623</v>
      </c>
      <c r="AL61" s="12">
        <f t="shared" si="57"/>
        <v>37.327283966176779</v>
      </c>
      <c r="AM61" s="12">
        <f t="shared" si="57"/>
        <v>36.181457848045277</v>
      </c>
      <c r="AN61" s="12">
        <f t="shared" si="57"/>
        <v>35.023185008618128</v>
      </c>
      <c r="AO61" s="12">
        <f t="shared" si="57"/>
        <v>33.852330243374695</v>
      </c>
      <c r="AP61" s="12">
        <f t="shared" si="57"/>
        <v>32.668756879113417</v>
      </c>
      <c r="AQ61" s="12">
        <f t="shared" si="57"/>
        <v>31.472326757998001</v>
      </c>
      <c r="AR61" s="12">
        <f t="shared" si="57"/>
        <v>30.262900221430346</v>
      </c>
      <c r="AS61" s="12">
        <f t="shared" si="57"/>
        <v>29.040336093748298</v>
      </c>
      <c r="AT61" s="12">
        <f t="shared" si="57"/>
        <v>27.804491665746195</v>
      </c>
      <c r="AU61" s="12">
        <f t="shared" si="57"/>
        <v>26.555222678016612</v>
      </c>
      <c r="AV61" s="12">
        <f t="shared" si="57"/>
        <v>25.292383304111041</v>
      </c>
      <c r="AW61" s="12">
        <f t="shared" si="57"/>
        <v>24.015826133517617</v>
      </c>
      <c r="AX61" s="12">
        <f t="shared" si="57"/>
        <v>22.725402154453892</v>
      </c>
      <c r="AY61" s="12">
        <f t="shared" si="57"/>
        <v>21.420960736472964</v>
      </c>
      <c r="AZ61" s="12">
        <f t="shared" si="57"/>
        <v>8.0409398451521312</v>
      </c>
      <c r="BA61" s="12">
        <f t="shared" si="57"/>
        <v>7.5077659451839835</v>
      </c>
      <c r="BB61" s="12">
        <f t="shared" si="57"/>
        <v>6.9688003576028326</v>
      </c>
      <c r="BC61" s="12">
        <f t="shared" si="57"/>
        <v>6.4239801692664491</v>
      </c>
      <c r="BD61" s="12">
        <f t="shared" si="57"/>
        <v>5.8732417836284272</v>
      </c>
      <c r="BE61" s="12">
        <f t="shared" si="57"/>
        <v>5.3165209133146014</v>
      </c>
      <c r="BF61" s="12">
        <f t="shared" si="57"/>
        <v>4.7537525726188115</v>
      </c>
      <c r="BG61" s="12">
        <f t="shared" si="57"/>
        <v>4.1848710699171781</v>
      </c>
      <c r="BH61" s="12">
        <f t="shared" si="57"/>
        <v>3.6098099999999467</v>
      </c>
      <c r="BI61" s="12" t="str">
        <f t="shared" si="57"/>
        <v>n.a.</v>
      </c>
      <c r="BJ61" s="12" t="str">
        <f t="shared" si="57"/>
        <v>n.a.</v>
      </c>
      <c r="BK61" s="12" t="str">
        <f t="shared" si="57"/>
        <v>n.a.</v>
      </c>
      <c r="BL61" s="12" t="str">
        <f t="shared" si="57"/>
        <v>n.a.</v>
      </c>
      <c r="BM61" s="12" t="str">
        <f t="shared" si="57"/>
        <v>n.a.</v>
      </c>
      <c r="BN61" s="12" t="str">
        <f t="shared" si="57"/>
        <v>n.a.</v>
      </c>
      <c r="BO61" s="12" t="str">
        <f t="shared" si="57"/>
        <v>n.a.</v>
      </c>
      <c r="BP61" s="12" t="str">
        <f t="shared" si="57"/>
        <v>n.a.</v>
      </c>
      <c r="BQ61" s="12" t="str">
        <f t="shared" si="57"/>
        <v>n.a.</v>
      </c>
      <c r="BR61" s="12" t="str">
        <f t="shared" si="57"/>
        <v>n.a.</v>
      </c>
      <c r="BS61" s="12" t="str">
        <f t="shared" si="57"/>
        <v>n.a.</v>
      </c>
      <c r="BT61" s="12" t="str">
        <f t="shared" si="58"/>
        <v>n.a.</v>
      </c>
      <c r="BU61" s="12" t="str">
        <f t="shared" si="58"/>
        <v>n.a.</v>
      </c>
      <c r="BV61" s="12" t="str">
        <f t="shared" si="58"/>
        <v>n.a.</v>
      </c>
      <c r="BW61" s="12" t="str">
        <f t="shared" si="58"/>
        <v>n.a.</v>
      </c>
      <c r="BX61" s="12" t="str">
        <f t="shared" si="59"/>
        <v>n.a.</v>
      </c>
      <c r="BY61" s="12" t="str">
        <f t="shared" si="59"/>
        <v>n.a.</v>
      </c>
      <c r="BZ61" s="15"/>
    </row>
    <row r="62" spans="2:78" x14ac:dyDescent="0.2">
      <c r="F62" t="s">
        <v>10</v>
      </c>
      <c r="G62" s="12" t="str">
        <f>IFERROR(G55*HLOOKUP(G48,$G$7:$AD$8,2)/1000,"n.a.")</f>
        <v>n.a.</v>
      </c>
      <c r="H62" s="12" t="str">
        <f t="shared" si="57"/>
        <v>n.a.</v>
      </c>
      <c r="I62" s="12" t="str">
        <f t="shared" si="57"/>
        <v>n.a.</v>
      </c>
      <c r="J62" s="12" t="str">
        <f t="shared" si="57"/>
        <v>n.a.</v>
      </c>
      <c r="K62" s="12" t="str">
        <f t="shared" si="57"/>
        <v>n.a.</v>
      </c>
      <c r="L62" s="12" t="str">
        <f t="shared" si="57"/>
        <v>n.a.</v>
      </c>
      <c r="M62" s="12" t="str">
        <f t="shared" si="57"/>
        <v>n.a.</v>
      </c>
      <c r="N62" s="12" t="str">
        <f t="shared" si="57"/>
        <v>n.a.</v>
      </c>
      <c r="O62" s="12" t="str">
        <f t="shared" si="57"/>
        <v>n.a.</v>
      </c>
      <c r="P62" s="12" t="str">
        <f t="shared" si="57"/>
        <v>n.a.</v>
      </c>
      <c r="Q62" s="12" t="str">
        <f t="shared" si="57"/>
        <v>n.a.</v>
      </c>
      <c r="R62" s="12" t="str">
        <f t="shared" si="57"/>
        <v>n.a.</v>
      </c>
      <c r="S62" s="12" t="str">
        <f t="shared" si="57"/>
        <v>n.a.</v>
      </c>
      <c r="T62" s="12" t="str">
        <f t="shared" si="57"/>
        <v>n.a.</v>
      </c>
      <c r="U62" s="12" t="str">
        <f t="shared" si="57"/>
        <v>n.a.</v>
      </c>
      <c r="V62" s="12" t="str">
        <f t="shared" si="57"/>
        <v>n.a.</v>
      </c>
      <c r="W62" s="12" t="str">
        <f t="shared" si="57"/>
        <v>n.a.</v>
      </c>
      <c r="X62" s="12" t="str">
        <f t="shared" si="57"/>
        <v>n.a.</v>
      </c>
      <c r="Y62" s="12" t="str">
        <f t="shared" si="57"/>
        <v>n.a.</v>
      </c>
      <c r="Z62" s="12" t="str">
        <f t="shared" si="57"/>
        <v>n.a.</v>
      </c>
      <c r="AA62" s="12" t="str">
        <f t="shared" si="57"/>
        <v>n.a.</v>
      </c>
      <c r="AB62" s="12" t="str">
        <f t="shared" si="57"/>
        <v>n.a.</v>
      </c>
      <c r="AC62" s="12" t="str">
        <f t="shared" si="57"/>
        <v>n.a.</v>
      </c>
      <c r="AD62" s="12" t="str">
        <f t="shared" si="57"/>
        <v>n.a.</v>
      </c>
      <c r="AE62" s="12" t="str">
        <f t="shared" si="57"/>
        <v>n.a.</v>
      </c>
      <c r="AF62" s="12" t="str">
        <f t="shared" si="57"/>
        <v>n.a.</v>
      </c>
      <c r="AG62" s="12" t="str">
        <f t="shared" si="57"/>
        <v>n.a.</v>
      </c>
      <c r="AH62" s="12" t="str">
        <f t="shared" si="57"/>
        <v>n.a.</v>
      </c>
      <c r="AI62" s="12" t="str">
        <f t="shared" si="57"/>
        <v>n.a.</v>
      </c>
      <c r="AJ62" s="12" t="str">
        <f t="shared" si="57"/>
        <v>n.a.</v>
      </c>
      <c r="AK62" s="12" t="str">
        <f t="shared" si="57"/>
        <v>n.a.</v>
      </c>
      <c r="AL62" s="12" t="str">
        <f t="shared" si="57"/>
        <v>n.a.</v>
      </c>
      <c r="AM62" s="12" t="str">
        <f t="shared" si="57"/>
        <v>n.a.</v>
      </c>
      <c r="AN62" s="12" t="str">
        <f t="shared" si="57"/>
        <v>n.a.</v>
      </c>
      <c r="AO62" s="12" t="str">
        <f t="shared" si="57"/>
        <v>n.a.</v>
      </c>
      <c r="AP62" s="12" t="str">
        <f t="shared" si="57"/>
        <v>n.a.</v>
      </c>
      <c r="AQ62" s="12" t="str">
        <f t="shared" si="57"/>
        <v>n.a.</v>
      </c>
      <c r="AR62" s="12" t="str">
        <f t="shared" si="57"/>
        <v>n.a.</v>
      </c>
      <c r="AS62" s="12" t="str">
        <f t="shared" si="57"/>
        <v>n.a.</v>
      </c>
      <c r="AT62" s="12" t="str">
        <f t="shared" si="57"/>
        <v>n.a.</v>
      </c>
      <c r="AU62" s="12" t="str">
        <f t="shared" si="57"/>
        <v>n.a.</v>
      </c>
      <c r="AV62" s="12" t="str">
        <f t="shared" si="57"/>
        <v>n.a.</v>
      </c>
      <c r="AW62" s="12" t="str">
        <f t="shared" si="57"/>
        <v>n.a.</v>
      </c>
      <c r="AX62" s="12" t="str">
        <f t="shared" si="57"/>
        <v>n.a.</v>
      </c>
      <c r="AY62" s="12" t="str">
        <f t="shared" si="57"/>
        <v>n.a.</v>
      </c>
      <c r="AZ62" s="12">
        <f t="shared" si="57"/>
        <v>23.076478268780779</v>
      </c>
      <c r="BA62" s="12">
        <f t="shared" si="57"/>
        <v>22.396370379706074</v>
      </c>
      <c r="BB62" s="12">
        <f t="shared" si="57"/>
        <v>21.708874708827167</v>
      </c>
      <c r="BC62" s="12">
        <f t="shared" si="57"/>
        <v>21.013911005170879</v>
      </c>
      <c r="BD62" s="12">
        <f t="shared" si="57"/>
        <v>20.311398146024818</v>
      </c>
      <c r="BE62" s="12">
        <f t="shared" si="57"/>
        <v>19.601254127468053</v>
      </c>
      <c r="BF62" s="12">
        <f t="shared" si="57"/>
        <v>18.883396054798801</v>
      </c>
      <c r="BG62" s="12">
        <f t="shared" si="57"/>
        <v>18.157740132858208</v>
      </c>
      <c r="BH62" s="12">
        <f t="shared" si="57"/>
        <v>17.424201656248982</v>
      </c>
      <c r="BI62" s="12">
        <f t="shared" si="57"/>
        <v>16.682694999447719</v>
      </c>
      <c r="BJ62" s="12">
        <f t="shared" si="57"/>
        <v>15.933133606809969</v>
      </c>
      <c r="BK62" s="12">
        <f t="shared" si="57"/>
        <v>15.175429982466625</v>
      </c>
      <c r="BL62" s="12">
        <f t="shared" si="57"/>
        <v>14.40949568011057</v>
      </c>
      <c r="BM62" s="12">
        <f t="shared" si="57"/>
        <v>13.635241292672335</v>
      </c>
      <c r="BN62" s="12">
        <f t="shared" si="57"/>
        <v>12.85257644188378</v>
      </c>
      <c r="BO62" s="12">
        <f t="shared" si="57"/>
        <v>12.061409767728197</v>
      </c>
      <c r="BP62" s="12">
        <f t="shared" si="57"/>
        <v>4.50465956711039</v>
      </c>
      <c r="BQ62" s="12">
        <f t="shared" si="57"/>
        <v>4.1812802145616992</v>
      </c>
      <c r="BR62" s="12">
        <f t="shared" si="57"/>
        <v>3.8543881015598691</v>
      </c>
      <c r="BS62" s="12">
        <f t="shared" si="57"/>
        <v>3.5239450701770565</v>
      </c>
      <c r="BT62" s="12">
        <f t="shared" si="58"/>
        <v>3.1899125479887611</v>
      </c>
      <c r="BU62" s="12">
        <f t="shared" si="58"/>
        <v>2.8522515435712865</v>
      </c>
      <c r="BV62" s="12">
        <f t="shared" si="58"/>
        <v>2.5109226419503066</v>
      </c>
      <c r="BW62" s="12">
        <f t="shared" si="58"/>
        <v>2.165885999999968</v>
      </c>
      <c r="BX62" s="12">
        <f t="shared" ca="1" si="59"/>
        <v>9894.894712636742</v>
      </c>
      <c r="BY62" s="12" t="str">
        <f t="shared" ca="1" si="59"/>
        <v>n.a.</v>
      </c>
      <c r="BZ62" s="15"/>
    </row>
    <row r="63" spans="2:78" ht="5.25" customHeight="1" x14ac:dyDescent="0.2">
      <c r="G63" s="12"/>
      <c r="H63" s="12"/>
      <c r="I63" s="12"/>
      <c r="J63" s="12"/>
      <c r="K63" s="12"/>
      <c r="L63" s="12"/>
      <c r="M63" s="12"/>
      <c r="N63" s="12"/>
      <c r="O63" s="12"/>
      <c r="P63" s="12"/>
      <c r="Q63" s="12"/>
      <c r="R63" s="12"/>
      <c r="S63" s="12"/>
      <c r="T63" s="12"/>
      <c r="U63" s="12"/>
      <c r="V63" s="12"/>
      <c r="W63" s="12"/>
      <c r="X63" s="12"/>
      <c r="Y63" s="12"/>
      <c r="Z63" s="12"/>
      <c r="AA63" s="12"/>
      <c r="AB63" s="12"/>
      <c r="AC63" s="12"/>
      <c r="AD63" s="12"/>
      <c r="AE63" s="12"/>
      <c r="AF63" s="12"/>
      <c r="AG63" s="12"/>
      <c r="AH63" s="12"/>
      <c r="AI63" s="12"/>
      <c r="AJ63" s="12"/>
      <c r="AK63" s="12"/>
      <c r="AL63" s="12"/>
      <c r="AM63" s="12"/>
      <c r="AN63" s="12"/>
      <c r="AO63" s="12"/>
      <c r="AP63" s="12"/>
      <c r="AQ63" s="12"/>
      <c r="AR63" s="12"/>
      <c r="AS63" s="12"/>
      <c r="AT63" s="12"/>
      <c r="AU63" s="12"/>
      <c r="AV63" s="12"/>
      <c r="AW63" s="12"/>
      <c r="AX63" s="12"/>
      <c r="AY63" s="12"/>
      <c r="AZ63" s="12"/>
      <c r="BA63" s="12"/>
      <c r="BB63" s="12"/>
      <c r="BC63" s="12"/>
      <c r="BD63" s="12"/>
      <c r="BE63" s="12"/>
      <c r="BF63" s="12"/>
      <c r="BG63" s="12"/>
      <c r="BH63" s="12"/>
      <c r="BI63" s="12"/>
      <c r="BJ63" s="12"/>
      <c r="BK63" s="12"/>
      <c r="BL63" s="12"/>
      <c r="BM63" s="12"/>
      <c r="BN63" s="12"/>
      <c r="BO63" s="12"/>
      <c r="BP63" s="12"/>
      <c r="BQ63" s="12"/>
      <c r="BR63" s="12"/>
      <c r="BS63" s="12"/>
      <c r="BT63" s="12"/>
      <c r="BU63" s="12"/>
      <c r="BV63" s="12"/>
      <c r="BW63" s="12"/>
    </row>
    <row r="64" spans="2:78" x14ac:dyDescent="0.2">
      <c r="B64" s="21" t="s">
        <v>17</v>
      </c>
      <c r="F64" s="13" t="s">
        <v>13</v>
      </c>
      <c r="G64" s="14">
        <f t="shared" ref="G64:BR64" ca="1" si="60">SUM(G59:G62)</f>
        <v>488.08039503540914</v>
      </c>
      <c r="H64" s="14">
        <f t="shared" si="60"/>
        <v>103.68689990604663</v>
      </c>
      <c r="I64" s="14">
        <f t="shared" si="60"/>
        <v>100.50404957790356</v>
      </c>
      <c r="J64" s="14">
        <f t="shared" si="60"/>
        <v>97.286625023939237</v>
      </c>
      <c r="K64" s="14">
        <f t="shared" si="60"/>
        <v>94.034250676040827</v>
      </c>
      <c r="L64" s="14">
        <f t="shared" si="60"/>
        <v>90.74654688642616</v>
      </c>
      <c r="M64" s="14">
        <f t="shared" si="60"/>
        <v>87.423129883327789</v>
      </c>
      <c r="N64" s="14">
        <f t="shared" si="60"/>
        <v>84.063611726195418</v>
      </c>
      <c r="O64" s="14">
        <f t="shared" si="60"/>
        <v>80.667600260411945</v>
      </c>
      <c r="P64" s="14">
        <f t="shared" si="60"/>
        <v>77.234699071517198</v>
      </c>
      <c r="Q64" s="14">
        <f t="shared" si="60"/>
        <v>73.764507438935055</v>
      </c>
      <c r="R64" s="14">
        <f t="shared" si="60"/>
        <v>70.256620289197343</v>
      </c>
      <c r="S64" s="14">
        <f t="shared" si="60"/>
        <v>66.710628148660049</v>
      </c>
      <c r="T64" s="14">
        <f t="shared" si="60"/>
        <v>63.126117095705254</v>
      </c>
      <c r="U64" s="14">
        <f t="shared" si="60"/>
        <v>59.502668712424907</v>
      </c>
      <c r="V64" s="14">
        <f t="shared" si="60"/>
        <v>86.43727253870253</v>
      </c>
      <c r="W64" s="14">
        <f t="shared" si="60"/>
        <v>83.067045346916814</v>
      </c>
      <c r="X64" s="14">
        <f t="shared" si="60"/>
        <v>79.660208517861108</v>
      </c>
      <c r="Y64" s="14">
        <f t="shared" si="60"/>
        <v>76.216364373437017</v>
      </c>
      <c r="Z64" s="14">
        <f t="shared" si="60"/>
        <v>72.735110915703459</v>
      </c>
      <c r="AA64" s="14">
        <f t="shared" si="60"/>
        <v>69.216041779951823</v>
      </c>
      <c r="AB64" s="14">
        <f t="shared" si="60"/>
        <v>65.658746187271149</v>
      </c>
      <c r="AC64" s="14">
        <f t="shared" si="60"/>
        <v>62.062808896598298</v>
      </c>
      <c r="AD64" s="14">
        <f t="shared" si="60"/>
        <v>58.42781015624702</v>
      </c>
      <c r="AE64" s="14">
        <f t="shared" si="60"/>
        <v>46.340819442910323</v>
      </c>
      <c r="AF64" s="14">
        <f t="shared" si="60"/>
        <v>44.25870446336102</v>
      </c>
      <c r="AG64" s="14">
        <f t="shared" si="60"/>
        <v>42.153972173518397</v>
      </c>
      <c r="AH64" s="14">
        <f t="shared" si="60"/>
        <v>40.02637688919603</v>
      </c>
      <c r="AI64" s="14">
        <f t="shared" si="60"/>
        <v>37.875670257423153</v>
      </c>
      <c r="AJ64" s="14">
        <f t="shared" si="60"/>
        <v>35.701601227454944</v>
      </c>
      <c r="AK64" s="14">
        <f t="shared" si="60"/>
        <v>51.862363523221504</v>
      </c>
      <c r="AL64" s="14">
        <f t="shared" si="60"/>
        <v>49.840227208150083</v>
      </c>
      <c r="AM64" s="14">
        <f t="shared" si="60"/>
        <v>47.796125110716659</v>
      </c>
      <c r="AN64" s="14">
        <f t="shared" si="60"/>
        <v>45.729818624062204</v>
      </c>
      <c r="AO64" s="14">
        <f t="shared" si="60"/>
        <v>43.641066549422078</v>
      </c>
      <c r="AP64" s="14">
        <f t="shared" si="60"/>
        <v>41.529625067971089</v>
      </c>
      <c r="AQ64" s="14">
        <f t="shared" si="60"/>
        <v>39.395247712362689</v>
      </c>
      <c r="AR64" s="14">
        <f t="shared" si="60"/>
        <v>37.237685337958979</v>
      </c>
      <c r="AS64" s="14">
        <f t="shared" si="60"/>
        <v>35.056686093748212</v>
      </c>
      <c r="AT64" s="14">
        <f t="shared" si="60"/>
        <v>27.804491665746195</v>
      </c>
      <c r="AU64" s="14">
        <f t="shared" si="60"/>
        <v>26.555222678016612</v>
      </c>
      <c r="AV64" s="14">
        <f t="shared" si="60"/>
        <v>25.292383304111041</v>
      </c>
      <c r="AW64" s="14">
        <f t="shared" si="60"/>
        <v>24.015826133517617</v>
      </c>
      <c r="AX64" s="14">
        <f t="shared" si="60"/>
        <v>22.725402154453892</v>
      </c>
      <c r="AY64" s="14">
        <f t="shared" si="60"/>
        <v>21.420960736472964</v>
      </c>
      <c r="AZ64" s="14">
        <f t="shared" si="60"/>
        <v>31.11741811393291</v>
      </c>
      <c r="BA64" s="14">
        <f t="shared" si="60"/>
        <v>29.904136324890057</v>
      </c>
      <c r="BB64" s="14">
        <f t="shared" si="60"/>
        <v>28.677675066429998</v>
      </c>
      <c r="BC64" s="14">
        <f t="shared" si="60"/>
        <v>27.437891174437329</v>
      </c>
      <c r="BD64" s="14">
        <f t="shared" si="60"/>
        <v>26.184639929653244</v>
      </c>
      <c r="BE64" s="14">
        <f t="shared" si="60"/>
        <v>24.917775040782654</v>
      </c>
      <c r="BF64" s="14">
        <f t="shared" si="60"/>
        <v>23.637148627417613</v>
      </c>
      <c r="BG64" s="14">
        <f t="shared" si="60"/>
        <v>22.342611202775387</v>
      </c>
      <c r="BH64" s="14">
        <f t="shared" si="60"/>
        <v>21.034011656248929</v>
      </c>
      <c r="BI64" s="14">
        <f t="shared" si="60"/>
        <v>16.682694999447719</v>
      </c>
      <c r="BJ64" s="14">
        <f t="shared" si="60"/>
        <v>15.933133606809969</v>
      </c>
      <c r="BK64" s="14">
        <f t="shared" si="60"/>
        <v>15.175429982466625</v>
      </c>
      <c r="BL64" s="14">
        <f t="shared" si="60"/>
        <v>14.40949568011057</v>
      </c>
      <c r="BM64" s="14">
        <f t="shared" si="60"/>
        <v>13.635241292672335</v>
      </c>
      <c r="BN64" s="14">
        <f t="shared" si="60"/>
        <v>12.85257644188378</v>
      </c>
      <c r="BO64" s="14">
        <f t="shared" si="60"/>
        <v>12.061409767728197</v>
      </c>
      <c r="BP64" s="14">
        <f t="shared" si="60"/>
        <v>4.50465956711039</v>
      </c>
      <c r="BQ64" s="14">
        <f t="shared" si="60"/>
        <v>4.1812802145616992</v>
      </c>
      <c r="BR64" s="14">
        <f t="shared" si="60"/>
        <v>3.8543881015598691</v>
      </c>
      <c r="BS64" s="14">
        <f t="shared" ref="BS64:BY64" si="61">SUM(BS59:BS62)</f>
        <v>3.5239450701770565</v>
      </c>
      <c r="BT64" s="14">
        <f t="shared" si="61"/>
        <v>3.1899125479887611</v>
      </c>
      <c r="BU64" s="14">
        <f t="shared" si="61"/>
        <v>2.8522515435712865</v>
      </c>
      <c r="BV64" s="14">
        <f t="shared" si="61"/>
        <v>2.5109226419503066</v>
      </c>
      <c r="BW64" s="14">
        <f t="shared" si="61"/>
        <v>2.165885999999968</v>
      </c>
      <c r="BX64" s="14">
        <f t="shared" ca="1" si="61"/>
        <v>9894.894712636742</v>
      </c>
      <c r="BY64" s="14">
        <f t="shared" ca="1" si="61"/>
        <v>0</v>
      </c>
    </row>
    <row r="65" spans="2:79" ht="5.25" customHeight="1" x14ac:dyDescent="0.2">
      <c r="G65" s="12"/>
      <c r="H65" s="12"/>
      <c r="I65" s="12"/>
      <c r="J65" s="12"/>
      <c r="K65" s="12"/>
      <c r="L65" s="12"/>
      <c r="M65" s="12"/>
      <c r="N65" s="12"/>
      <c r="O65" s="12"/>
      <c r="P65" s="12"/>
      <c r="Q65" s="12"/>
      <c r="R65" s="12"/>
      <c r="S65" s="12"/>
      <c r="T65" s="12"/>
      <c r="U65" s="12"/>
      <c r="V65" s="12"/>
      <c r="W65" s="12"/>
      <c r="X65" s="12"/>
      <c r="Y65" s="12"/>
      <c r="Z65" s="12"/>
      <c r="AA65" s="12"/>
      <c r="AB65" s="12"/>
      <c r="AC65" s="12"/>
      <c r="AD65" s="12"/>
      <c r="AE65" s="12"/>
      <c r="AF65" s="12"/>
      <c r="AG65" s="12"/>
      <c r="AH65" s="12"/>
      <c r="AI65" s="12"/>
      <c r="AJ65" s="12"/>
      <c r="AK65" s="12"/>
      <c r="AL65" s="12"/>
      <c r="AM65" s="12"/>
      <c r="AN65" s="12"/>
      <c r="AO65" s="12"/>
      <c r="AP65" s="12"/>
      <c r="AQ65" s="12"/>
      <c r="AR65" s="12"/>
      <c r="AS65" s="12"/>
      <c r="AT65" s="12"/>
      <c r="AU65" s="12"/>
      <c r="AV65" s="12"/>
      <c r="AW65" s="12"/>
      <c r="AX65" s="12"/>
      <c r="AY65" s="12"/>
      <c r="AZ65" s="12"/>
      <c r="BA65" s="12"/>
      <c r="BB65" s="12"/>
      <c r="BC65" s="12"/>
      <c r="BD65" s="12"/>
      <c r="BE65" s="12"/>
      <c r="BF65" s="12"/>
      <c r="BG65" s="12"/>
      <c r="BH65" s="12"/>
      <c r="BI65" s="12"/>
      <c r="BJ65" s="12"/>
      <c r="BK65" s="12"/>
      <c r="BL65" s="12"/>
      <c r="BM65" s="12"/>
      <c r="BN65" s="12"/>
      <c r="BO65" s="12"/>
      <c r="BP65" s="12"/>
      <c r="BQ65" s="12"/>
      <c r="BR65" s="12"/>
      <c r="BS65" s="12"/>
      <c r="BT65" s="12"/>
      <c r="BU65" s="12"/>
      <c r="BV65" s="12"/>
      <c r="BW65" s="12"/>
    </row>
    <row r="66" spans="2:79" x14ac:dyDescent="0.2">
      <c r="F66" t="s">
        <v>11</v>
      </c>
      <c r="G66" s="12">
        <f ca="1">IFERROR(G52*HLOOKUP(G50,$G$7:$AD$9,3),"n.a.")</f>
        <v>5244.878788565401</v>
      </c>
      <c r="H66" s="12">
        <f t="shared" ref="H66:BS66" si="62">IFERROR(H52*HLOOKUP(H50,$G$7:$AD$9,3),"n.a.")</f>
        <v>1114.2123869365239</v>
      </c>
      <c r="I66" s="12">
        <f t="shared" si="62"/>
        <v>1080.0096933985756</v>
      </c>
      <c r="J66" s="12">
        <f t="shared" si="62"/>
        <v>1045.4354675773434</v>
      </c>
      <c r="K66" s="12">
        <f t="shared" si="62"/>
        <v>1010.4856736432314</v>
      </c>
      <c r="L66" s="12">
        <f t="shared" si="62"/>
        <v>975.15623192699024</v>
      </c>
      <c r="M66" s="12">
        <f t="shared" si="62"/>
        <v>939.44301844326446</v>
      </c>
      <c r="N66" s="12">
        <f t="shared" si="62"/>
        <v>903.34186440927942</v>
      </c>
      <c r="O66" s="12">
        <f t="shared" si="62"/>
        <v>866.8485557581821</v>
      </c>
      <c r="P66" s="12">
        <f t="shared" si="62"/>
        <v>829.95883264690951</v>
      </c>
      <c r="Q66" s="12">
        <f t="shared" si="62"/>
        <v>792.66838895948536</v>
      </c>
      <c r="R66" s="12">
        <f t="shared" si="62"/>
        <v>754.97287180394449</v>
      </c>
      <c r="S66" s="12">
        <f t="shared" si="62"/>
        <v>716.86788100436104</v>
      </c>
      <c r="T66" s="12">
        <f t="shared" si="62"/>
        <v>678.34896858685534</v>
      </c>
      <c r="U66" s="12">
        <f t="shared" si="62"/>
        <v>639.41163826129957</v>
      </c>
      <c r="V66" s="12">
        <f t="shared" si="62"/>
        <v>240.020537958174</v>
      </c>
      <c r="W66" s="12">
        <f t="shared" si="62"/>
        <v>224.10539759402636</v>
      </c>
      <c r="X66" s="12">
        <f t="shared" si="62"/>
        <v>208.01737644679611</v>
      </c>
      <c r="Y66" s="12">
        <f t="shared" si="62"/>
        <v>191.75459657114854</v>
      </c>
      <c r="Z66" s="12">
        <f t="shared" si="62"/>
        <v>175.31515962215826</v>
      </c>
      <c r="AA66" s="12">
        <f t="shared" si="62"/>
        <v>158.6971466338106</v>
      </c>
      <c r="AB66" s="12">
        <f t="shared" si="62"/>
        <v>141.89861779501877</v>
      </c>
      <c r="AC66" s="12">
        <f t="shared" si="62"/>
        <v>124.91761222323262</v>
      </c>
      <c r="AD66" s="12">
        <f t="shared" si="62"/>
        <v>107.75214773546257</v>
      </c>
      <c r="AE66" s="12">
        <f t="shared" si="62"/>
        <v>0</v>
      </c>
      <c r="AF66" s="12">
        <f t="shared" si="62"/>
        <v>0</v>
      </c>
      <c r="AG66" s="12">
        <f t="shared" si="62"/>
        <v>0</v>
      </c>
      <c r="AH66" s="12">
        <f t="shared" si="62"/>
        <v>0</v>
      </c>
      <c r="AI66" s="12">
        <f t="shared" si="62"/>
        <v>0</v>
      </c>
      <c r="AJ66" s="12">
        <f t="shared" si="62"/>
        <v>0</v>
      </c>
      <c r="AK66" s="12">
        <f t="shared" si="62"/>
        <v>0</v>
      </c>
      <c r="AL66" s="12">
        <f t="shared" si="62"/>
        <v>0</v>
      </c>
      <c r="AM66" s="12">
        <f t="shared" si="62"/>
        <v>0</v>
      </c>
      <c r="AN66" s="12">
        <f t="shared" si="62"/>
        <v>0</v>
      </c>
      <c r="AO66" s="12">
        <f t="shared" si="62"/>
        <v>0</v>
      </c>
      <c r="AP66" s="12">
        <f t="shared" si="62"/>
        <v>0</v>
      </c>
      <c r="AQ66" s="12">
        <f t="shared" si="62"/>
        <v>0</v>
      </c>
      <c r="AR66" s="12">
        <f t="shared" si="62"/>
        <v>0</v>
      </c>
      <c r="AS66" s="12">
        <f t="shared" si="62"/>
        <v>0</v>
      </c>
      <c r="AT66" s="12">
        <f t="shared" si="62"/>
        <v>0</v>
      </c>
      <c r="AU66" s="12">
        <f t="shared" si="62"/>
        <v>0</v>
      </c>
      <c r="AV66" s="12">
        <f t="shared" si="62"/>
        <v>0</v>
      </c>
      <c r="AW66" s="12">
        <f t="shared" si="62"/>
        <v>0</v>
      </c>
      <c r="AX66" s="12">
        <f t="shared" si="62"/>
        <v>0</v>
      </c>
      <c r="AY66" s="12">
        <f t="shared" si="62"/>
        <v>0</v>
      </c>
      <c r="AZ66" s="12">
        <f t="shared" si="62"/>
        <v>0</v>
      </c>
      <c r="BA66" s="12">
        <f t="shared" si="62"/>
        <v>0</v>
      </c>
      <c r="BB66" s="12">
        <f t="shared" si="62"/>
        <v>0</v>
      </c>
      <c r="BC66" s="12">
        <f t="shared" si="62"/>
        <v>0</v>
      </c>
      <c r="BD66" s="12">
        <f t="shared" si="62"/>
        <v>0</v>
      </c>
      <c r="BE66" s="12">
        <f t="shared" si="62"/>
        <v>0</v>
      </c>
      <c r="BF66" s="12">
        <f t="shared" si="62"/>
        <v>0</v>
      </c>
      <c r="BG66" s="12">
        <f t="shared" si="62"/>
        <v>0</v>
      </c>
      <c r="BH66" s="12">
        <f t="shared" si="62"/>
        <v>0</v>
      </c>
      <c r="BI66" s="12">
        <f t="shared" si="62"/>
        <v>0</v>
      </c>
      <c r="BJ66" s="12">
        <f t="shared" si="62"/>
        <v>0</v>
      </c>
      <c r="BK66" s="12">
        <f t="shared" si="62"/>
        <v>0</v>
      </c>
      <c r="BL66" s="12">
        <f t="shared" si="62"/>
        <v>0</v>
      </c>
      <c r="BM66" s="12">
        <f t="shared" si="62"/>
        <v>0</v>
      </c>
      <c r="BN66" s="12">
        <f t="shared" si="62"/>
        <v>0</v>
      </c>
      <c r="BO66" s="12">
        <f t="shared" si="62"/>
        <v>0</v>
      </c>
      <c r="BP66" s="12">
        <f t="shared" si="62"/>
        <v>0</v>
      </c>
      <c r="BQ66" s="12">
        <f t="shared" si="62"/>
        <v>0</v>
      </c>
      <c r="BR66" s="12">
        <f t="shared" si="62"/>
        <v>0</v>
      </c>
      <c r="BS66" s="12">
        <f t="shared" si="62"/>
        <v>0</v>
      </c>
      <c r="BT66" s="12">
        <f t="shared" ref="BT66:BY66" si="63">IFERROR(BT52*HLOOKUP(BT50,$G$7:$AD$9,3),"n.a.")</f>
        <v>0</v>
      </c>
      <c r="BU66" s="12">
        <f t="shared" si="63"/>
        <v>0</v>
      </c>
      <c r="BV66" s="12">
        <f t="shared" si="63"/>
        <v>0</v>
      </c>
      <c r="BW66" s="12">
        <f t="shared" si="63"/>
        <v>0</v>
      </c>
      <c r="BX66" s="12">
        <f t="shared" si="63"/>
        <v>0</v>
      </c>
      <c r="BY66" s="12">
        <f t="shared" si="63"/>
        <v>0</v>
      </c>
    </row>
    <row r="67" spans="2:79" x14ac:dyDescent="0.2">
      <c r="F67" t="s">
        <v>8</v>
      </c>
      <c r="G67" s="12" t="str">
        <f>IFERROR(G53*HLOOKUP(G46,$G$7:$AD$9,3),"n.a.")</f>
        <v>n.a.</v>
      </c>
      <c r="H67" s="12" t="str">
        <f t="shared" ref="H67:BS69" si="64">IFERROR(H53*HLOOKUP(H46,$G$7:$AD$9,3),"n.a.")</f>
        <v>n.a.</v>
      </c>
      <c r="I67" s="12" t="str">
        <f t="shared" si="64"/>
        <v>n.a.</v>
      </c>
      <c r="J67" s="12" t="str">
        <f t="shared" si="64"/>
        <v>n.a.</v>
      </c>
      <c r="K67" s="12" t="str">
        <f t="shared" si="64"/>
        <v>n.a.</v>
      </c>
      <c r="L67" s="12" t="str">
        <f t="shared" si="64"/>
        <v>n.a.</v>
      </c>
      <c r="M67" s="12" t="str">
        <f t="shared" si="64"/>
        <v>n.a.</v>
      </c>
      <c r="N67" s="12" t="str">
        <f t="shared" si="64"/>
        <v>n.a.</v>
      </c>
      <c r="O67" s="12" t="str">
        <f t="shared" si="64"/>
        <v>n.a.</v>
      </c>
      <c r="P67" s="12" t="str">
        <f t="shared" si="64"/>
        <v>n.a.</v>
      </c>
      <c r="Q67" s="12" t="str">
        <f t="shared" si="64"/>
        <v>n.a.</v>
      </c>
      <c r="R67" s="12" t="str">
        <f t="shared" si="64"/>
        <v>n.a.</v>
      </c>
      <c r="S67" s="12" t="str">
        <f t="shared" si="64"/>
        <v>n.a.</v>
      </c>
      <c r="T67" s="12" t="str">
        <f t="shared" si="64"/>
        <v>n.a.</v>
      </c>
      <c r="U67" s="12" t="str">
        <f t="shared" si="64"/>
        <v>n.a.</v>
      </c>
      <c r="V67" s="12">
        <f t="shared" si="64"/>
        <v>688.82852439104852</v>
      </c>
      <c r="W67" s="12">
        <f t="shared" si="64"/>
        <v>668.52743216191436</v>
      </c>
      <c r="X67" s="12">
        <f t="shared" si="64"/>
        <v>648.00581603914532</v>
      </c>
      <c r="Y67" s="12">
        <f t="shared" si="64"/>
        <v>627.26128054640606</v>
      </c>
      <c r="Z67" s="12">
        <f t="shared" si="64"/>
        <v>606.29140418593886</v>
      </c>
      <c r="AA67" s="12">
        <f t="shared" si="64"/>
        <v>585.09373915619415</v>
      </c>
      <c r="AB67" s="12">
        <f t="shared" si="64"/>
        <v>563.66581106595868</v>
      </c>
      <c r="AC67" s="12">
        <f t="shared" si="64"/>
        <v>542.00511864556768</v>
      </c>
      <c r="AD67" s="12">
        <f t="shared" si="64"/>
        <v>520.10913345490928</v>
      </c>
      <c r="AE67" s="12">
        <f t="shared" si="64"/>
        <v>497.97529958814567</v>
      </c>
      <c r="AF67" s="12">
        <f t="shared" si="64"/>
        <v>475.6010333756912</v>
      </c>
      <c r="AG67" s="12">
        <f t="shared" si="64"/>
        <v>452.98372308236668</v>
      </c>
      <c r="AH67" s="12">
        <f t="shared" si="64"/>
        <v>430.12072860261657</v>
      </c>
      <c r="AI67" s="12">
        <f t="shared" si="64"/>
        <v>407.00938115211318</v>
      </c>
      <c r="AJ67" s="12">
        <f t="shared" si="64"/>
        <v>383.64698295677971</v>
      </c>
      <c r="AK67" s="12">
        <f t="shared" si="64"/>
        <v>144.01232277490436</v>
      </c>
      <c r="AL67" s="12">
        <f t="shared" si="64"/>
        <v>134.46323855641577</v>
      </c>
      <c r="AM67" s="12">
        <f t="shared" si="64"/>
        <v>124.81042586807764</v>
      </c>
      <c r="AN67" s="12">
        <f t="shared" si="64"/>
        <v>115.0527579426891</v>
      </c>
      <c r="AO67" s="12">
        <f t="shared" si="64"/>
        <v>105.18909577329494</v>
      </c>
      <c r="AP67" s="12">
        <f t="shared" si="64"/>
        <v>95.218287980286348</v>
      </c>
      <c r="AQ67" s="12">
        <f t="shared" si="64"/>
        <v>85.139170677011251</v>
      </c>
      <c r="AR67" s="12">
        <f t="shared" si="64"/>
        <v>74.95056733393956</v>
      </c>
      <c r="AS67" s="12">
        <f t="shared" si="64"/>
        <v>64.651288641277532</v>
      </c>
      <c r="AT67" s="12" t="str">
        <f t="shared" si="64"/>
        <v>n.a.</v>
      </c>
      <c r="AU67" s="12" t="str">
        <f t="shared" si="64"/>
        <v>n.a.</v>
      </c>
      <c r="AV67" s="12" t="str">
        <f t="shared" si="64"/>
        <v>n.a.</v>
      </c>
      <c r="AW67" s="12" t="str">
        <f t="shared" si="64"/>
        <v>n.a.</v>
      </c>
      <c r="AX67" s="12" t="str">
        <f t="shared" si="64"/>
        <v>n.a.</v>
      </c>
      <c r="AY67" s="12" t="str">
        <f t="shared" si="64"/>
        <v>n.a.</v>
      </c>
      <c r="AZ67" s="12" t="str">
        <f t="shared" si="64"/>
        <v>n.a.</v>
      </c>
      <c r="BA67" s="12" t="str">
        <f t="shared" si="64"/>
        <v>n.a.</v>
      </c>
      <c r="BB67" s="12" t="str">
        <f t="shared" si="64"/>
        <v>n.a.</v>
      </c>
      <c r="BC67" s="12" t="str">
        <f t="shared" si="64"/>
        <v>n.a.</v>
      </c>
      <c r="BD67" s="12" t="str">
        <f t="shared" si="64"/>
        <v>n.a.</v>
      </c>
      <c r="BE67" s="12" t="str">
        <f t="shared" si="64"/>
        <v>n.a.</v>
      </c>
      <c r="BF67" s="12" t="str">
        <f t="shared" si="64"/>
        <v>n.a.</v>
      </c>
      <c r="BG67" s="12" t="str">
        <f t="shared" si="64"/>
        <v>n.a.</v>
      </c>
      <c r="BH67" s="12" t="str">
        <f t="shared" si="64"/>
        <v>n.a.</v>
      </c>
      <c r="BI67" s="12" t="str">
        <f t="shared" si="64"/>
        <v>n.a.</v>
      </c>
      <c r="BJ67" s="12" t="str">
        <f t="shared" si="64"/>
        <v>n.a.</v>
      </c>
      <c r="BK67" s="12" t="str">
        <f t="shared" si="64"/>
        <v>n.a.</v>
      </c>
      <c r="BL67" s="12" t="str">
        <f t="shared" si="64"/>
        <v>n.a.</v>
      </c>
      <c r="BM67" s="12" t="str">
        <f t="shared" si="64"/>
        <v>n.a.</v>
      </c>
      <c r="BN67" s="12" t="str">
        <f t="shared" si="64"/>
        <v>n.a.</v>
      </c>
      <c r="BO67" s="12" t="str">
        <f t="shared" si="64"/>
        <v>n.a.</v>
      </c>
      <c r="BP67" s="12" t="str">
        <f t="shared" si="64"/>
        <v>n.a.</v>
      </c>
      <c r="BQ67" s="12" t="str">
        <f t="shared" si="64"/>
        <v>n.a.</v>
      </c>
      <c r="BR67" s="12" t="str">
        <f t="shared" si="64"/>
        <v>n.a.</v>
      </c>
      <c r="BS67" s="12" t="str">
        <f t="shared" si="64"/>
        <v>n.a.</v>
      </c>
      <c r="BT67" s="12" t="str">
        <f t="shared" ref="BT67:BY69" si="65">IFERROR(BT53*HLOOKUP(BT46,$G$7:$AD$9,3),"n.a.")</f>
        <v>n.a.</v>
      </c>
      <c r="BU67" s="12" t="str">
        <f t="shared" si="65"/>
        <v>n.a.</v>
      </c>
      <c r="BV67" s="12" t="str">
        <f t="shared" si="65"/>
        <v>n.a.</v>
      </c>
      <c r="BW67" s="12" t="str">
        <f t="shared" si="65"/>
        <v>n.a.</v>
      </c>
      <c r="BX67" s="12" t="str">
        <f t="shared" si="65"/>
        <v>n.a.</v>
      </c>
      <c r="BY67" s="12" t="str">
        <f t="shared" si="65"/>
        <v>n.a.</v>
      </c>
    </row>
    <row r="68" spans="2:79" x14ac:dyDescent="0.2">
      <c r="F68" t="s">
        <v>9</v>
      </c>
      <c r="G68" s="12" t="str">
        <f>IFERROR(G54*HLOOKUP(G47,$G$7:$AD$9,3),"n.a.")</f>
        <v>n.a.</v>
      </c>
      <c r="H68" s="12" t="str">
        <f t="shared" si="64"/>
        <v>n.a.</v>
      </c>
      <c r="I68" s="12" t="str">
        <f t="shared" si="64"/>
        <v>n.a.</v>
      </c>
      <c r="J68" s="12" t="str">
        <f t="shared" si="64"/>
        <v>n.a.</v>
      </c>
      <c r="K68" s="12" t="str">
        <f t="shared" si="64"/>
        <v>n.a.</v>
      </c>
      <c r="L68" s="12" t="str">
        <f t="shared" si="64"/>
        <v>n.a.</v>
      </c>
      <c r="M68" s="12" t="str">
        <f t="shared" si="64"/>
        <v>n.a.</v>
      </c>
      <c r="N68" s="12" t="str">
        <f t="shared" si="64"/>
        <v>n.a.</v>
      </c>
      <c r="O68" s="12" t="str">
        <f t="shared" si="64"/>
        <v>n.a.</v>
      </c>
      <c r="P68" s="12" t="str">
        <f t="shared" si="64"/>
        <v>n.a.</v>
      </c>
      <c r="Q68" s="12" t="str">
        <f t="shared" si="64"/>
        <v>n.a.</v>
      </c>
      <c r="R68" s="12" t="str">
        <f t="shared" si="64"/>
        <v>n.a.</v>
      </c>
      <c r="S68" s="12" t="str">
        <f t="shared" si="64"/>
        <v>n.a.</v>
      </c>
      <c r="T68" s="12" t="str">
        <f t="shared" si="64"/>
        <v>n.a.</v>
      </c>
      <c r="U68" s="12" t="str">
        <f t="shared" si="64"/>
        <v>n.a.</v>
      </c>
      <c r="V68" s="12" t="str">
        <f t="shared" si="64"/>
        <v>n.a.</v>
      </c>
      <c r="W68" s="12" t="str">
        <f t="shared" si="64"/>
        <v>n.a.</v>
      </c>
      <c r="X68" s="12" t="str">
        <f t="shared" si="64"/>
        <v>n.a.</v>
      </c>
      <c r="Y68" s="12" t="str">
        <f t="shared" si="64"/>
        <v>n.a.</v>
      </c>
      <c r="Z68" s="12" t="str">
        <f t="shared" si="64"/>
        <v>n.a.</v>
      </c>
      <c r="AA68" s="12" t="str">
        <f t="shared" si="64"/>
        <v>n.a.</v>
      </c>
      <c r="AB68" s="12" t="str">
        <f t="shared" si="64"/>
        <v>n.a.</v>
      </c>
      <c r="AC68" s="12" t="str">
        <f t="shared" si="64"/>
        <v>n.a.</v>
      </c>
      <c r="AD68" s="12" t="str">
        <f t="shared" si="64"/>
        <v>n.a.</v>
      </c>
      <c r="AE68" s="12" t="str">
        <f t="shared" si="64"/>
        <v>n.a.</v>
      </c>
      <c r="AF68" s="12" t="str">
        <f t="shared" si="64"/>
        <v>n.a.</v>
      </c>
      <c r="AG68" s="12" t="str">
        <f t="shared" si="64"/>
        <v>n.a.</v>
      </c>
      <c r="AH68" s="12" t="str">
        <f t="shared" si="64"/>
        <v>n.a.</v>
      </c>
      <c r="AI68" s="12" t="str">
        <f t="shared" si="64"/>
        <v>n.a.</v>
      </c>
      <c r="AJ68" s="12" t="str">
        <f t="shared" si="64"/>
        <v>n.a.</v>
      </c>
      <c r="AK68" s="12">
        <f t="shared" si="64"/>
        <v>413.29711463462911</v>
      </c>
      <c r="AL68" s="12">
        <f t="shared" si="64"/>
        <v>401.11645929714859</v>
      </c>
      <c r="AM68" s="12">
        <f t="shared" si="64"/>
        <v>388.80348962348717</v>
      </c>
      <c r="AN68" s="12">
        <f t="shared" si="64"/>
        <v>376.35676832784361</v>
      </c>
      <c r="AO68" s="12">
        <f t="shared" si="64"/>
        <v>363.77484251156329</v>
      </c>
      <c r="AP68" s="12">
        <f t="shared" si="64"/>
        <v>351.05624349371647</v>
      </c>
      <c r="AQ68" s="12">
        <f t="shared" si="64"/>
        <v>338.19948663957518</v>
      </c>
      <c r="AR68" s="12">
        <f t="shared" si="64"/>
        <v>325.20307118734058</v>
      </c>
      <c r="AS68" s="12">
        <f t="shared" si="64"/>
        <v>312.06548007294555</v>
      </c>
      <c r="AT68" s="12">
        <f t="shared" si="64"/>
        <v>298.78517975288742</v>
      </c>
      <c r="AU68" s="12">
        <f t="shared" si="64"/>
        <v>285.36062002541473</v>
      </c>
      <c r="AV68" s="12">
        <f t="shared" si="64"/>
        <v>271.79023384942002</v>
      </c>
      <c r="AW68" s="12">
        <f t="shared" si="64"/>
        <v>258.07243716156995</v>
      </c>
      <c r="AX68" s="12">
        <f t="shared" si="64"/>
        <v>244.20562869126792</v>
      </c>
      <c r="AY68" s="12">
        <f t="shared" si="64"/>
        <v>230.18818977406784</v>
      </c>
      <c r="AZ68" s="12">
        <f t="shared" si="64"/>
        <v>86.407393664942632</v>
      </c>
      <c r="BA68" s="12">
        <f t="shared" si="64"/>
        <v>80.677943133849482</v>
      </c>
      <c r="BB68" s="12">
        <f t="shared" si="64"/>
        <v>74.886255520846589</v>
      </c>
      <c r="BC68" s="12">
        <f t="shared" si="64"/>
        <v>69.031654765613467</v>
      </c>
      <c r="BD68" s="12">
        <f t="shared" si="64"/>
        <v>63.113457463976964</v>
      </c>
      <c r="BE68" s="12">
        <f t="shared" si="64"/>
        <v>57.13097278817181</v>
      </c>
      <c r="BF68" s="12">
        <f t="shared" si="64"/>
        <v>51.083502406206755</v>
      </c>
      <c r="BG68" s="12">
        <f t="shared" si="64"/>
        <v>44.970340400363739</v>
      </c>
      <c r="BH68" s="12">
        <f t="shared" si="64"/>
        <v>38.790773184766522</v>
      </c>
      <c r="BI68" s="12" t="str">
        <f t="shared" si="64"/>
        <v>n.a.</v>
      </c>
      <c r="BJ68" s="12" t="str">
        <f t="shared" si="64"/>
        <v>n.a.</v>
      </c>
      <c r="BK68" s="12" t="str">
        <f t="shared" si="64"/>
        <v>n.a.</v>
      </c>
      <c r="BL68" s="12" t="str">
        <f t="shared" si="64"/>
        <v>n.a.</v>
      </c>
      <c r="BM68" s="12" t="str">
        <f t="shared" si="64"/>
        <v>n.a.</v>
      </c>
      <c r="BN68" s="12" t="str">
        <f t="shared" si="64"/>
        <v>n.a.</v>
      </c>
      <c r="BO68" s="12" t="str">
        <f t="shared" si="64"/>
        <v>n.a.</v>
      </c>
      <c r="BP68" s="12" t="str">
        <f t="shared" si="64"/>
        <v>n.a.</v>
      </c>
      <c r="BQ68" s="12" t="str">
        <f t="shared" si="64"/>
        <v>n.a.</v>
      </c>
      <c r="BR68" s="12" t="str">
        <f t="shared" si="64"/>
        <v>n.a.</v>
      </c>
      <c r="BS68" s="12" t="str">
        <f t="shared" si="64"/>
        <v>n.a.</v>
      </c>
      <c r="BT68" s="12" t="str">
        <f t="shared" si="65"/>
        <v>n.a.</v>
      </c>
      <c r="BU68" s="12" t="str">
        <f t="shared" si="65"/>
        <v>n.a.</v>
      </c>
      <c r="BV68" s="12" t="str">
        <f t="shared" si="65"/>
        <v>n.a.</v>
      </c>
      <c r="BW68" s="12" t="str">
        <f t="shared" si="65"/>
        <v>n.a.</v>
      </c>
      <c r="BX68" s="12" t="str">
        <f t="shared" si="65"/>
        <v>n.a.</v>
      </c>
      <c r="BY68" s="12" t="str">
        <f t="shared" si="65"/>
        <v>n.a.</v>
      </c>
    </row>
    <row r="69" spans="2:79" x14ac:dyDescent="0.2">
      <c r="F69" t="s">
        <v>10</v>
      </c>
      <c r="G69" s="12" t="str">
        <f>IFERROR(G55*HLOOKUP(G48,$G$7:$AD$9,3),"n.a.")</f>
        <v>n.a.</v>
      </c>
      <c r="H69" s="12" t="str">
        <f t="shared" si="64"/>
        <v>n.a.</v>
      </c>
      <c r="I69" s="12" t="str">
        <f t="shared" si="64"/>
        <v>n.a.</v>
      </c>
      <c r="J69" s="12" t="str">
        <f t="shared" si="64"/>
        <v>n.a.</v>
      </c>
      <c r="K69" s="12" t="str">
        <f t="shared" si="64"/>
        <v>n.a.</v>
      </c>
      <c r="L69" s="12" t="str">
        <f t="shared" si="64"/>
        <v>n.a.</v>
      </c>
      <c r="M69" s="12" t="str">
        <f t="shared" si="64"/>
        <v>n.a.</v>
      </c>
      <c r="N69" s="12" t="str">
        <f t="shared" si="64"/>
        <v>n.a.</v>
      </c>
      <c r="O69" s="12" t="str">
        <f t="shared" si="64"/>
        <v>n.a.</v>
      </c>
      <c r="P69" s="12" t="str">
        <f t="shared" si="64"/>
        <v>n.a.</v>
      </c>
      <c r="Q69" s="12" t="str">
        <f t="shared" si="64"/>
        <v>n.a.</v>
      </c>
      <c r="R69" s="12" t="str">
        <f t="shared" si="64"/>
        <v>n.a.</v>
      </c>
      <c r="S69" s="12" t="str">
        <f t="shared" si="64"/>
        <v>n.a.</v>
      </c>
      <c r="T69" s="12" t="str">
        <f t="shared" si="64"/>
        <v>n.a.</v>
      </c>
      <c r="U69" s="12" t="str">
        <f t="shared" si="64"/>
        <v>n.a.</v>
      </c>
      <c r="V69" s="12" t="str">
        <f t="shared" si="64"/>
        <v>n.a.</v>
      </c>
      <c r="W69" s="12" t="str">
        <f t="shared" si="64"/>
        <v>n.a.</v>
      </c>
      <c r="X69" s="12" t="str">
        <f t="shared" si="64"/>
        <v>n.a.</v>
      </c>
      <c r="Y69" s="12" t="str">
        <f t="shared" si="64"/>
        <v>n.a.</v>
      </c>
      <c r="Z69" s="12" t="str">
        <f t="shared" si="64"/>
        <v>n.a.</v>
      </c>
      <c r="AA69" s="12" t="str">
        <f t="shared" si="64"/>
        <v>n.a.</v>
      </c>
      <c r="AB69" s="12" t="str">
        <f t="shared" si="64"/>
        <v>n.a.</v>
      </c>
      <c r="AC69" s="12" t="str">
        <f t="shared" si="64"/>
        <v>n.a.</v>
      </c>
      <c r="AD69" s="12" t="str">
        <f t="shared" si="64"/>
        <v>n.a.</v>
      </c>
      <c r="AE69" s="12" t="str">
        <f t="shared" si="64"/>
        <v>n.a.</v>
      </c>
      <c r="AF69" s="12" t="str">
        <f t="shared" si="64"/>
        <v>n.a.</v>
      </c>
      <c r="AG69" s="12" t="str">
        <f t="shared" si="64"/>
        <v>n.a.</v>
      </c>
      <c r="AH69" s="12" t="str">
        <f t="shared" si="64"/>
        <v>n.a.</v>
      </c>
      <c r="AI69" s="12" t="str">
        <f t="shared" si="64"/>
        <v>n.a.</v>
      </c>
      <c r="AJ69" s="12" t="str">
        <f t="shared" si="64"/>
        <v>n.a.</v>
      </c>
      <c r="AK69" s="12" t="str">
        <f t="shared" si="64"/>
        <v>n.a.</v>
      </c>
      <c r="AL69" s="12" t="str">
        <f t="shared" si="64"/>
        <v>n.a.</v>
      </c>
      <c r="AM69" s="12" t="str">
        <f t="shared" si="64"/>
        <v>n.a.</v>
      </c>
      <c r="AN69" s="12" t="str">
        <f t="shared" si="64"/>
        <v>n.a.</v>
      </c>
      <c r="AO69" s="12" t="str">
        <f t="shared" si="64"/>
        <v>n.a.</v>
      </c>
      <c r="AP69" s="12" t="str">
        <f t="shared" si="64"/>
        <v>n.a.</v>
      </c>
      <c r="AQ69" s="12" t="str">
        <f t="shared" si="64"/>
        <v>n.a.</v>
      </c>
      <c r="AR69" s="12" t="str">
        <f t="shared" si="64"/>
        <v>n.a.</v>
      </c>
      <c r="AS69" s="12" t="str">
        <f t="shared" si="64"/>
        <v>n.a.</v>
      </c>
      <c r="AT69" s="12" t="str">
        <f t="shared" si="64"/>
        <v>n.a.</v>
      </c>
      <c r="AU69" s="12" t="str">
        <f t="shared" si="64"/>
        <v>n.a.</v>
      </c>
      <c r="AV69" s="12" t="str">
        <f t="shared" si="64"/>
        <v>n.a.</v>
      </c>
      <c r="AW69" s="12" t="str">
        <f t="shared" si="64"/>
        <v>n.a.</v>
      </c>
      <c r="AX69" s="12" t="str">
        <f t="shared" si="64"/>
        <v>n.a.</v>
      </c>
      <c r="AY69" s="12" t="str">
        <f t="shared" si="64"/>
        <v>n.a.</v>
      </c>
      <c r="AZ69" s="12">
        <f t="shared" si="64"/>
        <v>247.97826878077748</v>
      </c>
      <c r="BA69" s="12">
        <f t="shared" si="64"/>
        <v>240.66987557828918</v>
      </c>
      <c r="BB69" s="12">
        <f t="shared" si="64"/>
        <v>233.28209377409232</v>
      </c>
      <c r="BC69" s="12">
        <f t="shared" si="64"/>
        <v>225.81406099670619</v>
      </c>
      <c r="BD69" s="12">
        <f t="shared" si="64"/>
        <v>218.26490550693799</v>
      </c>
      <c r="BE69" s="12">
        <f t="shared" si="64"/>
        <v>210.63374609622988</v>
      </c>
      <c r="BF69" s="12">
        <f t="shared" si="64"/>
        <v>202.91969198374511</v>
      </c>
      <c r="BG69" s="12">
        <f t="shared" si="64"/>
        <v>195.12184271240437</v>
      </c>
      <c r="BH69" s="12">
        <f t="shared" si="64"/>
        <v>187.23928804376735</v>
      </c>
      <c r="BI69" s="12">
        <f t="shared" si="64"/>
        <v>179.27110785173247</v>
      </c>
      <c r="BJ69" s="12">
        <f t="shared" si="64"/>
        <v>171.21637201524885</v>
      </c>
      <c r="BK69" s="12">
        <f t="shared" si="64"/>
        <v>163.07414030965202</v>
      </c>
      <c r="BL69" s="12">
        <f t="shared" si="64"/>
        <v>154.84346229694199</v>
      </c>
      <c r="BM69" s="12">
        <f t="shared" si="64"/>
        <v>146.52337721476076</v>
      </c>
      <c r="BN69" s="12">
        <f t="shared" si="64"/>
        <v>138.11291386444071</v>
      </c>
      <c r="BO69" s="12">
        <f t="shared" si="64"/>
        <v>129.61109049741395</v>
      </c>
      <c r="BP69" s="12">
        <f t="shared" si="64"/>
        <v>48.406765880309685</v>
      </c>
      <c r="BQ69" s="12">
        <f t="shared" si="64"/>
        <v>44.931753312507951</v>
      </c>
      <c r="BR69" s="12">
        <f t="shared" si="64"/>
        <v>41.418992859368075</v>
      </c>
      <c r="BS69" s="12">
        <f t="shared" si="64"/>
        <v>37.868074478386177</v>
      </c>
      <c r="BT69" s="12">
        <f t="shared" si="65"/>
        <v>34.278583672903082</v>
      </c>
      <c r="BU69" s="12">
        <f t="shared" si="65"/>
        <v>30.650101443724051</v>
      </c>
      <c r="BV69" s="12">
        <f t="shared" si="65"/>
        <v>26.982204240218241</v>
      </c>
      <c r="BW69" s="12">
        <f t="shared" si="65"/>
        <v>23.274463910859911</v>
      </c>
      <c r="BX69" s="12">
        <f t="shared" ca="1" si="65"/>
        <v>106.32986680325087</v>
      </c>
      <c r="BY69" s="12" t="str">
        <f t="shared" ca="1" si="65"/>
        <v>n.a.</v>
      </c>
    </row>
    <row r="70" spans="2:79" ht="5.25" customHeight="1" x14ac:dyDescent="0.2">
      <c r="G70" s="12"/>
      <c r="H70" s="12"/>
      <c r="I70" s="12"/>
      <c r="J70" s="12"/>
      <c r="K70" s="12"/>
      <c r="L70" s="12"/>
      <c r="M70" s="12"/>
      <c r="N70" s="12"/>
      <c r="O70" s="12"/>
      <c r="P70" s="12"/>
      <c r="Q70" s="12"/>
      <c r="R70" s="12"/>
      <c r="S70" s="12"/>
      <c r="T70" s="12"/>
      <c r="U70" s="12"/>
      <c r="V70" s="12"/>
      <c r="W70" s="12"/>
      <c r="X70" s="12"/>
      <c r="Y70" s="12"/>
      <c r="Z70" s="12"/>
      <c r="AA70" s="12"/>
      <c r="AB70" s="12"/>
      <c r="AC70" s="12"/>
      <c r="AD70" s="12"/>
      <c r="AE70" s="12"/>
      <c r="AF70" s="12"/>
      <c r="AG70" s="12"/>
      <c r="AH70" s="12"/>
      <c r="AI70" s="12"/>
      <c r="AJ70" s="12"/>
      <c r="AK70" s="12"/>
      <c r="AL70" s="12"/>
      <c r="AM70" s="12"/>
      <c r="AN70" s="12"/>
      <c r="AO70" s="12"/>
      <c r="AP70" s="12"/>
      <c r="AQ70" s="12"/>
      <c r="AR70" s="12"/>
      <c r="AS70" s="12"/>
      <c r="AT70" s="12"/>
      <c r="AU70" s="12"/>
      <c r="AV70" s="12"/>
      <c r="AW70" s="12"/>
      <c r="AX70" s="12"/>
      <c r="AY70" s="12"/>
      <c r="AZ70" s="12"/>
      <c r="BA70" s="12"/>
      <c r="BB70" s="12"/>
      <c r="BC70" s="12"/>
      <c r="BD70" s="12"/>
      <c r="BE70" s="12"/>
      <c r="BF70" s="12"/>
      <c r="BG70" s="12"/>
      <c r="BH70" s="12"/>
      <c r="BI70" s="12"/>
      <c r="BJ70" s="12"/>
      <c r="BK70" s="12"/>
      <c r="BL70" s="12"/>
      <c r="BM70" s="12"/>
      <c r="BN70" s="12"/>
      <c r="BO70" s="12"/>
      <c r="BP70" s="12"/>
      <c r="BQ70" s="12"/>
      <c r="BR70" s="12"/>
      <c r="BS70" s="12"/>
      <c r="BT70" s="12"/>
      <c r="BU70" s="12"/>
      <c r="BV70" s="12"/>
      <c r="BW70" s="12"/>
    </row>
    <row r="71" spans="2:79" x14ac:dyDescent="0.2">
      <c r="B71" s="21" t="s">
        <v>14</v>
      </c>
      <c r="F71" s="13" t="s">
        <v>14</v>
      </c>
      <c r="G71" s="14">
        <f t="shared" ref="G71:BR71" ca="1" si="66">SUM(G66:G69)</f>
        <v>5244.878788565401</v>
      </c>
      <c r="H71" s="14">
        <f t="shared" si="66"/>
        <v>1114.2123869365239</v>
      </c>
      <c r="I71" s="14">
        <f t="shared" si="66"/>
        <v>1080.0096933985756</v>
      </c>
      <c r="J71" s="14">
        <f t="shared" si="66"/>
        <v>1045.4354675773434</v>
      </c>
      <c r="K71" s="14">
        <f t="shared" si="66"/>
        <v>1010.4856736432314</v>
      </c>
      <c r="L71" s="14">
        <f t="shared" si="66"/>
        <v>975.15623192699024</v>
      </c>
      <c r="M71" s="14">
        <f t="shared" si="66"/>
        <v>939.44301844326446</v>
      </c>
      <c r="N71" s="14">
        <f t="shared" si="66"/>
        <v>903.34186440927942</v>
      </c>
      <c r="O71" s="14">
        <f t="shared" si="66"/>
        <v>866.8485557581821</v>
      </c>
      <c r="P71" s="14">
        <f t="shared" si="66"/>
        <v>829.95883264690951</v>
      </c>
      <c r="Q71" s="14">
        <f t="shared" si="66"/>
        <v>792.66838895948536</v>
      </c>
      <c r="R71" s="14">
        <f t="shared" si="66"/>
        <v>754.97287180394449</v>
      </c>
      <c r="S71" s="14">
        <f t="shared" si="66"/>
        <v>716.86788100436104</v>
      </c>
      <c r="T71" s="14">
        <f t="shared" si="66"/>
        <v>678.34896858685534</v>
      </c>
      <c r="U71" s="14">
        <f t="shared" si="66"/>
        <v>639.41163826129957</v>
      </c>
      <c r="V71" s="14">
        <f t="shared" si="66"/>
        <v>928.84906234922255</v>
      </c>
      <c r="W71" s="14">
        <f t="shared" si="66"/>
        <v>892.63282975594075</v>
      </c>
      <c r="X71" s="14">
        <f t="shared" si="66"/>
        <v>856.02319248594142</v>
      </c>
      <c r="Y71" s="14">
        <f t="shared" si="66"/>
        <v>819.01587711755462</v>
      </c>
      <c r="Z71" s="14">
        <f t="shared" si="66"/>
        <v>781.60656380809712</v>
      </c>
      <c r="AA71" s="14">
        <f t="shared" si="66"/>
        <v>743.79088579000472</v>
      </c>
      <c r="AB71" s="14">
        <f t="shared" si="66"/>
        <v>705.56442886097739</v>
      </c>
      <c r="AC71" s="14">
        <f t="shared" si="66"/>
        <v>666.92273086880027</v>
      </c>
      <c r="AD71" s="14">
        <f t="shared" si="66"/>
        <v>627.86128119037187</v>
      </c>
      <c r="AE71" s="14">
        <f t="shared" si="66"/>
        <v>497.97529958814567</v>
      </c>
      <c r="AF71" s="14">
        <f t="shared" si="66"/>
        <v>475.6010333756912</v>
      </c>
      <c r="AG71" s="14">
        <f t="shared" si="66"/>
        <v>452.98372308236668</v>
      </c>
      <c r="AH71" s="14">
        <f t="shared" si="66"/>
        <v>430.12072860261657</v>
      </c>
      <c r="AI71" s="14">
        <f t="shared" si="66"/>
        <v>407.00938115211318</v>
      </c>
      <c r="AJ71" s="14">
        <f t="shared" si="66"/>
        <v>383.64698295677971</v>
      </c>
      <c r="AK71" s="14">
        <f t="shared" si="66"/>
        <v>557.30943740953353</v>
      </c>
      <c r="AL71" s="14">
        <f t="shared" si="66"/>
        <v>535.57969785356431</v>
      </c>
      <c r="AM71" s="14">
        <f t="shared" si="66"/>
        <v>513.61391549156485</v>
      </c>
      <c r="AN71" s="14">
        <f t="shared" si="66"/>
        <v>491.40952627053269</v>
      </c>
      <c r="AO71" s="14">
        <f t="shared" si="66"/>
        <v>468.96393828485822</v>
      </c>
      <c r="AP71" s="14">
        <f t="shared" si="66"/>
        <v>446.2745314740028</v>
      </c>
      <c r="AQ71" s="14">
        <f t="shared" si="66"/>
        <v>423.33865731658642</v>
      </c>
      <c r="AR71" s="14">
        <f t="shared" si="66"/>
        <v>400.15363852128013</v>
      </c>
      <c r="AS71" s="14">
        <f t="shared" si="66"/>
        <v>376.71676871422306</v>
      </c>
      <c r="AT71" s="14">
        <f t="shared" si="66"/>
        <v>298.78517975288742</v>
      </c>
      <c r="AU71" s="14">
        <f t="shared" si="66"/>
        <v>285.36062002541473</v>
      </c>
      <c r="AV71" s="14">
        <f t="shared" si="66"/>
        <v>271.79023384942002</v>
      </c>
      <c r="AW71" s="14">
        <f t="shared" si="66"/>
        <v>258.07243716156995</v>
      </c>
      <c r="AX71" s="14">
        <f t="shared" si="66"/>
        <v>244.20562869126792</v>
      </c>
      <c r="AY71" s="14">
        <f t="shared" si="66"/>
        <v>230.18818977406784</v>
      </c>
      <c r="AZ71" s="14">
        <f t="shared" si="66"/>
        <v>334.38566244572013</v>
      </c>
      <c r="BA71" s="14">
        <f t="shared" si="66"/>
        <v>321.34781871213863</v>
      </c>
      <c r="BB71" s="14">
        <f t="shared" si="66"/>
        <v>308.16834929493893</v>
      </c>
      <c r="BC71" s="14">
        <f t="shared" si="66"/>
        <v>294.84571576231963</v>
      </c>
      <c r="BD71" s="14">
        <f t="shared" si="66"/>
        <v>281.37836297091496</v>
      </c>
      <c r="BE71" s="14">
        <f t="shared" si="66"/>
        <v>267.7647188844017</v>
      </c>
      <c r="BF71" s="14">
        <f t="shared" si="66"/>
        <v>254.00319438995186</v>
      </c>
      <c r="BG71" s="14">
        <f t="shared" si="66"/>
        <v>240.09218311276811</v>
      </c>
      <c r="BH71" s="14">
        <f t="shared" si="66"/>
        <v>226.03006122853387</v>
      </c>
      <c r="BI71" s="14">
        <f t="shared" si="66"/>
        <v>179.27110785173247</v>
      </c>
      <c r="BJ71" s="14">
        <f t="shared" si="66"/>
        <v>171.21637201524885</v>
      </c>
      <c r="BK71" s="14">
        <f t="shared" si="66"/>
        <v>163.07414030965202</v>
      </c>
      <c r="BL71" s="14">
        <f t="shared" si="66"/>
        <v>154.84346229694199</v>
      </c>
      <c r="BM71" s="14">
        <f t="shared" si="66"/>
        <v>146.52337721476076</v>
      </c>
      <c r="BN71" s="14">
        <f t="shared" si="66"/>
        <v>138.11291386444071</v>
      </c>
      <c r="BO71" s="14">
        <f t="shared" si="66"/>
        <v>129.61109049741395</v>
      </c>
      <c r="BP71" s="14">
        <f t="shared" si="66"/>
        <v>48.406765880309685</v>
      </c>
      <c r="BQ71" s="14">
        <f t="shared" si="66"/>
        <v>44.931753312507951</v>
      </c>
      <c r="BR71" s="14">
        <f t="shared" si="66"/>
        <v>41.418992859368075</v>
      </c>
      <c r="BS71" s="14">
        <f t="shared" ref="BS71:BY71" si="67">SUM(BS66:BS69)</f>
        <v>37.868074478386177</v>
      </c>
      <c r="BT71" s="14">
        <f t="shared" si="67"/>
        <v>34.278583672903082</v>
      </c>
      <c r="BU71" s="14">
        <f t="shared" si="67"/>
        <v>30.650101443724051</v>
      </c>
      <c r="BV71" s="14">
        <f t="shared" si="67"/>
        <v>26.982204240218241</v>
      </c>
      <c r="BW71" s="14">
        <f t="shared" si="67"/>
        <v>23.274463910859911</v>
      </c>
      <c r="BX71" s="14">
        <f t="shared" ca="1" si="67"/>
        <v>106.32986680325087</v>
      </c>
      <c r="BY71" s="14">
        <f t="shared" ca="1" si="67"/>
        <v>0</v>
      </c>
    </row>
    <row r="74" spans="2:79" x14ac:dyDescent="0.2">
      <c r="F74" t="s">
        <v>7</v>
      </c>
    </row>
    <row r="75" spans="2:79" x14ac:dyDescent="0.2">
      <c r="F75" s="6" t="s">
        <v>8</v>
      </c>
      <c r="G75" s="6"/>
      <c r="H75" s="7"/>
      <c r="I75" s="7"/>
      <c r="J75" s="7"/>
      <c r="K75" s="7"/>
      <c r="L75" s="7"/>
      <c r="M75" s="7"/>
      <c r="N75" s="7"/>
      <c r="O75" s="7"/>
      <c r="P75" s="7"/>
      <c r="Q75" s="7"/>
      <c r="R75" s="7"/>
      <c r="S75" s="7"/>
      <c r="T75" s="7"/>
      <c r="U75" s="7"/>
      <c r="V75" s="7"/>
      <c r="W75" s="7">
        <v>1</v>
      </c>
      <c r="X75" s="7">
        <f>1+W75</f>
        <v>2</v>
      </c>
      <c r="Y75" s="7">
        <f t="shared" ref="Y75:AN76" si="68">1+X75</f>
        <v>3</v>
      </c>
      <c r="Z75" s="7">
        <f t="shared" si="68"/>
        <v>4</v>
      </c>
      <c r="AA75" s="7">
        <f t="shared" si="68"/>
        <v>5</v>
      </c>
      <c r="AB75" s="7">
        <f t="shared" si="68"/>
        <v>6</v>
      </c>
      <c r="AC75" s="7">
        <f t="shared" si="68"/>
        <v>7</v>
      </c>
      <c r="AD75" s="7">
        <f t="shared" si="68"/>
        <v>8</v>
      </c>
      <c r="AE75" s="7">
        <f t="shared" si="68"/>
        <v>9</v>
      </c>
      <c r="AF75" s="7">
        <f t="shared" si="68"/>
        <v>10</v>
      </c>
      <c r="AG75" s="7">
        <f t="shared" si="68"/>
        <v>11</v>
      </c>
      <c r="AH75" s="7">
        <f t="shared" si="68"/>
        <v>12</v>
      </c>
      <c r="AI75" s="7">
        <f t="shared" si="68"/>
        <v>13</v>
      </c>
      <c r="AJ75" s="7">
        <f t="shared" si="68"/>
        <v>14</v>
      </c>
      <c r="AK75" s="7">
        <f t="shared" si="68"/>
        <v>15</v>
      </c>
      <c r="AL75" s="7">
        <f t="shared" si="68"/>
        <v>16</v>
      </c>
      <c r="AM75" s="7">
        <f t="shared" si="68"/>
        <v>17</v>
      </c>
      <c r="AN75" s="7">
        <f t="shared" si="68"/>
        <v>18</v>
      </c>
      <c r="AO75" s="7">
        <f t="shared" ref="AN75:BC76" si="69">1+AN75</f>
        <v>19</v>
      </c>
      <c r="AP75" s="7">
        <f t="shared" si="69"/>
        <v>20</v>
      </c>
      <c r="AQ75" s="7">
        <f t="shared" si="69"/>
        <v>21</v>
      </c>
      <c r="AR75" s="7">
        <f t="shared" si="69"/>
        <v>22</v>
      </c>
      <c r="AS75" s="7">
        <f t="shared" si="69"/>
        <v>23</v>
      </c>
      <c r="AT75" s="7">
        <f t="shared" si="69"/>
        <v>24</v>
      </c>
    </row>
    <row r="76" spans="2:79" x14ac:dyDescent="0.2">
      <c r="F76" s="6" t="s">
        <v>9</v>
      </c>
      <c r="G76" s="6"/>
      <c r="AL76" s="7">
        <v>1</v>
      </c>
      <c r="AM76" s="7">
        <f>1+AL76</f>
        <v>2</v>
      </c>
      <c r="AN76" s="7">
        <f t="shared" si="69"/>
        <v>3</v>
      </c>
      <c r="AO76" s="7">
        <f t="shared" si="69"/>
        <v>4</v>
      </c>
      <c r="AP76" s="7">
        <f t="shared" si="69"/>
        <v>5</v>
      </c>
      <c r="AQ76" s="7">
        <f t="shared" si="69"/>
        <v>6</v>
      </c>
      <c r="AR76" s="7">
        <f t="shared" si="69"/>
        <v>7</v>
      </c>
      <c r="AS76" s="7">
        <f t="shared" si="69"/>
        <v>8</v>
      </c>
      <c r="AT76" s="7">
        <f t="shared" si="69"/>
        <v>9</v>
      </c>
      <c r="AU76" s="7">
        <f t="shared" si="69"/>
        <v>10</v>
      </c>
      <c r="AV76" s="7">
        <f t="shared" si="69"/>
        <v>11</v>
      </c>
      <c r="AW76" s="7">
        <f t="shared" si="69"/>
        <v>12</v>
      </c>
      <c r="AX76" s="7">
        <f t="shared" si="69"/>
        <v>13</v>
      </c>
      <c r="AY76" s="7">
        <f t="shared" si="69"/>
        <v>14</v>
      </c>
      <c r="AZ76" s="7">
        <f t="shared" si="69"/>
        <v>15</v>
      </c>
      <c r="BA76" s="7">
        <f t="shared" si="69"/>
        <v>16</v>
      </c>
      <c r="BB76" s="7">
        <f t="shared" si="69"/>
        <v>17</v>
      </c>
      <c r="BC76" s="7">
        <f t="shared" si="69"/>
        <v>18</v>
      </c>
      <c r="BD76" s="7">
        <f t="shared" ref="BC76:BR79" si="70">1+BC76</f>
        <v>19</v>
      </c>
      <c r="BE76" s="7">
        <f t="shared" si="70"/>
        <v>20</v>
      </c>
      <c r="BF76" s="7">
        <f t="shared" si="70"/>
        <v>21</v>
      </c>
      <c r="BG76" s="7">
        <f t="shared" si="70"/>
        <v>22</v>
      </c>
      <c r="BH76" s="7">
        <f t="shared" si="70"/>
        <v>23</v>
      </c>
      <c r="BI76" s="7">
        <f t="shared" si="70"/>
        <v>24</v>
      </c>
    </row>
    <row r="77" spans="2:79" x14ac:dyDescent="0.2">
      <c r="F77" s="6" t="s">
        <v>10</v>
      </c>
      <c r="G77" s="6"/>
      <c r="BA77" s="7">
        <v>1</v>
      </c>
      <c r="BB77" s="7">
        <f>1+BA77</f>
        <v>2</v>
      </c>
      <c r="BC77" s="7">
        <f t="shared" si="70"/>
        <v>3</v>
      </c>
      <c r="BD77" s="7">
        <f t="shared" si="70"/>
        <v>4</v>
      </c>
      <c r="BE77" s="7">
        <f t="shared" si="70"/>
        <v>5</v>
      </c>
      <c r="BF77" s="7">
        <f t="shared" si="70"/>
        <v>6</v>
      </c>
      <c r="BG77" s="7">
        <f t="shared" si="70"/>
        <v>7</v>
      </c>
      <c r="BH77" s="7">
        <f t="shared" si="70"/>
        <v>8</v>
      </c>
      <c r="BI77" s="7">
        <f t="shared" si="70"/>
        <v>9</v>
      </c>
      <c r="BJ77" s="7">
        <f t="shared" si="70"/>
        <v>10</v>
      </c>
      <c r="BK77" s="7">
        <f t="shared" si="70"/>
        <v>11</v>
      </c>
      <c r="BL77" s="7">
        <f t="shared" si="70"/>
        <v>12</v>
      </c>
      <c r="BM77" s="7">
        <f t="shared" si="70"/>
        <v>13</v>
      </c>
      <c r="BN77" s="7">
        <f t="shared" si="70"/>
        <v>14</v>
      </c>
      <c r="BO77" s="7">
        <f t="shared" si="70"/>
        <v>15</v>
      </c>
      <c r="BP77" s="7">
        <f t="shared" si="70"/>
        <v>16</v>
      </c>
      <c r="BQ77" s="7">
        <f t="shared" si="70"/>
        <v>17</v>
      </c>
      <c r="BR77" s="7">
        <f t="shared" si="70"/>
        <v>18</v>
      </c>
      <c r="BS77" s="7">
        <f t="shared" ref="BK77:BZ79" si="71">1+BR77</f>
        <v>19</v>
      </c>
      <c r="BT77" s="7">
        <f t="shared" si="71"/>
        <v>20</v>
      </c>
      <c r="BU77" s="7">
        <f t="shared" si="71"/>
        <v>21</v>
      </c>
      <c r="BV77" s="7">
        <f t="shared" si="71"/>
        <v>22</v>
      </c>
      <c r="BW77" s="7">
        <f t="shared" si="71"/>
        <v>23</v>
      </c>
      <c r="BX77" s="7">
        <f t="shared" si="71"/>
        <v>24</v>
      </c>
      <c r="BY77" s="7">
        <f t="shared" si="71"/>
        <v>25</v>
      </c>
    </row>
    <row r="78" spans="2:79" x14ac:dyDescent="0.2">
      <c r="F78" s="6"/>
      <c r="G78" s="6"/>
      <c r="H78" s="19">
        <f>C79</f>
        <v>43890</v>
      </c>
      <c r="I78" s="19">
        <f>EDATE(H78,1)</f>
        <v>43919</v>
      </c>
      <c r="J78" s="19">
        <f t="shared" ref="J78:BU78" si="72">EDATE(I78,1)</f>
        <v>43950</v>
      </c>
      <c r="K78" s="19">
        <f t="shared" si="72"/>
        <v>43980</v>
      </c>
      <c r="L78" s="19">
        <f t="shared" si="72"/>
        <v>44011</v>
      </c>
      <c r="M78" s="19">
        <f t="shared" si="72"/>
        <v>44041</v>
      </c>
      <c r="N78" s="19">
        <f t="shared" si="72"/>
        <v>44072</v>
      </c>
      <c r="O78" s="19">
        <f t="shared" si="72"/>
        <v>44103</v>
      </c>
      <c r="P78" s="19">
        <f t="shared" si="72"/>
        <v>44133</v>
      </c>
      <c r="Q78" s="19">
        <f t="shared" si="72"/>
        <v>44164</v>
      </c>
      <c r="R78" s="19">
        <f t="shared" si="72"/>
        <v>44194</v>
      </c>
      <c r="S78" s="19">
        <f t="shared" si="72"/>
        <v>44225</v>
      </c>
      <c r="T78" s="19">
        <f t="shared" si="72"/>
        <v>44255</v>
      </c>
      <c r="U78" s="19">
        <f t="shared" si="72"/>
        <v>44283</v>
      </c>
      <c r="V78" s="19">
        <f t="shared" si="72"/>
        <v>44314</v>
      </c>
      <c r="W78" s="19">
        <f t="shared" si="72"/>
        <v>44344</v>
      </c>
      <c r="X78" s="19">
        <f t="shared" si="72"/>
        <v>44375</v>
      </c>
      <c r="Y78" s="19">
        <f t="shared" si="72"/>
        <v>44405</v>
      </c>
      <c r="Z78" s="19">
        <f t="shared" si="72"/>
        <v>44436</v>
      </c>
      <c r="AA78" s="19">
        <f t="shared" si="72"/>
        <v>44467</v>
      </c>
      <c r="AB78" s="19">
        <f t="shared" si="72"/>
        <v>44497</v>
      </c>
      <c r="AC78" s="19">
        <f t="shared" si="72"/>
        <v>44528</v>
      </c>
      <c r="AD78" s="19">
        <f t="shared" si="72"/>
        <v>44558</v>
      </c>
      <c r="AE78" s="19">
        <f t="shared" si="72"/>
        <v>44589</v>
      </c>
      <c r="AF78" s="19">
        <f t="shared" si="72"/>
        <v>44620</v>
      </c>
      <c r="AG78" s="19">
        <f t="shared" si="72"/>
        <v>44648</v>
      </c>
      <c r="AH78" s="19">
        <f t="shared" si="72"/>
        <v>44679</v>
      </c>
      <c r="AI78" s="19">
        <f t="shared" si="72"/>
        <v>44709</v>
      </c>
      <c r="AJ78" s="19">
        <f t="shared" si="72"/>
        <v>44740</v>
      </c>
      <c r="AK78" s="19">
        <f t="shared" si="72"/>
        <v>44770</v>
      </c>
      <c r="AL78" s="19">
        <f t="shared" si="72"/>
        <v>44801</v>
      </c>
      <c r="AM78" s="19">
        <f t="shared" si="72"/>
        <v>44832</v>
      </c>
      <c r="AN78" s="19">
        <f t="shared" si="72"/>
        <v>44862</v>
      </c>
      <c r="AO78" s="19">
        <f t="shared" si="72"/>
        <v>44893</v>
      </c>
      <c r="AP78" s="19">
        <f t="shared" si="72"/>
        <v>44923</v>
      </c>
      <c r="AQ78" s="19">
        <f t="shared" si="72"/>
        <v>44954</v>
      </c>
      <c r="AR78" s="19">
        <f t="shared" si="72"/>
        <v>44985</v>
      </c>
      <c r="AS78" s="19">
        <f t="shared" si="72"/>
        <v>45013</v>
      </c>
      <c r="AT78" s="19">
        <f t="shared" si="72"/>
        <v>45044</v>
      </c>
      <c r="AU78" s="19">
        <f t="shared" si="72"/>
        <v>45074</v>
      </c>
      <c r="AV78" s="19">
        <f t="shared" si="72"/>
        <v>45105</v>
      </c>
      <c r="AW78" s="19">
        <f t="shared" si="72"/>
        <v>45135</v>
      </c>
      <c r="AX78" s="19">
        <f t="shared" si="72"/>
        <v>45166</v>
      </c>
      <c r="AY78" s="19">
        <f t="shared" si="72"/>
        <v>45197</v>
      </c>
      <c r="AZ78" s="19">
        <f t="shared" si="72"/>
        <v>45227</v>
      </c>
      <c r="BA78" s="19">
        <f t="shared" si="72"/>
        <v>45258</v>
      </c>
      <c r="BB78" s="19">
        <f t="shared" si="72"/>
        <v>45288</v>
      </c>
      <c r="BC78" s="19">
        <f t="shared" si="72"/>
        <v>45319</v>
      </c>
      <c r="BD78" s="19">
        <f t="shared" si="72"/>
        <v>45350</v>
      </c>
      <c r="BE78" s="19">
        <f t="shared" si="72"/>
        <v>45379</v>
      </c>
      <c r="BF78" s="19">
        <f t="shared" si="72"/>
        <v>45410</v>
      </c>
      <c r="BG78" s="19">
        <f t="shared" si="72"/>
        <v>45440</v>
      </c>
      <c r="BH78" s="19">
        <f t="shared" si="72"/>
        <v>45471</v>
      </c>
      <c r="BI78" s="19">
        <f t="shared" si="72"/>
        <v>45501</v>
      </c>
      <c r="BJ78" s="19">
        <f t="shared" si="72"/>
        <v>45532</v>
      </c>
      <c r="BK78" s="19">
        <f t="shared" si="72"/>
        <v>45563</v>
      </c>
      <c r="BL78" s="19">
        <f t="shared" si="72"/>
        <v>45593</v>
      </c>
      <c r="BM78" s="19">
        <f t="shared" si="72"/>
        <v>45624</v>
      </c>
      <c r="BN78" s="19">
        <f t="shared" si="72"/>
        <v>45654</v>
      </c>
      <c r="BO78" s="19">
        <f t="shared" si="72"/>
        <v>45685</v>
      </c>
      <c r="BP78" s="19">
        <f t="shared" si="72"/>
        <v>45716</v>
      </c>
      <c r="BQ78" s="19">
        <f t="shared" si="72"/>
        <v>45744</v>
      </c>
      <c r="BR78" s="19">
        <f t="shared" si="72"/>
        <v>45775</v>
      </c>
      <c r="BS78" s="19">
        <f t="shared" si="72"/>
        <v>45805</v>
      </c>
      <c r="BT78" s="19">
        <f t="shared" si="72"/>
        <v>45836</v>
      </c>
      <c r="BU78" s="19">
        <f t="shared" si="72"/>
        <v>45866</v>
      </c>
      <c r="BV78" s="19">
        <f t="shared" ref="BV78:CA78" si="73">EDATE(BU78,1)</f>
        <v>45897</v>
      </c>
      <c r="BW78" s="19">
        <f t="shared" si="73"/>
        <v>45928</v>
      </c>
      <c r="BX78" s="19">
        <f t="shared" si="73"/>
        <v>45958</v>
      </c>
      <c r="BY78" s="19">
        <f t="shared" si="73"/>
        <v>45989</v>
      </c>
      <c r="BZ78" s="19">
        <f t="shared" si="73"/>
        <v>46019</v>
      </c>
      <c r="CA78" s="19">
        <f t="shared" si="73"/>
        <v>46050</v>
      </c>
    </row>
    <row r="79" spans="2:79" ht="10.15" customHeight="1" x14ac:dyDescent="0.2">
      <c r="C79" s="20">
        <f>EDATE(C50,1)</f>
        <v>43890</v>
      </c>
      <c r="F79" s="8" t="s">
        <v>4</v>
      </c>
      <c r="G79" s="8"/>
      <c r="H79" s="9">
        <v>1</v>
      </c>
      <c r="I79" s="9">
        <f>1+H79</f>
        <v>2</v>
      </c>
      <c r="J79" s="9">
        <f t="shared" ref="J79:BB79" si="74">1+I79</f>
        <v>3</v>
      </c>
      <c r="K79" s="9">
        <f t="shared" si="74"/>
        <v>4</v>
      </c>
      <c r="L79" s="9">
        <f t="shared" si="74"/>
        <v>5</v>
      </c>
      <c r="M79" s="9">
        <f t="shared" si="74"/>
        <v>6</v>
      </c>
      <c r="N79" s="9">
        <f t="shared" si="74"/>
        <v>7</v>
      </c>
      <c r="O79" s="9">
        <f t="shared" si="74"/>
        <v>8</v>
      </c>
      <c r="P79" s="9">
        <f t="shared" si="74"/>
        <v>9</v>
      </c>
      <c r="Q79" s="9">
        <f t="shared" si="74"/>
        <v>10</v>
      </c>
      <c r="R79" s="9">
        <f t="shared" si="74"/>
        <v>11</v>
      </c>
      <c r="S79" s="9">
        <f t="shared" si="74"/>
        <v>12</v>
      </c>
      <c r="T79" s="9">
        <f t="shared" si="74"/>
        <v>13</v>
      </c>
      <c r="U79" s="9">
        <f t="shared" si="74"/>
        <v>14</v>
      </c>
      <c r="V79" s="9">
        <f t="shared" si="74"/>
        <v>15</v>
      </c>
      <c r="W79" s="9">
        <f t="shared" si="74"/>
        <v>16</v>
      </c>
      <c r="X79" s="9">
        <f t="shared" si="74"/>
        <v>17</v>
      </c>
      <c r="Y79" s="9">
        <f t="shared" si="74"/>
        <v>18</v>
      </c>
      <c r="Z79" s="9">
        <f t="shared" si="74"/>
        <v>19</v>
      </c>
      <c r="AA79" s="9">
        <f t="shared" si="74"/>
        <v>20</v>
      </c>
      <c r="AB79" s="9">
        <f t="shared" si="74"/>
        <v>21</v>
      </c>
      <c r="AC79" s="9">
        <f t="shared" si="74"/>
        <v>22</v>
      </c>
      <c r="AD79" s="9">
        <f t="shared" si="74"/>
        <v>23</v>
      </c>
      <c r="AE79" s="9">
        <f t="shared" si="74"/>
        <v>24</v>
      </c>
      <c r="AF79" s="9">
        <f t="shared" si="74"/>
        <v>25</v>
      </c>
      <c r="AG79" s="9">
        <f t="shared" si="74"/>
        <v>26</v>
      </c>
      <c r="AH79" s="9">
        <f t="shared" si="74"/>
        <v>27</v>
      </c>
      <c r="AI79" s="9">
        <f t="shared" si="74"/>
        <v>28</v>
      </c>
      <c r="AJ79" s="9">
        <f t="shared" si="74"/>
        <v>29</v>
      </c>
      <c r="AK79" s="9">
        <f t="shared" si="74"/>
        <v>30</v>
      </c>
      <c r="AL79" s="9">
        <f t="shared" si="74"/>
        <v>31</v>
      </c>
      <c r="AM79" s="9">
        <f t="shared" si="74"/>
        <v>32</v>
      </c>
      <c r="AN79" s="9">
        <f t="shared" si="74"/>
        <v>33</v>
      </c>
      <c r="AO79" s="9">
        <f t="shared" si="74"/>
        <v>34</v>
      </c>
      <c r="AP79" s="9">
        <f t="shared" si="74"/>
        <v>35</v>
      </c>
      <c r="AQ79" s="9">
        <f t="shared" si="74"/>
        <v>36</v>
      </c>
      <c r="AR79" s="9">
        <f t="shared" si="74"/>
        <v>37</v>
      </c>
      <c r="AS79" s="9">
        <f t="shared" si="74"/>
        <v>38</v>
      </c>
      <c r="AT79" s="9">
        <f t="shared" si="74"/>
        <v>39</v>
      </c>
      <c r="AU79" s="9">
        <f t="shared" si="74"/>
        <v>40</v>
      </c>
      <c r="AV79" s="9">
        <f t="shared" si="74"/>
        <v>41</v>
      </c>
      <c r="AW79" s="9">
        <f t="shared" si="74"/>
        <v>42</v>
      </c>
      <c r="AX79" s="9">
        <f t="shared" si="74"/>
        <v>43</v>
      </c>
      <c r="AY79" s="9">
        <f t="shared" si="74"/>
        <v>44</v>
      </c>
      <c r="AZ79" s="9">
        <f t="shared" si="74"/>
        <v>45</v>
      </c>
      <c r="BA79" s="9">
        <f t="shared" si="74"/>
        <v>46</v>
      </c>
      <c r="BB79" s="9">
        <f t="shared" si="74"/>
        <v>47</v>
      </c>
      <c r="BC79" s="9">
        <f t="shared" si="70"/>
        <v>48</v>
      </c>
      <c r="BD79" s="9">
        <f t="shared" si="70"/>
        <v>49</v>
      </c>
      <c r="BE79" s="9">
        <f t="shared" si="70"/>
        <v>50</v>
      </c>
      <c r="BF79" s="9">
        <f t="shared" si="70"/>
        <v>51</v>
      </c>
      <c r="BG79" s="9">
        <f t="shared" si="70"/>
        <v>52</v>
      </c>
      <c r="BH79" s="9">
        <f t="shared" si="70"/>
        <v>53</v>
      </c>
      <c r="BI79" s="9">
        <f t="shared" si="70"/>
        <v>54</v>
      </c>
      <c r="BJ79" s="9">
        <f t="shared" si="70"/>
        <v>55</v>
      </c>
      <c r="BK79" s="9">
        <f t="shared" si="71"/>
        <v>56</v>
      </c>
      <c r="BL79" s="9">
        <f t="shared" si="71"/>
        <v>57</v>
      </c>
      <c r="BM79" s="9">
        <f t="shared" si="71"/>
        <v>58</v>
      </c>
      <c r="BN79" s="9">
        <f t="shared" si="71"/>
        <v>59</v>
      </c>
      <c r="BO79" s="9">
        <f t="shared" si="71"/>
        <v>60</v>
      </c>
      <c r="BP79" s="9">
        <f t="shared" si="71"/>
        <v>61</v>
      </c>
      <c r="BQ79" s="9">
        <f t="shared" si="71"/>
        <v>62</v>
      </c>
      <c r="BR79" s="9">
        <f t="shared" si="71"/>
        <v>63</v>
      </c>
      <c r="BS79" s="9">
        <f t="shared" si="71"/>
        <v>64</v>
      </c>
      <c r="BT79" s="9">
        <f t="shared" si="71"/>
        <v>65</v>
      </c>
      <c r="BU79" s="9">
        <f t="shared" si="71"/>
        <v>66</v>
      </c>
      <c r="BV79" s="9">
        <f t="shared" si="71"/>
        <v>67</v>
      </c>
      <c r="BW79" s="9">
        <f t="shared" si="71"/>
        <v>68</v>
      </c>
      <c r="BX79" s="9">
        <f t="shared" si="71"/>
        <v>69</v>
      </c>
      <c r="BY79" s="9">
        <f t="shared" si="71"/>
        <v>70</v>
      </c>
      <c r="BZ79" s="9">
        <f t="shared" si="71"/>
        <v>71</v>
      </c>
      <c r="CA79" s="9">
        <f t="shared" ref="CA79" si="75">1+BZ79</f>
        <v>72</v>
      </c>
    </row>
    <row r="80" spans="2:79" ht="5.25" customHeight="1" x14ac:dyDescent="0.2">
      <c r="F80" s="10"/>
      <c r="G80" s="10"/>
      <c r="H80" s="11"/>
      <c r="I80" s="11"/>
      <c r="J80" s="11"/>
      <c r="K80" s="11"/>
      <c r="L80" s="11"/>
      <c r="M80" s="11"/>
      <c r="N80" s="11"/>
      <c r="O80" s="11"/>
      <c r="P80" s="11"/>
      <c r="Q80" s="11"/>
      <c r="R80" s="11"/>
      <c r="S80" s="11"/>
      <c r="T80" s="11"/>
      <c r="U80" s="11"/>
      <c r="V80" s="11"/>
      <c r="W80" s="11"/>
      <c r="X80" s="11"/>
      <c r="Y80" s="11"/>
      <c r="Z80" s="11"/>
      <c r="AA80" s="11"/>
      <c r="AB80" s="11"/>
      <c r="AC80" s="11"/>
      <c r="AD80" s="11"/>
      <c r="AE80" s="11"/>
      <c r="AF80" s="11"/>
      <c r="AG80" s="11"/>
      <c r="AH80" s="11"/>
      <c r="AI80" s="11"/>
      <c r="AJ80" s="11"/>
      <c r="AK80" s="11"/>
      <c r="AL80" s="11"/>
      <c r="AM80" s="11"/>
      <c r="AN80" s="11"/>
      <c r="AO80" s="11"/>
      <c r="AP80" s="11"/>
      <c r="AQ80" s="11"/>
      <c r="AR80" s="11"/>
      <c r="AS80" s="11"/>
      <c r="AT80" s="11"/>
      <c r="AU80" s="11"/>
      <c r="AV80" s="11"/>
      <c r="AW80" s="11"/>
      <c r="AX80" s="11"/>
      <c r="AY80" s="11"/>
      <c r="AZ80" s="11"/>
      <c r="BA80" s="11"/>
      <c r="BB80" s="11"/>
      <c r="BC80" s="11"/>
      <c r="BD80" s="11"/>
      <c r="BE80" s="11"/>
      <c r="BF80" s="11"/>
      <c r="BG80" s="11"/>
      <c r="BH80" s="11"/>
      <c r="BI80" s="11"/>
      <c r="BJ80" s="11"/>
      <c r="BK80" s="11"/>
      <c r="BL80" s="11"/>
      <c r="BM80" s="11"/>
      <c r="BN80" s="11"/>
      <c r="BO80" s="11"/>
      <c r="BP80" s="11"/>
      <c r="BQ80" s="11"/>
      <c r="BR80" s="11"/>
      <c r="BS80" s="11"/>
      <c r="BT80" s="11"/>
      <c r="BU80" s="11"/>
      <c r="BV80" s="11"/>
      <c r="BW80" s="11"/>
      <c r="BX80" s="11"/>
      <c r="BY80" s="11"/>
      <c r="BZ80" s="11"/>
      <c r="CA80" s="11"/>
    </row>
    <row r="81" spans="2:79" x14ac:dyDescent="0.2">
      <c r="F81" t="s">
        <v>11</v>
      </c>
      <c r="H81" s="12">
        <f ca="1">INDEX('[1]DARTY - Production'!$D$8:$DH$26,MATCH("Leasing",'[1]DARTY - Production'!$D$8:$D$26,0),MATCH(Objectif!C79,'[1]DARTY - Production'!$D$8:$DH$8,0))</f>
        <v>575.52265254378312</v>
      </c>
      <c r="I81" s="12">
        <f t="shared" ref="I81:BT81" si="76">IF(I79&gt;24,0,IF(I79&lt;$G$5,$G$18,(1-$G$4)*$G$18))</f>
        <v>158.33333333333334</v>
      </c>
      <c r="J81" s="12">
        <f t="shared" si="76"/>
        <v>158.33333333333334</v>
      </c>
      <c r="K81" s="12">
        <f t="shared" si="76"/>
        <v>158.33333333333334</v>
      </c>
      <c r="L81" s="12">
        <f t="shared" si="76"/>
        <v>158.33333333333334</v>
      </c>
      <c r="M81" s="12">
        <f t="shared" si="76"/>
        <v>158.33333333333334</v>
      </c>
      <c r="N81" s="12">
        <f t="shared" si="76"/>
        <v>158.33333333333334</v>
      </c>
      <c r="O81" s="12">
        <f t="shared" si="76"/>
        <v>158.33333333333334</v>
      </c>
      <c r="P81" s="12">
        <f t="shared" si="76"/>
        <v>158.33333333333334</v>
      </c>
      <c r="Q81" s="12">
        <f t="shared" si="76"/>
        <v>158.33333333333334</v>
      </c>
      <c r="R81" s="12">
        <f t="shared" si="76"/>
        <v>158.33333333333334</v>
      </c>
      <c r="S81" s="12">
        <f t="shared" si="76"/>
        <v>158.33333333333334</v>
      </c>
      <c r="T81" s="12">
        <f t="shared" si="76"/>
        <v>158.33333333333334</v>
      </c>
      <c r="U81" s="12">
        <f t="shared" si="76"/>
        <v>158.33333333333334</v>
      </c>
      <c r="V81" s="12">
        <f t="shared" si="76"/>
        <v>158.33333333333334</v>
      </c>
      <c r="W81" s="12">
        <f t="shared" si="76"/>
        <v>63.333333333333343</v>
      </c>
      <c r="X81" s="12">
        <f t="shared" si="76"/>
        <v>63.333333333333343</v>
      </c>
      <c r="Y81" s="12">
        <f t="shared" si="76"/>
        <v>63.333333333333343</v>
      </c>
      <c r="Z81" s="12">
        <f t="shared" si="76"/>
        <v>63.333333333333343</v>
      </c>
      <c r="AA81" s="12">
        <f t="shared" si="76"/>
        <v>63.333333333333343</v>
      </c>
      <c r="AB81" s="12">
        <f t="shared" si="76"/>
        <v>63.333333333333343</v>
      </c>
      <c r="AC81" s="12">
        <f t="shared" si="76"/>
        <v>63.333333333333343</v>
      </c>
      <c r="AD81" s="12">
        <f t="shared" si="76"/>
        <v>63.333333333333343</v>
      </c>
      <c r="AE81" s="12">
        <f t="shared" si="76"/>
        <v>63.333333333333343</v>
      </c>
      <c r="AF81" s="12">
        <f t="shared" si="76"/>
        <v>0</v>
      </c>
      <c r="AG81" s="12">
        <f t="shared" si="76"/>
        <v>0</v>
      </c>
      <c r="AH81" s="12">
        <f t="shared" si="76"/>
        <v>0</v>
      </c>
      <c r="AI81" s="12">
        <f t="shared" si="76"/>
        <v>0</v>
      </c>
      <c r="AJ81" s="12">
        <f t="shared" si="76"/>
        <v>0</v>
      </c>
      <c r="AK81" s="12">
        <f t="shared" si="76"/>
        <v>0</v>
      </c>
      <c r="AL81" s="12">
        <f t="shared" si="76"/>
        <v>0</v>
      </c>
      <c r="AM81" s="12">
        <f t="shared" si="76"/>
        <v>0</v>
      </c>
      <c r="AN81" s="12">
        <f t="shared" si="76"/>
        <v>0</v>
      </c>
      <c r="AO81" s="12">
        <f t="shared" si="76"/>
        <v>0</v>
      </c>
      <c r="AP81" s="12">
        <f t="shared" si="76"/>
        <v>0</v>
      </c>
      <c r="AQ81" s="12">
        <f t="shared" si="76"/>
        <v>0</v>
      </c>
      <c r="AR81" s="12">
        <f t="shared" si="76"/>
        <v>0</v>
      </c>
      <c r="AS81" s="12">
        <f t="shared" si="76"/>
        <v>0</v>
      </c>
      <c r="AT81" s="12">
        <f t="shared" si="76"/>
        <v>0</v>
      </c>
      <c r="AU81" s="12">
        <f t="shared" si="76"/>
        <v>0</v>
      </c>
      <c r="AV81" s="12">
        <f t="shared" si="76"/>
        <v>0</v>
      </c>
      <c r="AW81" s="12">
        <f t="shared" si="76"/>
        <v>0</v>
      </c>
      <c r="AX81" s="12">
        <f t="shared" si="76"/>
        <v>0</v>
      </c>
      <c r="AY81" s="12">
        <f t="shared" si="76"/>
        <v>0</v>
      </c>
      <c r="AZ81" s="12">
        <f t="shared" si="76"/>
        <v>0</v>
      </c>
      <c r="BA81" s="12">
        <f t="shared" si="76"/>
        <v>0</v>
      </c>
      <c r="BB81" s="12">
        <f t="shared" si="76"/>
        <v>0</v>
      </c>
      <c r="BC81" s="12">
        <f t="shared" si="76"/>
        <v>0</v>
      </c>
      <c r="BD81" s="12">
        <f t="shared" si="76"/>
        <v>0</v>
      </c>
      <c r="BE81" s="12">
        <f t="shared" si="76"/>
        <v>0</v>
      </c>
      <c r="BF81" s="12">
        <f t="shared" si="76"/>
        <v>0</v>
      </c>
      <c r="BG81" s="12">
        <f t="shared" si="76"/>
        <v>0</v>
      </c>
      <c r="BH81" s="12">
        <f t="shared" si="76"/>
        <v>0</v>
      </c>
      <c r="BI81" s="12">
        <f t="shared" si="76"/>
        <v>0</v>
      </c>
      <c r="BJ81" s="12">
        <f t="shared" si="76"/>
        <v>0</v>
      </c>
      <c r="BK81" s="12">
        <f t="shared" si="76"/>
        <v>0</v>
      </c>
      <c r="BL81" s="12">
        <f t="shared" si="76"/>
        <v>0</v>
      </c>
      <c r="BM81" s="12">
        <f t="shared" si="76"/>
        <v>0</v>
      </c>
      <c r="BN81" s="12">
        <f t="shared" si="76"/>
        <v>0</v>
      </c>
      <c r="BO81" s="12">
        <f t="shared" si="76"/>
        <v>0</v>
      </c>
      <c r="BP81" s="12">
        <f t="shared" si="76"/>
        <v>0</v>
      </c>
      <c r="BQ81" s="12">
        <f t="shared" si="76"/>
        <v>0</v>
      </c>
      <c r="BR81" s="12">
        <f t="shared" si="76"/>
        <v>0</v>
      </c>
      <c r="BS81" s="12">
        <f t="shared" si="76"/>
        <v>0</v>
      </c>
      <c r="BT81" s="12">
        <f t="shared" si="76"/>
        <v>0</v>
      </c>
      <c r="BU81" s="12">
        <f t="shared" ref="BU81:DD81" si="77">IF(BU79&gt;24,0,IF(BU79&lt;$G$5,$G$18,(1-$G$4)*$G$18))</f>
        <v>0</v>
      </c>
      <c r="BV81" s="12">
        <f t="shared" si="77"/>
        <v>0</v>
      </c>
      <c r="BW81" s="12">
        <f t="shared" si="77"/>
        <v>0</v>
      </c>
      <c r="BX81" s="12">
        <f t="shared" si="77"/>
        <v>0</v>
      </c>
      <c r="BY81">
        <f>IF(BY79&gt;24,0,IF(BY79&lt;$G$5,$H81,(1-$G$4)*$H81))</f>
        <v>0</v>
      </c>
      <c r="BZ81">
        <f>IF(BZ79&gt;24,0,IF(BZ79&lt;$G$5,$H81,(1-$G$4)*$H81))</f>
        <v>0</v>
      </c>
      <c r="CA81">
        <f>IF(CA79&gt;24,0,IF(CA79&lt;$G$5,$H81,(1-$G$4)*$H81))</f>
        <v>0</v>
      </c>
    </row>
    <row r="82" spans="2:79" x14ac:dyDescent="0.2">
      <c r="E82">
        <v>1</v>
      </c>
      <c r="F82" t="s">
        <v>8</v>
      </c>
      <c r="H82" s="12">
        <f t="shared" ref="H82:AK82" si="78">IF(H79&gt;($G$3+$G$5),0,IF(AND(H79&lt;($G$5+$G$5-1),H79&gt;($E$19*($G$5-1))),($G$18*$G$4),IF(AND(H79&lt;($G$3+$G$5),H79&gt;($G$5+$G$5-2)),$G$18*$G$4*(1-$G$4),IF(AND(H79&gt;($G$3+$G$5)),$G$18*$G$4*(1-$G$4)*0,0))))</f>
        <v>0</v>
      </c>
      <c r="I82" s="12">
        <f t="shared" si="78"/>
        <v>0</v>
      </c>
      <c r="J82" s="12">
        <f t="shared" si="78"/>
        <v>0</v>
      </c>
      <c r="K82" s="12">
        <f t="shared" si="78"/>
        <v>0</v>
      </c>
      <c r="L82" s="12">
        <f t="shared" si="78"/>
        <v>0</v>
      </c>
      <c r="M82" s="12">
        <f t="shared" si="78"/>
        <v>0</v>
      </c>
      <c r="N82" s="12">
        <f t="shared" si="78"/>
        <v>0</v>
      </c>
      <c r="O82" s="12">
        <f t="shared" si="78"/>
        <v>0</v>
      </c>
      <c r="P82" s="12">
        <f t="shared" si="78"/>
        <v>0</v>
      </c>
      <c r="Q82" s="12">
        <f t="shared" si="78"/>
        <v>0</v>
      </c>
      <c r="R82" s="12">
        <f t="shared" si="78"/>
        <v>0</v>
      </c>
      <c r="S82" s="12">
        <f t="shared" si="78"/>
        <v>0</v>
      </c>
      <c r="T82" s="12">
        <f t="shared" si="78"/>
        <v>0</v>
      </c>
      <c r="U82" s="12">
        <f t="shared" si="78"/>
        <v>0</v>
      </c>
      <c r="V82" s="12">
        <f t="shared" si="78"/>
        <v>0</v>
      </c>
      <c r="W82" s="12">
        <f t="shared" si="78"/>
        <v>95</v>
      </c>
      <c r="X82" s="12">
        <f t="shared" si="78"/>
        <v>95</v>
      </c>
      <c r="Y82" s="12">
        <f t="shared" si="78"/>
        <v>95</v>
      </c>
      <c r="Z82" s="12">
        <f t="shared" si="78"/>
        <v>95</v>
      </c>
      <c r="AA82" s="12">
        <f t="shared" si="78"/>
        <v>95</v>
      </c>
      <c r="AB82" s="12">
        <f t="shared" si="78"/>
        <v>95</v>
      </c>
      <c r="AC82" s="12">
        <f t="shared" si="78"/>
        <v>95</v>
      </c>
      <c r="AD82" s="12">
        <f t="shared" si="78"/>
        <v>95</v>
      </c>
      <c r="AE82" s="12">
        <f t="shared" si="78"/>
        <v>95</v>
      </c>
      <c r="AF82" s="12">
        <f t="shared" si="78"/>
        <v>95</v>
      </c>
      <c r="AG82" s="12">
        <f t="shared" si="78"/>
        <v>95</v>
      </c>
      <c r="AH82" s="12">
        <f t="shared" si="78"/>
        <v>95</v>
      </c>
      <c r="AI82" s="12">
        <f t="shared" si="78"/>
        <v>95</v>
      </c>
      <c r="AJ82" s="12">
        <f t="shared" si="78"/>
        <v>95</v>
      </c>
      <c r="AK82" s="12">
        <f t="shared" si="78"/>
        <v>95</v>
      </c>
      <c r="AL82" s="12">
        <f>IF(AL79&gt;($G$3+$G$5),0,IF(AND(AL79&lt;($G$5+$G$5-1),AL79&gt;($E$19*($G$5-1))),($G$18*$G$4),IF(AND(AL79&lt;($G$3+$G$5),AL79&gt;($G$5+$G$5-2)),$G$18*$G$4*(1-$G$4),IF(AND(AL79&gt;($G$3+$G$5)),$G$18*$G$4*(1-$G$4)*0,0))))</f>
        <v>38</v>
      </c>
      <c r="AM82" s="12">
        <f t="shared" ref="AM82:BX82" si="79">IF(AM79&gt;($G$3+$G$5),0,IF(AND(AM79&lt;($G$5+$G$5-1),AM79&gt;($E$19*($G$5-1))),($G$18*$G$4),IF(AND(AM79&lt;($G$3+$G$5),AM79&gt;($G$5+$G$5-2)),$G$18*$G$4*(1-$G$4),IF(AND(AM79&gt;($G$3+$G$5)),$G$18*$G$4*(1-$G$4)*0,0))))</f>
        <v>38</v>
      </c>
      <c r="AN82" s="12">
        <f t="shared" si="79"/>
        <v>38</v>
      </c>
      <c r="AO82" s="12">
        <f t="shared" si="79"/>
        <v>38</v>
      </c>
      <c r="AP82" s="12">
        <f t="shared" si="79"/>
        <v>38</v>
      </c>
      <c r="AQ82" s="12">
        <f t="shared" si="79"/>
        <v>38</v>
      </c>
      <c r="AR82" s="12">
        <f t="shared" si="79"/>
        <v>38</v>
      </c>
      <c r="AS82" s="12">
        <f t="shared" si="79"/>
        <v>38</v>
      </c>
      <c r="AT82" s="12">
        <f t="shared" si="79"/>
        <v>38</v>
      </c>
      <c r="AU82" s="12">
        <f t="shared" si="79"/>
        <v>0</v>
      </c>
      <c r="AV82" s="12">
        <f t="shared" si="79"/>
        <v>0</v>
      </c>
      <c r="AW82" s="12">
        <f t="shared" si="79"/>
        <v>0</v>
      </c>
      <c r="AX82" s="12">
        <f t="shared" si="79"/>
        <v>0</v>
      </c>
      <c r="AY82" s="12">
        <f t="shared" si="79"/>
        <v>0</v>
      </c>
      <c r="AZ82" s="12">
        <f t="shared" si="79"/>
        <v>0</v>
      </c>
      <c r="BA82" s="12">
        <f t="shared" si="79"/>
        <v>0</v>
      </c>
      <c r="BB82" s="12">
        <f t="shared" si="79"/>
        <v>0</v>
      </c>
      <c r="BC82" s="12">
        <f t="shared" si="79"/>
        <v>0</v>
      </c>
      <c r="BD82" s="12">
        <f t="shared" si="79"/>
        <v>0</v>
      </c>
      <c r="BE82" s="12">
        <f t="shared" si="79"/>
        <v>0</v>
      </c>
      <c r="BF82" s="12">
        <f t="shared" si="79"/>
        <v>0</v>
      </c>
      <c r="BG82" s="12">
        <f t="shared" si="79"/>
        <v>0</v>
      </c>
      <c r="BH82" s="12">
        <f t="shared" si="79"/>
        <v>0</v>
      </c>
      <c r="BI82" s="12">
        <f t="shared" si="79"/>
        <v>0</v>
      </c>
      <c r="BJ82" s="12">
        <f t="shared" si="79"/>
        <v>0</v>
      </c>
      <c r="BK82" s="12">
        <f t="shared" si="79"/>
        <v>0</v>
      </c>
      <c r="BL82" s="12">
        <f t="shared" si="79"/>
        <v>0</v>
      </c>
      <c r="BM82" s="12">
        <f t="shared" si="79"/>
        <v>0</v>
      </c>
      <c r="BN82" s="12">
        <f t="shared" si="79"/>
        <v>0</v>
      </c>
      <c r="BO82" s="12">
        <f t="shared" si="79"/>
        <v>0</v>
      </c>
      <c r="BP82" s="12">
        <f t="shared" si="79"/>
        <v>0</v>
      </c>
      <c r="BQ82" s="12">
        <f t="shared" si="79"/>
        <v>0</v>
      </c>
      <c r="BR82" s="12">
        <f t="shared" si="79"/>
        <v>0</v>
      </c>
      <c r="BS82" s="12">
        <f t="shared" si="79"/>
        <v>0</v>
      </c>
      <c r="BT82" s="12">
        <f t="shared" si="79"/>
        <v>0</v>
      </c>
      <c r="BU82" s="12">
        <f t="shared" si="79"/>
        <v>0</v>
      </c>
      <c r="BV82" s="12">
        <f t="shared" si="79"/>
        <v>0</v>
      </c>
      <c r="BW82" s="12">
        <f t="shared" si="79"/>
        <v>0</v>
      </c>
      <c r="BX82" s="12">
        <f t="shared" si="79"/>
        <v>0</v>
      </c>
      <c r="BY82">
        <f>IF(BY79&gt;($G$3+$G$5),0,IF(AND(BY79&lt;($G$5+$G$5-1),BY79&gt;($E82*($G$5-1))),($H81*$G$4),IF(AND(BY79&lt;($G$3+$G$5),BY79&gt;($G$5+$G$5-2)),$H81*$G$4*(1-$G$4),IF(AND(BY79&gt;($G$3+$G$5)),$H81*$G$4*(1-$G$4)*0,0))))</f>
        <v>0</v>
      </c>
      <c r="BZ82">
        <f>IF(BZ79&gt;($G$3+$G$5),0,IF(AND(BZ79&lt;($G$5+$G$5-1),BZ79&gt;($E82*($G$5-1))),($H81*$G$4),IF(AND(BZ79&lt;($G$3+$G$5),BZ79&gt;($G$5+$G$5-2)),$H81*$G$4*(1-$G$4),IF(AND(BZ79&gt;($G$3+$G$5)),$H81*$G$4*(1-$G$4)*0,0))))</f>
        <v>0</v>
      </c>
      <c r="CA82">
        <f>IF(CA79&gt;($G$3+$G$5),0,IF(AND(CA79&lt;($G$5+$G$5-1),CA79&gt;($E82*($G$5-1))),($H81*$G$4),IF(AND(CA79&lt;($G$3+$G$5),CA79&gt;($G$5+$G$5-2)),$H81*$G$4*(1-$G$4),IF(AND(CA79&gt;($G$3+$G$5)),$H81*$G$4*(1-$G$4)*0,0))))</f>
        <v>0</v>
      </c>
    </row>
    <row r="83" spans="2:79" x14ac:dyDescent="0.2">
      <c r="E83">
        <v>2</v>
      </c>
      <c r="F83" t="s">
        <v>9</v>
      </c>
      <c r="H83" s="12">
        <f t="shared" ref="H83:BB83" si="80">IF(H79&gt;($G$3+$G$5+$G$5),0,IF(AND(H79&lt;($G$5+$G$5+$G$5-2),H79&gt;($E$20*$G$5-2)),$G$18*($G$4*$G$4),IF(AND(H79&lt;($G$5+$G$5+$G$3-1),H79&gt;($G$5+$G$5+$G$5-3)),$G$18*$G$4*$G$4*(1-$G$4),0)))</f>
        <v>0</v>
      </c>
      <c r="I83" s="12">
        <f t="shared" si="80"/>
        <v>0</v>
      </c>
      <c r="J83" s="12">
        <f t="shared" si="80"/>
        <v>0</v>
      </c>
      <c r="K83" s="12">
        <f t="shared" si="80"/>
        <v>0</v>
      </c>
      <c r="L83" s="12">
        <f t="shared" si="80"/>
        <v>0</v>
      </c>
      <c r="M83" s="12">
        <f t="shared" si="80"/>
        <v>0</v>
      </c>
      <c r="N83" s="12">
        <f t="shared" si="80"/>
        <v>0</v>
      </c>
      <c r="O83" s="12">
        <f t="shared" si="80"/>
        <v>0</v>
      </c>
      <c r="P83" s="12">
        <f t="shared" si="80"/>
        <v>0</v>
      </c>
      <c r="Q83" s="12">
        <f t="shared" si="80"/>
        <v>0</v>
      </c>
      <c r="R83" s="12">
        <f t="shared" si="80"/>
        <v>0</v>
      </c>
      <c r="S83" s="12">
        <f t="shared" si="80"/>
        <v>0</v>
      </c>
      <c r="T83" s="12">
        <f t="shared" si="80"/>
        <v>0</v>
      </c>
      <c r="U83" s="12">
        <f t="shared" si="80"/>
        <v>0</v>
      </c>
      <c r="V83" s="12">
        <f t="shared" si="80"/>
        <v>0</v>
      </c>
      <c r="W83" s="12">
        <f t="shared" si="80"/>
        <v>0</v>
      </c>
      <c r="X83" s="12">
        <f t="shared" si="80"/>
        <v>0</v>
      </c>
      <c r="Y83" s="12">
        <f t="shared" si="80"/>
        <v>0</v>
      </c>
      <c r="Z83" s="12">
        <f t="shared" si="80"/>
        <v>0</v>
      </c>
      <c r="AA83" s="12">
        <f t="shared" si="80"/>
        <v>0</v>
      </c>
      <c r="AB83" s="12">
        <f t="shared" si="80"/>
        <v>0</v>
      </c>
      <c r="AC83" s="12">
        <f t="shared" si="80"/>
        <v>0</v>
      </c>
      <c r="AD83" s="12">
        <f t="shared" si="80"/>
        <v>0</v>
      </c>
      <c r="AE83" s="12">
        <f t="shared" si="80"/>
        <v>0</v>
      </c>
      <c r="AF83" s="12">
        <f t="shared" si="80"/>
        <v>0</v>
      </c>
      <c r="AG83" s="12">
        <f t="shared" si="80"/>
        <v>0</v>
      </c>
      <c r="AH83" s="12">
        <f t="shared" si="80"/>
        <v>0</v>
      </c>
      <c r="AI83" s="12">
        <f t="shared" si="80"/>
        <v>0</v>
      </c>
      <c r="AJ83" s="12">
        <f t="shared" si="80"/>
        <v>0</v>
      </c>
      <c r="AK83" s="12">
        <f t="shared" si="80"/>
        <v>0</v>
      </c>
      <c r="AL83" s="12">
        <f t="shared" si="80"/>
        <v>57</v>
      </c>
      <c r="AM83" s="12">
        <f t="shared" si="80"/>
        <v>57</v>
      </c>
      <c r="AN83" s="12">
        <f t="shared" si="80"/>
        <v>57</v>
      </c>
      <c r="AO83" s="12">
        <f t="shared" si="80"/>
        <v>57</v>
      </c>
      <c r="AP83" s="12">
        <f t="shared" si="80"/>
        <v>57</v>
      </c>
      <c r="AQ83" s="12">
        <f t="shared" si="80"/>
        <v>57</v>
      </c>
      <c r="AR83" s="12">
        <f t="shared" si="80"/>
        <v>57</v>
      </c>
      <c r="AS83" s="12">
        <f t="shared" si="80"/>
        <v>57</v>
      </c>
      <c r="AT83" s="12">
        <f t="shared" si="80"/>
        <v>57</v>
      </c>
      <c r="AU83" s="12">
        <f t="shared" si="80"/>
        <v>57</v>
      </c>
      <c r="AV83" s="12">
        <f t="shared" si="80"/>
        <v>57</v>
      </c>
      <c r="AW83" s="12">
        <f t="shared" si="80"/>
        <v>57</v>
      </c>
      <c r="AX83" s="12">
        <f t="shared" si="80"/>
        <v>57</v>
      </c>
      <c r="AY83" s="12">
        <f t="shared" si="80"/>
        <v>57</v>
      </c>
      <c r="AZ83" s="12">
        <f t="shared" si="80"/>
        <v>57</v>
      </c>
      <c r="BA83" s="12">
        <f t="shared" si="80"/>
        <v>22.8</v>
      </c>
      <c r="BB83" s="12">
        <f t="shared" si="80"/>
        <v>22.8</v>
      </c>
      <c r="BC83" s="12">
        <f>IF(BC79&gt;($G$3+$G$5+$G$5),0,IF(AND(BC79&lt;($G$5+$G$5+$G$5-2),BC79&gt;($E$20*$G$5-2)),$G$18*($G$4*$G$4),IF(AND(BC79&lt;($G$5+$G$5+$G$3-1),BC79&gt;($G$5+$G$5+$G$5-3)),$G$18*$G$4*$G$4*(1-$G$4),0)))</f>
        <v>22.8</v>
      </c>
      <c r="BD83" s="12">
        <f t="shared" ref="BD83:BF83" si="81">IF(BD79&gt;($G$3+$G$5+$G$5),0,IF(AND(BD79&lt;($G$5+$G$5+$G$5-2),BD79&gt;($E$20*$G$5-2)),$G$18*($G$4*$G$4),IF(AND(BD79&lt;($G$5+$G$5+$G$3-1),BD79&gt;($G$5+$G$5+$G$5-3)),$G$18*$G$4*$G$4*(1-$G$4),0)))</f>
        <v>22.8</v>
      </c>
      <c r="BE83" s="12">
        <f t="shared" si="81"/>
        <v>22.8</v>
      </c>
      <c r="BF83" s="12">
        <f t="shared" si="81"/>
        <v>22.8</v>
      </c>
      <c r="BG83" s="12">
        <f>IF(BG79&gt;($G$3+$G$5+$G$5),0,IF(AND(BG79&lt;($G$5+$G$5+$G$5-2),BG79&gt;($E$20*$G$5-2)),$G$18*($G$4*$G$4),IF(AND(BG79&lt;($G$5+$G$5+$G$3-1),BG79&gt;($G$5+$G$5+$G$5-3)),$G$18*$G$4*$G$4*(1-$G$4),0)))</f>
        <v>22.8</v>
      </c>
      <c r="BH83" s="12">
        <f t="shared" ref="BH83:BX83" si="82">IF(BH79&gt;($G$3+$G$5+$G$5),0,IF(AND(BH79&lt;($G$5+$G$5+$G$5-2),BH79&gt;($E$20*$G$5-2)),$G$18*($G$4*$G$4),IF(AND(BH79&lt;($G$5+$G$5+$G$3-1),BH79&gt;($G$5+$G$5+$G$5-3)),$G$18*$G$4*$G$4*(1-$G$4),0)))</f>
        <v>22.8</v>
      </c>
      <c r="BI83" s="12">
        <f t="shared" si="82"/>
        <v>22.8</v>
      </c>
      <c r="BJ83" s="12">
        <f t="shared" si="82"/>
        <v>0</v>
      </c>
      <c r="BK83" s="12">
        <f t="shared" si="82"/>
        <v>0</v>
      </c>
      <c r="BL83" s="12">
        <f t="shared" si="82"/>
        <v>0</v>
      </c>
      <c r="BM83" s="12">
        <f t="shared" si="82"/>
        <v>0</v>
      </c>
      <c r="BN83" s="12">
        <f t="shared" si="82"/>
        <v>0</v>
      </c>
      <c r="BO83" s="12">
        <f t="shared" si="82"/>
        <v>0</v>
      </c>
      <c r="BP83" s="12">
        <f t="shared" si="82"/>
        <v>0</v>
      </c>
      <c r="BQ83" s="12">
        <f t="shared" si="82"/>
        <v>0</v>
      </c>
      <c r="BR83" s="12">
        <f t="shared" si="82"/>
        <v>0</v>
      </c>
      <c r="BS83" s="12">
        <f t="shared" si="82"/>
        <v>0</v>
      </c>
      <c r="BT83" s="12">
        <f t="shared" si="82"/>
        <v>0</v>
      </c>
      <c r="BU83" s="12">
        <f t="shared" si="82"/>
        <v>0</v>
      </c>
      <c r="BV83" s="12">
        <f t="shared" si="82"/>
        <v>0</v>
      </c>
      <c r="BW83" s="12">
        <f t="shared" si="82"/>
        <v>0</v>
      </c>
      <c r="BX83" s="12">
        <f t="shared" si="82"/>
        <v>0</v>
      </c>
      <c r="BY83">
        <f>IF(BY79&gt;($G$3+$G$5+$G$5),0,IF(AND(BY79&lt;($G$5+$G$5+$G$5-2),BY79&gt;($E83*$G$5-2)),$H81*($G$4*$G$4),IF(AND(BY79&lt;($G$5+$G$5+$G$3-1),BY79&gt;($G$5+$G$5+$G$5-3)),$H81*$G$4*$G$4*(1-$G$4),0)))</f>
        <v>0</v>
      </c>
      <c r="BZ83">
        <f>IF(BZ79&gt;($G$3+$G$5+$G$5),0,IF(AND(BZ79&lt;($G$5+$G$5+$G$5-2),BZ79&gt;($E83*$G$5-2)),$H81*($G$4*$G$4),IF(AND(BZ79&lt;($G$5+$G$5+$G$3-1),BZ79&gt;($G$5+$G$5+$G$5-3)),$H81*$G$4*$G$4*(1-$G$4),0)))</f>
        <v>0</v>
      </c>
      <c r="CA83">
        <f>IF(CA79&gt;($G$3+$G$5+$G$5),0,IF(AND(CA79&lt;($G$5+$G$5+$G$5-2),CA79&gt;($E83*$G$5-2)),$H81*($G$4*$G$4),IF(AND(CA79&lt;($G$5+$G$5+$G$3-1),CA79&gt;($G$5+$G$5+$G$5-3)),$H81*$G$4*$G$4*(1-$G$4),0)))</f>
        <v>0</v>
      </c>
    </row>
    <row r="84" spans="2:79" x14ac:dyDescent="0.2">
      <c r="E84">
        <v>3</v>
      </c>
      <c r="F84" t="s">
        <v>10</v>
      </c>
      <c r="H84" s="12">
        <f t="shared" ref="H84:AY84" si="83">IF(H79&gt;($G$3+$G$5+$G$5+$G$5),0,IF(AND(H79&lt;($G$5+$G$5+$G$5+$G$5),H79&gt;($E$21*$G$5-1)),$G$18*($G$4*$G$4*$G$4),IF(AND(H79&lt;($G$5+$G$5+$G$5+$G$3),H79&gt;($G$5+$G$5+$G$5+$G$5-1)),$G$18*$G$4*$G$4*$G$4*(1-$G$4),0)))</f>
        <v>0</v>
      </c>
      <c r="I84" s="12">
        <f t="shared" si="83"/>
        <v>0</v>
      </c>
      <c r="J84" s="12">
        <f t="shared" si="83"/>
        <v>0</v>
      </c>
      <c r="K84" s="12">
        <f t="shared" si="83"/>
        <v>0</v>
      </c>
      <c r="L84" s="12">
        <f t="shared" si="83"/>
        <v>0</v>
      </c>
      <c r="M84" s="12">
        <f t="shared" si="83"/>
        <v>0</v>
      </c>
      <c r="N84" s="12">
        <f t="shared" si="83"/>
        <v>0</v>
      </c>
      <c r="O84" s="12">
        <f t="shared" si="83"/>
        <v>0</v>
      </c>
      <c r="P84" s="12">
        <f t="shared" si="83"/>
        <v>0</v>
      </c>
      <c r="Q84" s="12">
        <f t="shared" si="83"/>
        <v>0</v>
      </c>
      <c r="R84" s="12">
        <f t="shared" si="83"/>
        <v>0</v>
      </c>
      <c r="S84" s="12">
        <f t="shared" si="83"/>
        <v>0</v>
      </c>
      <c r="T84" s="12">
        <f t="shared" si="83"/>
        <v>0</v>
      </c>
      <c r="U84" s="12">
        <f t="shared" si="83"/>
        <v>0</v>
      </c>
      <c r="V84" s="12">
        <f t="shared" si="83"/>
        <v>0</v>
      </c>
      <c r="W84" s="12">
        <f t="shared" si="83"/>
        <v>0</v>
      </c>
      <c r="X84" s="12">
        <f t="shared" si="83"/>
        <v>0</v>
      </c>
      <c r="Y84" s="12">
        <f t="shared" si="83"/>
        <v>0</v>
      </c>
      <c r="Z84" s="12">
        <f t="shared" si="83"/>
        <v>0</v>
      </c>
      <c r="AA84" s="12">
        <f t="shared" si="83"/>
        <v>0</v>
      </c>
      <c r="AB84" s="12">
        <f t="shared" si="83"/>
        <v>0</v>
      </c>
      <c r="AC84" s="12">
        <f t="shared" si="83"/>
        <v>0</v>
      </c>
      <c r="AD84" s="12">
        <f t="shared" si="83"/>
        <v>0</v>
      </c>
      <c r="AE84" s="12">
        <f t="shared" si="83"/>
        <v>0</v>
      </c>
      <c r="AF84" s="12">
        <f t="shared" si="83"/>
        <v>0</v>
      </c>
      <c r="AG84" s="12">
        <f t="shared" si="83"/>
        <v>0</v>
      </c>
      <c r="AH84" s="12">
        <f t="shared" si="83"/>
        <v>0</v>
      </c>
      <c r="AI84" s="12">
        <f t="shared" si="83"/>
        <v>0</v>
      </c>
      <c r="AJ84" s="12">
        <f t="shared" si="83"/>
        <v>0</v>
      </c>
      <c r="AK84" s="12">
        <f t="shared" si="83"/>
        <v>0</v>
      </c>
      <c r="AL84" s="12">
        <f t="shared" si="83"/>
        <v>0</v>
      </c>
      <c r="AM84" s="12">
        <f t="shared" si="83"/>
        <v>0</v>
      </c>
      <c r="AN84" s="12">
        <f t="shared" si="83"/>
        <v>0</v>
      </c>
      <c r="AO84" s="12">
        <f t="shared" si="83"/>
        <v>0</v>
      </c>
      <c r="AP84" s="12">
        <f t="shared" si="83"/>
        <v>0</v>
      </c>
      <c r="AQ84" s="12">
        <f t="shared" si="83"/>
        <v>0</v>
      </c>
      <c r="AR84" s="12">
        <f t="shared" si="83"/>
        <v>0</v>
      </c>
      <c r="AS84" s="12">
        <f t="shared" si="83"/>
        <v>0</v>
      </c>
      <c r="AT84" s="12">
        <f t="shared" si="83"/>
        <v>0</v>
      </c>
      <c r="AU84" s="12">
        <f t="shared" si="83"/>
        <v>0</v>
      </c>
      <c r="AV84" s="12">
        <f t="shared" si="83"/>
        <v>0</v>
      </c>
      <c r="AW84" s="12">
        <f t="shared" si="83"/>
        <v>0</v>
      </c>
      <c r="AX84" s="12">
        <f t="shared" si="83"/>
        <v>0</v>
      </c>
      <c r="AY84" s="12">
        <f t="shared" si="83"/>
        <v>0</v>
      </c>
      <c r="AZ84" s="12">
        <f t="shared" ref="AZ84" si="84">IF(AZ79&gt;($G$3+$G$5+$G$5+$G$5),0,IF(AND(AZ79&lt;($G$5+$G$5+$G$5+$G$5-2),AZ79&gt;($E$21*$G$5-3)),$G$18*($G$4*$G$4*$G$4),IF(AND(AZ79&lt;($G$5+$G$5+$G$5+$G$3),AZ79&gt;($G$5+$G$5+$G$5+$G$5-3)),$G$18*$G$4*$G$4*$G$4*(1-$G$4),0)))</f>
        <v>0</v>
      </c>
      <c r="BA84" s="12">
        <f>IF(BA79&gt;($G$3+$G$5+$G$5+$G$5),0,IF(AND(BA79&lt;($G$5+$G$5+$G$5+$G$5-2),BA79&gt;($E$21*$G$5-3)),$G$18*($G$4*$G$4*$G$4),IF(AND(BA79&lt;($G$5+$G$5+$G$5+$G$3),BA79&gt;($G$5+$G$5+$G$5+$G$5-3)),$G$18*$G$4*$G$4*$G$4*(1-$G$4),0)))</f>
        <v>34.200000000000003</v>
      </c>
      <c r="BB84" s="12">
        <f t="shared" ref="BB84:BX84" si="85">IF(BB79&gt;($G$3+$G$5+$G$5+$G$5),0,IF(AND(BB79&lt;($G$5+$G$5+$G$5+$G$5-2),BB79&gt;($E$21*$G$5-3)),$G$18*($G$4*$G$4*$G$4),IF(AND(BB79&lt;($G$5+$G$5+$G$5+$G$3),BB79&gt;($G$5+$G$5+$G$5+$G$5-3)),$G$18*$G$4*$G$4*$G$4*(1-$G$4),0)))</f>
        <v>34.200000000000003</v>
      </c>
      <c r="BC84" s="12">
        <f t="shared" si="85"/>
        <v>34.200000000000003</v>
      </c>
      <c r="BD84" s="12">
        <f t="shared" si="85"/>
        <v>34.200000000000003</v>
      </c>
      <c r="BE84" s="12">
        <f t="shared" si="85"/>
        <v>34.200000000000003</v>
      </c>
      <c r="BF84" s="12">
        <f t="shared" si="85"/>
        <v>34.200000000000003</v>
      </c>
      <c r="BG84" s="12">
        <f t="shared" si="85"/>
        <v>34.200000000000003</v>
      </c>
      <c r="BH84" s="12">
        <f t="shared" si="85"/>
        <v>34.200000000000003</v>
      </c>
      <c r="BI84" s="12">
        <f t="shared" si="85"/>
        <v>34.200000000000003</v>
      </c>
      <c r="BJ84" s="12">
        <f t="shared" si="85"/>
        <v>34.200000000000003</v>
      </c>
      <c r="BK84" s="12">
        <f t="shared" si="85"/>
        <v>34.200000000000003</v>
      </c>
      <c r="BL84" s="12">
        <f t="shared" si="85"/>
        <v>34.200000000000003</v>
      </c>
      <c r="BM84" s="12">
        <f t="shared" si="85"/>
        <v>34.200000000000003</v>
      </c>
      <c r="BN84" s="12">
        <f t="shared" si="85"/>
        <v>34.200000000000003</v>
      </c>
      <c r="BO84" s="12">
        <f t="shared" si="85"/>
        <v>34.200000000000003</v>
      </c>
      <c r="BP84" s="12">
        <f t="shared" si="85"/>
        <v>34.200000000000003</v>
      </c>
      <c r="BQ84" s="12">
        <f t="shared" si="85"/>
        <v>13.68</v>
      </c>
      <c r="BR84" s="12">
        <f t="shared" si="85"/>
        <v>13.68</v>
      </c>
      <c r="BS84" s="12">
        <f t="shared" si="85"/>
        <v>13.68</v>
      </c>
      <c r="BT84" s="12">
        <f t="shared" si="85"/>
        <v>13.68</v>
      </c>
      <c r="BU84" s="12">
        <f t="shared" si="85"/>
        <v>13.68</v>
      </c>
      <c r="BV84" s="12">
        <f t="shared" si="85"/>
        <v>13.68</v>
      </c>
      <c r="BW84" s="12">
        <f t="shared" si="85"/>
        <v>13.68</v>
      </c>
      <c r="BX84" s="12">
        <f t="shared" si="85"/>
        <v>13.68</v>
      </c>
      <c r="BY84">
        <f ca="1">IF(BY79&gt;($G$3+$G$5+$G$5+$G$5),0,IF(AND(BY79&lt;($G$5+$G$5+$G$5+$G$5),BY79&gt;($E84*$G$5-1)),$H81*($G$4*$G$4*$G$4),IF(AND(BY79&lt;($G$5+$G$5+$G$5+$G$3),BY79&gt;($G$5+$G$5+$G$5+$G$5-1)),$H81*$G$4*$G$4*$G$4*(1-$G$4),0)))</f>
        <v>49.725157179782855</v>
      </c>
      <c r="BZ84">
        <f ca="1">IF(BZ79&gt;($G$3+$G$5+$G$5+$G$5),0,IF(AND(BZ79&lt;($G$5+$G$5+$G$5+$G$5),BZ79&gt;($E84*$G$5-1)),$H81*($G$4*$G$4*$G$4),IF(AND(BZ79&lt;($G$5+$G$5+$G$5+$G$3),BZ79&gt;($G$5+$G$5+$G$5+$G$5-1)),$H81*$G$4*$G$4*$G$4*(1-$G$4),0)))</f>
        <v>49.725157179782855</v>
      </c>
      <c r="CA84">
        <f>IF(CA79&gt;($G$3+$G$5+$G$5+$G$5),0,IF(AND(CA79&lt;($G$5+$G$5+$G$5+$G$5),CA79&gt;($E84*$G$5-1)),$H81*($G$4*$G$4*$G$4),IF(AND(CA79&lt;($G$5+$G$5+$G$5+$G$3),CA79&gt;($G$5+$G$5+$G$5+$G$5-1)),$H81*$G$4*$G$4*$G$4*(1-$G$4),0)))</f>
        <v>0</v>
      </c>
    </row>
    <row r="85" spans="2:79" ht="5.25" customHeight="1" x14ac:dyDescent="0.2">
      <c r="H85" s="12"/>
      <c r="I85" s="12"/>
      <c r="J85" s="12"/>
      <c r="K85" s="12"/>
      <c r="L85" s="12"/>
      <c r="M85" s="12"/>
      <c r="N85" s="12"/>
      <c r="O85" s="12"/>
      <c r="P85" s="12"/>
      <c r="Q85" s="12"/>
      <c r="R85" s="12"/>
      <c r="S85" s="12"/>
      <c r="T85" s="12"/>
      <c r="U85" s="12"/>
      <c r="V85" s="12"/>
      <c r="W85" s="12"/>
      <c r="X85" s="12"/>
      <c r="Y85" s="12"/>
      <c r="Z85" s="12"/>
      <c r="AA85" s="12"/>
      <c r="AB85" s="12"/>
      <c r="AC85" s="12"/>
      <c r="AD85" s="12"/>
      <c r="AE85" s="12"/>
      <c r="AF85" s="12"/>
      <c r="AG85" s="12"/>
      <c r="AH85" s="12"/>
      <c r="AI85" s="12"/>
      <c r="AJ85" s="12"/>
      <c r="AK85" s="12"/>
      <c r="AL85" s="12"/>
      <c r="AM85" s="12"/>
      <c r="AN85" s="12"/>
      <c r="AO85" s="12"/>
      <c r="AP85" s="12"/>
      <c r="AQ85" s="12"/>
      <c r="AR85" s="12"/>
      <c r="AS85" s="12"/>
      <c r="AT85" s="12"/>
      <c r="AU85" s="12"/>
      <c r="AV85" s="12"/>
      <c r="AW85" s="12"/>
      <c r="AX85" s="12"/>
      <c r="AY85" s="12"/>
      <c r="AZ85" s="12"/>
      <c r="BA85" s="12"/>
      <c r="BB85" s="12"/>
      <c r="BC85" s="12"/>
      <c r="BD85" s="12"/>
      <c r="BE85" s="12"/>
      <c r="BF85" s="12"/>
      <c r="BG85" s="12"/>
      <c r="BH85" s="12"/>
      <c r="BI85" s="12"/>
      <c r="BJ85" s="12"/>
      <c r="BK85" s="12"/>
      <c r="BL85" s="12"/>
      <c r="BM85" s="12"/>
      <c r="BN85" s="12"/>
      <c r="BO85" s="12"/>
      <c r="BP85" s="12"/>
      <c r="BQ85" s="12"/>
      <c r="BR85" s="12"/>
      <c r="BS85" s="12"/>
      <c r="BT85" s="12"/>
      <c r="BU85" s="12"/>
      <c r="BV85" s="12"/>
      <c r="BW85" s="12"/>
      <c r="BX85" s="12"/>
    </row>
    <row r="86" spans="2:79" x14ac:dyDescent="0.2">
      <c r="B86" s="21" t="s">
        <v>16</v>
      </c>
      <c r="F86" s="13" t="s">
        <v>12</v>
      </c>
      <c r="G86" s="13"/>
      <c r="H86" s="14">
        <f t="shared" ref="H86:BS86" ca="1" si="86">SUM(H81:H84)</f>
        <v>575.52265254378312</v>
      </c>
      <c r="I86" s="14">
        <f t="shared" si="86"/>
        <v>158.33333333333334</v>
      </c>
      <c r="J86" s="14">
        <f t="shared" si="86"/>
        <v>158.33333333333334</v>
      </c>
      <c r="K86" s="14">
        <f t="shared" si="86"/>
        <v>158.33333333333334</v>
      </c>
      <c r="L86" s="14">
        <f t="shared" si="86"/>
        <v>158.33333333333334</v>
      </c>
      <c r="M86" s="14">
        <f t="shared" si="86"/>
        <v>158.33333333333334</v>
      </c>
      <c r="N86" s="14">
        <f t="shared" si="86"/>
        <v>158.33333333333334</v>
      </c>
      <c r="O86" s="14">
        <f t="shared" si="86"/>
        <v>158.33333333333334</v>
      </c>
      <c r="P86" s="14">
        <f t="shared" si="86"/>
        <v>158.33333333333334</v>
      </c>
      <c r="Q86" s="14">
        <f t="shared" si="86"/>
        <v>158.33333333333334</v>
      </c>
      <c r="R86" s="14">
        <f t="shared" si="86"/>
        <v>158.33333333333334</v>
      </c>
      <c r="S86" s="14">
        <f t="shared" si="86"/>
        <v>158.33333333333334</v>
      </c>
      <c r="T86" s="14">
        <f t="shared" si="86"/>
        <v>158.33333333333334</v>
      </c>
      <c r="U86" s="14">
        <f t="shared" si="86"/>
        <v>158.33333333333334</v>
      </c>
      <c r="V86" s="14">
        <f t="shared" si="86"/>
        <v>158.33333333333334</v>
      </c>
      <c r="W86" s="14">
        <f t="shared" si="86"/>
        <v>158.33333333333334</v>
      </c>
      <c r="X86" s="14">
        <f t="shared" si="86"/>
        <v>158.33333333333334</v>
      </c>
      <c r="Y86" s="14">
        <f t="shared" si="86"/>
        <v>158.33333333333334</v>
      </c>
      <c r="Z86" s="14">
        <f t="shared" si="86"/>
        <v>158.33333333333334</v>
      </c>
      <c r="AA86" s="14">
        <f t="shared" si="86"/>
        <v>158.33333333333334</v>
      </c>
      <c r="AB86" s="14">
        <f t="shared" si="86"/>
        <v>158.33333333333334</v>
      </c>
      <c r="AC86" s="14">
        <f t="shared" si="86"/>
        <v>158.33333333333334</v>
      </c>
      <c r="AD86" s="14">
        <f t="shared" si="86"/>
        <v>158.33333333333334</v>
      </c>
      <c r="AE86" s="14">
        <f t="shared" si="86"/>
        <v>158.33333333333334</v>
      </c>
      <c r="AF86" s="14">
        <f t="shared" si="86"/>
        <v>95</v>
      </c>
      <c r="AG86" s="14">
        <f t="shared" si="86"/>
        <v>95</v>
      </c>
      <c r="AH86" s="14">
        <f t="shared" si="86"/>
        <v>95</v>
      </c>
      <c r="AI86" s="14">
        <f t="shared" si="86"/>
        <v>95</v>
      </c>
      <c r="AJ86" s="14">
        <f t="shared" si="86"/>
        <v>95</v>
      </c>
      <c r="AK86" s="14">
        <f t="shared" si="86"/>
        <v>95</v>
      </c>
      <c r="AL86" s="14">
        <f t="shared" si="86"/>
        <v>95</v>
      </c>
      <c r="AM86" s="14">
        <f t="shared" si="86"/>
        <v>95</v>
      </c>
      <c r="AN86" s="14">
        <f t="shared" si="86"/>
        <v>95</v>
      </c>
      <c r="AO86" s="14">
        <f t="shared" si="86"/>
        <v>95</v>
      </c>
      <c r="AP86" s="14">
        <f t="shared" si="86"/>
        <v>95</v>
      </c>
      <c r="AQ86" s="14">
        <f t="shared" si="86"/>
        <v>95</v>
      </c>
      <c r="AR86" s="14">
        <f t="shared" si="86"/>
        <v>95</v>
      </c>
      <c r="AS86" s="14">
        <f t="shared" si="86"/>
        <v>95</v>
      </c>
      <c r="AT86" s="14">
        <f t="shared" si="86"/>
        <v>95</v>
      </c>
      <c r="AU86" s="14">
        <f t="shared" si="86"/>
        <v>57</v>
      </c>
      <c r="AV86" s="14">
        <f t="shared" si="86"/>
        <v>57</v>
      </c>
      <c r="AW86" s="14">
        <f t="shared" si="86"/>
        <v>57</v>
      </c>
      <c r="AX86" s="14">
        <f t="shared" si="86"/>
        <v>57</v>
      </c>
      <c r="AY86" s="14">
        <f t="shared" si="86"/>
        <v>57</v>
      </c>
      <c r="AZ86" s="14">
        <f t="shared" si="86"/>
        <v>57</v>
      </c>
      <c r="BA86" s="14">
        <f t="shared" si="86"/>
        <v>57</v>
      </c>
      <c r="BB86" s="14">
        <f t="shared" si="86"/>
        <v>57</v>
      </c>
      <c r="BC86" s="14">
        <f t="shared" si="86"/>
        <v>57</v>
      </c>
      <c r="BD86" s="14">
        <f t="shared" si="86"/>
        <v>57</v>
      </c>
      <c r="BE86" s="14">
        <f t="shared" si="86"/>
        <v>57</v>
      </c>
      <c r="BF86" s="14">
        <f t="shared" si="86"/>
        <v>57</v>
      </c>
      <c r="BG86" s="14">
        <f t="shared" si="86"/>
        <v>57</v>
      </c>
      <c r="BH86" s="14">
        <f t="shared" si="86"/>
        <v>57</v>
      </c>
      <c r="BI86" s="14">
        <f t="shared" si="86"/>
        <v>57</v>
      </c>
      <c r="BJ86" s="14">
        <f t="shared" si="86"/>
        <v>34.200000000000003</v>
      </c>
      <c r="BK86" s="14">
        <f t="shared" si="86"/>
        <v>34.200000000000003</v>
      </c>
      <c r="BL86" s="14">
        <f t="shared" si="86"/>
        <v>34.200000000000003</v>
      </c>
      <c r="BM86" s="14">
        <f t="shared" si="86"/>
        <v>34.200000000000003</v>
      </c>
      <c r="BN86" s="14">
        <f t="shared" si="86"/>
        <v>34.200000000000003</v>
      </c>
      <c r="BO86" s="14">
        <f t="shared" si="86"/>
        <v>34.200000000000003</v>
      </c>
      <c r="BP86" s="14">
        <f t="shared" si="86"/>
        <v>34.200000000000003</v>
      </c>
      <c r="BQ86" s="14">
        <f t="shared" si="86"/>
        <v>13.68</v>
      </c>
      <c r="BR86" s="14">
        <f t="shared" si="86"/>
        <v>13.68</v>
      </c>
      <c r="BS86" s="14">
        <f t="shared" si="86"/>
        <v>13.68</v>
      </c>
      <c r="BT86" s="14">
        <f t="shared" ref="BT86:BY86" si="87">SUM(BT81:BT84)</f>
        <v>13.68</v>
      </c>
      <c r="BU86" s="14">
        <f t="shared" si="87"/>
        <v>13.68</v>
      </c>
      <c r="BV86" s="14">
        <f t="shared" si="87"/>
        <v>13.68</v>
      </c>
      <c r="BW86" s="14">
        <f t="shared" si="87"/>
        <v>13.68</v>
      </c>
      <c r="BX86" s="14">
        <f t="shared" si="87"/>
        <v>13.68</v>
      </c>
      <c r="BY86" s="13">
        <f t="shared" ca="1" si="87"/>
        <v>49.725157179782855</v>
      </c>
      <c r="BZ86" s="13">
        <f ca="1">SUM(BZ81:BZ84)</f>
        <v>49.725157179782855</v>
      </c>
      <c r="CA86" s="13">
        <f t="shared" ref="CA86" si="88">SUM(CA81:CA84)</f>
        <v>0</v>
      </c>
    </row>
    <row r="87" spans="2:79" ht="5.25" customHeight="1" x14ac:dyDescent="0.2">
      <c r="F87" s="15"/>
      <c r="G87" s="15"/>
      <c r="H87" s="16"/>
      <c r="I87" s="16"/>
      <c r="J87" s="16"/>
      <c r="K87" s="16"/>
      <c r="L87" s="16"/>
      <c r="M87" s="16"/>
      <c r="N87" s="16"/>
      <c r="O87" s="16"/>
      <c r="P87" s="16"/>
      <c r="Q87" s="16"/>
      <c r="R87" s="16"/>
      <c r="S87" s="16"/>
      <c r="T87" s="16"/>
      <c r="U87" s="16"/>
      <c r="V87" s="16"/>
      <c r="W87" s="16"/>
      <c r="X87" s="16"/>
      <c r="Y87" s="16"/>
      <c r="Z87" s="16"/>
      <c r="AA87" s="16"/>
      <c r="AB87" s="16"/>
      <c r="AC87" s="16"/>
      <c r="AD87" s="16"/>
      <c r="AE87" s="16"/>
      <c r="AF87" s="16"/>
      <c r="AG87" s="16"/>
      <c r="AH87" s="16"/>
      <c r="AI87" s="16"/>
      <c r="AJ87" s="16"/>
      <c r="AK87" s="16"/>
      <c r="AL87" s="16"/>
      <c r="AM87" s="16"/>
      <c r="AN87" s="16"/>
      <c r="AO87" s="16"/>
      <c r="AP87" s="16"/>
      <c r="AQ87" s="16"/>
      <c r="AR87" s="16"/>
      <c r="AS87" s="16"/>
      <c r="AT87" s="16"/>
      <c r="AU87" s="16"/>
      <c r="AV87" s="16"/>
      <c r="AW87" s="16"/>
      <c r="AX87" s="16"/>
      <c r="AY87" s="16"/>
      <c r="AZ87" s="16"/>
      <c r="BA87" s="16"/>
      <c r="BB87" s="16"/>
      <c r="BC87" s="16"/>
      <c r="BD87" s="16"/>
      <c r="BE87" s="16"/>
      <c r="BF87" s="16"/>
      <c r="BG87" s="16"/>
      <c r="BH87" s="16"/>
      <c r="BI87" s="16"/>
      <c r="BJ87" s="16"/>
      <c r="BK87" s="16"/>
      <c r="BL87" s="16"/>
      <c r="BM87" s="16"/>
      <c r="BN87" s="16"/>
      <c r="BO87" s="16"/>
      <c r="BP87" s="16"/>
      <c r="BQ87" s="16"/>
      <c r="BR87" s="16"/>
      <c r="BS87" s="16"/>
      <c r="BT87" s="16"/>
      <c r="BU87" s="16"/>
      <c r="BV87" s="16"/>
      <c r="BW87" s="16"/>
      <c r="BX87" s="16"/>
      <c r="BY87" s="15"/>
      <c r="BZ87" s="15"/>
      <c r="CA87" s="15"/>
    </row>
    <row r="88" spans="2:79" x14ac:dyDescent="0.2">
      <c r="F88" t="s">
        <v>11</v>
      </c>
      <c r="H88" s="12">
        <f ca="1">(IFERROR(H81*HLOOKUP(H79,$G$7:$AD$8,2),"n.a."))/10^3</f>
        <v>388.33438551513689</v>
      </c>
      <c r="I88" s="12">
        <f t="shared" ref="I88:BT88" si="89">(IFERROR(I81*HLOOKUP(I79,$G$7:$AD$8,2),"n.a."))/10^3</f>
        <v>103.68689990604663</v>
      </c>
      <c r="J88" s="12">
        <f t="shared" si="89"/>
        <v>100.50404957790356</v>
      </c>
      <c r="K88" s="12">
        <f t="shared" si="89"/>
        <v>97.286625023939237</v>
      </c>
      <c r="L88" s="12">
        <f t="shared" si="89"/>
        <v>94.034250676040827</v>
      </c>
      <c r="M88" s="12">
        <f t="shared" si="89"/>
        <v>90.74654688642616</v>
      </c>
      <c r="N88" s="12">
        <f t="shared" si="89"/>
        <v>87.423129883327789</v>
      </c>
      <c r="O88" s="12">
        <f t="shared" si="89"/>
        <v>84.063611726195418</v>
      </c>
      <c r="P88" s="12">
        <f t="shared" si="89"/>
        <v>80.667600260411945</v>
      </c>
      <c r="Q88" s="12">
        <f t="shared" si="89"/>
        <v>77.234699071517198</v>
      </c>
      <c r="R88" s="12">
        <f t="shared" si="89"/>
        <v>73.764507438935055</v>
      </c>
      <c r="S88" s="12">
        <f t="shared" si="89"/>
        <v>70.256620289197343</v>
      </c>
      <c r="T88" s="12">
        <f t="shared" si="89"/>
        <v>66.710628148660049</v>
      </c>
      <c r="U88" s="12">
        <f t="shared" si="89"/>
        <v>63.126117095705254</v>
      </c>
      <c r="V88" s="12">
        <f t="shared" si="89"/>
        <v>59.502668712424907</v>
      </c>
      <c r="W88" s="12">
        <f t="shared" si="89"/>
        <v>22.335944014311476</v>
      </c>
      <c r="X88" s="12">
        <f t="shared" si="89"/>
        <v>20.854905403288846</v>
      </c>
      <c r="Y88" s="12">
        <f t="shared" si="89"/>
        <v>19.35777877111898</v>
      </c>
      <c r="Z88" s="12">
        <f t="shared" si="89"/>
        <v>17.844389359073471</v>
      </c>
      <c r="AA88" s="12">
        <f t="shared" si="89"/>
        <v>16.314560510078969</v>
      </c>
      <c r="AB88" s="12">
        <f t="shared" si="89"/>
        <v>14.76811364809612</v>
      </c>
      <c r="AC88" s="12">
        <f t="shared" si="89"/>
        <v>13.204868257274478</v>
      </c>
      <c r="AD88" s="12">
        <f t="shared" si="89"/>
        <v>11.62464186088105</v>
      </c>
      <c r="AE88" s="12">
        <f t="shared" si="89"/>
        <v>10.027249999999853</v>
      </c>
      <c r="AF88" s="12">
        <f t="shared" si="89"/>
        <v>0</v>
      </c>
      <c r="AG88" s="12">
        <f t="shared" si="89"/>
        <v>0</v>
      </c>
      <c r="AH88" s="12">
        <f t="shared" si="89"/>
        <v>0</v>
      </c>
      <c r="AI88" s="12">
        <f t="shared" si="89"/>
        <v>0</v>
      </c>
      <c r="AJ88" s="12">
        <f t="shared" si="89"/>
        <v>0</v>
      </c>
      <c r="AK88" s="12">
        <f t="shared" si="89"/>
        <v>0</v>
      </c>
      <c r="AL88" s="12">
        <f t="shared" si="89"/>
        <v>0</v>
      </c>
      <c r="AM88" s="12">
        <f t="shared" si="89"/>
        <v>0</v>
      </c>
      <c r="AN88" s="12">
        <f t="shared" si="89"/>
        <v>0</v>
      </c>
      <c r="AO88" s="12">
        <f t="shared" si="89"/>
        <v>0</v>
      </c>
      <c r="AP88" s="12">
        <f t="shared" si="89"/>
        <v>0</v>
      </c>
      <c r="AQ88" s="12">
        <f t="shared" si="89"/>
        <v>0</v>
      </c>
      <c r="AR88" s="12">
        <f t="shared" si="89"/>
        <v>0</v>
      </c>
      <c r="AS88" s="12">
        <f t="shared" si="89"/>
        <v>0</v>
      </c>
      <c r="AT88" s="12">
        <f t="shared" si="89"/>
        <v>0</v>
      </c>
      <c r="AU88" s="12">
        <f t="shared" si="89"/>
        <v>0</v>
      </c>
      <c r="AV88" s="12">
        <f t="shared" si="89"/>
        <v>0</v>
      </c>
      <c r="AW88" s="12">
        <f t="shared" si="89"/>
        <v>0</v>
      </c>
      <c r="AX88" s="12">
        <f t="shared" si="89"/>
        <v>0</v>
      </c>
      <c r="AY88" s="12">
        <f t="shared" si="89"/>
        <v>0</v>
      </c>
      <c r="AZ88" s="12">
        <f t="shared" si="89"/>
        <v>0</v>
      </c>
      <c r="BA88" s="12">
        <f t="shared" si="89"/>
        <v>0</v>
      </c>
      <c r="BB88" s="12">
        <f t="shared" si="89"/>
        <v>0</v>
      </c>
      <c r="BC88" s="12">
        <f t="shared" si="89"/>
        <v>0</v>
      </c>
      <c r="BD88" s="12">
        <f t="shared" si="89"/>
        <v>0</v>
      </c>
      <c r="BE88" s="12">
        <f t="shared" si="89"/>
        <v>0</v>
      </c>
      <c r="BF88" s="12">
        <f t="shared" si="89"/>
        <v>0</v>
      </c>
      <c r="BG88" s="12">
        <f t="shared" si="89"/>
        <v>0</v>
      </c>
      <c r="BH88" s="12">
        <f t="shared" si="89"/>
        <v>0</v>
      </c>
      <c r="BI88" s="12">
        <f t="shared" si="89"/>
        <v>0</v>
      </c>
      <c r="BJ88" s="12">
        <f t="shared" si="89"/>
        <v>0</v>
      </c>
      <c r="BK88" s="12">
        <f t="shared" si="89"/>
        <v>0</v>
      </c>
      <c r="BL88" s="12">
        <f t="shared" si="89"/>
        <v>0</v>
      </c>
      <c r="BM88" s="12">
        <f t="shared" si="89"/>
        <v>0</v>
      </c>
      <c r="BN88" s="12">
        <f t="shared" si="89"/>
        <v>0</v>
      </c>
      <c r="BO88" s="12">
        <f t="shared" si="89"/>
        <v>0</v>
      </c>
      <c r="BP88" s="12">
        <f t="shared" si="89"/>
        <v>0</v>
      </c>
      <c r="BQ88" s="12">
        <f t="shared" si="89"/>
        <v>0</v>
      </c>
      <c r="BR88" s="12">
        <f t="shared" si="89"/>
        <v>0</v>
      </c>
      <c r="BS88" s="12">
        <f t="shared" si="89"/>
        <v>0</v>
      </c>
      <c r="BT88" s="12">
        <f t="shared" si="89"/>
        <v>0</v>
      </c>
      <c r="BU88" s="12">
        <f t="shared" ref="BU88:BX88" si="90">(IFERROR(BU81*HLOOKUP(BU79,$G$7:$AD$8,2),"n.a."))/10^3</f>
        <v>0</v>
      </c>
      <c r="BV88" s="12">
        <f t="shared" si="90"/>
        <v>0</v>
      </c>
      <c r="BW88" s="12">
        <f t="shared" si="90"/>
        <v>0</v>
      </c>
      <c r="BX88" s="12">
        <f t="shared" si="90"/>
        <v>0</v>
      </c>
      <c r="BY88" s="12">
        <f>IFERROR(BY81*HLOOKUP(BY79,$G$7:$AD$8,2),"n.a.")</f>
        <v>0</v>
      </c>
      <c r="BZ88" s="12">
        <f>IFERROR(BZ81*HLOOKUP(BZ79,$G$7:$AD$8,2),"n.a.")</f>
        <v>0</v>
      </c>
      <c r="CA88" s="15"/>
    </row>
    <row r="89" spans="2:79" x14ac:dyDescent="0.2">
      <c r="F89" t="s">
        <v>8</v>
      </c>
      <c r="H89" s="12" t="str">
        <f>IFERROR(H82*HLOOKUP(H75,$G$7:$AD$8,2)/1000,"n.a.")</f>
        <v>n.a.</v>
      </c>
      <c r="I89" s="12" t="str">
        <f t="shared" ref="I89:BT91" si="91">IFERROR(I82*HLOOKUP(I75,$G$7:$AD$8,2)/1000,"n.a.")</f>
        <v>n.a.</v>
      </c>
      <c r="J89" s="12" t="str">
        <f t="shared" si="91"/>
        <v>n.a.</v>
      </c>
      <c r="K89" s="12" t="str">
        <f t="shared" si="91"/>
        <v>n.a.</v>
      </c>
      <c r="L89" s="12" t="str">
        <f t="shared" si="91"/>
        <v>n.a.</v>
      </c>
      <c r="M89" s="12" t="str">
        <f t="shared" si="91"/>
        <v>n.a.</v>
      </c>
      <c r="N89" s="12" t="str">
        <f t="shared" si="91"/>
        <v>n.a.</v>
      </c>
      <c r="O89" s="12" t="str">
        <f t="shared" si="91"/>
        <v>n.a.</v>
      </c>
      <c r="P89" s="12" t="str">
        <f t="shared" si="91"/>
        <v>n.a.</v>
      </c>
      <c r="Q89" s="12" t="str">
        <f t="shared" si="91"/>
        <v>n.a.</v>
      </c>
      <c r="R89" s="12" t="str">
        <f t="shared" si="91"/>
        <v>n.a.</v>
      </c>
      <c r="S89" s="12" t="str">
        <f t="shared" si="91"/>
        <v>n.a.</v>
      </c>
      <c r="T89" s="12" t="str">
        <f t="shared" si="91"/>
        <v>n.a.</v>
      </c>
      <c r="U89" s="12" t="str">
        <f t="shared" si="91"/>
        <v>n.a.</v>
      </c>
      <c r="V89" s="12" t="str">
        <f t="shared" si="91"/>
        <v>n.a.</v>
      </c>
      <c r="W89" s="12">
        <f t="shared" si="91"/>
        <v>64.10132852439105</v>
      </c>
      <c r="X89" s="12">
        <f t="shared" si="91"/>
        <v>62.212139943627975</v>
      </c>
      <c r="Y89" s="12">
        <f t="shared" si="91"/>
        <v>60.302429746742128</v>
      </c>
      <c r="Z89" s="12">
        <f t="shared" si="91"/>
        <v>58.371975014363549</v>
      </c>
      <c r="AA89" s="12">
        <f t="shared" si="91"/>
        <v>56.420550405624489</v>
      </c>
      <c r="AB89" s="12">
        <f t="shared" si="91"/>
        <v>54.447928131855697</v>
      </c>
      <c r="AC89" s="12">
        <f t="shared" si="91"/>
        <v>52.453877929996672</v>
      </c>
      <c r="AD89" s="12">
        <f t="shared" si="91"/>
        <v>50.43816703571725</v>
      </c>
      <c r="AE89" s="12">
        <f t="shared" si="91"/>
        <v>48.400560156247167</v>
      </c>
      <c r="AF89" s="12">
        <f t="shared" si="91"/>
        <v>46.340819442910323</v>
      </c>
      <c r="AG89" s="12">
        <f t="shared" si="91"/>
        <v>44.25870446336102</v>
      </c>
      <c r="AH89" s="12">
        <f t="shared" si="91"/>
        <v>42.153972173518397</v>
      </c>
      <c r="AI89" s="12">
        <f t="shared" si="91"/>
        <v>40.02637688919603</v>
      </c>
      <c r="AJ89" s="12">
        <f t="shared" si="91"/>
        <v>37.875670257423153</v>
      </c>
      <c r="AK89" s="12">
        <f t="shared" si="91"/>
        <v>35.701601227454944</v>
      </c>
      <c r="AL89" s="12">
        <f t="shared" si="91"/>
        <v>13.401566408586884</v>
      </c>
      <c r="AM89" s="12">
        <f t="shared" si="91"/>
        <v>12.512943241973305</v>
      </c>
      <c r="AN89" s="12">
        <f t="shared" si="91"/>
        <v>11.614667262671386</v>
      </c>
      <c r="AO89" s="12">
        <f t="shared" si="91"/>
        <v>10.70663361544408</v>
      </c>
      <c r="AP89" s="12">
        <f t="shared" si="91"/>
        <v>9.7887363060473795</v>
      </c>
      <c r="AQ89" s="12">
        <f t="shared" si="91"/>
        <v>8.8608681888576708</v>
      </c>
      <c r="AR89" s="12">
        <f t="shared" si="91"/>
        <v>7.9229209543646855</v>
      </c>
      <c r="AS89" s="12">
        <f t="shared" si="91"/>
        <v>6.9747851165286292</v>
      </c>
      <c r="AT89" s="12">
        <f t="shared" si="91"/>
        <v>6.0163499999999113</v>
      </c>
      <c r="AU89" s="12" t="str">
        <f t="shared" si="91"/>
        <v>n.a.</v>
      </c>
      <c r="AV89" s="12" t="str">
        <f t="shared" si="91"/>
        <v>n.a.</v>
      </c>
      <c r="AW89" s="12" t="str">
        <f t="shared" si="91"/>
        <v>n.a.</v>
      </c>
      <c r="AX89" s="12" t="str">
        <f t="shared" si="91"/>
        <v>n.a.</v>
      </c>
      <c r="AY89" s="12" t="str">
        <f t="shared" si="91"/>
        <v>n.a.</v>
      </c>
      <c r="AZ89" s="12" t="str">
        <f t="shared" si="91"/>
        <v>n.a.</v>
      </c>
      <c r="BA89" s="12" t="str">
        <f t="shared" si="91"/>
        <v>n.a.</v>
      </c>
      <c r="BB89" s="12" t="str">
        <f t="shared" si="91"/>
        <v>n.a.</v>
      </c>
      <c r="BC89" s="12" t="str">
        <f t="shared" si="91"/>
        <v>n.a.</v>
      </c>
      <c r="BD89" s="12" t="str">
        <f t="shared" si="91"/>
        <v>n.a.</v>
      </c>
      <c r="BE89" s="12" t="str">
        <f t="shared" si="91"/>
        <v>n.a.</v>
      </c>
      <c r="BF89" s="12" t="str">
        <f t="shared" si="91"/>
        <v>n.a.</v>
      </c>
      <c r="BG89" s="12" t="str">
        <f t="shared" si="91"/>
        <v>n.a.</v>
      </c>
      <c r="BH89" s="12" t="str">
        <f t="shared" si="91"/>
        <v>n.a.</v>
      </c>
      <c r="BI89" s="12" t="str">
        <f t="shared" si="91"/>
        <v>n.a.</v>
      </c>
      <c r="BJ89" s="12" t="str">
        <f t="shared" si="91"/>
        <v>n.a.</v>
      </c>
      <c r="BK89" s="12" t="str">
        <f t="shared" si="91"/>
        <v>n.a.</v>
      </c>
      <c r="BL89" s="12" t="str">
        <f t="shared" si="91"/>
        <v>n.a.</v>
      </c>
      <c r="BM89" s="12" t="str">
        <f t="shared" si="91"/>
        <v>n.a.</v>
      </c>
      <c r="BN89" s="12" t="str">
        <f t="shared" si="91"/>
        <v>n.a.</v>
      </c>
      <c r="BO89" s="12" t="str">
        <f t="shared" si="91"/>
        <v>n.a.</v>
      </c>
      <c r="BP89" s="12" t="str">
        <f t="shared" si="91"/>
        <v>n.a.</v>
      </c>
      <c r="BQ89" s="12" t="str">
        <f t="shared" si="91"/>
        <v>n.a.</v>
      </c>
      <c r="BR89" s="12" t="str">
        <f t="shared" si="91"/>
        <v>n.a.</v>
      </c>
      <c r="BS89" s="12" t="str">
        <f t="shared" si="91"/>
        <v>n.a.</v>
      </c>
      <c r="BT89" s="12" t="str">
        <f t="shared" si="91"/>
        <v>n.a.</v>
      </c>
      <c r="BU89" s="12" t="str">
        <f t="shared" ref="BU89:BX91" si="92">IFERROR(BU82*HLOOKUP(BU75,$G$7:$AD$8,2)/1000,"n.a.")</f>
        <v>n.a.</v>
      </c>
      <c r="BV89" s="12" t="str">
        <f t="shared" si="92"/>
        <v>n.a.</v>
      </c>
      <c r="BW89" s="12" t="str">
        <f t="shared" si="92"/>
        <v>n.a.</v>
      </c>
      <c r="BX89" s="12" t="str">
        <f t="shared" si="92"/>
        <v>n.a.</v>
      </c>
      <c r="BY89" s="12" t="str">
        <f t="shared" ref="BY89:BZ91" si="93">IFERROR(BY82*HLOOKUP(BY75,$G$7:$AD$8,2),"n.a.")</f>
        <v>n.a.</v>
      </c>
      <c r="BZ89" s="12" t="str">
        <f t="shared" si="93"/>
        <v>n.a.</v>
      </c>
      <c r="CA89" s="15"/>
    </row>
    <row r="90" spans="2:79" x14ac:dyDescent="0.2">
      <c r="F90" t="s">
        <v>9</v>
      </c>
      <c r="H90" s="12" t="str">
        <f>IFERROR(H83*HLOOKUP(H76,$G$7:$AD$8,2)/1000,"n.a.")</f>
        <v>n.a.</v>
      </c>
      <c r="I90" s="12" t="str">
        <f t="shared" si="91"/>
        <v>n.a.</v>
      </c>
      <c r="J90" s="12" t="str">
        <f t="shared" si="91"/>
        <v>n.a.</v>
      </c>
      <c r="K90" s="12" t="str">
        <f t="shared" si="91"/>
        <v>n.a.</v>
      </c>
      <c r="L90" s="12" t="str">
        <f t="shared" si="91"/>
        <v>n.a.</v>
      </c>
      <c r="M90" s="12" t="str">
        <f t="shared" si="91"/>
        <v>n.a.</v>
      </c>
      <c r="N90" s="12" t="str">
        <f t="shared" si="91"/>
        <v>n.a.</v>
      </c>
      <c r="O90" s="12" t="str">
        <f t="shared" si="91"/>
        <v>n.a.</v>
      </c>
      <c r="P90" s="12" t="str">
        <f t="shared" si="91"/>
        <v>n.a.</v>
      </c>
      <c r="Q90" s="12" t="str">
        <f t="shared" si="91"/>
        <v>n.a.</v>
      </c>
      <c r="R90" s="12" t="str">
        <f t="shared" si="91"/>
        <v>n.a.</v>
      </c>
      <c r="S90" s="12" t="str">
        <f t="shared" si="91"/>
        <v>n.a.</v>
      </c>
      <c r="T90" s="12" t="str">
        <f t="shared" si="91"/>
        <v>n.a.</v>
      </c>
      <c r="U90" s="12" t="str">
        <f t="shared" si="91"/>
        <v>n.a.</v>
      </c>
      <c r="V90" s="12" t="str">
        <f t="shared" si="91"/>
        <v>n.a.</v>
      </c>
      <c r="W90" s="12" t="str">
        <f t="shared" si="91"/>
        <v>n.a.</v>
      </c>
      <c r="X90" s="12" t="str">
        <f t="shared" si="91"/>
        <v>n.a.</v>
      </c>
      <c r="Y90" s="12" t="str">
        <f t="shared" si="91"/>
        <v>n.a.</v>
      </c>
      <c r="Z90" s="12" t="str">
        <f t="shared" si="91"/>
        <v>n.a.</v>
      </c>
      <c r="AA90" s="12" t="str">
        <f t="shared" si="91"/>
        <v>n.a.</v>
      </c>
      <c r="AB90" s="12" t="str">
        <f t="shared" si="91"/>
        <v>n.a.</v>
      </c>
      <c r="AC90" s="12" t="str">
        <f t="shared" si="91"/>
        <v>n.a.</v>
      </c>
      <c r="AD90" s="12" t="str">
        <f t="shared" si="91"/>
        <v>n.a.</v>
      </c>
      <c r="AE90" s="12" t="str">
        <f t="shared" si="91"/>
        <v>n.a.</v>
      </c>
      <c r="AF90" s="12" t="str">
        <f t="shared" si="91"/>
        <v>n.a.</v>
      </c>
      <c r="AG90" s="12" t="str">
        <f t="shared" si="91"/>
        <v>n.a.</v>
      </c>
      <c r="AH90" s="12" t="str">
        <f t="shared" si="91"/>
        <v>n.a.</v>
      </c>
      <c r="AI90" s="12" t="str">
        <f t="shared" si="91"/>
        <v>n.a.</v>
      </c>
      <c r="AJ90" s="12" t="str">
        <f t="shared" si="91"/>
        <v>n.a.</v>
      </c>
      <c r="AK90" s="12" t="str">
        <f t="shared" si="91"/>
        <v>n.a.</v>
      </c>
      <c r="AL90" s="12">
        <f t="shared" si="91"/>
        <v>38.460797114634623</v>
      </c>
      <c r="AM90" s="12">
        <f t="shared" si="91"/>
        <v>37.327283966176779</v>
      </c>
      <c r="AN90" s="12">
        <f t="shared" si="91"/>
        <v>36.181457848045277</v>
      </c>
      <c r="AO90" s="12">
        <f t="shared" si="91"/>
        <v>35.023185008618128</v>
      </c>
      <c r="AP90" s="12">
        <f t="shared" si="91"/>
        <v>33.852330243374695</v>
      </c>
      <c r="AQ90" s="12">
        <f t="shared" si="91"/>
        <v>32.668756879113417</v>
      </c>
      <c r="AR90" s="12">
        <f t="shared" si="91"/>
        <v>31.472326757998001</v>
      </c>
      <c r="AS90" s="12">
        <f t="shared" si="91"/>
        <v>30.262900221430346</v>
      </c>
      <c r="AT90" s="12">
        <f t="shared" si="91"/>
        <v>29.040336093748298</v>
      </c>
      <c r="AU90" s="12">
        <f t="shared" si="91"/>
        <v>27.804491665746195</v>
      </c>
      <c r="AV90" s="12">
        <f t="shared" si="91"/>
        <v>26.555222678016612</v>
      </c>
      <c r="AW90" s="12">
        <f t="shared" si="91"/>
        <v>25.292383304111041</v>
      </c>
      <c r="AX90" s="12">
        <f t="shared" si="91"/>
        <v>24.015826133517617</v>
      </c>
      <c r="AY90" s="12">
        <f t="shared" si="91"/>
        <v>22.725402154453892</v>
      </c>
      <c r="AZ90" s="12">
        <f t="shared" si="91"/>
        <v>21.420960736472964</v>
      </c>
      <c r="BA90" s="12">
        <f t="shared" si="91"/>
        <v>8.0409398451521312</v>
      </c>
      <c r="BB90" s="12">
        <f t="shared" si="91"/>
        <v>7.5077659451839835</v>
      </c>
      <c r="BC90" s="12">
        <f t="shared" si="91"/>
        <v>6.9688003576028326</v>
      </c>
      <c r="BD90" s="12">
        <f t="shared" si="91"/>
        <v>6.4239801692664491</v>
      </c>
      <c r="BE90" s="12">
        <f t="shared" si="91"/>
        <v>5.8732417836284272</v>
      </c>
      <c r="BF90" s="12">
        <f t="shared" si="91"/>
        <v>5.3165209133146014</v>
      </c>
      <c r="BG90" s="12">
        <f t="shared" si="91"/>
        <v>4.7537525726188115</v>
      </c>
      <c r="BH90" s="12">
        <f t="shared" si="91"/>
        <v>4.1848710699171781</v>
      </c>
      <c r="BI90" s="12">
        <f t="shared" si="91"/>
        <v>3.6098099999999467</v>
      </c>
      <c r="BJ90" s="12" t="str">
        <f t="shared" si="91"/>
        <v>n.a.</v>
      </c>
      <c r="BK90" s="12" t="str">
        <f t="shared" si="91"/>
        <v>n.a.</v>
      </c>
      <c r="BL90" s="12" t="str">
        <f t="shared" si="91"/>
        <v>n.a.</v>
      </c>
      <c r="BM90" s="12" t="str">
        <f t="shared" si="91"/>
        <v>n.a.</v>
      </c>
      <c r="BN90" s="12" t="str">
        <f t="shared" si="91"/>
        <v>n.a.</v>
      </c>
      <c r="BO90" s="12" t="str">
        <f t="shared" si="91"/>
        <v>n.a.</v>
      </c>
      <c r="BP90" s="12" t="str">
        <f t="shared" si="91"/>
        <v>n.a.</v>
      </c>
      <c r="BQ90" s="12" t="str">
        <f t="shared" si="91"/>
        <v>n.a.</v>
      </c>
      <c r="BR90" s="12" t="str">
        <f t="shared" si="91"/>
        <v>n.a.</v>
      </c>
      <c r="BS90" s="12" t="str">
        <f t="shared" si="91"/>
        <v>n.a.</v>
      </c>
      <c r="BT90" s="12" t="str">
        <f t="shared" si="91"/>
        <v>n.a.</v>
      </c>
      <c r="BU90" s="12" t="str">
        <f t="shared" si="92"/>
        <v>n.a.</v>
      </c>
      <c r="BV90" s="12" t="str">
        <f t="shared" si="92"/>
        <v>n.a.</v>
      </c>
      <c r="BW90" s="12" t="str">
        <f t="shared" si="92"/>
        <v>n.a.</v>
      </c>
      <c r="BX90" s="12" t="str">
        <f t="shared" si="92"/>
        <v>n.a.</v>
      </c>
      <c r="BY90" s="12" t="str">
        <f t="shared" si="93"/>
        <v>n.a.</v>
      </c>
      <c r="BZ90" s="12" t="str">
        <f t="shared" si="93"/>
        <v>n.a.</v>
      </c>
      <c r="CA90" s="15"/>
    </row>
    <row r="91" spans="2:79" x14ac:dyDescent="0.2">
      <c r="F91" t="s">
        <v>10</v>
      </c>
      <c r="H91" s="12" t="str">
        <f>IFERROR(H84*HLOOKUP(H77,$G$7:$AD$8,2)/1000,"n.a.")</f>
        <v>n.a.</v>
      </c>
      <c r="I91" s="12" t="str">
        <f t="shared" si="91"/>
        <v>n.a.</v>
      </c>
      <c r="J91" s="12" t="str">
        <f t="shared" si="91"/>
        <v>n.a.</v>
      </c>
      <c r="K91" s="12" t="str">
        <f t="shared" si="91"/>
        <v>n.a.</v>
      </c>
      <c r="L91" s="12" t="str">
        <f t="shared" si="91"/>
        <v>n.a.</v>
      </c>
      <c r="M91" s="12" t="str">
        <f t="shared" si="91"/>
        <v>n.a.</v>
      </c>
      <c r="N91" s="12" t="str">
        <f t="shared" si="91"/>
        <v>n.a.</v>
      </c>
      <c r="O91" s="12" t="str">
        <f t="shared" si="91"/>
        <v>n.a.</v>
      </c>
      <c r="P91" s="12" t="str">
        <f t="shared" si="91"/>
        <v>n.a.</v>
      </c>
      <c r="Q91" s="12" t="str">
        <f t="shared" si="91"/>
        <v>n.a.</v>
      </c>
      <c r="R91" s="12" t="str">
        <f t="shared" si="91"/>
        <v>n.a.</v>
      </c>
      <c r="S91" s="12" t="str">
        <f t="shared" si="91"/>
        <v>n.a.</v>
      </c>
      <c r="T91" s="12" t="str">
        <f t="shared" si="91"/>
        <v>n.a.</v>
      </c>
      <c r="U91" s="12" t="str">
        <f t="shared" si="91"/>
        <v>n.a.</v>
      </c>
      <c r="V91" s="12" t="str">
        <f t="shared" si="91"/>
        <v>n.a.</v>
      </c>
      <c r="W91" s="12" t="str">
        <f t="shared" si="91"/>
        <v>n.a.</v>
      </c>
      <c r="X91" s="12" t="str">
        <f t="shared" si="91"/>
        <v>n.a.</v>
      </c>
      <c r="Y91" s="12" t="str">
        <f t="shared" si="91"/>
        <v>n.a.</v>
      </c>
      <c r="Z91" s="12" t="str">
        <f t="shared" si="91"/>
        <v>n.a.</v>
      </c>
      <c r="AA91" s="12" t="str">
        <f t="shared" si="91"/>
        <v>n.a.</v>
      </c>
      <c r="AB91" s="12" t="str">
        <f t="shared" si="91"/>
        <v>n.a.</v>
      </c>
      <c r="AC91" s="12" t="str">
        <f t="shared" si="91"/>
        <v>n.a.</v>
      </c>
      <c r="AD91" s="12" t="str">
        <f t="shared" si="91"/>
        <v>n.a.</v>
      </c>
      <c r="AE91" s="12" t="str">
        <f t="shared" si="91"/>
        <v>n.a.</v>
      </c>
      <c r="AF91" s="12" t="str">
        <f t="shared" si="91"/>
        <v>n.a.</v>
      </c>
      <c r="AG91" s="12" t="str">
        <f t="shared" si="91"/>
        <v>n.a.</v>
      </c>
      <c r="AH91" s="12" t="str">
        <f t="shared" si="91"/>
        <v>n.a.</v>
      </c>
      <c r="AI91" s="12" t="str">
        <f t="shared" si="91"/>
        <v>n.a.</v>
      </c>
      <c r="AJ91" s="12" t="str">
        <f t="shared" si="91"/>
        <v>n.a.</v>
      </c>
      <c r="AK91" s="12" t="str">
        <f t="shared" si="91"/>
        <v>n.a.</v>
      </c>
      <c r="AL91" s="12" t="str">
        <f t="shared" si="91"/>
        <v>n.a.</v>
      </c>
      <c r="AM91" s="12" t="str">
        <f t="shared" si="91"/>
        <v>n.a.</v>
      </c>
      <c r="AN91" s="12" t="str">
        <f t="shared" si="91"/>
        <v>n.a.</v>
      </c>
      <c r="AO91" s="12" t="str">
        <f t="shared" si="91"/>
        <v>n.a.</v>
      </c>
      <c r="AP91" s="12" t="str">
        <f t="shared" si="91"/>
        <v>n.a.</v>
      </c>
      <c r="AQ91" s="12" t="str">
        <f t="shared" si="91"/>
        <v>n.a.</v>
      </c>
      <c r="AR91" s="12" t="str">
        <f t="shared" si="91"/>
        <v>n.a.</v>
      </c>
      <c r="AS91" s="12" t="str">
        <f t="shared" si="91"/>
        <v>n.a.</v>
      </c>
      <c r="AT91" s="12" t="str">
        <f t="shared" si="91"/>
        <v>n.a.</v>
      </c>
      <c r="AU91" s="12" t="str">
        <f t="shared" si="91"/>
        <v>n.a.</v>
      </c>
      <c r="AV91" s="12" t="str">
        <f t="shared" si="91"/>
        <v>n.a.</v>
      </c>
      <c r="AW91" s="12" t="str">
        <f t="shared" si="91"/>
        <v>n.a.</v>
      </c>
      <c r="AX91" s="12" t="str">
        <f t="shared" si="91"/>
        <v>n.a.</v>
      </c>
      <c r="AY91" s="12" t="str">
        <f t="shared" si="91"/>
        <v>n.a.</v>
      </c>
      <c r="AZ91" s="12" t="str">
        <f t="shared" si="91"/>
        <v>n.a.</v>
      </c>
      <c r="BA91" s="12">
        <f t="shared" si="91"/>
        <v>23.076478268780779</v>
      </c>
      <c r="BB91" s="12">
        <f t="shared" si="91"/>
        <v>22.396370379706074</v>
      </c>
      <c r="BC91" s="12">
        <f t="shared" si="91"/>
        <v>21.708874708827167</v>
      </c>
      <c r="BD91" s="12">
        <f t="shared" si="91"/>
        <v>21.013911005170879</v>
      </c>
      <c r="BE91" s="12">
        <f t="shared" si="91"/>
        <v>20.311398146024818</v>
      </c>
      <c r="BF91" s="12">
        <f t="shared" si="91"/>
        <v>19.601254127468053</v>
      </c>
      <c r="BG91" s="12">
        <f t="shared" si="91"/>
        <v>18.883396054798801</v>
      </c>
      <c r="BH91" s="12">
        <f t="shared" si="91"/>
        <v>18.157740132858208</v>
      </c>
      <c r="BI91" s="12">
        <f t="shared" si="91"/>
        <v>17.424201656248982</v>
      </c>
      <c r="BJ91" s="12">
        <f t="shared" si="91"/>
        <v>16.682694999447719</v>
      </c>
      <c r="BK91" s="12">
        <f t="shared" si="91"/>
        <v>15.933133606809969</v>
      </c>
      <c r="BL91" s="12">
        <f t="shared" si="91"/>
        <v>15.175429982466625</v>
      </c>
      <c r="BM91" s="12">
        <f t="shared" si="91"/>
        <v>14.40949568011057</v>
      </c>
      <c r="BN91" s="12">
        <f t="shared" si="91"/>
        <v>13.635241292672335</v>
      </c>
      <c r="BO91" s="12">
        <f t="shared" si="91"/>
        <v>12.85257644188378</v>
      </c>
      <c r="BP91" s="12">
        <f t="shared" si="91"/>
        <v>12.061409767728197</v>
      </c>
      <c r="BQ91" s="12">
        <f t="shared" si="91"/>
        <v>4.50465956711039</v>
      </c>
      <c r="BR91" s="12">
        <f t="shared" si="91"/>
        <v>4.1812802145616992</v>
      </c>
      <c r="BS91" s="12">
        <f t="shared" si="91"/>
        <v>3.8543881015598691</v>
      </c>
      <c r="BT91" s="12">
        <f t="shared" si="91"/>
        <v>3.5239450701770565</v>
      </c>
      <c r="BU91" s="12">
        <f t="shared" si="92"/>
        <v>3.1899125479887611</v>
      </c>
      <c r="BV91" s="12">
        <f t="shared" si="92"/>
        <v>2.8522515435712865</v>
      </c>
      <c r="BW91" s="12">
        <f t="shared" si="92"/>
        <v>2.5109226419503066</v>
      </c>
      <c r="BX91" s="12">
        <f t="shared" si="92"/>
        <v>2.165885999999968</v>
      </c>
      <c r="BY91" s="12">
        <f t="shared" ca="1" si="93"/>
        <v>7872.7355104890039</v>
      </c>
      <c r="BZ91" s="12" t="str">
        <f t="shared" ca="1" si="93"/>
        <v>n.a.</v>
      </c>
      <c r="CA91" s="15"/>
    </row>
    <row r="92" spans="2:79" ht="5.25" customHeight="1" x14ac:dyDescent="0.2">
      <c r="H92" s="12"/>
      <c r="I92" s="12"/>
      <c r="J92" s="12"/>
      <c r="K92" s="12"/>
      <c r="L92" s="12"/>
      <c r="M92" s="12"/>
      <c r="N92" s="12"/>
      <c r="O92" s="12"/>
      <c r="P92" s="12"/>
      <c r="Q92" s="12"/>
      <c r="R92" s="12"/>
      <c r="S92" s="12"/>
      <c r="T92" s="12"/>
      <c r="U92" s="12"/>
      <c r="V92" s="12"/>
      <c r="W92" s="12"/>
      <c r="X92" s="12"/>
      <c r="Y92" s="12"/>
      <c r="Z92" s="12"/>
      <c r="AA92" s="12"/>
      <c r="AB92" s="12"/>
      <c r="AC92" s="12"/>
      <c r="AD92" s="12"/>
      <c r="AE92" s="12"/>
      <c r="AF92" s="12"/>
      <c r="AG92" s="12"/>
      <c r="AH92" s="12"/>
      <c r="AI92" s="12"/>
      <c r="AJ92" s="12"/>
      <c r="AK92" s="12"/>
      <c r="AL92" s="12"/>
      <c r="AM92" s="12"/>
      <c r="AN92" s="12"/>
      <c r="AO92" s="12"/>
      <c r="AP92" s="12"/>
      <c r="AQ92" s="12"/>
      <c r="AR92" s="12"/>
      <c r="AS92" s="12"/>
      <c r="AT92" s="12"/>
      <c r="AU92" s="12"/>
      <c r="AV92" s="12"/>
      <c r="AW92" s="12"/>
      <c r="AX92" s="12"/>
      <c r="AY92" s="12"/>
      <c r="AZ92" s="12"/>
      <c r="BA92" s="12"/>
      <c r="BB92" s="12"/>
      <c r="BC92" s="12"/>
      <c r="BD92" s="12"/>
      <c r="BE92" s="12"/>
      <c r="BF92" s="12"/>
      <c r="BG92" s="12"/>
      <c r="BH92" s="12"/>
      <c r="BI92" s="12"/>
      <c r="BJ92" s="12"/>
      <c r="BK92" s="12"/>
      <c r="BL92" s="12"/>
      <c r="BM92" s="12"/>
      <c r="BN92" s="12"/>
      <c r="BO92" s="12"/>
      <c r="BP92" s="12"/>
      <c r="BQ92" s="12"/>
      <c r="BR92" s="12"/>
      <c r="BS92" s="12"/>
      <c r="BT92" s="12"/>
      <c r="BU92" s="12"/>
      <c r="BV92" s="12"/>
      <c r="BW92" s="12"/>
      <c r="BX92" s="12"/>
    </row>
    <row r="93" spans="2:79" x14ac:dyDescent="0.2">
      <c r="B93" s="21" t="s">
        <v>13</v>
      </c>
      <c r="F93" s="13" t="s">
        <v>13</v>
      </c>
      <c r="G93" s="13"/>
      <c r="H93" s="14">
        <f t="shared" ref="H93:BS93" ca="1" si="94">SUM(H88:H91)</f>
        <v>388.33438551513689</v>
      </c>
      <c r="I93" s="14">
        <f t="shared" si="94"/>
        <v>103.68689990604663</v>
      </c>
      <c r="J93" s="14">
        <f t="shared" si="94"/>
        <v>100.50404957790356</v>
      </c>
      <c r="K93" s="14">
        <f t="shared" si="94"/>
        <v>97.286625023939237</v>
      </c>
      <c r="L93" s="14">
        <f t="shared" si="94"/>
        <v>94.034250676040827</v>
      </c>
      <c r="M93" s="14">
        <f t="shared" si="94"/>
        <v>90.74654688642616</v>
      </c>
      <c r="N93" s="14">
        <f t="shared" si="94"/>
        <v>87.423129883327789</v>
      </c>
      <c r="O93" s="14">
        <f t="shared" si="94"/>
        <v>84.063611726195418</v>
      </c>
      <c r="P93" s="14">
        <f t="shared" si="94"/>
        <v>80.667600260411945</v>
      </c>
      <c r="Q93" s="14">
        <f t="shared" si="94"/>
        <v>77.234699071517198</v>
      </c>
      <c r="R93" s="14">
        <f t="shared" si="94"/>
        <v>73.764507438935055</v>
      </c>
      <c r="S93" s="14">
        <f t="shared" si="94"/>
        <v>70.256620289197343</v>
      </c>
      <c r="T93" s="14">
        <f t="shared" si="94"/>
        <v>66.710628148660049</v>
      </c>
      <c r="U93" s="14">
        <f t="shared" si="94"/>
        <v>63.126117095705254</v>
      </c>
      <c r="V93" s="14">
        <f t="shared" si="94"/>
        <v>59.502668712424907</v>
      </c>
      <c r="W93" s="14">
        <f t="shared" si="94"/>
        <v>86.43727253870253</v>
      </c>
      <c r="X93" s="14">
        <f t="shared" si="94"/>
        <v>83.067045346916814</v>
      </c>
      <c r="Y93" s="14">
        <f t="shared" si="94"/>
        <v>79.660208517861108</v>
      </c>
      <c r="Z93" s="14">
        <f t="shared" si="94"/>
        <v>76.216364373437017</v>
      </c>
      <c r="AA93" s="14">
        <f t="shared" si="94"/>
        <v>72.735110915703459</v>
      </c>
      <c r="AB93" s="14">
        <f t="shared" si="94"/>
        <v>69.216041779951823</v>
      </c>
      <c r="AC93" s="14">
        <f t="shared" si="94"/>
        <v>65.658746187271149</v>
      </c>
      <c r="AD93" s="14">
        <f t="shared" si="94"/>
        <v>62.062808896598298</v>
      </c>
      <c r="AE93" s="14">
        <f t="shared" si="94"/>
        <v>58.42781015624702</v>
      </c>
      <c r="AF93" s="14">
        <f t="shared" si="94"/>
        <v>46.340819442910323</v>
      </c>
      <c r="AG93" s="14">
        <f t="shared" si="94"/>
        <v>44.25870446336102</v>
      </c>
      <c r="AH93" s="14">
        <f t="shared" si="94"/>
        <v>42.153972173518397</v>
      </c>
      <c r="AI93" s="14">
        <f t="shared" si="94"/>
        <v>40.02637688919603</v>
      </c>
      <c r="AJ93" s="14">
        <f t="shared" si="94"/>
        <v>37.875670257423153</v>
      </c>
      <c r="AK93" s="14">
        <f t="shared" si="94"/>
        <v>35.701601227454944</v>
      </c>
      <c r="AL93" s="14">
        <f t="shared" si="94"/>
        <v>51.862363523221504</v>
      </c>
      <c r="AM93" s="14">
        <f t="shared" si="94"/>
        <v>49.840227208150083</v>
      </c>
      <c r="AN93" s="14">
        <f t="shared" si="94"/>
        <v>47.796125110716659</v>
      </c>
      <c r="AO93" s="14">
        <f t="shared" si="94"/>
        <v>45.729818624062204</v>
      </c>
      <c r="AP93" s="14">
        <f t="shared" si="94"/>
        <v>43.641066549422078</v>
      </c>
      <c r="AQ93" s="14">
        <f t="shared" si="94"/>
        <v>41.529625067971089</v>
      </c>
      <c r="AR93" s="14">
        <f t="shared" si="94"/>
        <v>39.395247712362689</v>
      </c>
      <c r="AS93" s="14">
        <f t="shared" si="94"/>
        <v>37.237685337958979</v>
      </c>
      <c r="AT93" s="14">
        <f t="shared" si="94"/>
        <v>35.056686093748212</v>
      </c>
      <c r="AU93" s="14">
        <f t="shared" si="94"/>
        <v>27.804491665746195</v>
      </c>
      <c r="AV93" s="14">
        <f t="shared" si="94"/>
        <v>26.555222678016612</v>
      </c>
      <c r="AW93" s="14">
        <f t="shared" si="94"/>
        <v>25.292383304111041</v>
      </c>
      <c r="AX93" s="14">
        <f t="shared" si="94"/>
        <v>24.015826133517617</v>
      </c>
      <c r="AY93" s="14">
        <f t="shared" si="94"/>
        <v>22.725402154453892</v>
      </c>
      <c r="AZ93" s="14">
        <f t="shared" si="94"/>
        <v>21.420960736472964</v>
      </c>
      <c r="BA93" s="14">
        <f t="shared" si="94"/>
        <v>31.11741811393291</v>
      </c>
      <c r="BB93" s="14">
        <f t="shared" si="94"/>
        <v>29.904136324890057</v>
      </c>
      <c r="BC93" s="14">
        <f t="shared" si="94"/>
        <v>28.677675066429998</v>
      </c>
      <c r="BD93" s="14">
        <f t="shared" si="94"/>
        <v>27.437891174437329</v>
      </c>
      <c r="BE93" s="14">
        <f t="shared" si="94"/>
        <v>26.184639929653244</v>
      </c>
      <c r="BF93" s="14">
        <f t="shared" si="94"/>
        <v>24.917775040782654</v>
      </c>
      <c r="BG93" s="14">
        <f t="shared" si="94"/>
        <v>23.637148627417613</v>
      </c>
      <c r="BH93" s="14">
        <f t="shared" si="94"/>
        <v>22.342611202775387</v>
      </c>
      <c r="BI93" s="14">
        <f t="shared" si="94"/>
        <v>21.034011656248929</v>
      </c>
      <c r="BJ93" s="14">
        <f t="shared" si="94"/>
        <v>16.682694999447719</v>
      </c>
      <c r="BK93" s="14">
        <f t="shared" si="94"/>
        <v>15.933133606809969</v>
      </c>
      <c r="BL93" s="14">
        <f t="shared" si="94"/>
        <v>15.175429982466625</v>
      </c>
      <c r="BM93" s="14">
        <f t="shared" si="94"/>
        <v>14.40949568011057</v>
      </c>
      <c r="BN93" s="14">
        <f t="shared" si="94"/>
        <v>13.635241292672335</v>
      </c>
      <c r="BO93" s="14">
        <f t="shared" si="94"/>
        <v>12.85257644188378</v>
      </c>
      <c r="BP93" s="14">
        <f t="shared" si="94"/>
        <v>12.061409767728197</v>
      </c>
      <c r="BQ93" s="14">
        <f t="shared" si="94"/>
        <v>4.50465956711039</v>
      </c>
      <c r="BR93" s="14">
        <f t="shared" si="94"/>
        <v>4.1812802145616992</v>
      </c>
      <c r="BS93" s="14">
        <f t="shared" si="94"/>
        <v>3.8543881015598691</v>
      </c>
      <c r="BT93" s="14">
        <f t="shared" ref="BT93:BZ93" si="95">SUM(BT88:BT91)</f>
        <v>3.5239450701770565</v>
      </c>
      <c r="BU93" s="14">
        <f t="shared" si="95"/>
        <v>3.1899125479887611</v>
      </c>
      <c r="BV93" s="14">
        <f t="shared" si="95"/>
        <v>2.8522515435712865</v>
      </c>
      <c r="BW93" s="14">
        <f t="shared" si="95"/>
        <v>2.5109226419503066</v>
      </c>
      <c r="BX93" s="14">
        <f t="shared" si="95"/>
        <v>2.165885999999968</v>
      </c>
      <c r="BY93" s="14">
        <f t="shared" ca="1" si="95"/>
        <v>7872.7355104890039</v>
      </c>
      <c r="BZ93" s="14">
        <f t="shared" ca="1" si="95"/>
        <v>0</v>
      </c>
    </row>
    <row r="94" spans="2:79" ht="5.25" customHeight="1" x14ac:dyDescent="0.2">
      <c r="H94" s="12"/>
      <c r="I94" s="12"/>
      <c r="J94" s="12"/>
      <c r="K94" s="12"/>
      <c r="L94" s="12"/>
      <c r="M94" s="12"/>
      <c r="N94" s="12"/>
      <c r="O94" s="12"/>
      <c r="P94" s="12"/>
      <c r="Q94" s="12"/>
      <c r="R94" s="12"/>
      <c r="S94" s="12"/>
      <c r="T94" s="12"/>
      <c r="U94" s="12"/>
      <c r="V94" s="12"/>
      <c r="W94" s="12"/>
      <c r="X94" s="12"/>
      <c r="Y94" s="12"/>
      <c r="Z94" s="12"/>
      <c r="AA94" s="12"/>
      <c r="AB94" s="12"/>
      <c r="AC94" s="12"/>
      <c r="AD94" s="12"/>
      <c r="AE94" s="12"/>
      <c r="AF94" s="12"/>
      <c r="AG94" s="12"/>
      <c r="AH94" s="12"/>
      <c r="AI94" s="12"/>
      <c r="AJ94" s="12"/>
      <c r="AK94" s="12"/>
      <c r="AL94" s="12"/>
      <c r="AM94" s="12"/>
      <c r="AN94" s="12"/>
      <c r="AO94" s="12"/>
      <c r="AP94" s="12"/>
      <c r="AQ94" s="12"/>
      <c r="AR94" s="12"/>
      <c r="AS94" s="12"/>
      <c r="AT94" s="12"/>
      <c r="AU94" s="12"/>
      <c r="AV94" s="12"/>
      <c r="AW94" s="12"/>
      <c r="AX94" s="12"/>
      <c r="AY94" s="12"/>
      <c r="AZ94" s="12"/>
      <c r="BA94" s="12"/>
      <c r="BB94" s="12"/>
      <c r="BC94" s="12"/>
      <c r="BD94" s="12"/>
      <c r="BE94" s="12"/>
      <c r="BF94" s="12"/>
      <c r="BG94" s="12"/>
      <c r="BH94" s="12"/>
      <c r="BI94" s="12"/>
      <c r="BJ94" s="12"/>
      <c r="BK94" s="12"/>
      <c r="BL94" s="12"/>
      <c r="BM94" s="12"/>
      <c r="BN94" s="12"/>
      <c r="BO94" s="12"/>
      <c r="BP94" s="12"/>
      <c r="BQ94" s="12"/>
      <c r="BR94" s="12"/>
      <c r="BS94" s="12"/>
      <c r="BT94" s="12"/>
      <c r="BU94" s="12"/>
      <c r="BV94" s="12"/>
      <c r="BW94" s="12"/>
      <c r="BX94" s="12"/>
    </row>
    <row r="95" spans="2:79" x14ac:dyDescent="0.2">
      <c r="F95" t="s">
        <v>11</v>
      </c>
      <c r="H95" s="12">
        <f ca="1">IFERROR(H81*HLOOKUP(H79,$G$7:$AD$9,3),"n.a.")</f>
        <v>4173.0149421616443</v>
      </c>
      <c r="I95" s="12">
        <f t="shared" ref="I95:BT95" si="96">IFERROR(I81*HLOOKUP(I79,$G$7:$AD$9,3),"n.a.")</f>
        <v>1114.2123869365239</v>
      </c>
      <c r="J95" s="12">
        <f t="shared" si="96"/>
        <v>1080.0096933985756</v>
      </c>
      <c r="K95" s="12">
        <f t="shared" si="96"/>
        <v>1045.4354675773434</v>
      </c>
      <c r="L95" s="12">
        <f t="shared" si="96"/>
        <v>1010.4856736432314</v>
      </c>
      <c r="M95" s="12">
        <f t="shared" si="96"/>
        <v>975.15623192699024</v>
      </c>
      <c r="N95" s="12">
        <f t="shared" si="96"/>
        <v>939.44301844326446</v>
      </c>
      <c r="O95" s="12">
        <f t="shared" si="96"/>
        <v>903.34186440927942</v>
      </c>
      <c r="P95" s="12">
        <f t="shared" si="96"/>
        <v>866.8485557581821</v>
      </c>
      <c r="Q95" s="12">
        <f t="shared" si="96"/>
        <v>829.95883264690951</v>
      </c>
      <c r="R95" s="12">
        <f t="shared" si="96"/>
        <v>792.66838895948536</v>
      </c>
      <c r="S95" s="12">
        <f t="shared" si="96"/>
        <v>754.97287180394449</v>
      </c>
      <c r="T95" s="12">
        <f t="shared" si="96"/>
        <v>716.86788100436104</v>
      </c>
      <c r="U95" s="12">
        <f t="shared" si="96"/>
        <v>678.34896858685534</v>
      </c>
      <c r="V95" s="12">
        <f t="shared" si="96"/>
        <v>639.41163826129957</v>
      </c>
      <c r="W95" s="12">
        <f t="shared" si="96"/>
        <v>240.020537958174</v>
      </c>
      <c r="X95" s="12">
        <f t="shared" si="96"/>
        <v>224.10539759402636</v>
      </c>
      <c r="Y95" s="12">
        <f t="shared" si="96"/>
        <v>208.01737644679611</v>
      </c>
      <c r="Z95" s="12">
        <f t="shared" si="96"/>
        <v>191.75459657114854</v>
      </c>
      <c r="AA95" s="12">
        <f t="shared" si="96"/>
        <v>175.31515962215826</v>
      </c>
      <c r="AB95" s="12">
        <f t="shared" si="96"/>
        <v>158.6971466338106</v>
      </c>
      <c r="AC95" s="12">
        <f t="shared" si="96"/>
        <v>141.89861779501877</v>
      </c>
      <c r="AD95" s="12">
        <f t="shared" si="96"/>
        <v>124.91761222323262</v>
      </c>
      <c r="AE95" s="12">
        <f t="shared" si="96"/>
        <v>107.75214773546257</v>
      </c>
      <c r="AF95" s="12">
        <f t="shared" si="96"/>
        <v>0</v>
      </c>
      <c r="AG95" s="12">
        <f t="shared" si="96"/>
        <v>0</v>
      </c>
      <c r="AH95" s="12">
        <f t="shared" si="96"/>
        <v>0</v>
      </c>
      <c r="AI95" s="12">
        <f t="shared" si="96"/>
        <v>0</v>
      </c>
      <c r="AJ95" s="12">
        <f t="shared" si="96"/>
        <v>0</v>
      </c>
      <c r="AK95" s="12">
        <f t="shared" si="96"/>
        <v>0</v>
      </c>
      <c r="AL95" s="12">
        <f t="shared" si="96"/>
        <v>0</v>
      </c>
      <c r="AM95" s="12">
        <f t="shared" si="96"/>
        <v>0</v>
      </c>
      <c r="AN95" s="12">
        <f t="shared" si="96"/>
        <v>0</v>
      </c>
      <c r="AO95" s="12">
        <f t="shared" si="96"/>
        <v>0</v>
      </c>
      <c r="AP95" s="12">
        <f t="shared" si="96"/>
        <v>0</v>
      </c>
      <c r="AQ95" s="12">
        <f t="shared" si="96"/>
        <v>0</v>
      </c>
      <c r="AR95" s="12">
        <f t="shared" si="96"/>
        <v>0</v>
      </c>
      <c r="AS95" s="12">
        <f t="shared" si="96"/>
        <v>0</v>
      </c>
      <c r="AT95" s="12">
        <f t="shared" si="96"/>
        <v>0</v>
      </c>
      <c r="AU95" s="12">
        <f t="shared" si="96"/>
        <v>0</v>
      </c>
      <c r="AV95" s="12">
        <f t="shared" si="96"/>
        <v>0</v>
      </c>
      <c r="AW95" s="12">
        <f t="shared" si="96"/>
        <v>0</v>
      </c>
      <c r="AX95" s="12">
        <f t="shared" si="96"/>
        <v>0</v>
      </c>
      <c r="AY95" s="12">
        <f t="shared" si="96"/>
        <v>0</v>
      </c>
      <c r="AZ95" s="12">
        <f t="shared" si="96"/>
        <v>0</v>
      </c>
      <c r="BA95" s="12">
        <f t="shared" si="96"/>
        <v>0</v>
      </c>
      <c r="BB95" s="12">
        <f t="shared" si="96"/>
        <v>0</v>
      </c>
      <c r="BC95" s="12">
        <f t="shared" si="96"/>
        <v>0</v>
      </c>
      <c r="BD95" s="12">
        <f t="shared" si="96"/>
        <v>0</v>
      </c>
      <c r="BE95" s="12">
        <f t="shared" si="96"/>
        <v>0</v>
      </c>
      <c r="BF95" s="12">
        <f t="shared" si="96"/>
        <v>0</v>
      </c>
      <c r="BG95" s="12">
        <f t="shared" si="96"/>
        <v>0</v>
      </c>
      <c r="BH95" s="12">
        <f t="shared" si="96"/>
        <v>0</v>
      </c>
      <c r="BI95" s="12">
        <f t="shared" si="96"/>
        <v>0</v>
      </c>
      <c r="BJ95" s="12">
        <f t="shared" si="96"/>
        <v>0</v>
      </c>
      <c r="BK95" s="12">
        <f t="shared" si="96"/>
        <v>0</v>
      </c>
      <c r="BL95" s="12">
        <f t="shared" si="96"/>
        <v>0</v>
      </c>
      <c r="BM95" s="12">
        <f t="shared" si="96"/>
        <v>0</v>
      </c>
      <c r="BN95" s="12">
        <f t="shared" si="96"/>
        <v>0</v>
      </c>
      <c r="BO95" s="12">
        <f t="shared" si="96"/>
        <v>0</v>
      </c>
      <c r="BP95" s="12">
        <f t="shared" si="96"/>
        <v>0</v>
      </c>
      <c r="BQ95" s="12">
        <f t="shared" si="96"/>
        <v>0</v>
      </c>
      <c r="BR95" s="12">
        <f t="shared" si="96"/>
        <v>0</v>
      </c>
      <c r="BS95" s="12">
        <f t="shared" si="96"/>
        <v>0</v>
      </c>
      <c r="BT95" s="12">
        <f t="shared" si="96"/>
        <v>0</v>
      </c>
      <c r="BU95" s="12">
        <f t="shared" ref="BU95:BZ95" si="97">IFERROR(BU81*HLOOKUP(BU79,$G$7:$AD$9,3),"n.a.")</f>
        <v>0</v>
      </c>
      <c r="BV95" s="12">
        <f t="shared" si="97"/>
        <v>0</v>
      </c>
      <c r="BW95" s="12">
        <f t="shared" si="97"/>
        <v>0</v>
      </c>
      <c r="BX95" s="12">
        <f t="shared" si="97"/>
        <v>0</v>
      </c>
      <c r="BY95" s="12">
        <f t="shared" si="97"/>
        <v>0</v>
      </c>
      <c r="BZ95" s="12">
        <f t="shared" si="97"/>
        <v>0</v>
      </c>
    </row>
    <row r="96" spans="2:79" x14ac:dyDescent="0.2">
      <c r="F96" t="s">
        <v>8</v>
      </c>
      <c r="H96" s="12" t="str">
        <f>IFERROR(H82*HLOOKUP(H75,$G$7:$AD$9,3),"n.a.")</f>
        <v>n.a.</v>
      </c>
      <c r="I96" s="12" t="str">
        <f t="shared" ref="I96:BT98" si="98">IFERROR(I82*HLOOKUP(I75,$G$7:$AD$9,3),"n.a.")</f>
        <v>n.a.</v>
      </c>
      <c r="J96" s="12" t="str">
        <f t="shared" si="98"/>
        <v>n.a.</v>
      </c>
      <c r="K96" s="12" t="str">
        <f t="shared" si="98"/>
        <v>n.a.</v>
      </c>
      <c r="L96" s="12" t="str">
        <f t="shared" si="98"/>
        <v>n.a.</v>
      </c>
      <c r="M96" s="12" t="str">
        <f t="shared" si="98"/>
        <v>n.a.</v>
      </c>
      <c r="N96" s="12" t="str">
        <f t="shared" si="98"/>
        <v>n.a.</v>
      </c>
      <c r="O96" s="12" t="str">
        <f t="shared" si="98"/>
        <v>n.a.</v>
      </c>
      <c r="P96" s="12" t="str">
        <f t="shared" si="98"/>
        <v>n.a.</v>
      </c>
      <c r="Q96" s="12" t="str">
        <f t="shared" si="98"/>
        <v>n.a.</v>
      </c>
      <c r="R96" s="12" t="str">
        <f t="shared" si="98"/>
        <v>n.a.</v>
      </c>
      <c r="S96" s="12" t="str">
        <f t="shared" si="98"/>
        <v>n.a.</v>
      </c>
      <c r="T96" s="12" t="str">
        <f t="shared" si="98"/>
        <v>n.a.</v>
      </c>
      <c r="U96" s="12" t="str">
        <f t="shared" si="98"/>
        <v>n.a.</v>
      </c>
      <c r="V96" s="12" t="str">
        <f t="shared" si="98"/>
        <v>n.a.</v>
      </c>
      <c r="W96" s="12">
        <f t="shared" si="98"/>
        <v>688.82852439104852</v>
      </c>
      <c r="X96" s="12">
        <f t="shared" si="98"/>
        <v>668.52743216191436</v>
      </c>
      <c r="Y96" s="12">
        <f t="shared" si="98"/>
        <v>648.00581603914532</v>
      </c>
      <c r="Z96" s="12">
        <f t="shared" si="98"/>
        <v>627.26128054640606</v>
      </c>
      <c r="AA96" s="12">
        <f t="shared" si="98"/>
        <v>606.29140418593886</v>
      </c>
      <c r="AB96" s="12">
        <f t="shared" si="98"/>
        <v>585.09373915619415</v>
      </c>
      <c r="AC96" s="12">
        <f t="shared" si="98"/>
        <v>563.66581106595868</v>
      </c>
      <c r="AD96" s="12">
        <f t="shared" si="98"/>
        <v>542.00511864556768</v>
      </c>
      <c r="AE96" s="12">
        <f t="shared" si="98"/>
        <v>520.10913345490928</v>
      </c>
      <c r="AF96" s="12">
        <f t="shared" si="98"/>
        <v>497.97529958814567</v>
      </c>
      <c r="AG96" s="12">
        <f t="shared" si="98"/>
        <v>475.6010333756912</v>
      </c>
      <c r="AH96" s="12">
        <f t="shared" si="98"/>
        <v>452.98372308236668</v>
      </c>
      <c r="AI96" s="12">
        <f t="shared" si="98"/>
        <v>430.12072860261657</v>
      </c>
      <c r="AJ96" s="12">
        <f t="shared" si="98"/>
        <v>407.00938115211318</v>
      </c>
      <c r="AK96" s="12">
        <f t="shared" si="98"/>
        <v>383.64698295677971</v>
      </c>
      <c r="AL96" s="12">
        <f t="shared" si="98"/>
        <v>144.01232277490436</v>
      </c>
      <c r="AM96" s="12">
        <f t="shared" si="98"/>
        <v>134.46323855641577</v>
      </c>
      <c r="AN96" s="12">
        <f t="shared" si="98"/>
        <v>124.81042586807764</v>
      </c>
      <c r="AO96" s="12">
        <f t="shared" si="98"/>
        <v>115.0527579426891</v>
      </c>
      <c r="AP96" s="12">
        <f t="shared" si="98"/>
        <v>105.18909577329494</v>
      </c>
      <c r="AQ96" s="12">
        <f t="shared" si="98"/>
        <v>95.218287980286348</v>
      </c>
      <c r="AR96" s="12">
        <f t="shared" si="98"/>
        <v>85.139170677011251</v>
      </c>
      <c r="AS96" s="12">
        <f t="shared" si="98"/>
        <v>74.95056733393956</v>
      </c>
      <c r="AT96" s="12">
        <f t="shared" si="98"/>
        <v>64.651288641277532</v>
      </c>
      <c r="AU96" s="12" t="str">
        <f t="shared" si="98"/>
        <v>n.a.</v>
      </c>
      <c r="AV96" s="12" t="str">
        <f t="shared" si="98"/>
        <v>n.a.</v>
      </c>
      <c r="AW96" s="12" t="str">
        <f t="shared" si="98"/>
        <v>n.a.</v>
      </c>
      <c r="AX96" s="12" t="str">
        <f t="shared" si="98"/>
        <v>n.a.</v>
      </c>
      <c r="AY96" s="12" t="str">
        <f t="shared" si="98"/>
        <v>n.a.</v>
      </c>
      <c r="AZ96" s="12" t="str">
        <f t="shared" si="98"/>
        <v>n.a.</v>
      </c>
      <c r="BA96" s="12" t="str">
        <f t="shared" si="98"/>
        <v>n.a.</v>
      </c>
      <c r="BB96" s="12" t="str">
        <f t="shared" si="98"/>
        <v>n.a.</v>
      </c>
      <c r="BC96" s="12" t="str">
        <f t="shared" si="98"/>
        <v>n.a.</v>
      </c>
      <c r="BD96" s="12" t="str">
        <f t="shared" si="98"/>
        <v>n.a.</v>
      </c>
      <c r="BE96" s="12" t="str">
        <f t="shared" si="98"/>
        <v>n.a.</v>
      </c>
      <c r="BF96" s="12" t="str">
        <f t="shared" si="98"/>
        <v>n.a.</v>
      </c>
      <c r="BG96" s="12" t="str">
        <f t="shared" si="98"/>
        <v>n.a.</v>
      </c>
      <c r="BH96" s="12" t="str">
        <f t="shared" si="98"/>
        <v>n.a.</v>
      </c>
      <c r="BI96" s="12" t="str">
        <f t="shared" si="98"/>
        <v>n.a.</v>
      </c>
      <c r="BJ96" s="12" t="str">
        <f t="shared" si="98"/>
        <v>n.a.</v>
      </c>
      <c r="BK96" s="12" t="str">
        <f t="shared" si="98"/>
        <v>n.a.</v>
      </c>
      <c r="BL96" s="12" t="str">
        <f t="shared" si="98"/>
        <v>n.a.</v>
      </c>
      <c r="BM96" s="12" t="str">
        <f t="shared" si="98"/>
        <v>n.a.</v>
      </c>
      <c r="BN96" s="12" t="str">
        <f t="shared" si="98"/>
        <v>n.a.</v>
      </c>
      <c r="BO96" s="12" t="str">
        <f t="shared" si="98"/>
        <v>n.a.</v>
      </c>
      <c r="BP96" s="12" t="str">
        <f t="shared" si="98"/>
        <v>n.a.</v>
      </c>
      <c r="BQ96" s="12" t="str">
        <f t="shared" si="98"/>
        <v>n.a.</v>
      </c>
      <c r="BR96" s="12" t="str">
        <f t="shared" si="98"/>
        <v>n.a.</v>
      </c>
      <c r="BS96" s="12" t="str">
        <f t="shared" si="98"/>
        <v>n.a.</v>
      </c>
      <c r="BT96" s="12" t="str">
        <f t="shared" si="98"/>
        <v>n.a.</v>
      </c>
      <c r="BU96" s="12" t="str">
        <f t="shared" ref="BU96:BZ98" si="99">IFERROR(BU82*HLOOKUP(BU75,$G$7:$AD$9,3),"n.a.")</f>
        <v>n.a.</v>
      </c>
      <c r="BV96" s="12" t="str">
        <f t="shared" si="99"/>
        <v>n.a.</v>
      </c>
      <c r="BW96" s="12" t="str">
        <f t="shared" si="99"/>
        <v>n.a.</v>
      </c>
      <c r="BX96" s="12" t="str">
        <f t="shared" si="99"/>
        <v>n.a.</v>
      </c>
      <c r="BY96" s="12" t="str">
        <f t="shared" si="99"/>
        <v>n.a.</v>
      </c>
      <c r="BZ96" s="12" t="str">
        <f t="shared" si="99"/>
        <v>n.a.</v>
      </c>
    </row>
    <row r="97" spans="2:80" x14ac:dyDescent="0.2">
      <c r="F97" t="s">
        <v>9</v>
      </c>
      <c r="H97" s="12" t="str">
        <f>IFERROR(H83*HLOOKUP(H76,$G$7:$AD$9,3),"n.a.")</f>
        <v>n.a.</v>
      </c>
      <c r="I97" s="12" t="str">
        <f t="shared" si="98"/>
        <v>n.a.</v>
      </c>
      <c r="J97" s="12" t="str">
        <f t="shared" si="98"/>
        <v>n.a.</v>
      </c>
      <c r="K97" s="12" t="str">
        <f t="shared" si="98"/>
        <v>n.a.</v>
      </c>
      <c r="L97" s="12" t="str">
        <f t="shared" si="98"/>
        <v>n.a.</v>
      </c>
      <c r="M97" s="12" t="str">
        <f t="shared" si="98"/>
        <v>n.a.</v>
      </c>
      <c r="N97" s="12" t="str">
        <f t="shared" si="98"/>
        <v>n.a.</v>
      </c>
      <c r="O97" s="12" t="str">
        <f t="shared" si="98"/>
        <v>n.a.</v>
      </c>
      <c r="P97" s="12" t="str">
        <f t="shared" si="98"/>
        <v>n.a.</v>
      </c>
      <c r="Q97" s="12" t="str">
        <f t="shared" si="98"/>
        <v>n.a.</v>
      </c>
      <c r="R97" s="12" t="str">
        <f t="shared" si="98"/>
        <v>n.a.</v>
      </c>
      <c r="S97" s="12" t="str">
        <f t="shared" si="98"/>
        <v>n.a.</v>
      </c>
      <c r="T97" s="12" t="str">
        <f t="shared" si="98"/>
        <v>n.a.</v>
      </c>
      <c r="U97" s="12" t="str">
        <f t="shared" si="98"/>
        <v>n.a.</v>
      </c>
      <c r="V97" s="12" t="str">
        <f t="shared" si="98"/>
        <v>n.a.</v>
      </c>
      <c r="W97" s="12" t="str">
        <f t="shared" si="98"/>
        <v>n.a.</v>
      </c>
      <c r="X97" s="12" t="str">
        <f t="shared" si="98"/>
        <v>n.a.</v>
      </c>
      <c r="Y97" s="12" t="str">
        <f t="shared" si="98"/>
        <v>n.a.</v>
      </c>
      <c r="Z97" s="12" t="str">
        <f t="shared" si="98"/>
        <v>n.a.</v>
      </c>
      <c r="AA97" s="12" t="str">
        <f t="shared" si="98"/>
        <v>n.a.</v>
      </c>
      <c r="AB97" s="12" t="str">
        <f t="shared" si="98"/>
        <v>n.a.</v>
      </c>
      <c r="AC97" s="12" t="str">
        <f t="shared" si="98"/>
        <v>n.a.</v>
      </c>
      <c r="AD97" s="12" t="str">
        <f t="shared" si="98"/>
        <v>n.a.</v>
      </c>
      <c r="AE97" s="12" t="str">
        <f t="shared" si="98"/>
        <v>n.a.</v>
      </c>
      <c r="AF97" s="12" t="str">
        <f t="shared" si="98"/>
        <v>n.a.</v>
      </c>
      <c r="AG97" s="12" t="str">
        <f t="shared" si="98"/>
        <v>n.a.</v>
      </c>
      <c r="AH97" s="12" t="str">
        <f t="shared" si="98"/>
        <v>n.a.</v>
      </c>
      <c r="AI97" s="12" t="str">
        <f t="shared" si="98"/>
        <v>n.a.</v>
      </c>
      <c r="AJ97" s="12" t="str">
        <f t="shared" si="98"/>
        <v>n.a.</v>
      </c>
      <c r="AK97" s="12" t="str">
        <f t="shared" si="98"/>
        <v>n.a.</v>
      </c>
      <c r="AL97" s="12">
        <f t="shared" si="98"/>
        <v>413.29711463462911</v>
      </c>
      <c r="AM97" s="12">
        <f t="shared" si="98"/>
        <v>401.11645929714859</v>
      </c>
      <c r="AN97" s="12">
        <f t="shared" si="98"/>
        <v>388.80348962348717</v>
      </c>
      <c r="AO97" s="12">
        <f t="shared" si="98"/>
        <v>376.35676832784361</v>
      </c>
      <c r="AP97" s="12">
        <f t="shared" si="98"/>
        <v>363.77484251156329</v>
      </c>
      <c r="AQ97" s="12">
        <f t="shared" si="98"/>
        <v>351.05624349371647</v>
      </c>
      <c r="AR97" s="12">
        <f t="shared" si="98"/>
        <v>338.19948663957518</v>
      </c>
      <c r="AS97" s="12">
        <f t="shared" si="98"/>
        <v>325.20307118734058</v>
      </c>
      <c r="AT97" s="12">
        <f t="shared" si="98"/>
        <v>312.06548007294555</v>
      </c>
      <c r="AU97" s="12">
        <f t="shared" si="98"/>
        <v>298.78517975288742</v>
      </c>
      <c r="AV97" s="12">
        <f t="shared" si="98"/>
        <v>285.36062002541473</v>
      </c>
      <c r="AW97" s="12">
        <f t="shared" si="98"/>
        <v>271.79023384942002</v>
      </c>
      <c r="AX97" s="12">
        <f t="shared" si="98"/>
        <v>258.07243716156995</v>
      </c>
      <c r="AY97" s="12">
        <f t="shared" si="98"/>
        <v>244.20562869126792</v>
      </c>
      <c r="AZ97" s="12">
        <f t="shared" si="98"/>
        <v>230.18818977406784</v>
      </c>
      <c r="BA97" s="12">
        <f t="shared" si="98"/>
        <v>86.407393664942632</v>
      </c>
      <c r="BB97" s="12">
        <f t="shared" si="98"/>
        <v>80.677943133849482</v>
      </c>
      <c r="BC97" s="12">
        <f t="shared" si="98"/>
        <v>74.886255520846589</v>
      </c>
      <c r="BD97" s="12">
        <f t="shared" si="98"/>
        <v>69.031654765613467</v>
      </c>
      <c r="BE97" s="12">
        <f t="shared" si="98"/>
        <v>63.113457463976964</v>
      </c>
      <c r="BF97" s="12">
        <f t="shared" si="98"/>
        <v>57.13097278817181</v>
      </c>
      <c r="BG97" s="12">
        <f t="shared" si="98"/>
        <v>51.083502406206755</v>
      </c>
      <c r="BH97" s="12">
        <f t="shared" si="98"/>
        <v>44.970340400363739</v>
      </c>
      <c r="BI97" s="12">
        <f t="shared" si="98"/>
        <v>38.790773184766522</v>
      </c>
      <c r="BJ97" s="12" t="str">
        <f t="shared" si="98"/>
        <v>n.a.</v>
      </c>
      <c r="BK97" s="12" t="str">
        <f t="shared" si="98"/>
        <v>n.a.</v>
      </c>
      <c r="BL97" s="12" t="str">
        <f t="shared" si="98"/>
        <v>n.a.</v>
      </c>
      <c r="BM97" s="12" t="str">
        <f t="shared" si="98"/>
        <v>n.a.</v>
      </c>
      <c r="BN97" s="12" t="str">
        <f t="shared" si="98"/>
        <v>n.a.</v>
      </c>
      <c r="BO97" s="12" t="str">
        <f t="shared" si="98"/>
        <v>n.a.</v>
      </c>
      <c r="BP97" s="12" t="str">
        <f t="shared" si="98"/>
        <v>n.a.</v>
      </c>
      <c r="BQ97" s="12" t="str">
        <f t="shared" si="98"/>
        <v>n.a.</v>
      </c>
      <c r="BR97" s="12" t="str">
        <f t="shared" si="98"/>
        <v>n.a.</v>
      </c>
      <c r="BS97" s="12" t="str">
        <f t="shared" si="98"/>
        <v>n.a.</v>
      </c>
      <c r="BT97" s="12" t="str">
        <f t="shared" si="98"/>
        <v>n.a.</v>
      </c>
      <c r="BU97" s="12" t="str">
        <f t="shared" si="99"/>
        <v>n.a.</v>
      </c>
      <c r="BV97" s="12" t="str">
        <f t="shared" si="99"/>
        <v>n.a.</v>
      </c>
      <c r="BW97" s="12" t="str">
        <f t="shared" si="99"/>
        <v>n.a.</v>
      </c>
      <c r="BX97" s="12" t="str">
        <f t="shared" si="99"/>
        <v>n.a.</v>
      </c>
      <c r="BY97" s="12" t="str">
        <f t="shared" si="99"/>
        <v>n.a.</v>
      </c>
      <c r="BZ97" s="12" t="str">
        <f t="shared" si="99"/>
        <v>n.a.</v>
      </c>
    </row>
    <row r="98" spans="2:80" x14ac:dyDescent="0.2">
      <c r="F98" t="s">
        <v>10</v>
      </c>
      <c r="H98" s="12" t="str">
        <f>IFERROR(H84*HLOOKUP(H77,$G$7:$AD$9,3),"n.a.")</f>
        <v>n.a.</v>
      </c>
      <c r="I98" s="12" t="str">
        <f t="shared" si="98"/>
        <v>n.a.</v>
      </c>
      <c r="J98" s="12" t="str">
        <f t="shared" si="98"/>
        <v>n.a.</v>
      </c>
      <c r="K98" s="12" t="str">
        <f t="shared" si="98"/>
        <v>n.a.</v>
      </c>
      <c r="L98" s="12" t="str">
        <f t="shared" si="98"/>
        <v>n.a.</v>
      </c>
      <c r="M98" s="12" t="str">
        <f t="shared" si="98"/>
        <v>n.a.</v>
      </c>
      <c r="N98" s="12" t="str">
        <f t="shared" si="98"/>
        <v>n.a.</v>
      </c>
      <c r="O98" s="12" t="str">
        <f t="shared" si="98"/>
        <v>n.a.</v>
      </c>
      <c r="P98" s="12" t="str">
        <f t="shared" si="98"/>
        <v>n.a.</v>
      </c>
      <c r="Q98" s="12" t="str">
        <f t="shared" si="98"/>
        <v>n.a.</v>
      </c>
      <c r="R98" s="12" t="str">
        <f t="shared" si="98"/>
        <v>n.a.</v>
      </c>
      <c r="S98" s="12" t="str">
        <f t="shared" si="98"/>
        <v>n.a.</v>
      </c>
      <c r="T98" s="12" t="str">
        <f t="shared" si="98"/>
        <v>n.a.</v>
      </c>
      <c r="U98" s="12" t="str">
        <f t="shared" si="98"/>
        <v>n.a.</v>
      </c>
      <c r="V98" s="12" t="str">
        <f t="shared" si="98"/>
        <v>n.a.</v>
      </c>
      <c r="W98" s="12" t="str">
        <f t="shared" si="98"/>
        <v>n.a.</v>
      </c>
      <c r="X98" s="12" t="str">
        <f t="shared" si="98"/>
        <v>n.a.</v>
      </c>
      <c r="Y98" s="12" t="str">
        <f t="shared" si="98"/>
        <v>n.a.</v>
      </c>
      <c r="Z98" s="12" t="str">
        <f t="shared" si="98"/>
        <v>n.a.</v>
      </c>
      <c r="AA98" s="12" t="str">
        <f t="shared" si="98"/>
        <v>n.a.</v>
      </c>
      <c r="AB98" s="12" t="str">
        <f t="shared" si="98"/>
        <v>n.a.</v>
      </c>
      <c r="AC98" s="12" t="str">
        <f t="shared" si="98"/>
        <v>n.a.</v>
      </c>
      <c r="AD98" s="12" t="str">
        <f t="shared" si="98"/>
        <v>n.a.</v>
      </c>
      <c r="AE98" s="12" t="str">
        <f t="shared" si="98"/>
        <v>n.a.</v>
      </c>
      <c r="AF98" s="12" t="str">
        <f t="shared" si="98"/>
        <v>n.a.</v>
      </c>
      <c r="AG98" s="12" t="str">
        <f t="shared" si="98"/>
        <v>n.a.</v>
      </c>
      <c r="AH98" s="12" t="str">
        <f t="shared" si="98"/>
        <v>n.a.</v>
      </c>
      <c r="AI98" s="12" t="str">
        <f t="shared" si="98"/>
        <v>n.a.</v>
      </c>
      <c r="AJ98" s="12" t="str">
        <f t="shared" si="98"/>
        <v>n.a.</v>
      </c>
      <c r="AK98" s="12" t="str">
        <f t="shared" si="98"/>
        <v>n.a.</v>
      </c>
      <c r="AL98" s="12" t="str">
        <f t="shared" si="98"/>
        <v>n.a.</v>
      </c>
      <c r="AM98" s="12" t="str">
        <f t="shared" si="98"/>
        <v>n.a.</v>
      </c>
      <c r="AN98" s="12" t="str">
        <f t="shared" si="98"/>
        <v>n.a.</v>
      </c>
      <c r="AO98" s="12" t="str">
        <f t="shared" si="98"/>
        <v>n.a.</v>
      </c>
      <c r="AP98" s="12" t="str">
        <f t="shared" si="98"/>
        <v>n.a.</v>
      </c>
      <c r="AQ98" s="12" t="str">
        <f t="shared" si="98"/>
        <v>n.a.</v>
      </c>
      <c r="AR98" s="12" t="str">
        <f t="shared" si="98"/>
        <v>n.a.</v>
      </c>
      <c r="AS98" s="12" t="str">
        <f t="shared" si="98"/>
        <v>n.a.</v>
      </c>
      <c r="AT98" s="12" t="str">
        <f t="shared" si="98"/>
        <v>n.a.</v>
      </c>
      <c r="AU98" s="12" t="str">
        <f t="shared" si="98"/>
        <v>n.a.</v>
      </c>
      <c r="AV98" s="12" t="str">
        <f t="shared" si="98"/>
        <v>n.a.</v>
      </c>
      <c r="AW98" s="12" t="str">
        <f t="shared" si="98"/>
        <v>n.a.</v>
      </c>
      <c r="AX98" s="12" t="str">
        <f t="shared" si="98"/>
        <v>n.a.</v>
      </c>
      <c r="AY98" s="12" t="str">
        <f t="shared" si="98"/>
        <v>n.a.</v>
      </c>
      <c r="AZ98" s="12" t="str">
        <f t="shared" si="98"/>
        <v>n.a.</v>
      </c>
      <c r="BA98" s="12">
        <f t="shared" si="98"/>
        <v>247.97826878077748</v>
      </c>
      <c r="BB98" s="12">
        <f t="shared" si="98"/>
        <v>240.66987557828918</v>
      </c>
      <c r="BC98" s="12">
        <f t="shared" si="98"/>
        <v>233.28209377409232</v>
      </c>
      <c r="BD98" s="12">
        <f t="shared" si="98"/>
        <v>225.81406099670619</v>
      </c>
      <c r="BE98" s="12">
        <f t="shared" si="98"/>
        <v>218.26490550693799</v>
      </c>
      <c r="BF98" s="12">
        <f t="shared" si="98"/>
        <v>210.63374609622988</v>
      </c>
      <c r="BG98" s="12">
        <f t="shared" si="98"/>
        <v>202.91969198374511</v>
      </c>
      <c r="BH98" s="12">
        <f t="shared" si="98"/>
        <v>195.12184271240437</v>
      </c>
      <c r="BI98" s="12">
        <f t="shared" si="98"/>
        <v>187.23928804376735</v>
      </c>
      <c r="BJ98" s="12">
        <f t="shared" si="98"/>
        <v>179.27110785173247</v>
      </c>
      <c r="BK98" s="12">
        <f t="shared" si="98"/>
        <v>171.21637201524885</v>
      </c>
      <c r="BL98" s="12">
        <f t="shared" si="98"/>
        <v>163.07414030965202</v>
      </c>
      <c r="BM98" s="12">
        <f t="shared" si="98"/>
        <v>154.84346229694199</v>
      </c>
      <c r="BN98" s="12">
        <f t="shared" si="98"/>
        <v>146.52337721476076</v>
      </c>
      <c r="BO98" s="12">
        <f t="shared" si="98"/>
        <v>138.11291386444071</v>
      </c>
      <c r="BP98" s="12">
        <f t="shared" si="98"/>
        <v>129.61109049741395</v>
      </c>
      <c r="BQ98" s="12">
        <f t="shared" si="98"/>
        <v>48.406765880309685</v>
      </c>
      <c r="BR98" s="12">
        <f t="shared" si="98"/>
        <v>44.931753312507951</v>
      </c>
      <c r="BS98" s="12">
        <f t="shared" si="98"/>
        <v>41.418992859368075</v>
      </c>
      <c r="BT98" s="12">
        <f t="shared" si="98"/>
        <v>37.868074478386177</v>
      </c>
      <c r="BU98" s="12">
        <f t="shared" si="99"/>
        <v>34.278583672903082</v>
      </c>
      <c r="BV98" s="12">
        <f t="shared" si="99"/>
        <v>30.650101443724051</v>
      </c>
      <c r="BW98" s="12">
        <f t="shared" si="99"/>
        <v>26.982204240218241</v>
      </c>
      <c r="BX98" s="12">
        <f t="shared" si="99"/>
        <v>23.274463910859911</v>
      </c>
      <c r="BY98" s="12">
        <f t="shared" ca="1" si="99"/>
        <v>84.599881304290406</v>
      </c>
      <c r="BZ98" s="12" t="str">
        <f t="shared" ca="1" si="99"/>
        <v>n.a.</v>
      </c>
    </row>
    <row r="99" spans="2:80" ht="5.25" customHeight="1" x14ac:dyDescent="0.2">
      <c r="H99" s="12"/>
      <c r="I99" s="12"/>
      <c r="J99" s="12"/>
      <c r="K99" s="12"/>
      <c r="L99" s="12"/>
      <c r="M99" s="12"/>
      <c r="N99" s="12"/>
      <c r="O99" s="12"/>
      <c r="P99" s="12"/>
      <c r="Q99" s="12"/>
      <c r="R99" s="12"/>
      <c r="S99" s="12"/>
      <c r="T99" s="12"/>
      <c r="U99" s="12"/>
      <c r="V99" s="12"/>
      <c r="W99" s="12"/>
      <c r="X99" s="12"/>
      <c r="Y99" s="12"/>
      <c r="Z99" s="12"/>
      <c r="AA99" s="12"/>
      <c r="AB99" s="12"/>
      <c r="AC99" s="12"/>
      <c r="AD99" s="12"/>
      <c r="AE99" s="12"/>
      <c r="AF99" s="12"/>
      <c r="AG99" s="12"/>
      <c r="AH99" s="12"/>
      <c r="AI99" s="12"/>
      <c r="AJ99" s="12"/>
      <c r="AK99" s="12"/>
      <c r="AL99" s="12"/>
      <c r="AM99" s="12"/>
      <c r="AN99" s="12"/>
      <c r="AO99" s="12"/>
      <c r="AP99" s="12"/>
      <c r="AQ99" s="12"/>
      <c r="AR99" s="12"/>
      <c r="AS99" s="12"/>
      <c r="AT99" s="12"/>
      <c r="AU99" s="12"/>
      <c r="AV99" s="12"/>
      <c r="AW99" s="12"/>
      <c r="AX99" s="12"/>
      <c r="AY99" s="12"/>
      <c r="AZ99" s="12"/>
      <c r="BA99" s="12"/>
      <c r="BB99" s="12"/>
      <c r="BC99" s="12"/>
      <c r="BD99" s="12"/>
      <c r="BE99" s="12"/>
      <c r="BF99" s="12"/>
      <c r="BG99" s="12"/>
      <c r="BH99" s="12"/>
      <c r="BI99" s="12"/>
      <c r="BJ99" s="12"/>
      <c r="BK99" s="12"/>
      <c r="BL99" s="12"/>
      <c r="BM99" s="12"/>
      <c r="BN99" s="12"/>
      <c r="BO99" s="12"/>
      <c r="BP99" s="12"/>
      <c r="BQ99" s="12"/>
      <c r="BR99" s="12"/>
      <c r="BS99" s="12"/>
      <c r="BT99" s="12"/>
      <c r="BU99" s="12"/>
      <c r="BV99" s="12"/>
      <c r="BW99" s="12"/>
      <c r="BX99" s="12"/>
    </row>
    <row r="100" spans="2:80" x14ac:dyDescent="0.2">
      <c r="B100" s="21" t="s">
        <v>14</v>
      </c>
      <c r="F100" s="13" t="s">
        <v>14</v>
      </c>
      <c r="G100" s="13"/>
      <c r="H100" s="14">
        <f t="shared" ref="H100:BS100" ca="1" si="100">SUM(H95:H98)</f>
        <v>4173.0149421616443</v>
      </c>
      <c r="I100" s="14">
        <f t="shared" si="100"/>
        <v>1114.2123869365239</v>
      </c>
      <c r="J100" s="14">
        <f t="shared" si="100"/>
        <v>1080.0096933985756</v>
      </c>
      <c r="K100" s="14">
        <f t="shared" si="100"/>
        <v>1045.4354675773434</v>
      </c>
      <c r="L100" s="14">
        <f t="shared" si="100"/>
        <v>1010.4856736432314</v>
      </c>
      <c r="M100" s="14">
        <f t="shared" si="100"/>
        <v>975.15623192699024</v>
      </c>
      <c r="N100" s="14">
        <f t="shared" si="100"/>
        <v>939.44301844326446</v>
      </c>
      <c r="O100" s="14">
        <f t="shared" si="100"/>
        <v>903.34186440927942</v>
      </c>
      <c r="P100" s="14">
        <f t="shared" si="100"/>
        <v>866.8485557581821</v>
      </c>
      <c r="Q100" s="14">
        <f t="shared" si="100"/>
        <v>829.95883264690951</v>
      </c>
      <c r="R100" s="14">
        <f t="shared" si="100"/>
        <v>792.66838895948536</v>
      </c>
      <c r="S100" s="14">
        <f t="shared" si="100"/>
        <v>754.97287180394449</v>
      </c>
      <c r="T100" s="14">
        <f t="shared" si="100"/>
        <v>716.86788100436104</v>
      </c>
      <c r="U100" s="14">
        <f t="shared" si="100"/>
        <v>678.34896858685534</v>
      </c>
      <c r="V100" s="14">
        <f t="shared" si="100"/>
        <v>639.41163826129957</v>
      </c>
      <c r="W100" s="14">
        <f t="shared" si="100"/>
        <v>928.84906234922255</v>
      </c>
      <c r="X100" s="14">
        <f t="shared" si="100"/>
        <v>892.63282975594075</v>
      </c>
      <c r="Y100" s="14">
        <f t="shared" si="100"/>
        <v>856.02319248594142</v>
      </c>
      <c r="Z100" s="14">
        <f t="shared" si="100"/>
        <v>819.01587711755462</v>
      </c>
      <c r="AA100" s="14">
        <f t="shared" si="100"/>
        <v>781.60656380809712</v>
      </c>
      <c r="AB100" s="14">
        <f t="shared" si="100"/>
        <v>743.79088579000472</v>
      </c>
      <c r="AC100" s="14">
        <f t="shared" si="100"/>
        <v>705.56442886097739</v>
      </c>
      <c r="AD100" s="14">
        <f t="shared" si="100"/>
        <v>666.92273086880027</v>
      </c>
      <c r="AE100" s="14">
        <f t="shared" si="100"/>
        <v>627.86128119037187</v>
      </c>
      <c r="AF100" s="14">
        <f t="shared" si="100"/>
        <v>497.97529958814567</v>
      </c>
      <c r="AG100" s="14">
        <f t="shared" si="100"/>
        <v>475.6010333756912</v>
      </c>
      <c r="AH100" s="14">
        <f t="shared" si="100"/>
        <v>452.98372308236668</v>
      </c>
      <c r="AI100" s="14">
        <f t="shared" si="100"/>
        <v>430.12072860261657</v>
      </c>
      <c r="AJ100" s="14">
        <f t="shared" si="100"/>
        <v>407.00938115211318</v>
      </c>
      <c r="AK100" s="14">
        <f t="shared" si="100"/>
        <v>383.64698295677971</v>
      </c>
      <c r="AL100" s="14">
        <f t="shared" si="100"/>
        <v>557.30943740953353</v>
      </c>
      <c r="AM100" s="14">
        <f t="shared" si="100"/>
        <v>535.57969785356431</v>
      </c>
      <c r="AN100" s="14">
        <f t="shared" si="100"/>
        <v>513.61391549156485</v>
      </c>
      <c r="AO100" s="14">
        <f t="shared" si="100"/>
        <v>491.40952627053269</v>
      </c>
      <c r="AP100" s="14">
        <f t="shared" si="100"/>
        <v>468.96393828485822</v>
      </c>
      <c r="AQ100" s="14">
        <f t="shared" si="100"/>
        <v>446.2745314740028</v>
      </c>
      <c r="AR100" s="14">
        <f t="shared" si="100"/>
        <v>423.33865731658642</v>
      </c>
      <c r="AS100" s="14">
        <f t="shared" si="100"/>
        <v>400.15363852128013</v>
      </c>
      <c r="AT100" s="14">
        <f t="shared" si="100"/>
        <v>376.71676871422306</v>
      </c>
      <c r="AU100" s="14">
        <f t="shared" si="100"/>
        <v>298.78517975288742</v>
      </c>
      <c r="AV100" s="14">
        <f t="shared" si="100"/>
        <v>285.36062002541473</v>
      </c>
      <c r="AW100" s="14">
        <f t="shared" si="100"/>
        <v>271.79023384942002</v>
      </c>
      <c r="AX100" s="14">
        <f t="shared" si="100"/>
        <v>258.07243716156995</v>
      </c>
      <c r="AY100" s="14">
        <f t="shared" si="100"/>
        <v>244.20562869126792</v>
      </c>
      <c r="AZ100" s="14">
        <f t="shared" si="100"/>
        <v>230.18818977406784</v>
      </c>
      <c r="BA100" s="14">
        <f t="shared" si="100"/>
        <v>334.38566244572013</v>
      </c>
      <c r="BB100" s="14">
        <f t="shared" si="100"/>
        <v>321.34781871213863</v>
      </c>
      <c r="BC100" s="14">
        <f t="shared" si="100"/>
        <v>308.16834929493893</v>
      </c>
      <c r="BD100" s="14">
        <f t="shared" si="100"/>
        <v>294.84571576231963</v>
      </c>
      <c r="BE100" s="14">
        <f t="shared" si="100"/>
        <v>281.37836297091496</v>
      </c>
      <c r="BF100" s="14">
        <f t="shared" si="100"/>
        <v>267.7647188844017</v>
      </c>
      <c r="BG100" s="14">
        <f t="shared" si="100"/>
        <v>254.00319438995186</v>
      </c>
      <c r="BH100" s="14">
        <f t="shared" si="100"/>
        <v>240.09218311276811</v>
      </c>
      <c r="BI100" s="14">
        <f t="shared" si="100"/>
        <v>226.03006122853387</v>
      </c>
      <c r="BJ100" s="14">
        <f t="shared" si="100"/>
        <v>179.27110785173247</v>
      </c>
      <c r="BK100" s="14">
        <f t="shared" si="100"/>
        <v>171.21637201524885</v>
      </c>
      <c r="BL100" s="14">
        <f t="shared" si="100"/>
        <v>163.07414030965202</v>
      </c>
      <c r="BM100" s="14">
        <f t="shared" si="100"/>
        <v>154.84346229694199</v>
      </c>
      <c r="BN100" s="14">
        <f t="shared" si="100"/>
        <v>146.52337721476076</v>
      </c>
      <c r="BO100" s="14">
        <f t="shared" si="100"/>
        <v>138.11291386444071</v>
      </c>
      <c r="BP100" s="14">
        <f t="shared" si="100"/>
        <v>129.61109049741395</v>
      </c>
      <c r="BQ100" s="14">
        <f t="shared" si="100"/>
        <v>48.406765880309685</v>
      </c>
      <c r="BR100" s="14">
        <f t="shared" si="100"/>
        <v>44.931753312507951</v>
      </c>
      <c r="BS100" s="14">
        <f t="shared" si="100"/>
        <v>41.418992859368075</v>
      </c>
      <c r="BT100" s="14">
        <f t="shared" ref="BT100:BZ100" si="101">SUM(BT95:BT98)</f>
        <v>37.868074478386177</v>
      </c>
      <c r="BU100" s="14">
        <f t="shared" si="101"/>
        <v>34.278583672903082</v>
      </c>
      <c r="BV100" s="14">
        <f t="shared" si="101"/>
        <v>30.650101443724051</v>
      </c>
      <c r="BW100" s="14">
        <f t="shared" si="101"/>
        <v>26.982204240218241</v>
      </c>
      <c r="BX100" s="14">
        <f t="shared" si="101"/>
        <v>23.274463910859911</v>
      </c>
      <c r="BY100" s="14">
        <f t="shared" ca="1" si="101"/>
        <v>84.599881304290406</v>
      </c>
      <c r="BZ100" s="14">
        <f t="shared" ca="1" si="101"/>
        <v>0</v>
      </c>
    </row>
    <row r="103" spans="2:80" x14ac:dyDescent="0.2">
      <c r="F103" t="s">
        <v>7</v>
      </c>
    </row>
    <row r="104" spans="2:80" x14ac:dyDescent="0.2">
      <c r="F104" s="6" t="s">
        <v>8</v>
      </c>
      <c r="G104" s="7"/>
      <c r="H104" s="7"/>
      <c r="I104" s="7"/>
      <c r="J104" s="7"/>
      <c r="K104" s="7"/>
      <c r="L104" s="7"/>
      <c r="M104" s="7"/>
      <c r="N104" s="7"/>
      <c r="O104" s="7"/>
      <c r="P104" s="7"/>
      <c r="Q104" s="7"/>
      <c r="R104" s="7"/>
      <c r="S104" s="7"/>
      <c r="T104" s="7"/>
      <c r="U104" s="7"/>
      <c r="V104" s="7">
        <v>1</v>
      </c>
      <c r="W104" s="7">
        <f>1+V104</f>
        <v>2</v>
      </c>
      <c r="X104" s="7">
        <f t="shared" ref="X104:AM105" si="102">1+W104</f>
        <v>3</v>
      </c>
      <c r="Y104" s="7">
        <f t="shared" si="102"/>
        <v>4</v>
      </c>
      <c r="Z104" s="7">
        <f t="shared" si="102"/>
        <v>5</v>
      </c>
      <c r="AA104" s="7">
        <f t="shared" si="102"/>
        <v>6</v>
      </c>
      <c r="AB104" s="7">
        <f t="shared" si="102"/>
        <v>7</v>
      </c>
      <c r="AC104" s="7">
        <f t="shared" si="102"/>
        <v>8</v>
      </c>
      <c r="AD104" s="7">
        <f t="shared" si="102"/>
        <v>9</v>
      </c>
      <c r="AE104" s="7">
        <f t="shared" si="102"/>
        <v>10</v>
      </c>
      <c r="AF104" s="7">
        <f t="shared" si="102"/>
        <v>11</v>
      </c>
      <c r="AG104" s="7">
        <f t="shared" si="102"/>
        <v>12</v>
      </c>
      <c r="AH104" s="7">
        <f t="shared" si="102"/>
        <v>13</v>
      </c>
      <c r="AI104" s="7">
        <f t="shared" si="102"/>
        <v>14</v>
      </c>
      <c r="AJ104" s="7">
        <f t="shared" si="102"/>
        <v>15</v>
      </c>
      <c r="AK104" s="7">
        <f t="shared" si="102"/>
        <v>16</v>
      </c>
      <c r="AL104" s="7">
        <f t="shared" si="102"/>
        <v>17</v>
      </c>
      <c r="AM104" s="7">
        <f t="shared" si="102"/>
        <v>18</v>
      </c>
      <c r="AN104" s="7">
        <f t="shared" ref="AM104:BB105" si="103">1+AM104</f>
        <v>19</v>
      </c>
      <c r="AO104" s="7">
        <f t="shared" si="103"/>
        <v>20</v>
      </c>
      <c r="AP104" s="7">
        <f t="shared" si="103"/>
        <v>21</v>
      </c>
      <c r="AQ104" s="7">
        <f t="shared" si="103"/>
        <v>22</v>
      </c>
      <c r="AR104" s="7">
        <f t="shared" si="103"/>
        <v>23</v>
      </c>
      <c r="AS104" s="7">
        <f t="shared" si="103"/>
        <v>24</v>
      </c>
    </row>
    <row r="105" spans="2:80" x14ac:dyDescent="0.2">
      <c r="F105" s="6" t="s">
        <v>9</v>
      </c>
      <c r="AK105" s="7">
        <v>1</v>
      </c>
      <c r="AL105" s="7">
        <f>1+AK105</f>
        <v>2</v>
      </c>
      <c r="AM105" s="7">
        <f t="shared" si="103"/>
        <v>3</v>
      </c>
      <c r="AN105" s="7">
        <f t="shared" si="103"/>
        <v>4</v>
      </c>
      <c r="AO105" s="7">
        <f t="shared" si="103"/>
        <v>5</v>
      </c>
      <c r="AP105" s="7">
        <f t="shared" si="103"/>
        <v>6</v>
      </c>
      <c r="AQ105" s="7">
        <f t="shared" si="103"/>
        <v>7</v>
      </c>
      <c r="AR105" s="7">
        <f t="shared" si="103"/>
        <v>8</v>
      </c>
      <c r="AS105" s="7">
        <f t="shared" si="103"/>
        <v>9</v>
      </c>
      <c r="AT105" s="7">
        <f t="shared" si="103"/>
        <v>10</v>
      </c>
      <c r="AU105" s="7">
        <f t="shared" si="103"/>
        <v>11</v>
      </c>
      <c r="AV105" s="7">
        <f t="shared" si="103"/>
        <v>12</v>
      </c>
      <c r="AW105" s="7">
        <f t="shared" si="103"/>
        <v>13</v>
      </c>
      <c r="AX105" s="7">
        <f t="shared" si="103"/>
        <v>14</v>
      </c>
      <c r="AY105" s="7">
        <f t="shared" si="103"/>
        <v>15</v>
      </c>
      <c r="AZ105" s="7">
        <f t="shared" si="103"/>
        <v>16</v>
      </c>
      <c r="BA105" s="7">
        <f t="shared" si="103"/>
        <v>17</v>
      </c>
      <c r="BB105" s="7">
        <f t="shared" si="103"/>
        <v>18</v>
      </c>
      <c r="BC105" s="7">
        <f t="shared" ref="BB105:BQ106" si="104">1+BB105</f>
        <v>19</v>
      </c>
      <c r="BD105" s="7">
        <f t="shared" si="104"/>
        <v>20</v>
      </c>
      <c r="BE105" s="7">
        <f t="shared" si="104"/>
        <v>21</v>
      </c>
      <c r="BF105" s="7">
        <f t="shared" si="104"/>
        <v>22</v>
      </c>
      <c r="BG105" s="7">
        <f t="shared" si="104"/>
        <v>23</v>
      </c>
      <c r="BH105" s="7">
        <f t="shared" si="104"/>
        <v>24</v>
      </c>
    </row>
    <row r="106" spans="2:80" x14ac:dyDescent="0.2">
      <c r="F106" s="6" t="s">
        <v>10</v>
      </c>
      <c r="AZ106" s="7">
        <v>1</v>
      </c>
      <c r="BA106" s="7">
        <f>1+AZ106</f>
        <v>2</v>
      </c>
      <c r="BB106" s="7">
        <f t="shared" si="104"/>
        <v>3</v>
      </c>
      <c r="BC106" s="7">
        <f t="shared" si="104"/>
        <v>4</v>
      </c>
      <c r="BD106" s="7">
        <f t="shared" si="104"/>
        <v>5</v>
      </c>
      <c r="BE106" s="7">
        <f t="shared" si="104"/>
        <v>6</v>
      </c>
      <c r="BF106" s="7">
        <f t="shared" si="104"/>
        <v>7</v>
      </c>
      <c r="BG106" s="7">
        <f t="shared" si="104"/>
        <v>8</v>
      </c>
      <c r="BH106" s="7">
        <f t="shared" si="104"/>
        <v>9</v>
      </c>
      <c r="BI106" s="7">
        <f t="shared" si="104"/>
        <v>10</v>
      </c>
      <c r="BJ106" s="7">
        <f t="shared" si="104"/>
        <v>11</v>
      </c>
      <c r="BK106" s="7">
        <f t="shared" si="104"/>
        <v>12</v>
      </c>
      <c r="BL106" s="7">
        <f t="shared" si="104"/>
        <v>13</v>
      </c>
      <c r="BM106" s="7">
        <f t="shared" si="104"/>
        <v>14</v>
      </c>
      <c r="BN106" s="7">
        <f t="shared" si="104"/>
        <v>15</v>
      </c>
      <c r="BO106" s="7">
        <f t="shared" si="104"/>
        <v>16</v>
      </c>
      <c r="BP106" s="7">
        <f t="shared" si="104"/>
        <v>17</v>
      </c>
      <c r="BQ106" s="7">
        <f t="shared" si="104"/>
        <v>18</v>
      </c>
      <c r="BR106" s="7">
        <f t="shared" ref="BR106:BX106" si="105">1+BQ106</f>
        <v>19</v>
      </c>
      <c r="BS106" s="7">
        <f t="shared" si="105"/>
        <v>20</v>
      </c>
      <c r="BT106" s="7">
        <f t="shared" si="105"/>
        <v>21</v>
      </c>
      <c r="BU106" s="7">
        <f t="shared" si="105"/>
        <v>22</v>
      </c>
      <c r="BV106" s="7">
        <f t="shared" si="105"/>
        <v>23</v>
      </c>
      <c r="BW106" s="7">
        <f t="shared" si="105"/>
        <v>24</v>
      </c>
      <c r="BX106" s="7">
        <f t="shared" si="105"/>
        <v>25</v>
      </c>
    </row>
    <row r="107" spans="2:80" x14ac:dyDescent="0.2">
      <c r="F107" s="6"/>
      <c r="G107" s="6"/>
      <c r="H107" s="6"/>
      <c r="I107" s="19">
        <f>C108</f>
        <v>43919</v>
      </c>
      <c r="J107" s="19">
        <f>EDATE(I107,1)</f>
        <v>43950</v>
      </c>
      <c r="K107" s="19">
        <f t="shared" ref="K107:BV107" si="106">EDATE(J107,1)</f>
        <v>43980</v>
      </c>
      <c r="L107" s="19">
        <f t="shared" si="106"/>
        <v>44011</v>
      </c>
      <c r="M107" s="19">
        <f t="shared" si="106"/>
        <v>44041</v>
      </c>
      <c r="N107" s="19">
        <f t="shared" si="106"/>
        <v>44072</v>
      </c>
      <c r="O107" s="19">
        <f t="shared" si="106"/>
        <v>44103</v>
      </c>
      <c r="P107" s="19">
        <f t="shared" si="106"/>
        <v>44133</v>
      </c>
      <c r="Q107" s="19">
        <f t="shared" si="106"/>
        <v>44164</v>
      </c>
      <c r="R107" s="19">
        <f t="shared" si="106"/>
        <v>44194</v>
      </c>
      <c r="S107" s="19">
        <f t="shared" si="106"/>
        <v>44225</v>
      </c>
      <c r="T107" s="19">
        <f t="shared" si="106"/>
        <v>44255</v>
      </c>
      <c r="U107" s="19">
        <f t="shared" si="106"/>
        <v>44283</v>
      </c>
      <c r="V107" s="19">
        <f t="shared" si="106"/>
        <v>44314</v>
      </c>
      <c r="W107" s="19">
        <f t="shared" si="106"/>
        <v>44344</v>
      </c>
      <c r="X107" s="19">
        <f t="shared" si="106"/>
        <v>44375</v>
      </c>
      <c r="Y107" s="19">
        <f t="shared" si="106"/>
        <v>44405</v>
      </c>
      <c r="Z107" s="19">
        <f t="shared" si="106"/>
        <v>44436</v>
      </c>
      <c r="AA107" s="19">
        <f t="shared" si="106"/>
        <v>44467</v>
      </c>
      <c r="AB107" s="19">
        <f t="shared" si="106"/>
        <v>44497</v>
      </c>
      <c r="AC107" s="19">
        <f t="shared" si="106"/>
        <v>44528</v>
      </c>
      <c r="AD107" s="19">
        <f t="shared" si="106"/>
        <v>44558</v>
      </c>
      <c r="AE107" s="19">
        <f t="shared" si="106"/>
        <v>44589</v>
      </c>
      <c r="AF107" s="19">
        <f t="shared" si="106"/>
        <v>44620</v>
      </c>
      <c r="AG107" s="19">
        <f t="shared" si="106"/>
        <v>44648</v>
      </c>
      <c r="AH107" s="19">
        <f t="shared" si="106"/>
        <v>44679</v>
      </c>
      <c r="AI107" s="19">
        <f t="shared" si="106"/>
        <v>44709</v>
      </c>
      <c r="AJ107" s="19">
        <f t="shared" si="106"/>
        <v>44740</v>
      </c>
      <c r="AK107" s="19">
        <f t="shared" si="106"/>
        <v>44770</v>
      </c>
      <c r="AL107" s="19">
        <f t="shared" si="106"/>
        <v>44801</v>
      </c>
      <c r="AM107" s="19">
        <f t="shared" si="106"/>
        <v>44832</v>
      </c>
      <c r="AN107" s="19">
        <f t="shared" si="106"/>
        <v>44862</v>
      </c>
      <c r="AO107" s="19">
        <f t="shared" si="106"/>
        <v>44893</v>
      </c>
      <c r="AP107" s="19">
        <f t="shared" si="106"/>
        <v>44923</v>
      </c>
      <c r="AQ107" s="19">
        <f t="shared" si="106"/>
        <v>44954</v>
      </c>
      <c r="AR107" s="19">
        <f t="shared" si="106"/>
        <v>44985</v>
      </c>
      <c r="AS107" s="19">
        <f t="shared" si="106"/>
        <v>45013</v>
      </c>
      <c r="AT107" s="19">
        <f t="shared" si="106"/>
        <v>45044</v>
      </c>
      <c r="AU107" s="19">
        <f t="shared" si="106"/>
        <v>45074</v>
      </c>
      <c r="AV107" s="19">
        <f t="shared" si="106"/>
        <v>45105</v>
      </c>
      <c r="AW107" s="19">
        <f t="shared" si="106"/>
        <v>45135</v>
      </c>
      <c r="AX107" s="19">
        <f t="shared" si="106"/>
        <v>45166</v>
      </c>
      <c r="AY107" s="19">
        <f t="shared" si="106"/>
        <v>45197</v>
      </c>
      <c r="AZ107" s="19">
        <f t="shared" si="106"/>
        <v>45227</v>
      </c>
      <c r="BA107" s="19">
        <f t="shared" si="106"/>
        <v>45258</v>
      </c>
      <c r="BB107" s="19">
        <f t="shared" si="106"/>
        <v>45288</v>
      </c>
      <c r="BC107" s="19">
        <f t="shared" si="106"/>
        <v>45319</v>
      </c>
      <c r="BD107" s="19">
        <f t="shared" si="106"/>
        <v>45350</v>
      </c>
      <c r="BE107" s="19">
        <f t="shared" si="106"/>
        <v>45379</v>
      </c>
      <c r="BF107" s="19">
        <f t="shared" si="106"/>
        <v>45410</v>
      </c>
      <c r="BG107" s="19">
        <f t="shared" si="106"/>
        <v>45440</v>
      </c>
      <c r="BH107" s="19">
        <f t="shared" si="106"/>
        <v>45471</v>
      </c>
      <c r="BI107" s="19">
        <f t="shared" si="106"/>
        <v>45501</v>
      </c>
      <c r="BJ107" s="19">
        <f t="shared" si="106"/>
        <v>45532</v>
      </c>
      <c r="BK107" s="19">
        <f t="shared" si="106"/>
        <v>45563</v>
      </c>
      <c r="BL107" s="19">
        <f t="shared" si="106"/>
        <v>45593</v>
      </c>
      <c r="BM107" s="19">
        <f t="shared" si="106"/>
        <v>45624</v>
      </c>
      <c r="BN107" s="19">
        <f t="shared" si="106"/>
        <v>45654</v>
      </c>
      <c r="BO107" s="19">
        <f t="shared" si="106"/>
        <v>45685</v>
      </c>
      <c r="BP107" s="19">
        <f t="shared" si="106"/>
        <v>45716</v>
      </c>
      <c r="BQ107" s="19">
        <f t="shared" si="106"/>
        <v>45744</v>
      </c>
      <c r="BR107" s="19">
        <f t="shared" si="106"/>
        <v>45775</v>
      </c>
      <c r="BS107" s="19">
        <f t="shared" si="106"/>
        <v>45805</v>
      </c>
      <c r="BT107" s="19">
        <f t="shared" si="106"/>
        <v>45836</v>
      </c>
      <c r="BU107" s="19">
        <f t="shared" si="106"/>
        <v>45866</v>
      </c>
      <c r="BV107" s="19">
        <f t="shared" si="106"/>
        <v>45897</v>
      </c>
      <c r="BW107" s="19">
        <f t="shared" ref="BW107:CB107" si="107">EDATE(BV107,1)</f>
        <v>45928</v>
      </c>
      <c r="BX107" s="19">
        <f t="shared" si="107"/>
        <v>45958</v>
      </c>
      <c r="BY107" s="19">
        <f t="shared" si="107"/>
        <v>45989</v>
      </c>
      <c r="BZ107" s="19">
        <f t="shared" si="107"/>
        <v>46019</v>
      </c>
      <c r="CA107" s="19">
        <f t="shared" si="107"/>
        <v>46050</v>
      </c>
      <c r="CB107" s="19">
        <f t="shared" si="107"/>
        <v>46081</v>
      </c>
    </row>
    <row r="108" spans="2:80" ht="10.15" customHeight="1" x14ac:dyDescent="0.2">
      <c r="C108" s="20">
        <f>EDATE(C79,1)</f>
        <v>43919</v>
      </c>
      <c r="F108" s="8" t="s">
        <v>4</v>
      </c>
      <c r="G108" s="8"/>
      <c r="H108" s="8"/>
      <c r="I108" s="9">
        <v>1</v>
      </c>
      <c r="J108" s="9">
        <f>1+I108</f>
        <v>2</v>
      </c>
      <c r="K108" s="9">
        <f t="shared" ref="K108:BV108" si="108">1+J108</f>
        <v>3</v>
      </c>
      <c r="L108" s="9">
        <f t="shared" si="108"/>
        <v>4</v>
      </c>
      <c r="M108" s="9">
        <f t="shared" si="108"/>
        <v>5</v>
      </c>
      <c r="N108" s="9">
        <f t="shared" si="108"/>
        <v>6</v>
      </c>
      <c r="O108" s="9">
        <f t="shared" si="108"/>
        <v>7</v>
      </c>
      <c r="P108" s="9">
        <f t="shared" si="108"/>
        <v>8</v>
      </c>
      <c r="Q108" s="9">
        <f t="shared" si="108"/>
        <v>9</v>
      </c>
      <c r="R108" s="9">
        <f t="shared" si="108"/>
        <v>10</v>
      </c>
      <c r="S108" s="9">
        <f t="shared" si="108"/>
        <v>11</v>
      </c>
      <c r="T108" s="9">
        <f t="shared" si="108"/>
        <v>12</v>
      </c>
      <c r="U108" s="9">
        <f t="shared" si="108"/>
        <v>13</v>
      </c>
      <c r="V108" s="9">
        <f t="shared" si="108"/>
        <v>14</v>
      </c>
      <c r="W108" s="9">
        <f t="shared" si="108"/>
        <v>15</v>
      </c>
      <c r="X108" s="9">
        <f t="shared" si="108"/>
        <v>16</v>
      </c>
      <c r="Y108" s="9">
        <f t="shared" si="108"/>
        <v>17</v>
      </c>
      <c r="Z108" s="9">
        <f t="shared" si="108"/>
        <v>18</v>
      </c>
      <c r="AA108" s="9">
        <f t="shared" si="108"/>
        <v>19</v>
      </c>
      <c r="AB108" s="9">
        <f t="shared" si="108"/>
        <v>20</v>
      </c>
      <c r="AC108" s="9">
        <f t="shared" si="108"/>
        <v>21</v>
      </c>
      <c r="AD108" s="9">
        <f t="shared" si="108"/>
        <v>22</v>
      </c>
      <c r="AE108" s="9">
        <f t="shared" si="108"/>
        <v>23</v>
      </c>
      <c r="AF108" s="9">
        <f t="shared" si="108"/>
        <v>24</v>
      </c>
      <c r="AG108" s="9">
        <f t="shared" si="108"/>
        <v>25</v>
      </c>
      <c r="AH108" s="9">
        <f t="shared" si="108"/>
        <v>26</v>
      </c>
      <c r="AI108" s="9">
        <f t="shared" si="108"/>
        <v>27</v>
      </c>
      <c r="AJ108" s="9">
        <f t="shared" si="108"/>
        <v>28</v>
      </c>
      <c r="AK108" s="9">
        <f t="shared" si="108"/>
        <v>29</v>
      </c>
      <c r="AL108" s="9">
        <f t="shared" si="108"/>
        <v>30</v>
      </c>
      <c r="AM108" s="9">
        <f t="shared" si="108"/>
        <v>31</v>
      </c>
      <c r="AN108" s="9">
        <f t="shared" si="108"/>
        <v>32</v>
      </c>
      <c r="AO108" s="9">
        <f t="shared" si="108"/>
        <v>33</v>
      </c>
      <c r="AP108" s="9">
        <f t="shared" si="108"/>
        <v>34</v>
      </c>
      <c r="AQ108" s="9">
        <f t="shared" si="108"/>
        <v>35</v>
      </c>
      <c r="AR108" s="9">
        <f t="shared" si="108"/>
        <v>36</v>
      </c>
      <c r="AS108" s="9">
        <f t="shared" si="108"/>
        <v>37</v>
      </c>
      <c r="AT108" s="9">
        <f t="shared" si="108"/>
        <v>38</v>
      </c>
      <c r="AU108" s="9">
        <f t="shared" si="108"/>
        <v>39</v>
      </c>
      <c r="AV108" s="9">
        <f t="shared" si="108"/>
        <v>40</v>
      </c>
      <c r="AW108" s="9">
        <f t="shared" si="108"/>
        <v>41</v>
      </c>
      <c r="AX108" s="9">
        <f t="shared" si="108"/>
        <v>42</v>
      </c>
      <c r="AY108" s="9">
        <f t="shared" si="108"/>
        <v>43</v>
      </c>
      <c r="AZ108" s="9">
        <f t="shared" si="108"/>
        <v>44</v>
      </c>
      <c r="BA108" s="9">
        <f t="shared" si="108"/>
        <v>45</v>
      </c>
      <c r="BB108" s="9">
        <f t="shared" si="108"/>
        <v>46</v>
      </c>
      <c r="BC108" s="9">
        <f t="shared" si="108"/>
        <v>47</v>
      </c>
      <c r="BD108" s="9">
        <f t="shared" si="108"/>
        <v>48</v>
      </c>
      <c r="BE108" s="9">
        <f t="shared" si="108"/>
        <v>49</v>
      </c>
      <c r="BF108" s="9">
        <f t="shared" si="108"/>
        <v>50</v>
      </c>
      <c r="BG108" s="9">
        <f t="shared" si="108"/>
        <v>51</v>
      </c>
      <c r="BH108" s="9">
        <f t="shared" si="108"/>
        <v>52</v>
      </c>
      <c r="BI108" s="9">
        <f t="shared" si="108"/>
        <v>53</v>
      </c>
      <c r="BJ108" s="9">
        <f t="shared" si="108"/>
        <v>54</v>
      </c>
      <c r="BK108" s="9">
        <f t="shared" si="108"/>
        <v>55</v>
      </c>
      <c r="BL108" s="9">
        <f t="shared" si="108"/>
        <v>56</v>
      </c>
      <c r="BM108" s="9">
        <f t="shared" si="108"/>
        <v>57</v>
      </c>
      <c r="BN108" s="9">
        <f t="shared" si="108"/>
        <v>58</v>
      </c>
      <c r="BO108" s="9">
        <f t="shared" si="108"/>
        <v>59</v>
      </c>
      <c r="BP108" s="9">
        <f t="shared" si="108"/>
        <v>60</v>
      </c>
      <c r="BQ108" s="9">
        <f t="shared" si="108"/>
        <v>61</v>
      </c>
      <c r="BR108" s="9">
        <f t="shared" si="108"/>
        <v>62</v>
      </c>
      <c r="BS108" s="9">
        <f t="shared" si="108"/>
        <v>63</v>
      </c>
      <c r="BT108" s="9">
        <f t="shared" si="108"/>
        <v>64</v>
      </c>
      <c r="BU108" s="9">
        <f t="shared" si="108"/>
        <v>65</v>
      </c>
      <c r="BV108" s="9">
        <f t="shared" si="108"/>
        <v>66</v>
      </c>
      <c r="BW108" s="9">
        <f t="shared" ref="BW108:CB108" si="109">1+BV108</f>
        <v>67</v>
      </c>
      <c r="BX108" s="9">
        <f t="shared" si="109"/>
        <v>68</v>
      </c>
      <c r="BY108" s="9">
        <f t="shared" si="109"/>
        <v>69</v>
      </c>
      <c r="BZ108" s="9">
        <f t="shared" si="109"/>
        <v>70</v>
      </c>
      <c r="CA108" s="9">
        <f t="shared" si="109"/>
        <v>71</v>
      </c>
      <c r="CB108" s="9">
        <f t="shared" si="109"/>
        <v>72</v>
      </c>
    </row>
    <row r="109" spans="2:80" ht="5.25" customHeight="1" x14ac:dyDescent="0.2">
      <c r="F109" s="10"/>
      <c r="G109" s="10"/>
      <c r="H109" s="10"/>
      <c r="I109" s="11"/>
      <c r="J109" s="11"/>
      <c r="K109" s="11"/>
      <c r="L109" s="11"/>
      <c r="M109" s="11"/>
      <c r="N109" s="11"/>
      <c r="O109" s="11"/>
      <c r="P109" s="11"/>
      <c r="Q109" s="11"/>
      <c r="R109" s="11"/>
      <c r="S109" s="11"/>
      <c r="T109" s="11"/>
      <c r="U109" s="11"/>
      <c r="V109" s="11"/>
      <c r="W109" s="11"/>
      <c r="X109" s="11"/>
      <c r="Y109" s="11"/>
      <c r="Z109" s="11"/>
      <c r="AA109" s="11"/>
      <c r="AB109" s="11"/>
      <c r="AC109" s="11"/>
      <c r="AD109" s="11"/>
      <c r="AE109" s="11"/>
      <c r="AF109" s="11"/>
      <c r="AG109" s="11"/>
      <c r="AH109" s="11"/>
      <c r="AI109" s="11"/>
      <c r="AJ109" s="11"/>
      <c r="AK109" s="11"/>
      <c r="AL109" s="11"/>
      <c r="AM109" s="11"/>
      <c r="AN109" s="11"/>
      <c r="AO109" s="11"/>
      <c r="AP109" s="11"/>
      <c r="AQ109" s="11"/>
      <c r="AR109" s="11"/>
      <c r="AS109" s="11"/>
      <c r="AT109" s="11"/>
      <c r="AU109" s="11"/>
      <c r="AV109" s="11"/>
      <c r="AW109" s="11"/>
      <c r="AX109" s="11"/>
      <c r="AY109" s="11"/>
      <c r="AZ109" s="11"/>
      <c r="BA109" s="11"/>
      <c r="BB109" s="11"/>
      <c r="BC109" s="11"/>
      <c r="BD109" s="11"/>
      <c r="BE109" s="11"/>
      <c r="BF109" s="11"/>
      <c r="BG109" s="11"/>
      <c r="BH109" s="11"/>
      <c r="BI109" s="11"/>
      <c r="BJ109" s="11"/>
      <c r="BK109" s="11"/>
      <c r="BL109" s="11"/>
      <c r="BM109" s="11"/>
      <c r="BN109" s="11"/>
      <c r="BO109" s="11"/>
      <c r="BP109" s="11"/>
      <c r="BQ109" s="11"/>
      <c r="BR109" s="11"/>
      <c r="BS109" s="11"/>
      <c r="BT109" s="11"/>
      <c r="BU109" s="11"/>
      <c r="BV109" s="11"/>
      <c r="BW109" s="11"/>
      <c r="BX109" s="11"/>
      <c r="BY109" s="11"/>
      <c r="BZ109" s="11"/>
      <c r="CA109" s="11"/>
      <c r="CB109" s="11"/>
    </row>
    <row r="110" spans="2:80" x14ac:dyDescent="0.2">
      <c r="F110" t="s">
        <v>11</v>
      </c>
      <c r="I110" s="12">
        <f ca="1">INDEX('[1]DARTY - Production'!$D$8:$DH$26,MATCH("Leasing",'[1]DARTY - Production'!$D$8:$D$26,0),MATCH(Objectif!C108,'[1]DARTY - Production'!$D$8:$DH$8,0))</f>
        <v>627.84504174286303</v>
      </c>
      <c r="J110" s="12">
        <f t="shared" ref="J110:BU110" si="110">IF(J108&gt;24,0,IF(J108&lt;$G$5,$G$18,(1-$G$4)*$G$18))</f>
        <v>158.33333333333334</v>
      </c>
      <c r="K110" s="12">
        <f t="shared" si="110"/>
        <v>158.33333333333334</v>
      </c>
      <c r="L110" s="12">
        <f t="shared" si="110"/>
        <v>158.33333333333334</v>
      </c>
      <c r="M110" s="12">
        <f t="shared" si="110"/>
        <v>158.33333333333334</v>
      </c>
      <c r="N110" s="12">
        <f t="shared" si="110"/>
        <v>158.33333333333334</v>
      </c>
      <c r="O110" s="12">
        <f t="shared" si="110"/>
        <v>158.33333333333334</v>
      </c>
      <c r="P110" s="12">
        <f t="shared" si="110"/>
        <v>158.33333333333334</v>
      </c>
      <c r="Q110" s="12">
        <f t="shared" si="110"/>
        <v>158.33333333333334</v>
      </c>
      <c r="R110" s="12">
        <f t="shared" si="110"/>
        <v>158.33333333333334</v>
      </c>
      <c r="S110" s="12">
        <f t="shared" si="110"/>
        <v>158.33333333333334</v>
      </c>
      <c r="T110" s="12">
        <f t="shared" si="110"/>
        <v>158.33333333333334</v>
      </c>
      <c r="U110" s="12">
        <f t="shared" si="110"/>
        <v>158.33333333333334</v>
      </c>
      <c r="V110" s="12">
        <f t="shared" si="110"/>
        <v>158.33333333333334</v>
      </c>
      <c r="W110" s="12">
        <f t="shared" si="110"/>
        <v>158.33333333333334</v>
      </c>
      <c r="X110" s="12">
        <f t="shared" si="110"/>
        <v>63.333333333333343</v>
      </c>
      <c r="Y110" s="12">
        <f t="shared" si="110"/>
        <v>63.333333333333343</v>
      </c>
      <c r="Z110" s="12">
        <f t="shared" si="110"/>
        <v>63.333333333333343</v>
      </c>
      <c r="AA110" s="12">
        <f t="shared" si="110"/>
        <v>63.333333333333343</v>
      </c>
      <c r="AB110" s="12">
        <f t="shared" si="110"/>
        <v>63.333333333333343</v>
      </c>
      <c r="AC110" s="12">
        <f t="shared" si="110"/>
        <v>63.333333333333343</v>
      </c>
      <c r="AD110" s="12">
        <f t="shared" si="110"/>
        <v>63.333333333333343</v>
      </c>
      <c r="AE110" s="12">
        <f t="shared" si="110"/>
        <v>63.333333333333343</v>
      </c>
      <c r="AF110" s="12">
        <f t="shared" si="110"/>
        <v>63.333333333333343</v>
      </c>
      <c r="AG110" s="12">
        <f t="shared" si="110"/>
        <v>0</v>
      </c>
      <c r="AH110" s="12">
        <f t="shared" si="110"/>
        <v>0</v>
      </c>
      <c r="AI110" s="12">
        <f t="shared" si="110"/>
        <v>0</v>
      </c>
      <c r="AJ110" s="12">
        <f t="shared" si="110"/>
        <v>0</v>
      </c>
      <c r="AK110" s="12">
        <f t="shared" si="110"/>
        <v>0</v>
      </c>
      <c r="AL110" s="12">
        <f t="shared" si="110"/>
        <v>0</v>
      </c>
      <c r="AM110" s="12">
        <f t="shared" si="110"/>
        <v>0</v>
      </c>
      <c r="AN110" s="12">
        <f t="shared" si="110"/>
        <v>0</v>
      </c>
      <c r="AO110" s="12">
        <f t="shared" si="110"/>
        <v>0</v>
      </c>
      <c r="AP110" s="12">
        <f t="shared" si="110"/>
        <v>0</v>
      </c>
      <c r="AQ110" s="12">
        <f t="shared" si="110"/>
        <v>0</v>
      </c>
      <c r="AR110" s="12">
        <f t="shared" si="110"/>
        <v>0</v>
      </c>
      <c r="AS110" s="12">
        <f t="shared" si="110"/>
        <v>0</v>
      </c>
      <c r="AT110" s="12">
        <f t="shared" si="110"/>
        <v>0</v>
      </c>
      <c r="AU110" s="12">
        <f t="shared" si="110"/>
        <v>0</v>
      </c>
      <c r="AV110" s="12">
        <f t="shared" si="110"/>
        <v>0</v>
      </c>
      <c r="AW110" s="12">
        <f t="shared" si="110"/>
        <v>0</v>
      </c>
      <c r="AX110" s="12">
        <f t="shared" si="110"/>
        <v>0</v>
      </c>
      <c r="AY110" s="12">
        <f t="shared" si="110"/>
        <v>0</v>
      </c>
      <c r="AZ110" s="12">
        <f t="shared" si="110"/>
        <v>0</v>
      </c>
      <c r="BA110" s="12">
        <f t="shared" si="110"/>
        <v>0</v>
      </c>
      <c r="BB110" s="12">
        <f t="shared" si="110"/>
        <v>0</v>
      </c>
      <c r="BC110" s="12">
        <f t="shared" si="110"/>
        <v>0</v>
      </c>
      <c r="BD110" s="12">
        <f t="shared" si="110"/>
        <v>0</v>
      </c>
      <c r="BE110" s="12">
        <f t="shared" si="110"/>
        <v>0</v>
      </c>
      <c r="BF110" s="12">
        <f t="shared" si="110"/>
        <v>0</v>
      </c>
      <c r="BG110" s="12">
        <f t="shared" si="110"/>
        <v>0</v>
      </c>
      <c r="BH110" s="12">
        <f t="shared" si="110"/>
        <v>0</v>
      </c>
      <c r="BI110" s="12">
        <f t="shared" si="110"/>
        <v>0</v>
      </c>
      <c r="BJ110" s="12">
        <f t="shared" si="110"/>
        <v>0</v>
      </c>
      <c r="BK110" s="12">
        <f t="shared" si="110"/>
        <v>0</v>
      </c>
      <c r="BL110" s="12">
        <f t="shared" si="110"/>
        <v>0</v>
      </c>
      <c r="BM110" s="12">
        <f t="shared" si="110"/>
        <v>0</v>
      </c>
      <c r="BN110" s="12">
        <f t="shared" si="110"/>
        <v>0</v>
      </c>
      <c r="BO110" s="12">
        <f t="shared" si="110"/>
        <v>0</v>
      </c>
      <c r="BP110" s="12">
        <f t="shared" si="110"/>
        <v>0</v>
      </c>
      <c r="BQ110" s="12">
        <f t="shared" si="110"/>
        <v>0</v>
      </c>
      <c r="BR110" s="12">
        <f t="shared" si="110"/>
        <v>0</v>
      </c>
      <c r="BS110" s="12">
        <f t="shared" si="110"/>
        <v>0</v>
      </c>
      <c r="BT110" s="12">
        <f t="shared" si="110"/>
        <v>0</v>
      </c>
      <c r="BU110" s="12">
        <f t="shared" si="110"/>
        <v>0</v>
      </c>
      <c r="BV110" s="12">
        <f t="shared" ref="BV110:DE110" si="111">IF(BV108&gt;24,0,IF(BV108&lt;$G$5,$G$18,(1-$G$4)*$G$18))</f>
        <v>0</v>
      </c>
      <c r="BW110" s="12">
        <f t="shared" si="111"/>
        <v>0</v>
      </c>
      <c r="BX110" s="12">
        <f t="shared" si="111"/>
        <v>0</v>
      </c>
      <c r="BY110" s="12">
        <f t="shared" si="111"/>
        <v>0</v>
      </c>
      <c r="BZ110">
        <f>IF(BZ108&gt;24,0,IF(BZ108&lt;$G$5,$I110,(1-$G$4)*$I110))</f>
        <v>0</v>
      </c>
      <c r="CA110">
        <f>IF(CA108&gt;24,0,IF(CA108&lt;$G$5,$I110,(1-$G$4)*$I110))</f>
        <v>0</v>
      </c>
      <c r="CB110">
        <f>IF(CB108&gt;24,0,IF(CB108&lt;$G$5,$I110,(1-$G$4)*$I110))</f>
        <v>0</v>
      </c>
    </row>
    <row r="111" spans="2:80" x14ac:dyDescent="0.2">
      <c r="E111">
        <v>1</v>
      </c>
      <c r="F111" t="s">
        <v>8</v>
      </c>
      <c r="I111" s="12">
        <f t="shared" ref="I111:AL111" si="112">IF(I108&gt;($G$3+$G$5),0,IF(AND(I108&lt;($G$5+$G$5-1),I108&gt;($E$19*($G$5-1))),($G$18*$G$4),IF(AND(I108&lt;($G$3+$G$5),I108&gt;($G$5+$G$5-2)),$G$18*$G$4*(1-$G$4),IF(AND(I108&gt;($G$3+$G$5)),$G$18*$G$4*(1-$G$4)*0,0))))</f>
        <v>0</v>
      </c>
      <c r="J111" s="12">
        <f t="shared" si="112"/>
        <v>0</v>
      </c>
      <c r="K111" s="12">
        <f t="shared" si="112"/>
        <v>0</v>
      </c>
      <c r="L111" s="12">
        <f t="shared" si="112"/>
        <v>0</v>
      </c>
      <c r="M111" s="12">
        <f t="shared" si="112"/>
        <v>0</v>
      </c>
      <c r="N111" s="12">
        <f t="shared" si="112"/>
        <v>0</v>
      </c>
      <c r="O111" s="12">
        <f t="shared" si="112"/>
        <v>0</v>
      </c>
      <c r="P111" s="12">
        <f t="shared" si="112"/>
        <v>0</v>
      </c>
      <c r="Q111" s="12">
        <f t="shared" si="112"/>
        <v>0</v>
      </c>
      <c r="R111" s="12">
        <f t="shared" si="112"/>
        <v>0</v>
      </c>
      <c r="S111" s="12">
        <f t="shared" si="112"/>
        <v>0</v>
      </c>
      <c r="T111" s="12">
        <f t="shared" si="112"/>
        <v>0</v>
      </c>
      <c r="U111" s="12">
        <f t="shared" si="112"/>
        <v>0</v>
      </c>
      <c r="V111" s="12">
        <f t="shared" si="112"/>
        <v>0</v>
      </c>
      <c r="W111" s="12">
        <f t="shared" si="112"/>
        <v>0</v>
      </c>
      <c r="X111" s="12">
        <f t="shared" si="112"/>
        <v>95</v>
      </c>
      <c r="Y111" s="12">
        <f t="shared" si="112"/>
        <v>95</v>
      </c>
      <c r="Z111" s="12">
        <f t="shared" si="112"/>
        <v>95</v>
      </c>
      <c r="AA111" s="12">
        <f t="shared" si="112"/>
        <v>95</v>
      </c>
      <c r="AB111" s="12">
        <f t="shared" si="112"/>
        <v>95</v>
      </c>
      <c r="AC111" s="12">
        <f t="shared" si="112"/>
        <v>95</v>
      </c>
      <c r="AD111" s="12">
        <f t="shared" si="112"/>
        <v>95</v>
      </c>
      <c r="AE111" s="12">
        <f t="shared" si="112"/>
        <v>95</v>
      </c>
      <c r="AF111" s="12">
        <f t="shared" si="112"/>
        <v>95</v>
      </c>
      <c r="AG111" s="12">
        <f t="shared" si="112"/>
        <v>95</v>
      </c>
      <c r="AH111" s="12">
        <f t="shared" si="112"/>
        <v>95</v>
      </c>
      <c r="AI111" s="12">
        <f t="shared" si="112"/>
        <v>95</v>
      </c>
      <c r="AJ111" s="12">
        <f t="shared" si="112"/>
        <v>95</v>
      </c>
      <c r="AK111" s="12">
        <f t="shared" si="112"/>
        <v>95</v>
      </c>
      <c r="AL111" s="12">
        <f t="shared" si="112"/>
        <v>95</v>
      </c>
      <c r="AM111" s="12">
        <f>IF(AM108&gt;($G$3+$G$5),0,IF(AND(AM108&lt;($G$5+$G$5-1),AM108&gt;($E$19*($G$5-1))),($G$18*$G$4),IF(AND(AM108&lt;($G$3+$G$5),AM108&gt;($G$5+$G$5-2)),$G$18*$G$4*(1-$G$4),IF(AND(AM108&gt;($G$3+$G$5)),$G$18*$G$4*(1-$G$4)*0,0))))</f>
        <v>38</v>
      </c>
      <c r="AN111" s="12">
        <f t="shared" ref="AN111:BY111" si="113">IF(AN108&gt;($G$3+$G$5),0,IF(AND(AN108&lt;($G$5+$G$5-1),AN108&gt;($E$19*($G$5-1))),($G$18*$G$4),IF(AND(AN108&lt;($G$3+$G$5),AN108&gt;($G$5+$G$5-2)),$G$18*$G$4*(1-$G$4),IF(AND(AN108&gt;($G$3+$G$5)),$G$18*$G$4*(1-$G$4)*0,0))))</f>
        <v>38</v>
      </c>
      <c r="AO111" s="12">
        <f t="shared" si="113"/>
        <v>38</v>
      </c>
      <c r="AP111" s="12">
        <f t="shared" si="113"/>
        <v>38</v>
      </c>
      <c r="AQ111" s="12">
        <f t="shared" si="113"/>
        <v>38</v>
      </c>
      <c r="AR111" s="12">
        <f t="shared" si="113"/>
        <v>38</v>
      </c>
      <c r="AS111" s="12">
        <f t="shared" si="113"/>
        <v>38</v>
      </c>
      <c r="AT111" s="12">
        <f t="shared" si="113"/>
        <v>38</v>
      </c>
      <c r="AU111" s="12">
        <f t="shared" si="113"/>
        <v>38</v>
      </c>
      <c r="AV111" s="12">
        <f t="shared" si="113"/>
        <v>0</v>
      </c>
      <c r="AW111" s="12">
        <f t="shared" si="113"/>
        <v>0</v>
      </c>
      <c r="AX111" s="12">
        <f t="shared" si="113"/>
        <v>0</v>
      </c>
      <c r="AY111" s="12">
        <f t="shared" si="113"/>
        <v>0</v>
      </c>
      <c r="AZ111" s="12">
        <f t="shared" si="113"/>
        <v>0</v>
      </c>
      <c r="BA111" s="12">
        <f t="shared" si="113"/>
        <v>0</v>
      </c>
      <c r="BB111" s="12">
        <f t="shared" si="113"/>
        <v>0</v>
      </c>
      <c r="BC111" s="12">
        <f t="shared" si="113"/>
        <v>0</v>
      </c>
      <c r="BD111" s="12">
        <f t="shared" si="113"/>
        <v>0</v>
      </c>
      <c r="BE111" s="12">
        <f t="shared" si="113"/>
        <v>0</v>
      </c>
      <c r="BF111" s="12">
        <f t="shared" si="113"/>
        <v>0</v>
      </c>
      <c r="BG111" s="12">
        <f t="shared" si="113"/>
        <v>0</v>
      </c>
      <c r="BH111" s="12">
        <f t="shared" si="113"/>
        <v>0</v>
      </c>
      <c r="BI111" s="12">
        <f t="shared" si="113"/>
        <v>0</v>
      </c>
      <c r="BJ111" s="12">
        <f t="shared" si="113"/>
        <v>0</v>
      </c>
      <c r="BK111" s="12">
        <f t="shared" si="113"/>
        <v>0</v>
      </c>
      <c r="BL111" s="12">
        <f t="shared" si="113"/>
        <v>0</v>
      </c>
      <c r="BM111" s="12">
        <f t="shared" si="113"/>
        <v>0</v>
      </c>
      <c r="BN111" s="12">
        <f t="shared" si="113"/>
        <v>0</v>
      </c>
      <c r="BO111" s="12">
        <f t="shared" si="113"/>
        <v>0</v>
      </c>
      <c r="BP111" s="12">
        <f t="shared" si="113"/>
        <v>0</v>
      </c>
      <c r="BQ111" s="12">
        <f t="shared" si="113"/>
        <v>0</v>
      </c>
      <c r="BR111" s="12">
        <f t="shared" si="113"/>
        <v>0</v>
      </c>
      <c r="BS111" s="12">
        <f t="shared" si="113"/>
        <v>0</v>
      </c>
      <c r="BT111" s="12">
        <f t="shared" si="113"/>
        <v>0</v>
      </c>
      <c r="BU111" s="12">
        <f t="shared" si="113"/>
        <v>0</v>
      </c>
      <c r="BV111" s="12">
        <f t="shared" si="113"/>
        <v>0</v>
      </c>
      <c r="BW111" s="12">
        <f t="shared" si="113"/>
        <v>0</v>
      </c>
      <c r="BX111" s="12">
        <f t="shared" si="113"/>
        <v>0</v>
      </c>
      <c r="BY111" s="12">
        <f t="shared" si="113"/>
        <v>0</v>
      </c>
      <c r="BZ111">
        <f>IF(BZ108&gt;($G$3+$G$5),0,IF(AND(BZ108&lt;($G$5+$G$5-1),BZ108&gt;($E111*($G$5-1))),($I110*$G$4),IF(AND(BZ108&lt;($G$3+$G$5),BZ108&gt;($G$5+$G$5-2)),$I110*$G$4*(1-$G$4),IF(AND(BZ108&gt;($G$3+$G$5)),$I110*$G$4*(1-$G$4)*0,0))))</f>
        <v>0</v>
      </c>
      <c r="CA111">
        <f>IF(CA108&gt;($G$3+$G$5),0,IF(AND(CA108&lt;($G$5+$G$5-1),CA108&gt;($E111*($G$5-1))),($I110*$G$4),IF(AND(CA108&lt;($G$3+$G$5),CA108&gt;($G$5+$G$5-2)),$I110*$G$4*(1-$G$4),IF(AND(CA108&gt;($G$3+$G$5)),$I110*$G$4*(1-$G$4)*0,0))))</f>
        <v>0</v>
      </c>
      <c r="CB111">
        <f>IF(CB108&gt;($G$3+$G$5),0,IF(AND(CB108&lt;($G$5+$G$5-1),CB108&gt;($E111*($G$5-1))),($I110*$G$4),IF(AND(CB108&lt;($G$3+$G$5),CB108&gt;($G$5+$G$5-2)),$I110*$G$4*(1-$G$4),IF(AND(CB108&gt;($G$3+$G$5)),$I110*$G$4*(1-$G$4)*0,0))))</f>
        <v>0</v>
      </c>
    </row>
    <row r="112" spans="2:80" x14ac:dyDescent="0.2">
      <c r="E112">
        <v>2</v>
      </c>
      <c r="F112" t="s">
        <v>9</v>
      </c>
      <c r="I112" s="12">
        <f t="shared" ref="I112:BC112" si="114">IF(I108&gt;($G$3+$G$5+$G$5),0,IF(AND(I108&lt;($G$5+$G$5+$G$5-2),I108&gt;($E$20*$G$5-2)),$G$18*($G$4*$G$4),IF(AND(I108&lt;($G$5+$G$5+$G$3-1),I108&gt;($G$5+$G$5+$G$5-3)),$G$18*$G$4*$G$4*(1-$G$4),0)))</f>
        <v>0</v>
      </c>
      <c r="J112" s="12">
        <f t="shared" si="114"/>
        <v>0</v>
      </c>
      <c r="K112" s="12">
        <f t="shared" si="114"/>
        <v>0</v>
      </c>
      <c r="L112" s="12">
        <f t="shared" si="114"/>
        <v>0</v>
      </c>
      <c r="M112" s="12">
        <f t="shared" si="114"/>
        <v>0</v>
      </c>
      <c r="N112" s="12">
        <f t="shared" si="114"/>
        <v>0</v>
      </c>
      <c r="O112" s="12">
        <f t="shared" si="114"/>
        <v>0</v>
      </c>
      <c r="P112" s="12">
        <f t="shared" si="114"/>
        <v>0</v>
      </c>
      <c r="Q112" s="12">
        <f t="shared" si="114"/>
        <v>0</v>
      </c>
      <c r="R112" s="12">
        <f t="shared" si="114"/>
        <v>0</v>
      </c>
      <c r="S112" s="12">
        <f t="shared" si="114"/>
        <v>0</v>
      </c>
      <c r="T112" s="12">
        <f t="shared" si="114"/>
        <v>0</v>
      </c>
      <c r="U112" s="12">
        <f t="shared" si="114"/>
        <v>0</v>
      </c>
      <c r="V112" s="12">
        <f t="shared" si="114"/>
        <v>0</v>
      </c>
      <c r="W112" s="12">
        <f t="shared" si="114"/>
        <v>0</v>
      </c>
      <c r="X112" s="12">
        <f t="shared" si="114"/>
        <v>0</v>
      </c>
      <c r="Y112" s="12">
        <f t="shared" si="114"/>
        <v>0</v>
      </c>
      <c r="Z112" s="12">
        <f t="shared" si="114"/>
        <v>0</v>
      </c>
      <c r="AA112" s="12">
        <f t="shared" si="114"/>
        <v>0</v>
      </c>
      <c r="AB112" s="12">
        <f t="shared" si="114"/>
        <v>0</v>
      </c>
      <c r="AC112" s="12">
        <f t="shared" si="114"/>
        <v>0</v>
      </c>
      <c r="AD112" s="12">
        <f t="shared" si="114"/>
        <v>0</v>
      </c>
      <c r="AE112" s="12">
        <f t="shared" si="114"/>
        <v>0</v>
      </c>
      <c r="AF112" s="12">
        <f t="shared" si="114"/>
        <v>0</v>
      </c>
      <c r="AG112" s="12">
        <f t="shared" si="114"/>
        <v>0</v>
      </c>
      <c r="AH112" s="12">
        <f t="shared" si="114"/>
        <v>0</v>
      </c>
      <c r="AI112" s="12">
        <f t="shared" si="114"/>
        <v>0</v>
      </c>
      <c r="AJ112" s="12">
        <f t="shared" si="114"/>
        <v>0</v>
      </c>
      <c r="AK112" s="12">
        <f t="shared" si="114"/>
        <v>0</v>
      </c>
      <c r="AL112" s="12">
        <f t="shared" si="114"/>
        <v>0</v>
      </c>
      <c r="AM112" s="12">
        <f t="shared" si="114"/>
        <v>57</v>
      </c>
      <c r="AN112" s="12">
        <f t="shared" si="114"/>
        <v>57</v>
      </c>
      <c r="AO112" s="12">
        <f t="shared" si="114"/>
        <v>57</v>
      </c>
      <c r="AP112" s="12">
        <f t="shared" si="114"/>
        <v>57</v>
      </c>
      <c r="AQ112" s="12">
        <f t="shared" si="114"/>
        <v>57</v>
      </c>
      <c r="AR112" s="12">
        <f t="shared" si="114"/>
        <v>57</v>
      </c>
      <c r="AS112" s="12">
        <f t="shared" si="114"/>
        <v>57</v>
      </c>
      <c r="AT112" s="12">
        <f t="shared" si="114"/>
        <v>57</v>
      </c>
      <c r="AU112" s="12">
        <f t="shared" si="114"/>
        <v>57</v>
      </c>
      <c r="AV112" s="12">
        <f t="shared" si="114"/>
        <v>57</v>
      </c>
      <c r="AW112" s="12">
        <f t="shared" si="114"/>
        <v>57</v>
      </c>
      <c r="AX112" s="12">
        <f t="shared" si="114"/>
        <v>57</v>
      </c>
      <c r="AY112" s="12">
        <f t="shared" si="114"/>
        <v>57</v>
      </c>
      <c r="AZ112" s="12">
        <f t="shared" si="114"/>
        <v>57</v>
      </c>
      <c r="BA112" s="12">
        <f t="shared" si="114"/>
        <v>57</v>
      </c>
      <c r="BB112" s="12">
        <f t="shared" si="114"/>
        <v>22.8</v>
      </c>
      <c r="BC112" s="12">
        <f t="shared" si="114"/>
        <v>22.8</v>
      </c>
      <c r="BD112" s="12">
        <f>IF(BD108&gt;($G$3+$G$5+$G$5),0,IF(AND(BD108&lt;($G$5+$G$5+$G$5-2),BD108&gt;($E$20*$G$5-2)),$G$18*($G$4*$G$4),IF(AND(BD108&lt;($G$5+$G$5+$G$3-1),BD108&gt;($G$5+$G$5+$G$5-3)),$G$18*$G$4*$G$4*(1-$G$4),0)))</f>
        <v>22.8</v>
      </c>
      <c r="BE112" s="12">
        <f t="shared" ref="BE112:BG112" si="115">IF(BE108&gt;($G$3+$G$5+$G$5),0,IF(AND(BE108&lt;($G$5+$G$5+$G$5-2),BE108&gt;($E$20*$G$5-2)),$G$18*($G$4*$G$4),IF(AND(BE108&lt;($G$5+$G$5+$G$3-1),BE108&gt;($G$5+$G$5+$G$5-3)),$G$18*$G$4*$G$4*(1-$G$4),0)))</f>
        <v>22.8</v>
      </c>
      <c r="BF112" s="12">
        <f t="shared" si="115"/>
        <v>22.8</v>
      </c>
      <c r="BG112" s="12">
        <f t="shared" si="115"/>
        <v>22.8</v>
      </c>
      <c r="BH112" s="12">
        <f>IF(BH108&gt;($G$3+$G$5+$G$5),0,IF(AND(BH108&lt;($G$5+$G$5+$G$5-2),BH108&gt;($E$20*$G$5-2)),$G$18*($G$4*$G$4),IF(AND(BH108&lt;($G$5+$G$5+$G$3-1),BH108&gt;($G$5+$G$5+$G$5-3)),$G$18*$G$4*$G$4*(1-$G$4),0)))</f>
        <v>22.8</v>
      </c>
      <c r="BI112" s="12">
        <f t="shared" ref="BI112:BY112" si="116">IF(BI108&gt;($G$3+$G$5+$G$5),0,IF(AND(BI108&lt;($G$5+$G$5+$G$5-2),BI108&gt;($E$20*$G$5-2)),$G$18*($G$4*$G$4),IF(AND(BI108&lt;($G$5+$G$5+$G$3-1),BI108&gt;($G$5+$G$5+$G$5-3)),$G$18*$G$4*$G$4*(1-$G$4),0)))</f>
        <v>22.8</v>
      </c>
      <c r="BJ112" s="12">
        <f t="shared" si="116"/>
        <v>22.8</v>
      </c>
      <c r="BK112" s="12">
        <f t="shared" si="116"/>
        <v>0</v>
      </c>
      <c r="BL112" s="12">
        <f t="shared" si="116"/>
        <v>0</v>
      </c>
      <c r="BM112" s="12">
        <f t="shared" si="116"/>
        <v>0</v>
      </c>
      <c r="BN112" s="12">
        <f t="shared" si="116"/>
        <v>0</v>
      </c>
      <c r="BO112" s="12">
        <f t="shared" si="116"/>
        <v>0</v>
      </c>
      <c r="BP112" s="12">
        <f t="shared" si="116"/>
        <v>0</v>
      </c>
      <c r="BQ112" s="12">
        <f t="shared" si="116"/>
        <v>0</v>
      </c>
      <c r="BR112" s="12">
        <f t="shared" si="116"/>
        <v>0</v>
      </c>
      <c r="BS112" s="12">
        <f t="shared" si="116"/>
        <v>0</v>
      </c>
      <c r="BT112" s="12">
        <f t="shared" si="116"/>
        <v>0</v>
      </c>
      <c r="BU112" s="12">
        <f t="shared" si="116"/>
        <v>0</v>
      </c>
      <c r="BV112" s="12">
        <f t="shared" si="116"/>
        <v>0</v>
      </c>
      <c r="BW112" s="12">
        <f t="shared" si="116"/>
        <v>0</v>
      </c>
      <c r="BX112" s="12">
        <f t="shared" si="116"/>
        <v>0</v>
      </c>
      <c r="BY112" s="12">
        <f t="shared" si="116"/>
        <v>0</v>
      </c>
      <c r="BZ112">
        <f>IF(BZ108&gt;($G$3+$G$5+$G$5),0,IF(AND(BZ108&lt;($G$5+$G$5+$G$5-2),BZ108&gt;($E112*$G$5-2)),$I110*($G$4*$G$4),IF(AND(BZ108&lt;($G$5+$G$5+$G$3-1),BZ108&gt;($G$5+$G$5+$G$5-3)),$I110*$G$4*$G$4*(1-$G$4),0)))</f>
        <v>0</v>
      </c>
      <c r="CA112">
        <f>IF(CA108&gt;($G$3+$G$5+$G$5),0,IF(AND(CA108&lt;($G$5+$G$5+$G$5-2),CA108&gt;($E112*$G$5-2)),$I110*($G$4*$G$4),IF(AND(CA108&lt;($G$5+$G$5+$G$3-1),CA108&gt;($G$5+$G$5+$G$5-3)),$I110*$G$4*$G$4*(1-$G$4),0)))</f>
        <v>0</v>
      </c>
      <c r="CB112">
        <f>IF(CB108&gt;($G$3+$G$5+$G$5),0,IF(AND(CB108&lt;($G$5+$G$5+$G$5-2),CB108&gt;($E112*$G$5-2)),$I110*($G$4*$G$4),IF(AND(CB108&lt;($G$5+$G$5+$G$3-1),CB108&gt;($G$5+$G$5+$G$5-3)),$I110*$G$4*$G$4*(1-$G$4),0)))</f>
        <v>0</v>
      </c>
    </row>
    <row r="113" spans="2:80" x14ac:dyDescent="0.2">
      <c r="E113">
        <v>3</v>
      </c>
      <c r="F113" t="s">
        <v>10</v>
      </c>
      <c r="I113" s="12">
        <f t="shared" ref="I113:AZ113" si="117">IF(I108&gt;($G$3+$G$5+$G$5+$G$5),0,IF(AND(I108&lt;($G$5+$G$5+$G$5+$G$5),I108&gt;($E$21*$G$5-1)),$G$18*($G$4*$G$4*$G$4),IF(AND(I108&lt;($G$5+$G$5+$G$5+$G$3),I108&gt;($G$5+$G$5+$G$5+$G$5-1)),$G$18*$G$4*$G$4*$G$4*(1-$G$4),0)))</f>
        <v>0</v>
      </c>
      <c r="J113" s="12">
        <f t="shared" si="117"/>
        <v>0</v>
      </c>
      <c r="K113" s="12">
        <f t="shared" si="117"/>
        <v>0</v>
      </c>
      <c r="L113" s="12">
        <f t="shared" si="117"/>
        <v>0</v>
      </c>
      <c r="M113" s="12">
        <f t="shared" si="117"/>
        <v>0</v>
      </c>
      <c r="N113" s="12">
        <f t="shared" si="117"/>
        <v>0</v>
      </c>
      <c r="O113" s="12">
        <f t="shared" si="117"/>
        <v>0</v>
      </c>
      <c r="P113" s="12">
        <f t="shared" si="117"/>
        <v>0</v>
      </c>
      <c r="Q113" s="12">
        <f t="shared" si="117"/>
        <v>0</v>
      </c>
      <c r="R113" s="12">
        <f t="shared" si="117"/>
        <v>0</v>
      </c>
      <c r="S113" s="12">
        <f t="shared" si="117"/>
        <v>0</v>
      </c>
      <c r="T113" s="12">
        <f t="shared" si="117"/>
        <v>0</v>
      </c>
      <c r="U113" s="12">
        <f t="shared" si="117"/>
        <v>0</v>
      </c>
      <c r="V113" s="12">
        <f t="shared" si="117"/>
        <v>0</v>
      </c>
      <c r="W113" s="12">
        <f t="shared" si="117"/>
        <v>0</v>
      </c>
      <c r="X113" s="12">
        <f t="shared" si="117"/>
        <v>0</v>
      </c>
      <c r="Y113" s="12">
        <f t="shared" si="117"/>
        <v>0</v>
      </c>
      <c r="Z113" s="12">
        <f t="shared" si="117"/>
        <v>0</v>
      </c>
      <c r="AA113" s="12">
        <f t="shared" si="117"/>
        <v>0</v>
      </c>
      <c r="AB113" s="12">
        <f t="shared" si="117"/>
        <v>0</v>
      </c>
      <c r="AC113" s="12">
        <f t="shared" si="117"/>
        <v>0</v>
      </c>
      <c r="AD113" s="12">
        <f t="shared" si="117"/>
        <v>0</v>
      </c>
      <c r="AE113" s="12">
        <f t="shared" si="117"/>
        <v>0</v>
      </c>
      <c r="AF113" s="12">
        <f t="shared" si="117"/>
        <v>0</v>
      </c>
      <c r="AG113" s="12">
        <f t="shared" si="117"/>
        <v>0</v>
      </c>
      <c r="AH113" s="12">
        <f t="shared" si="117"/>
        <v>0</v>
      </c>
      <c r="AI113" s="12">
        <f t="shared" si="117"/>
        <v>0</v>
      </c>
      <c r="AJ113" s="12">
        <f t="shared" si="117"/>
        <v>0</v>
      </c>
      <c r="AK113" s="12">
        <f t="shared" si="117"/>
        <v>0</v>
      </c>
      <c r="AL113" s="12">
        <f t="shared" si="117"/>
        <v>0</v>
      </c>
      <c r="AM113" s="12">
        <f t="shared" si="117"/>
        <v>0</v>
      </c>
      <c r="AN113" s="12">
        <f t="shared" si="117"/>
        <v>0</v>
      </c>
      <c r="AO113" s="12">
        <f t="shared" si="117"/>
        <v>0</v>
      </c>
      <c r="AP113" s="12">
        <f t="shared" si="117"/>
        <v>0</v>
      </c>
      <c r="AQ113" s="12">
        <f t="shared" si="117"/>
        <v>0</v>
      </c>
      <c r="AR113" s="12">
        <f t="shared" si="117"/>
        <v>0</v>
      </c>
      <c r="AS113" s="12">
        <f t="shared" si="117"/>
        <v>0</v>
      </c>
      <c r="AT113" s="12">
        <f t="shared" si="117"/>
        <v>0</v>
      </c>
      <c r="AU113" s="12">
        <f t="shared" si="117"/>
        <v>0</v>
      </c>
      <c r="AV113" s="12">
        <f t="shared" si="117"/>
        <v>0</v>
      </c>
      <c r="AW113" s="12">
        <f t="shared" si="117"/>
        <v>0</v>
      </c>
      <c r="AX113" s="12">
        <f t="shared" si="117"/>
        <v>0</v>
      </c>
      <c r="AY113" s="12">
        <f t="shared" si="117"/>
        <v>0</v>
      </c>
      <c r="AZ113" s="12">
        <f t="shared" si="117"/>
        <v>0</v>
      </c>
      <c r="BA113" s="12">
        <f t="shared" ref="BA113" si="118">IF(BA108&gt;($G$3+$G$5+$G$5+$G$5),0,IF(AND(BA108&lt;($G$5+$G$5+$G$5+$G$5-2),BA108&gt;($E$21*$G$5-3)),$G$18*($G$4*$G$4*$G$4),IF(AND(BA108&lt;($G$5+$G$5+$G$5+$G$3),BA108&gt;($G$5+$G$5+$G$5+$G$5-3)),$G$18*$G$4*$G$4*$G$4*(1-$G$4),0)))</f>
        <v>0</v>
      </c>
      <c r="BB113" s="12">
        <f>IF(BB108&gt;($G$3+$G$5+$G$5+$G$5),0,IF(AND(BB108&lt;($G$5+$G$5+$G$5+$G$5-2),BB108&gt;($E$21*$G$5-3)),$G$18*($G$4*$G$4*$G$4),IF(AND(BB108&lt;($G$5+$G$5+$G$5+$G$3),BB108&gt;($G$5+$G$5+$G$5+$G$5-3)),$G$18*$G$4*$G$4*$G$4*(1-$G$4),0)))</f>
        <v>34.200000000000003</v>
      </c>
      <c r="BC113" s="12">
        <f t="shared" ref="BC113:BY113" si="119">IF(BC108&gt;($G$3+$G$5+$G$5+$G$5),0,IF(AND(BC108&lt;($G$5+$G$5+$G$5+$G$5-2),BC108&gt;($E$21*$G$5-3)),$G$18*($G$4*$G$4*$G$4),IF(AND(BC108&lt;($G$5+$G$5+$G$5+$G$3),BC108&gt;($G$5+$G$5+$G$5+$G$5-3)),$G$18*$G$4*$G$4*$G$4*(1-$G$4),0)))</f>
        <v>34.200000000000003</v>
      </c>
      <c r="BD113" s="12">
        <f t="shared" si="119"/>
        <v>34.200000000000003</v>
      </c>
      <c r="BE113" s="12">
        <f t="shared" si="119"/>
        <v>34.200000000000003</v>
      </c>
      <c r="BF113" s="12">
        <f t="shared" si="119"/>
        <v>34.200000000000003</v>
      </c>
      <c r="BG113" s="12">
        <f t="shared" si="119"/>
        <v>34.200000000000003</v>
      </c>
      <c r="BH113" s="12">
        <f t="shared" si="119"/>
        <v>34.200000000000003</v>
      </c>
      <c r="BI113" s="12">
        <f t="shared" si="119"/>
        <v>34.200000000000003</v>
      </c>
      <c r="BJ113" s="12">
        <f t="shared" si="119"/>
        <v>34.200000000000003</v>
      </c>
      <c r="BK113" s="12">
        <f t="shared" si="119"/>
        <v>34.200000000000003</v>
      </c>
      <c r="BL113" s="12">
        <f t="shared" si="119"/>
        <v>34.200000000000003</v>
      </c>
      <c r="BM113" s="12">
        <f t="shared" si="119"/>
        <v>34.200000000000003</v>
      </c>
      <c r="BN113" s="12">
        <f t="shared" si="119"/>
        <v>34.200000000000003</v>
      </c>
      <c r="BO113" s="12">
        <f t="shared" si="119"/>
        <v>34.200000000000003</v>
      </c>
      <c r="BP113" s="12">
        <f t="shared" si="119"/>
        <v>34.200000000000003</v>
      </c>
      <c r="BQ113" s="12">
        <f t="shared" si="119"/>
        <v>34.200000000000003</v>
      </c>
      <c r="BR113" s="12">
        <f t="shared" si="119"/>
        <v>13.68</v>
      </c>
      <c r="BS113" s="12">
        <f t="shared" si="119"/>
        <v>13.68</v>
      </c>
      <c r="BT113" s="12">
        <f t="shared" si="119"/>
        <v>13.68</v>
      </c>
      <c r="BU113" s="12">
        <f t="shared" si="119"/>
        <v>13.68</v>
      </c>
      <c r="BV113" s="12">
        <f t="shared" si="119"/>
        <v>13.68</v>
      </c>
      <c r="BW113" s="12">
        <f t="shared" si="119"/>
        <v>13.68</v>
      </c>
      <c r="BX113" s="12">
        <f t="shared" si="119"/>
        <v>13.68</v>
      </c>
      <c r="BY113" s="12">
        <f t="shared" si="119"/>
        <v>13.68</v>
      </c>
      <c r="BZ113">
        <f ca="1">IF(BZ108&gt;($G$3+$G$5+$G$5+$G$5),0,IF(AND(BZ108&lt;($G$5+$G$5+$G$5+$G$5),BZ108&gt;($E113*$G$5-1)),$I110*($G$4*$G$4*$G$4),IF(AND(BZ108&lt;($G$5+$G$5+$G$5+$G$3),BZ108&gt;($G$5+$G$5+$G$5+$G$5-1)),$I110*$G$4*$G$4*$G$4*(1-$G$4),0)))</f>
        <v>54.245811606583359</v>
      </c>
      <c r="CA113">
        <f ca="1">IF(CA108&gt;($G$3+$G$5+$G$5+$G$5),0,IF(AND(CA108&lt;($G$5+$G$5+$G$5+$G$5),CA108&gt;($E113*$G$5-1)),$I110*($G$4*$G$4*$G$4),IF(AND(CA108&lt;($G$5+$G$5+$G$5+$G$3),CA108&gt;($G$5+$G$5+$G$5+$G$5-1)),$I110*$G$4*$G$4*$G$4*(1-$G$4),0)))</f>
        <v>54.245811606583359</v>
      </c>
      <c r="CB113">
        <f>IF(CB108&gt;($G$3+$G$5+$G$5+$G$5),0,IF(AND(CB108&lt;($G$5+$G$5+$G$5+$G$5),CB108&gt;($E113*$G$5-1)),$I110*($G$4*$G$4*$G$4),IF(AND(CB108&lt;($G$5+$G$5+$G$5+$G$3),CB108&gt;($G$5+$G$5+$G$5+$G$5-1)),$I110*$G$4*$G$4*$G$4*(1-$G$4),0)))</f>
        <v>0</v>
      </c>
    </row>
    <row r="114" spans="2:80" ht="5.25" customHeight="1" x14ac:dyDescent="0.2">
      <c r="I114" s="12"/>
      <c r="J114" s="12"/>
      <c r="K114" s="12"/>
      <c r="L114" s="12"/>
      <c r="M114" s="12"/>
      <c r="N114" s="12"/>
      <c r="O114" s="12"/>
      <c r="P114" s="12"/>
      <c r="Q114" s="12"/>
      <c r="R114" s="12"/>
      <c r="S114" s="12"/>
      <c r="T114" s="12"/>
      <c r="U114" s="12"/>
      <c r="V114" s="12"/>
      <c r="W114" s="12"/>
      <c r="X114" s="12"/>
      <c r="Y114" s="12"/>
      <c r="Z114" s="12"/>
      <c r="AA114" s="12"/>
      <c r="AB114" s="12"/>
      <c r="AC114" s="12"/>
      <c r="AD114" s="12"/>
      <c r="AE114" s="12"/>
      <c r="AF114" s="12"/>
      <c r="AG114" s="12"/>
      <c r="AH114" s="12"/>
      <c r="AI114" s="12"/>
      <c r="AJ114" s="12"/>
      <c r="AK114" s="12"/>
      <c r="AL114" s="12"/>
      <c r="AM114" s="12"/>
      <c r="AN114" s="12"/>
      <c r="AO114" s="12"/>
      <c r="AP114" s="12"/>
      <c r="AQ114" s="12"/>
      <c r="AR114" s="12"/>
      <c r="AS114" s="12"/>
      <c r="AT114" s="12"/>
      <c r="AU114" s="12"/>
      <c r="AV114" s="12"/>
      <c r="AW114" s="12"/>
      <c r="AX114" s="12"/>
      <c r="AY114" s="12"/>
      <c r="AZ114" s="12"/>
      <c r="BA114" s="12"/>
      <c r="BB114" s="12"/>
      <c r="BC114" s="12"/>
      <c r="BD114" s="12"/>
      <c r="BE114" s="12"/>
      <c r="BF114" s="12"/>
      <c r="BG114" s="12"/>
      <c r="BH114" s="12"/>
      <c r="BI114" s="12"/>
      <c r="BJ114" s="12"/>
      <c r="BK114" s="12"/>
      <c r="BL114" s="12"/>
      <c r="BM114" s="12"/>
      <c r="BN114" s="12"/>
      <c r="BO114" s="12"/>
      <c r="BP114" s="12"/>
      <c r="BQ114" s="12"/>
      <c r="BR114" s="12"/>
      <c r="BS114" s="12"/>
      <c r="BT114" s="12"/>
      <c r="BU114" s="12"/>
      <c r="BV114" s="12"/>
      <c r="BW114" s="12"/>
      <c r="BX114" s="12"/>
      <c r="BY114" s="12"/>
    </row>
    <row r="115" spans="2:80" x14ac:dyDescent="0.2">
      <c r="B115" s="21" t="s">
        <v>16</v>
      </c>
      <c r="F115" s="13" t="s">
        <v>12</v>
      </c>
      <c r="G115" s="13"/>
      <c r="H115" s="13"/>
      <c r="I115" s="14">
        <f t="shared" ref="I115:BT115" ca="1" si="120">SUM(I110:I113)</f>
        <v>627.84504174286303</v>
      </c>
      <c r="J115" s="14">
        <f t="shared" si="120"/>
        <v>158.33333333333334</v>
      </c>
      <c r="K115" s="14">
        <f t="shared" si="120"/>
        <v>158.33333333333334</v>
      </c>
      <c r="L115" s="14">
        <f t="shared" si="120"/>
        <v>158.33333333333334</v>
      </c>
      <c r="M115" s="14">
        <f t="shared" si="120"/>
        <v>158.33333333333334</v>
      </c>
      <c r="N115" s="14">
        <f t="shared" si="120"/>
        <v>158.33333333333334</v>
      </c>
      <c r="O115" s="14">
        <f t="shared" si="120"/>
        <v>158.33333333333334</v>
      </c>
      <c r="P115" s="14">
        <f t="shared" si="120"/>
        <v>158.33333333333334</v>
      </c>
      <c r="Q115" s="14">
        <f t="shared" si="120"/>
        <v>158.33333333333334</v>
      </c>
      <c r="R115" s="14">
        <f t="shared" si="120"/>
        <v>158.33333333333334</v>
      </c>
      <c r="S115" s="14">
        <f t="shared" si="120"/>
        <v>158.33333333333334</v>
      </c>
      <c r="T115" s="14">
        <f t="shared" si="120"/>
        <v>158.33333333333334</v>
      </c>
      <c r="U115" s="14">
        <f t="shared" si="120"/>
        <v>158.33333333333334</v>
      </c>
      <c r="V115" s="14">
        <f t="shared" si="120"/>
        <v>158.33333333333334</v>
      </c>
      <c r="W115" s="14">
        <f t="shared" si="120"/>
        <v>158.33333333333334</v>
      </c>
      <c r="X115" s="14">
        <f t="shared" si="120"/>
        <v>158.33333333333334</v>
      </c>
      <c r="Y115" s="14">
        <f t="shared" si="120"/>
        <v>158.33333333333334</v>
      </c>
      <c r="Z115" s="14">
        <f t="shared" si="120"/>
        <v>158.33333333333334</v>
      </c>
      <c r="AA115" s="14">
        <f t="shared" si="120"/>
        <v>158.33333333333334</v>
      </c>
      <c r="AB115" s="14">
        <f t="shared" si="120"/>
        <v>158.33333333333334</v>
      </c>
      <c r="AC115" s="14">
        <f t="shared" si="120"/>
        <v>158.33333333333334</v>
      </c>
      <c r="AD115" s="14">
        <f t="shared" si="120"/>
        <v>158.33333333333334</v>
      </c>
      <c r="AE115" s="14">
        <f t="shared" si="120"/>
        <v>158.33333333333334</v>
      </c>
      <c r="AF115" s="14">
        <f t="shared" si="120"/>
        <v>158.33333333333334</v>
      </c>
      <c r="AG115" s="14">
        <f t="shared" si="120"/>
        <v>95</v>
      </c>
      <c r="AH115" s="14">
        <f t="shared" si="120"/>
        <v>95</v>
      </c>
      <c r="AI115" s="14">
        <f t="shared" si="120"/>
        <v>95</v>
      </c>
      <c r="AJ115" s="14">
        <f t="shared" si="120"/>
        <v>95</v>
      </c>
      <c r="AK115" s="14">
        <f t="shared" si="120"/>
        <v>95</v>
      </c>
      <c r="AL115" s="14">
        <f t="shared" si="120"/>
        <v>95</v>
      </c>
      <c r="AM115" s="14">
        <f t="shared" si="120"/>
        <v>95</v>
      </c>
      <c r="AN115" s="14">
        <f t="shared" si="120"/>
        <v>95</v>
      </c>
      <c r="AO115" s="14">
        <f t="shared" si="120"/>
        <v>95</v>
      </c>
      <c r="AP115" s="14">
        <f t="shared" si="120"/>
        <v>95</v>
      </c>
      <c r="AQ115" s="14">
        <f t="shared" si="120"/>
        <v>95</v>
      </c>
      <c r="AR115" s="14">
        <f t="shared" si="120"/>
        <v>95</v>
      </c>
      <c r="AS115" s="14">
        <f t="shared" si="120"/>
        <v>95</v>
      </c>
      <c r="AT115" s="14">
        <f t="shared" si="120"/>
        <v>95</v>
      </c>
      <c r="AU115" s="14">
        <f t="shared" si="120"/>
        <v>95</v>
      </c>
      <c r="AV115" s="14">
        <f t="shared" si="120"/>
        <v>57</v>
      </c>
      <c r="AW115" s="14">
        <f t="shared" si="120"/>
        <v>57</v>
      </c>
      <c r="AX115" s="14">
        <f t="shared" si="120"/>
        <v>57</v>
      </c>
      <c r="AY115" s="14">
        <f t="shared" si="120"/>
        <v>57</v>
      </c>
      <c r="AZ115" s="14">
        <f t="shared" si="120"/>
        <v>57</v>
      </c>
      <c r="BA115" s="14">
        <f t="shared" si="120"/>
        <v>57</v>
      </c>
      <c r="BB115" s="14">
        <f t="shared" si="120"/>
        <v>57</v>
      </c>
      <c r="BC115" s="14">
        <f t="shared" si="120"/>
        <v>57</v>
      </c>
      <c r="BD115" s="14">
        <f t="shared" si="120"/>
        <v>57</v>
      </c>
      <c r="BE115" s="14">
        <f t="shared" si="120"/>
        <v>57</v>
      </c>
      <c r="BF115" s="14">
        <f t="shared" si="120"/>
        <v>57</v>
      </c>
      <c r="BG115" s="14">
        <f t="shared" si="120"/>
        <v>57</v>
      </c>
      <c r="BH115" s="14">
        <f t="shared" si="120"/>
        <v>57</v>
      </c>
      <c r="BI115" s="14">
        <f t="shared" si="120"/>
        <v>57</v>
      </c>
      <c r="BJ115" s="14">
        <f t="shared" si="120"/>
        <v>57</v>
      </c>
      <c r="BK115" s="14">
        <f t="shared" si="120"/>
        <v>34.200000000000003</v>
      </c>
      <c r="BL115" s="14">
        <f t="shared" si="120"/>
        <v>34.200000000000003</v>
      </c>
      <c r="BM115" s="14">
        <f t="shared" si="120"/>
        <v>34.200000000000003</v>
      </c>
      <c r="BN115" s="14">
        <f t="shared" si="120"/>
        <v>34.200000000000003</v>
      </c>
      <c r="BO115" s="14">
        <f t="shared" si="120"/>
        <v>34.200000000000003</v>
      </c>
      <c r="BP115" s="14">
        <f t="shared" si="120"/>
        <v>34.200000000000003</v>
      </c>
      <c r="BQ115" s="14">
        <f t="shared" si="120"/>
        <v>34.200000000000003</v>
      </c>
      <c r="BR115" s="14">
        <f t="shared" si="120"/>
        <v>13.68</v>
      </c>
      <c r="BS115" s="14">
        <f t="shared" si="120"/>
        <v>13.68</v>
      </c>
      <c r="BT115" s="14">
        <f t="shared" si="120"/>
        <v>13.68</v>
      </c>
      <c r="BU115" s="14">
        <f t="shared" ref="BU115:BZ115" si="121">SUM(BU110:BU113)</f>
        <v>13.68</v>
      </c>
      <c r="BV115" s="14">
        <f t="shared" si="121"/>
        <v>13.68</v>
      </c>
      <c r="BW115" s="14">
        <f t="shared" si="121"/>
        <v>13.68</v>
      </c>
      <c r="BX115" s="14">
        <f t="shared" si="121"/>
        <v>13.68</v>
      </c>
      <c r="BY115" s="14">
        <f t="shared" si="121"/>
        <v>13.68</v>
      </c>
      <c r="BZ115" s="13">
        <f t="shared" ca="1" si="121"/>
        <v>54.245811606583359</v>
      </c>
      <c r="CA115" s="13">
        <f ca="1">SUM(CA110:CA113)</f>
        <v>54.245811606583359</v>
      </c>
      <c r="CB115" s="13">
        <f t="shared" ref="CB115" si="122">SUM(CB110:CB113)</f>
        <v>0</v>
      </c>
    </row>
    <row r="116" spans="2:80" ht="5.25" customHeight="1" x14ac:dyDescent="0.2">
      <c r="F116" s="15"/>
      <c r="G116" s="15"/>
      <c r="H116" s="15"/>
      <c r="I116" s="16"/>
      <c r="J116" s="16"/>
      <c r="K116" s="16"/>
      <c r="L116" s="16"/>
      <c r="M116" s="16"/>
      <c r="N116" s="16"/>
      <c r="O116" s="16"/>
      <c r="P116" s="16"/>
      <c r="Q116" s="16"/>
      <c r="R116" s="16"/>
      <c r="S116" s="16"/>
      <c r="T116" s="16"/>
      <c r="U116" s="16"/>
      <c r="V116" s="16"/>
      <c r="W116" s="16"/>
      <c r="X116" s="16"/>
      <c r="Y116" s="16"/>
      <c r="Z116" s="16"/>
      <c r="AA116" s="16"/>
      <c r="AB116" s="16"/>
      <c r="AC116" s="16"/>
      <c r="AD116" s="16"/>
      <c r="AE116" s="16"/>
      <c r="AF116" s="16"/>
      <c r="AG116" s="16"/>
      <c r="AH116" s="16"/>
      <c r="AI116" s="16"/>
      <c r="AJ116" s="16"/>
      <c r="AK116" s="16"/>
      <c r="AL116" s="16"/>
      <c r="AM116" s="16"/>
      <c r="AN116" s="16"/>
      <c r="AO116" s="16"/>
      <c r="AP116" s="16"/>
      <c r="AQ116" s="16"/>
      <c r="AR116" s="16"/>
      <c r="AS116" s="16"/>
      <c r="AT116" s="16"/>
      <c r="AU116" s="16"/>
      <c r="AV116" s="16"/>
      <c r="AW116" s="16"/>
      <c r="AX116" s="16"/>
      <c r="AY116" s="16"/>
      <c r="AZ116" s="16"/>
      <c r="BA116" s="16"/>
      <c r="BB116" s="16"/>
      <c r="BC116" s="16"/>
      <c r="BD116" s="16"/>
      <c r="BE116" s="16"/>
      <c r="BF116" s="16"/>
      <c r="BG116" s="16"/>
      <c r="BH116" s="16"/>
      <c r="BI116" s="16"/>
      <c r="BJ116" s="16"/>
      <c r="BK116" s="16"/>
      <c r="BL116" s="16"/>
      <c r="BM116" s="16"/>
      <c r="BN116" s="16"/>
      <c r="BO116" s="16"/>
      <c r="BP116" s="16"/>
      <c r="BQ116" s="16"/>
      <c r="BR116" s="16"/>
      <c r="BS116" s="16"/>
      <c r="BT116" s="16"/>
      <c r="BU116" s="16"/>
      <c r="BV116" s="16"/>
      <c r="BW116" s="16"/>
      <c r="BX116" s="16"/>
      <c r="BY116" s="16"/>
      <c r="BZ116" s="15"/>
      <c r="CA116" s="15"/>
      <c r="CB116" s="15"/>
    </row>
    <row r="117" spans="2:80" x14ac:dyDescent="0.2">
      <c r="F117" t="s">
        <v>11</v>
      </c>
      <c r="I117" s="12">
        <f ca="1">(IFERROR(I110*HLOOKUP(I108,$G$7:$AD$8,2),"n.a."))/10^3</f>
        <v>423.63896087546607</v>
      </c>
      <c r="J117" s="12">
        <f t="shared" ref="J117:BU117" si="123">(IFERROR(J110*HLOOKUP(J108,$G$7:$AD$8,2),"n.a."))/10^3</f>
        <v>103.68689990604663</v>
      </c>
      <c r="K117" s="12">
        <f t="shared" si="123"/>
        <v>100.50404957790356</v>
      </c>
      <c r="L117" s="12">
        <f t="shared" si="123"/>
        <v>97.286625023939237</v>
      </c>
      <c r="M117" s="12">
        <f t="shared" si="123"/>
        <v>94.034250676040827</v>
      </c>
      <c r="N117" s="12">
        <f t="shared" si="123"/>
        <v>90.74654688642616</v>
      </c>
      <c r="O117" s="12">
        <f t="shared" si="123"/>
        <v>87.423129883327789</v>
      </c>
      <c r="P117" s="12">
        <f t="shared" si="123"/>
        <v>84.063611726195418</v>
      </c>
      <c r="Q117" s="12">
        <f t="shared" si="123"/>
        <v>80.667600260411945</v>
      </c>
      <c r="R117" s="12">
        <f t="shared" si="123"/>
        <v>77.234699071517198</v>
      </c>
      <c r="S117" s="12">
        <f t="shared" si="123"/>
        <v>73.764507438935055</v>
      </c>
      <c r="T117" s="12">
        <f t="shared" si="123"/>
        <v>70.256620289197343</v>
      </c>
      <c r="U117" s="12">
        <f t="shared" si="123"/>
        <v>66.710628148660049</v>
      </c>
      <c r="V117" s="12">
        <f t="shared" si="123"/>
        <v>63.126117095705254</v>
      </c>
      <c r="W117" s="12">
        <f t="shared" si="123"/>
        <v>59.502668712424907</v>
      </c>
      <c r="X117" s="12">
        <f t="shared" si="123"/>
        <v>22.335944014311476</v>
      </c>
      <c r="Y117" s="12">
        <f t="shared" si="123"/>
        <v>20.854905403288846</v>
      </c>
      <c r="Z117" s="12">
        <f t="shared" si="123"/>
        <v>19.35777877111898</v>
      </c>
      <c r="AA117" s="12">
        <f t="shared" si="123"/>
        <v>17.844389359073471</v>
      </c>
      <c r="AB117" s="12">
        <f t="shared" si="123"/>
        <v>16.314560510078969</v>
      </c>
      <c r="AC117" s="12">
        <f t="shared" si="123"/>
        <v>14.76811364809612</v>
      </c>
      <c r="AD117" s="12">
        <f t="shared" si="123"/>
        <v>13.204868257274478</v>
      </c>
      <c r="AE117" s="12">
        <f t="shared" si="123"/>
        <v>11.62464186088105</v>
      </c>
      <c r="AF117" s="12">
        <f t="shared" si="123"/>
        <v>10.027249999999853</v>
      </c>
      <c r="AG117" s="12">
        <f t="shared" si="123"/>
        <v>0</v>
      </c>
      <c r="AH117" s="12">
        <f t="shared" si="123"/>
        <v>0</v>
      </c>
      <c r="AI117" s="12">
        <f t="shared" si="123"/>
        <v>0</v>
      </c>
      <c r="AJ117" s="12">
        <f t="shared" si="123"/>
        <v>0</v>
      </c>
      <c r="AK117" s="12">
        <f t="shared" si="123"/>
        <v>0</v>
      </c>
      <c r="AL117" s="12">
        <f t="shared" si="123"/>
        <v>0</v>
      </c>
      <c r="AM117" s="12">
        <f t="shared" si="123"/>
        <v>0</v>
      </c>
      <c r="AN117" s="12">
        <f t="shared" si="123"/>
        <v>0</v>
      </c>
      <c r="AO117" s="12">
        <f t="shared" si="123"/>
        <v>0</v>
      </c>
      <c r="AP117" s="12">
        <f t="shared" si="123"/>
        <v>0</v>
      </c>
      <c r="AQ117" s="12">
        <f t="shared" si="123"/>
        <v>0</v>
      </c>
      <c r="AR117" s="12">
        <f t="shared" si="123"/>
        <v>0</v>
      </c>
      <c r="AS117" s="12">
        <f t="shared" si="123"/>
        <v>0</v>
      </c>
      <c r="AT117" s="12">
        <f t="shared" si="123"/>
        <v>0</v>
      </c>
      <c r="AU117" s="12">
        <f t="shared" si="123"/>
        <v>0</v>
      </c>
      <c r="AV117" s="12">
        <f t="shared" si="123"/>
        <v>0</v>
      </c>
      <c r="AW117" s="12">
        <f t="shared" si="123"/>
        <v>0</v>
      </c>
      <c r="AX117" s="12">
        <f t="shared" si="123"/>
        <v>0</v>
      </c>
      <c r="AY117" s="12">
        <f t="shared" si="123"/>
        <v>0</v>
      </c>
      <c r="AZ117" s="12">
        <f t="shared" si="123"/>
        <v>0</v>
      </c>
      <c r="BA117" s="12">
        <f t="shared" si="123"/>
        <v>0</v>
      </c>
      <c r="BB117" s="12">
        <f t="shared" si="123"/>
        <v>0</v>
      </c>
      <c r="BC117" s="12">
        <f t="shared" si="123"/>
        <v>0</v>
      </c>
      <c r="BD117" s="12">
        <f t="shared" si="123"/>
        <v>0</v>
      </c>
      <c r="BE117" s="12">
        <f t="shared" si="123"/>
        <v>0</v>
      </c>
      <c r="BF117" s="12">
        <f t="shared" si="123"/>
        <v>0</v>
      </c>
      <c r="BG117" s="12">
        <f t="shared" si="123"/>
        <v>0</v>
      </c>
      <c r="BH117" s="12">
        <f t="shared" si="123"/>
        <v>0</v>
      </c>
      <c r="BI117" s="12">
        <f t="shared" si="123"/>
        <v>0</v>
      </c>
      <c r="BJ117" s="12">
        <f t="shared" si="123"/>
        <v>0</v>
      </c>
      <c r="BK117" s="12">
        <f t="shared" si="123"/>
        <v>0</v>
      </c>
      <c r="BL117" s="12">
        <f t="shared" si="123"/>
        <v>0</v>
      </c>
      <c r="BM117" s="12">
        <f t="shared" si="123"/>
        <v>0</v>
      </c>
      <c r="BN117" s="12">
        <f t="shared" si="123"/>
        <v>0</v>
      </c>
      <c r="BO117" s="12">
        <f t="shared" si="123"/>
        <v>0</v>
      </c>
      <c r="BP117" s="12">
        <f t="shared" si="123"/>
        <v>0</v>
      </c>
      <c r="BQ117" s="12">
        <f t="shared" si="123"/>
        <v>0</v>
      </c>
      <c r="BR117" s="12">
        <f t="shared" si="123"/>
        <v>0</v>
      </c>
      <c r="BS117" s="12">
        <f t="shared" si="123"/>
        <v>0</v>
      </c>
      <c r="BT117" s="12">
        <f t="shared" si="123"/>
        <v>0</v>
      </c>
      <c r="BU117" s="12">
        <f t="shared" si="123"/>
        <v>0</v>
      </c>
      <c r="BV117" s="12">
        <f t="shared" ref="BV117:BY117" si="124">(IFERROR(BV110*HLOOKUP(BV108,$G$7:$AD$8,2),"n.a."))/10^3</f>
        <v>0</v>
      </c>
      <c r="BW117" s="12">
        <f t="shared" si="124"/>
        <v>0</v>
      </c>
      <c r="BX117" s="12">
        <f t="shared" si="124"/>
        <v>0</v>
      </c>
      <c r="BY117" s="12">
        <f t="shared" si="124"/>
        <v>0</v>
      </c>
      <c r="BZ117" s="12">
        <f>IFERROR(BZ110*HLOOKUP(BZ108,$G$7:$AD$8,2),"n.a.")</f>
        <v>0</v>
      </c>
      <c r="CA117" s="12">
        <f>IFERROR(CA110*HLOOKUP(CA108,$G$7:$AD$8,2),"n.a.")</f>
        <v>0</v>
      </c>
      <c r="CB117" s="15"/>
    </row>
    <row r="118" spans="2:80" x14ac:dyDescent="0.2">
      <c r="F118" t="s">
        <v>8</v>
      </c>
      <c r="I118" s="12" t="str">
        <f t="shared" ref="I118:BT120" si="125">IFERROR(I111*HLOOKUP(G104,$G$7:$AD$8,2)/1000,"n.a.")</f>
        <v>n.a.</v>
      </c>
      <c r="J118" s="12" t="str">
        <f t="shared" si="125"/>
        <v>n.a.</v>
      </c>
      <c r="K118" s="12" t="str">
        <f t="shared" si="125"/>
        <v>n.a.</v>
      </c>
      <c r="L118" s="12" t="str">
        <f t="shared" si="125"/>
        <v>n.a.</v>
      </c>
      <c r="M118" s="12" t="str">
        <f t="shared" si="125"/>
        <v>n.a.</v>
      </c>
      <c r="N118" s="12" t="str">
        <f t="shared" si="125"/>
        <v>n.a.</v>
      </c>
      <c r="O118" s="12" t="str">
        <f t="shared" si="125"/>
        <v>n.a.</v>
      </c>
      <c r="P118" s="12" t="str">
        <f t="shared" si="125"/>
        <v>n.a.</v>
      </c>
      <c r="Q118" s="12" t="str">
        <f t="shared" si="125"/>
        <v>n.a.</v>
      </c>
      <c r="R118" s="12" t="str">
        <f t="shared" si="125"/>
        <v>n.a.</v>
      </c>
      <c r="S118" s="12" t="str">
        <f t="shared" si="125"/>
        <v>n.a.</v>
      </c>
      <c r="T118" s="12" t="str">
        <f t="shared" si="125"/>
        <v>n.a.</v>
      </c>
      <c r="U118" s="12" t="str">
        <f t="shared" si="125"/>
        <v>n.a.</v>
      </c>
      <c r="V118" s="12" t="str">
        <f t="shared" si="125"/>
        <v>n.a.</v>
      </c>
      <c r="W118" s="12" t="str">
        <f t="shared" si="125"/>
        <v>n.a.</v>
      </c>
      <c r="X118" s="12">
        <f t="shared" si="125"/>
        <v>64.10132852439105</v>
      </c>
      <c r="Y118" s="12">
        <f t="shared" si="125"/>
        <v>62.212139943627975</v>
      </c>
      <c r="Z118" s="12">
        <f t="shared" si="125"/>
        <v>60.302429746742128</v>
      </c>
      <c r="AA118" s="12">
        <f t="shared" si="125"/>
        <v>58.371975014363549</v>
      </c>
      <c r="AB118" s="12">
        <f t="shared" si="125"/>
        <v>56.420550405624489</v>
      </c>
      <c r="AC118" s="12">
        <f t="shared" si="125"/>
        <v>54.447928131855697</v>
      </c>
      <c r="AD118" s="12">
        <f t="shared" si="125"/>
        <v>52.453877929996672</v>
      </c>
      <c r="AE118" s="12">
        <f t="shared" si="125"/>
        <v>50.43816703571725</v>
      </c>
      <c r="AF118" s="12">
        <f t="shared" si="125"/>
        <v>48.400560156247167</v>
      </c>
      <c r="AG118" s="12">
        <f t="shared" si="125"/>
        <v>46.340819442910323</v>
      </c>
      <c r="AH118" s="12">
        <f t="shared" si="125"/>
        <v>44.25870446336102</v>
      </c>
      <c r="AI118" s="12">
        <f t="shared" si="125"/>
        <v>42.153972173518397</v>
      </c>
      <c r="AJ118" s="12">
        <f t="shared" si="125"/>
        <v>40.02637688919603</v>
      </c>
      <c r="AK118" s="12">
        <f t="shared" si="125"/>
        <v>37.875670257423153</v>
      </c>
      <c r="AL118" s="12">
        <f t="shared" si="125"/>
        <v>35.701601227454944</v>
      </c>
      <c r="AM118" s="12">
        <f t="shared" si="125"/>
        <v>13.401566408586884</v>
      </c>
      <c r="AN118" s="12">
        <f t="shared" si="125"/>
        <v>12.512943241973305</v>
      </c>
      <c r="AO118" s="12">
        <f t="shared" si="125"/>
        <v>11.614667262671386</v>
      </c>
      <c r="AP118" s="12">
        <f t="shared" si="125"/>
        <v>10.70663361544408</v>
      </c>
      <c r="AQ118" s="12">
        <f t="shared" si="125"/>
        <v>9.7887363060473795</v>
      </c>
      <c r="AR118" s="12">
        <f t="shared" si="125"/>
        <v>8.8608681888576708</v>
      </c>
      <c r="AS118" s="12">
        <f t="shared" si="125"/>
        <v>7.9229209543646855</v>
      </c>
      <c r="AT118" s="12">
        <f t="shared" si="125"/>
        <v>6.9747851165286292</v>
      </c>
      <c r="AU118" s="12">
        <f t="shared" si="125"/>
        <v>6.0163499999999113</v>
      </c>
      <c r="AV118" s="12" t="str">
        <f t="shared" si="125"/>
        <v>n.a.</v>
      </c>
      <c r="AW118" s="12" t="str">
        <f t="shared" si="125"/>
        <v>n.a.</v>
      </c>
      <c r="AX118" s="12" t="str">
        <f t="shared" si="125"/>
        <v>n.a.</v>
      </c>
      <c r="AY118" s="12" t="str">
        <f t="shared" si="125"/>
        <v>n.a.</v>
      </c>
      <c r="AZ118" s="12" t="str">
        <f t="shared" si="125"/>
        <v>n.a.</v>
      </c>
      <c r="BA118" s="12" t="str">
        <f t="shared" si="125"/>
        <v>n.a.</v>
      </c>
      <c r="BB118" s="12" t="str">
        <f t="shared" si="125"/>
        <v>n.a.</v>
      </c>
      <c r="BC118" s="12" t="str">
        <f t="shared" si="125"/>
        <v>n.a.</v>
      </c>
      <c r="BD118" s="12" t="str">
        <f t="shared" si="125"/>
        <v>n.a.</v>
      </c>
      <c r="BE118" s="12" t="str">
        <f t="shared" si="125"/>
        <v>n.a.</v>
      </c>
      <c r="BF118" s="12" t="str">
        <f t="shared" si="125"/>
        <v>n.a.</v>
      </c>
      <c r="BG118" s="12" t="str">
        <f t="shared" si="125"/>
        <v>n.a.</v>
      </c>
      <c r="BH118" s="12" t="str">
        <f t="shared" si="125"/>
        <v>n.a.</v>
      </c>
      <c r="BI118" s="12" t="str">
        <f t="shared" si="125"/>
        <v>n.a.</v>
      </c>
      <c r="BJ118" s="12" t="str">
        <f t="shared" si="125"/>
        <v>n.a.</v>
      </c>
      <c r="BK118" s="12" t="str">
        <f t="shared" si="125"/>
        <v>n.a.</v>
      </c>
      <c r="BL118" s="12" t="str">
        <f t="shared" si="125"/>
        <v>n.a.</v>
      </c>
      <c r="BM118" s="12" t="str">
        <f t="shared" si="125"/>
        <v>n.a.</v>
      </c>
      <c r="BN118" s="12" t="str">
        <f t="shared" si="125"/>
        <v>n.a.</v>
      </c>
      <c r="BO118" s="12" t="str">
        <f t="shared" si="125"/>
        <v>n.a.</v>
      </c>
      <c r="BP118" s="12" t="str">
        <f t="shared" si="125"/>
        <v>n.a.</v>
      </c>
      <c r="BQ118" s="12" t="str">
        <f t="shared" si="125"/>
        <v>n.a.</v>
      </c>
      <c r="BR118" s="12" t="str">
        <f t="shared" si="125"/>
        <v>n.a.</v>
      </c>
      <c r="BS118" s="12" t="str">
        <f t="shared" si="125"/>
        <v>n.a.</v>
      </c>
      <c r="BT118" s="12" t="str">
        <f t="shared" si="125"/>
        <v>n.a.</v>
      </c>
      <c r="BU118" s="12" t="str">
        <f t="shared" ref="BQ118:BY120" si="126">IFERROR(BU111*HLOOKUP(BS104,$G$7:$AD$8,2)/1000,"n.a.")</f>
        <v>n.a.</v>
      </c>
      <c r="BV118" s="12" t="str">
        <f t="shared" si="126"/>
        <v>n.a.</v>
      </c>
      <c r="BW118" s="12" t="str">
        <f t="shared" si="126"/>
        <v>n.a.</v>
      </c>
      <c r="BX118" s="12" t="str">
        <f t="shared" si="126"/>
        <v>n.a.</v>
      </c>
      <c r="BY118" s="12" t="str">
        <f t="shared" si="126"/>
        <v>n.a.</v>
      </c>
      <c r="BZ118" s="12" t="str">
        <f t="shared" ref="BZ118:CA120" si="127">IFERROR(BZ111*HLOOKUP(BX104,$G$7:$AD$8,2),"n.a.")</f>
        <v>n.a.</v>
      </c>
      <c r="CA118" s="12" t="str">
        <f t="shared" si="127"/>
        <v>n.a.</v>
      </c>
      <c r="CB118" s="15"/>
    </row>
    <row r="119" spans="2:80" x14ac:dyDescent="0.2">
      <c r="F119" t="s">
        <v>9</v>
      </c>
      <c r="I119" s="12" t="str">
        <f t="shared" si="125"/>
        <v>n.a.</v>
      </c>
      <c r="J119" s="12" t="str">
        <f t="shared" si="125"/>
        <v>n.a.</v>
      </c>
      <c r="K119" s="12" t="str">
        <f t="shared" si="125"/>
        <v>n.a.</v>
      </c>
      <c r="L119" s="12" t="str">
        <f t="shared" si="125"/>
        <v>n.a.</v>
      </c>
      <c r="M119" s="12" t="str">
        <f t="shared" si="125"/>
        <v>n.a.</v>
      </c>
      <c r="N119" s="12" t="str">
        <f t="shared" si="125"/>
        <v>n.a.</v>
      </c>
      <c r="O119" s="12" t="str">
        <f t="shared" si="125"/>
        <v>n.a.</v>
      </c>
      <c r="P119" s="12" t="str">
        <f t="shared" si="125"/>
        <v>n.a.</v>
      </c>
      <c r="Q119" s="12" t="str">
        <f t="shared" si="125"/>
        <v>n.a.</v>
      </c>
      <c r="R119" s="12" t="str">
        <f t="shared" si="125"/>
        <v>n.a.</v>
      </c>
      <c r="S119" s="12" t="str">
        <f t="shared" si="125"/>
        <v>n.a.</v>
      </c>
      <c r="T119" s="12" t="str">
        <f t="shared" si="125"/>
        <v>n.a.</v>
      </c>
      <c r="U119" s="12" t="str">
        <f t="shared" si="125"/>
        <v>n.a.</v>
      </c>
      <c r="V119" s="12" t="str">
        <f t="shared" si="125"/>
        <v>n.a.</v>
      </c>
      <c r="W119" s="12" t="str">
        <f t="shared" si="125"/>
        <v>n.a.</v>
      </c>
      <c r="X119" s="12" t="str">
        <f t="shared" si="125"/>
        <v>n.a.</v>
      </c>
      <c r="Y119" s="12" t="str">
        <f t="shared" si="125"/>
        <v>n.a.</v>
      </c>
      <c r="Z119" s="12" t="str">
        <f t="shared" si="125"/>
        <v>n.a.</v>
      </c>
      <c r="AA119" s="12" t="str">
        <f t="shared" si="125"/>
        <v>n.a.</v>
      </c>
      <c r="AB119" s="12" t="str">
        <f t="shared" si="125"/>
        <v>n.a.</v>
      </c>
      <c r="AC119" s="12" t="str">
        <f t="shared" si="125"/>
        <v>n.a.</v>
      </c>
      <c r="AD119" s="12" t="str">
        <f t="shared" si="125"/>
        <v>n.a.</v>
      </c>
      <c r="AE119" s="12" t="str">
        <f t="shared" si="125"/>
        <v>n.a.</v>
      </c>
      <c r="AF119" s="12" t="str">
        <f t="shared" si="125"/>
        <v>n.a.</v>
      </c>
      <c r="AG119" s="12" t="str">
        <f t="shared" si="125"/>
        <v>n.a.</v>
      </c>
      <c r="AH119" s="12" t="str">
        <f t="shared" si="125"/>
        <v>n.a.</v>
      </c>
      <c r="AI119" s="12" t="str">
        <f t="shared" si="125"/>
        <v>n.a.</v>
      </c>
      <c r="AJ119" s="12" t="str">
        <f t="shared" si="125"/>
        <v>n.a.</v>
      </c>
      <c r="AK119" s="12" t="str">
        <f t="shared" si="125"/>
        <v>n.a.</v>
      </c>
      <c r="AL119" s="12" t="str">
        <f t="shared" si="125"/>
        <v>n.a.</v>
      </c>
      <c r="AM119" s="12">
        <f t="shared" si="125"/>
        <v>38.460797114634623</v>
      </c>
      <c r="AN119" s="12">
        <f t="shared" si="125"/>
        <v>37.327283966176779</v>
      </c>
      <c r="AO119" s="12">
        <f t="shared" si="125"/>
        <v>36.181457848045277</v>
      </c>
      <c r="AP119" s="12">
        <f t="shared" si="125"/>
        <v>35.023185008618128</v>
      </c>
      <c r="AQ119" s="12">
        <f t="shared" si="125"/>
        <v>33.852330243374695</v>
      </c>
      <c r="AR119" s="12">
        <f t="shared" si="125"/>
        <v>32.668756879113417</v>
      </c>
      <c r="AS119" s="12">
        <f t="shared" si="125"/>
        <v>31.472326757998001</v>
      </c>
      <c r="AT119" s="12">
        <f t="shared" si="125"/>
        <v>30.262900221430346</v>
      </c>
      <c r="AU119" s="12">
        <f t="shared" si="125"/>
        <v>29.040336093748298</v>
      </c>
      <c r="AV119" s="12">
        <f t="shared" si="125"/>
        <v>27.804491665746195</v>
      </c>
      <c r="AW119" s="12">
        <f t="shared" si="125"/>
        <v>26.555222678016612</v>
      </c>
      <c r="AX119" s="12">
        <f t="shared" si="125"/>
        <v>25.292383304111041</v>
      </c>
      <c r="AY119" s="12">
        <f t="shared" si="125"/>
        <v>24.015826133517617</v>
      </c>
      <c r="AZ119" s="12">
        <f t="shared" si="125"/>
        <v>22.725402154453892</v>
      </c>
      <c r="BA119" s="12">
        <f t="shared" si="125"/>
        <v>21.420960736472964</v>
      </c>
      <c r="BB119" s="12">
        <f t="shared" si="125"/>
        <v>8.0409398451521312</v>
      </c>
      <c r="BC119" s="12">
        <f t="shared" si="125"/>
        <v>7.5077659451839835</v>
      </c>
      <c r="BD119" s="12">
        <f t="shared" si="125"/>
        <v>6.9688003576028326</v>
      </c>
      <c r="BE119" s="12">
        <f t="shared" si="125"/>
        <v>6.4239801692664491</v>
      </c>
      <c r="BF119" s="12">
        <f t="shared" si="125"/>
        <v>5.8732417836284272</v>
      </c>
      <c r="BG119" s="12">
        <f t="shared" si="125"/>
        <v>5.3165209133146014</v>
      </c>
      <c r="BH119" s="12">
        <f t="shared" si="125"/>
        <v>4.7537525726188115</v>
      </c>
      <c r="BI119" s="12">
        <f t="shared" si="125"/>
        <v>4.1848710699171781</v>
      </c>
      <c r="BJ119" s="12">
        <f t="shared" si="125"/>
        <v>3.6098099999999467</v>
      </c>
      <c r="BK119" s="12" t="str">
        <f t="shared" si="125"/>
        <v>n.a.</v>
      </c>
      <c r="BL119" s="12" t="str">
        <f t="shared" si="125"/>
        <v>n.a.</v>
      </c>
      <c r="BM119" s="12" t="str">
        <f t="shared" si="125"/>
        <v>n.a.</v>
      </c>
      <c r="BN119" s="12" t="str">
        <f t="shared" si="125"/>
        <v>n.a.</v>
      </c>
      <c r="BO119" s="12" t="str">
        <f t="shared" si="125"/>
        <v>n.a.</v>
      </c>
      <c r="BP119" s="12" t="str">
        <f t="shared" si="125"/>
        <v>n.a.</v>
      </c>
      <c r="BQ119" s="12" t="str">
        <f t="shared" si="126"/>
        <v>n.a.</v>
      </c>
      <c r="BR119" s="12" t="str">
        <f t="shared" si="126"/>
        <v>n.a.</v>
      </c>
      <c r="BS119" s="12" t="str">
        <f t="shared" si="126"/>
        <v>n.a.</v>
      </c>
      <c r="BT119" s="12" t="str">
        <f t="shared" si="126"/>
        <v>n.a.</v>
      </c>
      <c r="BU119" s="12" t="str">
        <f t="shared" si="126"/>
        <v>n.a.</v>
      </c>
      <c r="BV119" s="12" t="str">
        <f t="shared" si="126"/>
        <v>n.a.</v>
      </c>
      <c r="BW119" s="12" t="str">
        <f t="shared" si="126"/>
        <v>n.a.</v>
      </c>
      <c r="BX119" s="12" t="str">
        <f t="shared" si="126"/>
        <v>n.a.</v>
      </c>
      <c r="BY119" s="12" t="str">
        <f t="shared" si="126"/>
        <v>n.a.</v>
      </c>
      <c r="BZ119" s="12" t="str">
        <f t="shared" si="127"/>
        <v>n.a.</v>
      </c>
      <c r="CA119" s="12" t="str">
        <f t="shared" si="127"/>
        <v>n.a.</v>
      </c>
      <c r="CB119" s="15"/>
    </row>
    <row r="120" spans="2:80" x14ac:dyDescent="0.2">
      <c r="F120" t="s">
        <v>10</v>
      </c>
      <c r="I120" s="12" t="str">
        <f t="shared" si="125"/>
        <v>n.a.</v>
      </c>
      <c r="J120" s="12" t="str">
        <f t="shared" si="125"/>
        <v>n.a.</v>
      </c>
      <c r="K120" s="12" t="str">
        <f t="shared" si="125"/>
        <v>n.a.</v>
      </c>
      <c r="L120" s="12" t="str">
        <f t="shared" si="125"/>
        <v>n.a.</v>
      </c>
      <c r="M120" s="12" t="str">
        <f t="shared" si="125"/>
        <v>n.a.</v>
      </c>
      <c r="N120" s="12" t="str">
        <f t="shared" si="125"/>
        <v>n.a.</v>
      </c>
      <c r="O120" s="12" t="str">
        <f t="shared" si="125"/>
        <v>n.a.</v>
      </c>
      <c r="P120" s="12" t="str">
        <f t="shared" si="125"/>
        <v>n.a.</v>
      </c>
      <c r="Q120" s="12" t="str">
        <f t="shared" si="125"/>
        <v>n.a.</v>
      </c>
      <c r="R120" s="12" t="str">
        <f t="shared" si="125"/>
        <v>n.a.</v>
      </c>
      <c r="S120" s="12" t="str">
        <f t="shared" si="125"/>
        <v>n.a.</v>
      </c>
      <c r="T120" s="12" t="str">
        <f t="shared" si="125"/>
        <v>n.a.</v>
      </c>
      <c r="U120" s="12" t="str">
        <f t="shared" si="125"/>
        <v>n.a.</v>
      </c>
      <c r="V120" s="12" t="str">
        <f t="shared" si="125"/>
        <v>n.a.</v>
      </c>
      <c r="W120" s="12" t="str">
        <f t="shared" si="125"/>
        <v>n.a.</v>
      </c>
      <c r="X120" s="12" t="str">
        <f t="shared" si="125"/>
        <v>n.a.</v>
      </c>
      <c r="Y120" s="12" t="str">
        <f t="shared" si="125"/>
        <v>n.a.</v>
      </c>
      <c r="Z120" s="12" t="str">
        <f t="shared" si="125"/>
        <v>n.a.</v>
      </c>
      <c r="AA120" s="12" t="str">
        <f t="shared" si="125"/>
        <v>n.a.</v>
      </c>
      <c r="AB120" s="12" t="str">
        <f t="shared" si="125"/>
        <v>n.a.</v>
      </c>
      <c r="AC120" s="12" t="str">
        <f t="shared" si="125"/>
        <v>n.a.</v>
      </c>
      <c r="AD120" s="12" t="str">
        <f t="shared" si="125"/>
        <v>n.a.</v>
      </c>
      <c r="AE120" s="12" t="str">
        <f t="shared" si="125"/>
        <v>n.a.</v>
      </c>
      <c r="AF120" s="12" t="str">
        <f t="shared" si="125"/>
        <v>n.a.</v>
      </c>
      <c r="AG120" s="12" t="str">
        <f t="shared" si="125"/>
        <v>n.a.</v>
      </c>
      <c r="AH120" s="12" t="str">
        <f t="shared" si="125"/>
        <v>n.a.</v>
      </c>
      <c r="AI120" s="12" t="str">
        <f t="shared" si="125"/>
        <v>n.a.</v>
      </c>
      <c r="AJ120" s="12" t="str">
        <f t="shared" si="125"/>
        <v>n.a.</v>
      </c>
      <c r="AK120" s="12" t="str">
        <f t="shared" si="125"/>
        <v>n.a.</v>
      </c>
      <c r="AL120" s="12" t="str">
        <f t="shared" si="125"/>
        <v>n.a.</v>
      </c>
      <c r="AM120" s="12" t="str">
        <f t="shared" si="125"/>
        <v>n.a.</v>
      </c>
      <c r="AN120" s="12" t="str">
        <f t="shared" si="125"/>
        <v>n.a.</v>
      </c>
      <c r="AO120" s="12" t="str">
        <f t="shared" si="125"/>
        <v>n.a.</v>
      </c>
      <c r="AP120" s="12" t="str">
        <f t="shared" si="125"/>
        <v>n.a.</v>
      </c>
      <c r="AQ120" s="12" t="str">
        <f t="shared" si="125"/>
        <v>n.a.</v>
      </c>
      <c r="AR120" s="12" t="str">
        <f t="shared" si="125"/>
        <v>n.a.</v>
      </c>
      <c r="AS120" s="12" t="str">
        <f t="shared" si="125"/>
        <v>n.a.</v>
      </c>
      <c r="AT120" s="12" t="str">
        <f t="shared" si="125"/>
        <v>n.a.</v>
      </c>
      <c r="AU120" s="12" t="str">
        <f t="shared" si="125"/>
        <v>n.a.</v>
      </c>
      <c r="AV120" s="12" t="str">
        <f t="shared" si="125"/>
        <v>n.a.</v>
      </c>
      <c r="AW120" s="12" t="str">
        <f t="shared" si="125"/>
        <v>n.a.</v>
      </c>
      <c r="AX120" s="12" t="str">
        <f t="shared" si="125"/>
        <v>n.a.</v>
      </c>
      <c r="AY120" s="12" t="str">
        <f t="shared" si="125"/>
        <v>n.a.</v>
      </c>
      <c r="AZ120" s="12" t="str">
        <f t="shared" si="125"/>
        <v>n.a.</v>
      </c>
      <c r="BA120" s="12" t="str">
        <f t="shared" si="125"/>
        <v>n.a.</v>
      </c>
      <c r="BB120" s="12">
        <f t="shared" si="125"/>
        <v>23.076478268780779</v>
      </c>
      <c r="BC120" s="12">
        <f t="shared" si="125"/>
        <v>22.396370379706074</v>
      </c>
      <c r="BD120" s="12">
        <f t="shared" si="125"/>
        <v>21.708874708827167</v>
      </c>
      <c r="BE120" s="12">
        <f t="shared" si="125"/>
        <v>21.013911005170879</v>
      </c>
      <c r="BF120" s="12">
        <f t="shared" si="125"/>
        <v>20.311398146024818</v>
      </c>
      <c r="BG120" s="12">
        <f t="shared" si="125"/>
        <v>19.601254127468053</v>
      </c>
      <c r="BH120" s="12">
        <f t="shared" si="125"/>
        <v>18.883396054798801</v>
      </c>
      <c r="BI120" s="12">
        <f t="shared" si="125"/>
        <v>18.157740132858208</v>
      </c>
      <c r="BJ120" s="12">
        <f t="shared" si="125"/>
        <v>17.424201656248982</v>
      </c>
      <c r="BK120" s="12">
        <f t="shared" si="125"/>
        <v>16.682694999447719</v>
      </c>
      <c r="BL120" s="12">
        <f t="shared" si="125"/>
        <v>15.933133606809969</v>
      </c>
      <c r="BM120" s="12">
        <f t="shared" si="125"/>
        <v>15.175429982466625</v>
      </c>
      <c r="BN120" s="12">
        <f t="shared" si="125"/>
        <v>14.40949568011057</v>
      </c>
      <c r="BO120" s="12">
        <f t="shared" si="125"/>
        <v>13.635241292672335</v>
      </c>
      <c r="BP120" s="12">
        <f t="shared" si="125"/>
        <v>12.85257644188378</v>
      </c>
      <c r="BQ120" s="12">
        <f t="shared" si="126"/>
        <v>12.061409767728197</v>
      </c>
      <c r="BR120" s="12">
        <f t="shared" si="126"/>
        <v>4.50465956711039</v>
      </c>
      <c r="BS120" s="12">
        <f t="shared" si="126"/>
        <v>4.1812802145616992</v>
      </c>
      <c r="BT120" s="12">
        <f t="shared" si="126"/>
        <v>3.8543881015598691</v>
      </c>
      <c r="BU120" s="12">
        <f t="shared" si="126"/>
        <v>3.5239450701770565</v>
      </c>
      <c r="BV120" s="12">
        <f t="shared" si="126"/>
        <v>3.1899125479887611</v>
      </c>
      <c r="BW120" s="12">
        <f t="shared" si="126"/>
        <v>2.8522515435712865</v>
      </c>
      <c r="BX120" s="12">
        <f t="shared" si="126"/>
        <v>2.5109226419503066</v>
      </c>
      <c r="BY120" s="12">
        <f t="shared" si="126"/>
        <v>2.165885999999968</v>
      </c>
      <c r="BZ120" s="12">
        <f t="shared" ca="1" si="127"/>
        <v>8588.4681226121829</v>
      </c>
      <c r="CA120" s="12" t="str">
        <f t="shared" ca="1" si="127"/>
        <v>n.a.</v>
      </c>
      <c r="CB120" s="15"/>
    </row>
    <row r="121" spans="2:80" ht="5.25" customHeight="1" x14ac:dyDescent="0.2">
      <c r="I121" s="12"/>
      <c r="J121" s="12"/>
      <c r="K121" s="12"/>
      <c r="L121" s="12"/>
      <c r="M121" s="12"/>
      <c r="N121" s="12"/>
      <c r="O121" s="12"/>
      <c r="P121" s="12"/>
      <c r="Q121" s="12"/>
      <c r="R121" s="12"/>
      <c r="S121" s="12"/>
      <c r="T121" s="12"/>
      <c r="U121" s="12"/>
      <c r="V121" s="12"/>
      <c r="W121" s="12"/>
      <c r="X121" s="12"/>
      <c r="Y121" s="12"/>
      <c r="Z121" s="12"/>
      <c r="AA121" s="12"/>
      <c r="AB121" s="12"/>
      <c r="AC121" s="12"/>
      <c r="AD121" s="12"/>
      <c r="AE121" s="12"/>
      <c r="AF121" s="12"/>
      <c r="AG121" s="12"/>
      <c r="AH121" s="12"/>
      <c r="AI121" s="12"/>
      <c r="AJ121" s="12"/>
      <c r="AK121" s="12"/>
      <c r="AL121" s="12"/>
      <c r="AM121" s="12"/>
      <c r="AN121" s="12"/>
      <c r="AO121" s="12"/>
      <c r="AP121" s="12"/>
      <c r="AQ121" s="12"/>
      <c r="AR121" s="12"/>
      <c r="AS121" s="12"/>
      <c r="AT121" s="12"/>
      <c r="AU121" s="12"/>
      <c r="AV121" s="12"/>
      <c r="AW121" s="12"/>
      <c r="AX121" s="12"/>
      <c r="AY121" s="12"/>
      <c r="AZ121" s="12"/>
      <c r="BA121" s="12"/>
      <c r="BB121" s="12"/>
      <c r="BC121" s="12"/>
      <c r="BD121" s="12"/>
      <c r="BE121" s="12"/>
      <c r="BF121" s="12"/>
      <c r="BG121" s="12"/>
      <c r="BH121" s="12"/>
      <c r="BI121" s="12"/>
      <c r="BJ121" s="12"/>
      <c r="BK121" s="12"/>
      <c r="BL121" s="12"/>
      <c r="BM121" s="12"/>
      <c r="BN121" s="12"/>
      <c r="BO121" s="12"/>
      <c r="BP121" s="12"/>
      <c r="BQ121" s="12"/>
      <c r="BR121" s="12"/>
      <c r="BS121" s="12"/>
      <c r="BT121" s="12"/>
      <c r="BU121" s="12"/>
      <c r="BV121" s="12"/>
      <c r="BW121" s="12"/>
      <c r="BX121" s="12"/>
      <c r="BY121" s="12"/>
    </row>
    <row r="122" spans="2:80" x14ac:dyDescent="0.2">
      <c r="B122" s="21" t="s">
        <v>13</v>
      </c>
      <c r="F122" s="13" t="s">
        <v>13</v>
      </c>
      <c r="G122" s="13"/>
      <c r="H122" s="13"/>
      <c r="I122" s="14">
        <f t="shared" ref="I122:BT122" ca="1" si="128">SUM(I117:I120)</f>
        <v>423.63896087546607</v>
      </c>
      <c r="J122" s="14">
        <f t="shared" si="128"/>
        <v>103.68689990604663</v>
      </c>
      <c r="K122" s="14">
        <f t="shared" si="128"/>
        <v>100.50404957790356</v>
      </c>
      <c r="L122" s="14">
        <f t="shared" si="128"/>
        <v>97.286625023939237</v>
      </c>
      <c r="M122" s="14">
        <f t="shared" si="128"/>
        <v>94.034250676040827</v>
      </c>
      <c r="N122" s="14">
        <f t="shared" si="128"/>
        <v>90.74654688642616</v>
      </c>
      <c r="O122" s="14">
        <f t="shared" si="128"/>
        <v>87.423129883327789</v>
      </c>
      <c r="P122" s="14">
        <f t="shared" si="128"/>
        <v>84.063611726195418</v>
      </c>
      <c r="Q122" s="14">
        <f t="shared" si="128"/>
        <v>80.667600260411945</v>
      </c>
      <c r="R122" s="14">
        <f t="shared" si="128"/>
        <v>77.234699071517198</v>
      </c>
      <c r="S122" s="14">
        <f t="shared" si="128"/>
        <v>73.764507438935055</v>
      </c>
      <c r="T122" s="14">
        <f t="shared" si="128"/>
        <v>70.256620289197343</v>
      </c>
      <c r="U122" s="14">
        <f t="shared" si="128"/>
        <v>66.710628148660049</v>
      </c>
      <c r="V122" s="14">
        <f t="shared" si="128"/>
        <v>63.126117095705254</v>
      </c>
      <c r="W122" s="14">
        <f t="shared" si="128"/>
        <v>59.502668712424907</v>
      </c>
      <c r="X122" s="14">
        <f t="shared" si="128"/>
        <v>86.43727253870253</v>
      </c>
      <c r="Y122" s="14">
        <f t="shared" si="128"/>
        <v>83.067045346916814</v>
      </c>
      <c r="Z122" s="14">
        <f t="shared" si="128"/>
        <v>79.660208517861108</v>
      </c>
      <c r="AA122" s="14">
        <f t="shared" si="128"/>
        <v>76.216364373437017</v>
      </c>
      <c r="AB122" s="14">
        <f t="shared" si="128"/>
        <v>72.735110915703459</v>
      </c>
      <c r="AC122" s="14">
        <f t="shared" si="128"/>
        <v>69.216041779951823</v>
      </c>
      <c r="AD122" s="14">
        <f t="shared" si="128"/>
        <v>65.658746187271149</v>
      </c>
      <c r="AE122" s="14">
        <f t="shared" si="128"/>
        <v>62.062808896598298</v>
      </c>
      <c r="AF122" s="14">
        <f t="shared" si="128"/>
        <v>58.42781015624702</v>
      </c>
      <c r="AG122" s="14">
        <f t="shared" si="128"/>
        <v>46.340819442910323</v>
      </c>
      <c r="AH122" s="14">
        <f t="shared" si="128"/>
        <v>44.25870446336102</v>
      </c>
      <c r="AI122" s="14">
        <f t="shared" si="128"/>
        <v>42.153972173518397</v>
      </c>
      <c r="AJ122" s="14">
        <f t="shared" si="128"/>
        <v>40.02637688919603</v>
      </c>
      <c r="AK122" s="14">
        <f t="shared" si="128"/>
        <v>37.875670257423153</v>
      </c>
      <c r="AL122" s="14">
        <f t="shared" si="128"/>
        <v>35.701601227454944</v>
      </c>
      <c r="AM122" s="14">
        <f t="shared" si="128"/>
        <v>51.862363523221504</v>
      </c>
      <c r="AN122" s="14">
        <f t="shared" si="128"/>
        <v>49.840227208150083</v>
      </c>
      <c r="AO122" s="14">
        <f t="shared" si="128"/>
        <v>47.796125110716659</v>
      </c>
      <c r="AP122" s="14">
        <f t="shared" si="128"/>
        <v>45.729818624062204</v>
      </c>
      <c r="AQ122" s="14">
        <f t="shared" si="128"/>
        <v>43.641066549422078</v>
      </c>
      <c r="AR122" s="14">
        <f t="shared" si="128"/>
        <v>41.529625067971089</v>
      </c>
      <c r="AS122" s="14">
        <f t="shared" si="128"/>
        <v>39.395247712362689</v>
      </c>
      <c r="AT122" s="14">
        <f t="shared" si="128"/>
        <v>37.237685337958979</v>
      </c>
      <c r="AU122" s="14">
        <f t="shared" si="128"/>
        <v>35.056686093748212</v>
      </c>
      <c r="AV122" s="14">
        <f t="shared" si="128"/>
        <v>27.804491665746195</v>
      </c>
      <c r="AW122" s="14">
        <f t="shared" si="128"/>
        <v>26.555222678016612</v>
      </c>
      <c r="AX122" s="14">
        <f t="shared" si="128"/>
        <v>25.292383304111041</v>
      </c>
      <c r="AY122" s="14">
        <f t="shared" si="128"/>
        <v>24.015826133517617</v>
      </c>
      <c r="AZ122" s="14">
        <f t="shared" si="128"/>
        <v>22.725402154453892</v>
      </c>
      <c r="BA122" s="14">
        <f t="shared" si="128"/>
        <v>21.420960736472964</v>
      </c>
      <c r="BB122" s="14">
        <f t="shared" si="128"/>
        <v>31.11741811393291</v>
      </c>
      <c r="BC122" s="14">
        <f t="shared" si="128"/>
        <v>29.904136324890057</v>
      </c>
      <c r="BD122" s="14">
        <f t="shared" si="128"/>
        <v>28.677675066429998</v>
      </c>
      <c r="BE122" s="14">
        <f t="shared" si="128"/>
        <v>27.437891174437329</v>
      </c>
      <c r="BF122" s="14">
        <f t="shared" si="128"/>
        <v>26.184639929653244</v>
      </c>
      <c r="BG122" s="14">
        <f t="shared" si="128"/>
        <v>24.917775040782654</v>
      </c>
      <c r="BH122" s="14">
        <f t="shared" si="128"/>
        <v>23.637148627417613</v>
      </c>
      <c r="BI122" s="14">
        <f t="shared" si="128"/>
        <v>22.342611202775387</v>
      </c>
      <c r="BJ122" s="14">
        <f t="shared" si="128"/>
        <v>21.034011656248929</v>
      </c>
      <c r="BK122" s="14">
        <f t="shared" si="128"/>
        <v>16.682694999447719</v>
      </c>
      <c r="BL122" s="14">
        <f t="shared" si="128"/>
        <v>15.933133606809969</v>
      </c>
      <c r="BM122" s="14">
        <f t="shared" si="128"/>
        <v>15.175429982466625</v>
      </c>
      <c r="BN122" s="14">
        <f t="shared" si="128"/>
        <v>14.40949568011057</v>
      </c>
      <c r="BO122" s="14">
        <f t="shared" si="128"/>
        <v>13.635241292672335</v>
      </c>
      <c r="BP122" s="14">
        <f t="shared" si="128"/>
        <v>12.85257644188378</v>
      </c>
      <c r="BQ122" s="14">
        <f t="shared" si="128"/>
        <v>12.061409767728197</v>
      </c>
      <c r="BR122" s="14">
        <f t="shared" si="128"/>
        <v>4.50465956711039</v>
      </c>
      <c r="BS122" s="14">
        <f t="shared" si="128"/>
        <v>4.1812802145616992</v>
      </c>
      <c r="BT122" s="14">
        <f t="shared" si="128"/>
        <v>3.8543881015598691</v>
      </c>
      <c r="BU122" s="14">
        <f t="shared" ref="BU122:CA122" si="129">SUM(BU117:BU120)</f>
        <v>3.5239450701770565</v>
      </c>
      <c r="BV122" s="14">
        <f t="shared" si="129"/>
        <v>3.1899125479887611</v>
      </c>
      <c r="BW122" s="14">
        <f t="shared" si="129"/>
        <v>2.8522515435712865</v>
      </c>
      <c r="BX122" s="14">
        <f t="shared" si="129"/>
        <v>2.5109226419503066</v>
      </c>
      <c r="BY122" s="14">
        <f t="shared" si="129"/>
        <v>2.165885999999968</v>
      </c>
      <c r="BZ122" s="14">
        <f t="shared" ca="1" si="129"/>
        <v>8588.4681226121829</v>
      </c>
      <c r="CA122" s="14">
        <f t="shared" ca="1" si="129"/>
        <v>0</v>
      </c>
    </row>
    <row r="123" spans="2:80" ht="5.25" customHeight="1" x14ac:dyDescent="0.2">
      <c r="I123" s="12"/>
      <c r="J123" s="12"/>
      <c r="K123" s="12"/>
      <c r="L123" s="12"/>
      <c r="M123" s="12"/>
      <c r="N123" s="12"/>
      <c r="O123" s="12"/>
      <c r="P123" s="12"/>
      <c r="Q123" s="12"/>
      <c r="R123" s="12"/>
      <c r="S123" s="12"/>
      <c r="T123" s="12"/>
      <c r="U123" s="12"/>
      <c r="V123" s="12"/>
      <c r="W123" s="12"/>
      <c r="X123" s="12"/>
      <c r="Y123" s="12"/>
      <c r="Z123" s="12"/>
      <c r="AA123" s="12"/>
      <c r="AB123" s="12"/>
      <c r="AC123" s="12"/>
      <c r="AD123" s="12"/>
      <c r="AE123" s="12"/>
      <c r="AF123" s="12"/>
      <c r="AG123" s="12"/>
      <c r="AH123" s="12"/>
      <c r="AI123" s="12"/>
      <c r="AJ123" s="12"/>
      <c r="AK123" s="12"/>
      <c r="AL123" s="12"/>
      <c r="AM123" s="12"/>
      <c r="AN123" s="12"/>
      <c r="AO123" s="12"/>
      <c r="AP123" s="12"/>
      <c r="AQ123" s="12"/>
      <c r="AR123" s="12"/>
      <c r="AS123" s="12"/>
      <c r="AT123" s="12"/>
      <c r="AU123" s="12"/>
      <c r="AV123" s="12"/>
      <c r="AW123" s="12"/>
      <c r="AX123" s="12"/>
      <c r="AY123" s="12"/>
      <c r="AZ123" s="12"/>
      <c r="BA123" s="12"/>
      <c r="BB123" s="12"/>
      <c r="BC123" s="12"/>
      <c r="BD123" s="12"/>
      <c r="BE123" s="12"/>
      <c r="BF123" s="12"/>
      <c r="BG123" s="12"/>
      <c r="BH123" s="12"/>
      <c r="BI123" s="12"/>
      <c r="BJ123" s="12"/>
      <c r="BK123" s="12"/>
      <c r="BL123" s="12"/>
      <c r="BM123" s="12"/>
      <c r="BN123" s="12"/>
      <c r="BO123" s="12"/>
      <c r="BP123" s="12"/>
      <c r="BQ123" s="12"/>
      <c r="BR123" s="12"/>
      <c r="BS123" s="12"/>
      <c r="BT123" s="12"/>
      <c r="BU123" s="12"/>
      <c r="BV123" s="12"/>
      <c r="BW123" s="12"/>
      <c r="BX123" s="12"/>
      <c r="BY123" s="12"/>
    </row>
    <row r="124" spans="2:80" x14ac:dyDescent="0.2">
      <c r="F124" t="s">
        <v>11</v>
      </c>
      <c r="I124" s="12">
        <f ca="1">IFERROR(I110*HLOOKUP(I108,$G$7:$AD$9,3),"n.a.")</f>
        <v>4552.3955121049748</v>
      </c>
      <c r="J124" s="12">
        <f t="shared" ref="J124:BU124" si="130">IFERROR(J110*HLOOKUP(J108,$G$7:$AD$9,3),"n.a.")</f>
        <v>1114.2123869365239</v>
      </c>
      <c r="K124" s="12">
        <f t="shared" si="130"/>
        <v>1080.0096933985756</v>
      </c>
      <c r="L124" s="12">
        <f t="shared" si="130"/>
        <v>1045.4354675773434</v>
      </c>
      <c r="M124" s="12">
        <f t="shared" si="130"/>
        <v>1010.4856736432314</v>
      </c>
      <c r="N124" s="12">
        <f t="shared" si="130"/>
        <v>975.15623192699024</v>
      </c>
      <c r="O124" s="12">
        <f t="shared" si="130"/>
        <v>939.44301844326446</v>
      </c>
      <c r="P124" s="12">
        <f t="shared" si="130"/>
        <v>903.34186440927942</v>
      </c>
      <c r="Q124" s="12">
        <f t="shared" si="130"/>
        <v>866.8485557581821</v>
      </c>
      <c r="R124" s="12">
        <f t="shared" si="130"/>
        <v>829.95883264690951</v>
      </c>
      <c r="S124" s="12">
        <f t="shared" si="130"/>
        <v>792.66838895948536</v>
      </c>
      <c r="T124" s="12">
        <f t="shared" si="130"/>
        <v>754.97287180394449</v>
      </c>
      <c r="U124" s="12">
        <f t="shared" si="130"/>
        <v>716.86788100436104</v>
      </c>
      <c r="V124" s="12">
        <f t="shared" si="130"/>
        <v>678.34896858685534</v>
      </c>
      <c r="W124" s="12">
        <f t="shared" si="130"/>
        <v>639.41163826129957</v>
      </c>
      <c r="X124" s="12">
        <f t="shared" si="130"/>
        <v>240.020537958174</v>
      </c>
      <c r="Y124" s="12">
        <f t="shared" si="130"/>
        <v>224.10539759402636</v>
      </c>
      <c r="Z124" s="12">
        <f t="shared" si="130"/>
        <v>208.01737644679611</v>
      </c>
      <c r="AA124" s="12">
        <f t="shared" si="130"/>
        <v>191.75459657114854</v>
      </c>
      <c r="AB124" s="12">
        <f t="shared" si="130"/>
        <v>175.31515962215826</v>
      </c>
      <c r="AC124" s="12">
        <f t="shared" si="130"/>
        <v>158.6971466338106</v>
      </c>
      <c r="AD124" s="12">
        <f t="shared" si="130"/>
        <v>141.89861779501877</v>
      </c>
      <c r="AE124" s="12">
        <f t="shared" si="130"/>
        <v>124.91761222323262</v>
      </c>
      <c r="AF124" s="12">
        <f t="shared" si="130"/>
        <v>107.75214773546257</v>
      </c>
      <c r="AG124" s="12">
        <f t="shared" si="130"/>
        <v>0</v>
      </c>
      <c r="AH124" s="12">
        <f t="shared" si="130"/>
        <v>0</v>
      </c>
      <c r="AI124" s="12">
        <f t="shared" si="130"/>
        <v>0</v>
      </c>
      <c r="AJ124" s="12">
        <f t="shared" si="130"/>
        <v>0</v>
      </c>
      <c r="AK124" s="12">
        <f t="shared" si="130"/>
        <v>0</v>
      </c>
      <c r="AL124" s="12">
        <f t="shared" si="130"/>
        <v>0</v>
      </c>
      <c r="AM124" s="12">
        <f t="shared" si="130"/>
        <v>0</v>
      </c>
      <c r="AN124" s="12">
        <f t="shared" si="130"/>
        <v>0</v>
      </c>
      <c r="AO124" s="12">
        <f t="shared" si="130"/>
        <v>0</v>
      </c>
      <c r="AP124" s="12">
        <f t="shared" si="130"/>
        <v>0</v>
      </c>
      <c r="AQ124" s="12">
        <f t="shared" si="130"/>
        <v>0</v>
      </c>
      <c r="AR124" s="12">
        <f t="shared" si="130"/>
        <v>0</v>
      </c>
      <c r="AS124" s="12">
        <f t="shared" si="130"/>
        <v>0</v>
      </c>
      <c r="AT124" s="12">
        <f t="shared" si="130"/>
        <v>0</v>
      </c>
      <c r="AU124" s="12">
        <f t="shared" si="130"/>
        <v>0</v>
      </c>
      <c r="AV124" s="12">
        <f t="shared" si="130"/>
        <v>0</v>
      </c>
      <c r="AW124" s="12">
        <f t="shared" si="130"/>
        <v>0</v>
      </c>
      <c r="AX124" s="12">
        <f t="shared" si="130"/>
        <v>0</v>
      </c>
      <c r="AY124" s="12">
        <f t="shared" si="130"/>
        <v>0</v>
      </c>
      <c r="AZ124" s="12">
        <f t="shared" si="130"/>
        <v>0</v>
      </c>
      <c r="BA124" s="12">
        <f t="shared" si="130"/>
        <v>0</v>
      </c>
      <c r="BB124" s="12">
        <f t="shared" si="130"/>
        <v>0</v>
      </c>
      <c r="BC124" s="12">
        <f t="shared" si="130"/>
        <v>0</v>
      </c>
      <c r="BD124" s="12">
        <f t="shared" si="130"/>
        <v>0</v>
      </c>
      <c r="BE124" s="12">
        <f t="shared" si="130"/>
        <v>0</v>
      </c>
      <c r="BF124" s="12">
        <f t="shared" si="130"/>
        <v>0</v>
      </c>
      <c r="BG124" s="12">
        <f t="shared" si="130"/>
        <v>0</v>
      </c>
      <c r="BH124" s="12">
        <f t="shared" si="130"/>
        <v>0</v>
      </c>
      <c r="BI124" s="12">
        <f t="shared" si="130"/>
        <v>0</v>
      </c>
      <c r="BJ124" s="12">
        <f t="shared" si="130"/>
        <v>0</v>
      </c>
      <c r="BK124" s="12">
        <f t="shared" si="130"/>
        <v>0</v>
      </c>
      <c r="BL124" s="12">
        <f t="shared" si="130"/>
        <v>0</v>
      </c>
      <c r="BM124" s="12">
        <f t="shared" si="130"/>
        <v>0</v>
      </c>
      <c r="BN124" s="12">
        <f t="shared" si="130"/>
        <v>0</v>
      </c>
      <c r="BO124" s="12">
        <f t="shared" si="130"/>
        <v>0</v>
      </c>
      <c r="BP124" s="12">
        <f t="shared" si="130"/>
        <v>0</v>
      </c>
      <c r="BQ124" s="12">
        <f t="shared" si="130"/>
        <v>0</v>
      </c>
      <c r="BR124" s="12">
        <f t="shared" si="130"/>
        <v>0</v>
      </c>
      <c r="BS124" s="12">
        <f t="shared" si="130"/>
        <v>0</v>
      </c>
      <c r="BT124" s="12">
        <f t="shared" si="130"/>
        <v>0</v>
      </c>
      <c r="BU124" s="12">
        <f t="shared" si="130"/>
        <v>0</v>
      </c>
      <c r="BV124" s="12">
        <f t="shared" ref="BV124:CA124" si="131">IFERROR(BV110*HLOOKUP(BV108,$G$7:$AD$9,3),"n.a.")</f>
        <v>0</v>
      </c>
      <c r="BW124" s="12">
        <f t="shared" si="131"/>
        <v>0</v>
      </c>
      <c r="BX124" s="12">
        <f t="shared" si="131"/>
        <v>0</v>
      </c>
      <c r="BY124" s="12">
        <f t="shared" si="131"/>
        <v>0</v>
      </c>
      <c r="BZ124" s="12">
        <f t="shared" si="131"/>
        <v>0</v>
      </c>
      <c r="CA124" s="12">
        <f t="shared" si="131"/>
        <v>0</v>
      </c>
    </row>
    <row r="125" spans="2:80" x14ac:dyDescent="0.2">
      <c r="F125" t="s">
        <v>8</v>
      </c>
      <c r="I125" s="12" t="str">
        <f t="shared" ref="I125:BT127" si="132">IFERROR(I111*HLOOKUP(G104,$G$7:$AD$9,3),"n.a.")</f>
        <v>n.a.</v>
      </c>
      <c r="J125" s="12" t="str">
        <f t="shared" si="132"/>
        <v>n.a.</v>
      </c>
      <c r="K125" s="12" t="str">
        <f t="shared" si="132"/>
        <v>n.a.</v>
      </c>
      <c r="L125" s="12" t="str">
        <f t="shared" si="132"/>
        <v>n.a.</v>
      </c>
      <c r="M125" s="12" t="str">
        <f t="shared" si="132"/>
        <v>n.a.</v>
      </c>
      <c r="N125" s="12" t="str">
        <f t="shared" si="132"/>
        <v>n.a.</v>
      </c>
      <c r="O125" s="12" t="str">
        <f t="shared" si="132"/>
        <v>n.a.</v>
      </c>
      <c r="P125" s="12" t="str">
        <f t="shared" si="132"/>
        <v>n.a.</v>
      </c>
      <c r="Q125" s="12" t="str">
        <f t="shared" si="132"/>
        <v>n.a.</v>
      </c>
      <c r="R125" s="12" t="str">
        <f t="shared" si="132"/>
        <v>n.a.</v>
      </c>
      <c r="S125" s="12" t="str">
        <f t="shared" si="132"/>
        <v>n.a.</v>
      </c>
      <c r="T125" s="12" t="str">
        <f t="shared" si="132"/>
        <v>n.a.</v>
      </c>
      <c r="U125" s="12" t="str">
        <f t="shared" si="132"/>
        <v>n.a.</v>
      </c>
      <c r="V125" s="12" t="str">
        <f t="shared" si="132"/>
        <v>n.a.</v>
      </c>
      <c r="W125" s="12" t="str">
        <f t="shared" si="132"/>
        <v>n.a.</v>
      </c>
      <c r="X125" s="12">
        <f t="shared" si="132"/>
        <v>688.82852439104852</v>
      </c>
      <c r="Y125" s="12">
        <f t="shared" si="132"/>
        <v>668.52743216191436</v>
      </c>
      <c r="Z125" s="12">
        <f t="shared" si="132"/>
        <v>648.00581603914532</v>
      </c>
      <c r="AA125" s="12">
        <f t="shared" si="132"/>
        <v>627.26128054640606</v>
      </c>
      <c r="AB125" s="12">
        <f t="shared" si="132"/>
        <v>606.29140418593886</v>
      </c>
      <c r="AC125" s="12">
        <f t="shared" si="132"/>
        <v>585.09373915619415</v>
      </c>
      <c r="AD125" s="12">
        <f t="shared" si="132"/>
        <v>563.66581106595868</v>
      </c>
      <c r="AE125" s="12">
        <f t="shared" si="132"/>
        <v>542.00511864556768</v>
      </c>
      <c r="AF125" s="12">
        <f t="shared" si="132"/>
        <v>520.10913345490928</v>
      </c>
      <c r="AG125" s="12">
        <f t="shared" si="132"/>
        <v>497.97529958814567</v>
      </c>
      <c r="AH125" s="12">
        <f t="shared" si="132"/>
        <v>475.6010333756912</v>
      </c>
      <c r="AI125" s="12">
        <f t="shared" si="132"/>
        <v>452.98372308236668</v>
      </c>
      <c r="AJ125" s="12">
        <f t="shared" si="132"/>
        <v>430.12072860261657</v>
      </c>
      <c r="AK125" s="12">
        <f t="shared" si="132"/>
        <v>407.00938115211318</v>
      </c>
      <c r="AL125" s="12">
        <f t="shared" si="132"/>
        <v>383.64698295677971</v>
      </c>
      <c r="AM125" s="12">
        <f t="shared" si="132"/>
        <v>144.01232277490436</v>
      </c>
      <c r="AN125" s="12">
        <f t="shared" si="132"/>
        <v>134.46323855641577</v>
      </c>
      <c r="AO125" s="12">
        <f t="shared" si="132"/>
        <v>124.81042586807764</v>
      </c>
      <c r="AP125" s="12">
        <f t="shared" si="132"/>
        <v>115.0527579426891</v>
      </c>
      <c r="AQ125" s="12">
        <f t="shared" si="132"/>
        <v>105.18909577329494</v>
      </c>
      <c r="AR125" s="12">
        <f t="shared" si="132"/>
        <v>95.218287980286348</v>
      </c>
      <c r="AS125" s="12">
        <f t="shared" si="132"/>
        <v>85.139170677011251</v>
      </c>
      <c r="AT125" s="12">
        <f t="shared" si="132"/>
        <v>74.95056733393956</v>
      </c>
      <c r="AU125" s="12">
        <f t="shared" si="132"/>
        <v>64.651288641277532</v>
      </c>
      <c r="AV125" s="12" t="str">
        <f t="shared" si="132"/>
        <v>n.a.</v>
      </c>
      <c r="AW125" s="12" t="str">
        <f t="shared" si="132"/>
        <v>n.a.</v>
      </c>
      <c r="AX125" s="12" t="str">
        <f t="shared" si="132"/>
        <v>n.a.</v>
      </c>
      <c r="AY125" s="12" t="str">
        <f t="shared" si="132"/>
        <v>n.a.</v>
      </c>
      <c r="AZ125" s="12" t="str">
        <f t="shared" si="132"/>
        <v>n.a.</v>
      </c>
      <c r="BA125" s="12" t="str">
        <f t="shared" si="132"/>
        <v>n.a.</v>
      </c>
      <c r="BB125" s="12" t="str">
        <f t="shared" si="132"/>
        <v>n.a.</v>
      </c>
      <c r="BC125" s="12" t="str">
        <f t="shared" si="132"/>
        <v>n.a.</v>
      </c>
      <c r="BD125" s="12" t="str">
        <f t="shared" si="132"/>
        <v>n.a.</v>
      </c>
      <c r="BE125" s="12" t="str">
        <f t="shared" si="132"/>
        <v>n.a.</v>
      </c>
      <c r="BF125" s="12" t="str">
        <f t="shared" si="132"/>
        <v>n.a.</v>
      </c>
      <c r="BG125" s="12" t="str">
        <f t="shared" si="132"/>
        <v>n.a.</v>
      </c>
      <c r="BH125" s="12" t="str">
        <f t="shared" si="132"/>
        <v>n.a.</v>
      </c>
      <c r="BI125" s="12" t="str">
        <f t="shared" si="132"/>
        <v>n.a.</v>
      </c>
      <c r="BJ125" s="12" t="str">
        <f t="shared" si="132"/>
        <v>n.a.</v>
      </c>
      <c r="BK125" s="12" t="str">
        <f t="shared" si="132"/>
        <v>n.a.</v>
      </c>
      <c r="BL125" s="12" t="str">
        <f t="shared" si="132"/>
        <v>n.a.</v>
      </c>
      <c r="BM125" s="12" t="str">
        <f t="shared" si="132"/>
        <v>n.a.</v>
      </c>
      <c r="BN125" s="12" t="str">
        <f t="shared" si="132"/>
        <v>n.a.</v>
      </c>
      <c r="BO125" s="12" t="str">
        <f t="shared" si="132"/>
        <v>n.a.</v>
      </c>
      <c r="BP125" s="12" t="str">
        <f t="shared" si="132"/>
        <v>n.a.</v>
      </c>
      <c r="BQ125" s="12" t="str">
        <f t="shared" si="132"/>
        <v>n.a.</v>
      </c>
      <c r="BR125" s="12" t="str">
        <f t="shared" si="132"/>
        <v>n.a.</v>
      </c>
      <c r="BS125" s="12" t="str">
        <f t="shared" si="132"/>
        <v>n.a.</v>
      </c>
      <c r="BT125" s="12" t="str">
        <f t="shared" si="132"/>
        <v>n.a.</v>
      </c>
      <c r="BU125" s="12" t="str">
        <f t="shared" ref="BQ125:CA127" si="133">IFERROR(BU111*HLOOKUP(BS104,$G$7:$AD$9,3),"n.a.")</f>
        <v>n.a.</v>
      </c>
      <c r="BV125" s="12" t="str">
        <f t="shared" si="133"/>
        <v>n.a.</v>
      </c>
      <c r="BW125" s="12" t="str">
        <f t="shared" si="133"/>
        <v>n.a.</v>
      </c>
      <c r="BX125" s="12" t="str">
        <f t="shared" si="133"/>
        <v>n.a.</v>
      </c>
      <c r="BY125" s="12" t="str">
        <f t="shared" si="133"/>
        <v>n.a.</v>
      </c>
      <c r="BZ125" s="12" t="str">
        <f t="shared" si="133"/>
        <v>n.a.</v>
      </c>
      <c r="CA125" s="12" t="str">
        <f t="shared" si="133"/>
        <v>n.a.</v>
      </c>
    </row>
    <row r="126" spans="2:80" x14ac:dyDescent="0.2">
      <c r="F126" t="s">
        <v>9</v>
      </c>
      <c r="I126" s="12" t="str">
        <f t="shared" si="132"/>
        <v>n.a.</v>
      </c>
      <c r="J126" s="12" t="str">
        <f t="shared" si="132"/>
        <v>n.a.</v>
      </c>
      <c r="K126" s="12" t="str">
        <f t="shared" si="132"/>
        <v>n.a.</v>
      </c>
      <c r="L126" s="12" t="str">
        <f t="shared" si="132"/>
        <v>n.a.</v>
      </c>
      <c r="M126" s="12" t="str">
        <f t="shared" si="132"/>
        <v>n.a.</v>
      </c>
      <c r="N126" s="12" t="str">
        <f t="shared" si="132"/>
        <v>n.a.</v>
      </c>
      <c r="O126" s="12" t="str">
        <f t="shared" si="132"/>
        <v>n.a.</v>
      </c>
      <c r="P126" s="12" t="str">
        <f t="shared" si="132"/>
        <v>n.a.</v>
      </c>
      <c r="Q126" s="12" t="str">
        <f t="shared" si="132"/>
        <v>n.a.</v>
      </c>
      <c r="R126" s="12" t="str">
        <f t="shared" si="132"/>
        <v>n.a.</v>
      </c>
      <c r="S126" s="12" t="str">
        <f t="shared" si="132"/>
        <v>n.a.</v>
      </c>
      <c r="T126" s="12" t="str">
        <f t="shared" si="132"/>
        <v>n.a.</v>
      </c>
      <c r="U126" s="12" t="str">
        <f t="shared" si="132"/>
        <v>n.a.</v>
      </c>
      <c r="V126" s="12" t="str">
        <f t="shared" si="132"/>
        <v>n.a.</v>
      </c>
      <c r="W126" s="12" t="str">
        <f t="shared" si="132"/>
        <v>n.a.</v>
      </c>
      <c r="X126" s="12" t="str">
        <f t="shared" si="132"/>
        <v>n.a.</v>
      </c>
      <c r="Y126" s="12" t="str">
        <f t="shared" si="132"/>
        <v>n.a.</v>
      </c>
      <c r="Z126" s="12" t="str">
        <f t="shared" si="132"/>
        <v>n.a.</v>
      </c>
      <c r="AA126" s="12" t="str">
        <f t="shared" si="132"/>
        <v>n.a.</v>
      </c>
      <c r="AB126" s="12" t="str">
        <f t="shared" si="132"/>
        <v>n.a.</v>
      </c>
      <c r="AC126" s="12" t="str">
        <f t="shared" si="132"/>
        <v>n.a.</v>
      </c>
      <c r="AD126" s="12" t="str">
        <f t="shared" si="132"/>
        <v>n.a.</v>
      </c>
      <c r="AE126" s="12" t="str">
        <f t="shared" si="132"/>
        <v>n.a.</v>
      </c>
      <c r="AF126" s="12" t="str">
        <f t="shared" si="132"/>
        <v>n.a.</v>
      </c>
      <c r="AG126" s="12" t="str">
        <f t="shared" si="132"/>
        <v>n.a.</v>
      </c>
      <c r="AH126" s="12" t="str">
        <f t="shared" si="132"/>
        <v>n.a.</v>
      </c>
      <c r="AI126" s="12" t="str">
        <f t="shared" si="132"/>
        <v>n.a.</v>
      </c>
      <c r="AJ126" s="12" t="str">
        <f t="shared" si="132"/>
        <v>n.a.</v>
      </c>
      <c r="AK126" s="12" t="str">
        <f t="shared" si="132"/>
        <v>n.a.</v>
      </c>
      <c r="AL126" s="12" t="str">
        <f t="shared" si="132"/>
        <v>n.a.</v>
      </c>
      <c r="AM126" s="12">
        <f t="shared" si="132"/>
        <v>413.29711463462911</v>
      </c>
      <c r="AN126" s="12">
        <f t="shared" si="132"/>
        <v>401.11645929714859</v>
      </c>
      <c r="AO126" s="12">
        <f t="shared" si="132"/>
        <v>388.80348962348717</v>
      </c>
      <c r="AP126" s="12">
        <f t="shared" si="132"/>
        <v>376.35676832784361</v>
      </c>
      <c r="AQ126" s="12">
        <f t="shared" si="132"/>
        <v>363.77484251156329</v>
      </c>
      <c r="AR126" s="12">
        <f t="shared" si="132"/>
        <v>351.05624349371647</v>
      </c>
      <c r="AS126" s="12">
        <f t="shared" si="132"/>
        <v>338.19948663957518</v>
      </c>
      <c r="AT126" s="12">
        <f t="shared" si="132"/>
        <v>325.20307118734058</v>
      </c>
      <c r="AU126" s="12">
        <f t="shared" si="132"/>
        <v>312.06548007294555</v>
      </c>
      <c r="AV126" s="12">
        <f t="shared" si="132"/>
        <v>298.78517975288742</v>
      </c>
      <c r="AW126" s="12">
        <f t="shared" si="132"/>
        <v>285.36062002541473</v>
      </c>
      <c r="AX126" s="12">
        <f t="shared" si="132"/>
        <v>271.79023384942002</v>
      </c>
      <c r="AY126" s="12">
        <f t="shared" si="132"/>
        <v>258.07243716156995</v>
      </c>
      <c r="AZ126" s="12">
        <f t="shared" si="132"/>
        <v>244.20562869126792</v>
      </c>
      <c r="BA126" s="12">
        <f t="shared" si="132"/>
        <v>230.18818977406784</v>
      </c>
      <c r="BB126" s="12">
        <f t="shared" si="132"/>
        <v>86.407393664942632</v>
      </c>
      <c r="BC126" s="12">
        <f t="shared" si="132"/>
        <v>80.677943133849482</v>
      </c>
      <c r="BD126" s="12">
        <f t="shared" si="132"/>
        <v>74.886255520846589</v>
      </c>
      <c r="BE126" s="12">
        <f t="shared" si="132"/>
        <v>69.031654765613467</v>
      </c>
      <c r="BF126" s="12">
        <f t="shared" si="132"/>
        <v>63.113457463976964</v>
      </c>
      <c r="BG126" s="12">
        <f t="shared" si="132"/>
        <v>57.13097278817181</v>
      </c>
      <c r="BH126" s="12">
        <f t="shared" si="132"/>
        <v>51.083502406206755</v>
      </c>
      <c r="BI126" s="12">
        <f t="shared" si="132"/>
        <v>44.970340400363739</v>
      </c>
      <c r="BJ126" s="12">
        <f t="shared" si="132"/>
        <v>38.790773184766522</v>
      </c>
      <c r="BK126" s="12" t="str">
        <f t="shared" si="132"/>
        <v>n.a.</v>
      </c>
      <c r="BL126" s="12" t="str">
        <f t="shared" si="132"/>
        <v>n.a.</v>
      </c>
      <c r="BM126" s="12" t="str">
        <f t="shared" si="132"/>
        <v>n.a.</v>
      </c>
      <c r="BN126" s="12" t="str">
        <f t="shared" si="132"/>
        <v>n.a.</v>
      </c>
      <c r="BO126" s="12" t="str">
        <f t="shared" si="132"/>
        <v>n.a.</v>
      </c>
      <c r="BP126" s="12" t="str">
        <f t="shared" si="132"/>
        <v>n.a.</v>
      </c>
      <c r="BQ126" s="12" t="str">
        <f t="shared" si="133"/>
        <v>n.a.</v>
      </c>
      <c r="BR126" s="12" t="str">
        <f t="shared" si="133"/>
        <v>n.a.</v>
      </c>
      <c r="BS126" s="12" t="str">
        <f t="shared" si="133"/>
        <v>n.a.</v>
      </c>
      <c r="BT126" s="12" t="str">
        <f t="shared" si="133"/>
        <v>n.a.</v>
      </c>
      <c r="BU126" s="12" t="str">
        <f t="shared" si="133"/>
        <v>n.a.</v>
      </c>
      <c r="BV126" s="12" t="str">
        <f t="shared" si="133"/>
        <v>n.a.</v>
      </c>
      <c r="BW126" s="12" t="str">
        <f t="shared" si="133"/>
        <v>n.a.</v>
      </c>
      <c r="BX126" s="12" t="str">
        <f t="shared" si="133"/>
        <v>n.a.</v>
      </c>
      <c r="BY126" s="12" t="str">
        <f t="shared" si="133"/>
        <v>n.a.</v>
      </c>
      <c r="BZ126" s="12" t="str">
        <f t="shared" si="133"/>
        <v>n.a.</v>
      </c>
      <c r="CA126" s="12" t="str">
        <f t="shared" si="133"/>
        <v>n.a.</v>
      </c>
    </row>
    <row r="127" spans="2:80" x14ac:dyDescent="0.2">
      <c r="F127" t="s">
        <v>10</v>
      </c>
      <c r="I127" s="12" t="str">
        <f t="shared" si="132"/>
        <v>n.a.</v>
      </c>
      <c r="J127" s="12" t="str">
        <f t="shared" si="132"/>
        <v>n.a.</v>
      </c>
      <c r="K127" s="12" t="str">
        <f t="shared" si="132"/>
        <v>n.a.</v>
      </c>
      <c r="L127" s="12" t="str">
        <f t="shared" si="132"/>
        <v>n.a.</v>
      </c>
      <c r="M127" s="12" t="str">
        <f t="shared" si="132"/>
        <v>n.a.</v>
      </c>
      <c r="N127" s="12" t="str">
        <f t="shared" si="132"/>
        <v>n.a.</v>
      </c>
      <c r="O127" s="12" t="str">
        <f t="shared" si="132"/>
        <v>n.a.</v>
      </c>
      <c r="P127" s="12" t="str">
        <f t="shared" si="132"/>
        <v>n.a.</v>
      </c>
      <c r="Q127" s="12" t="str">
        <f t="shared" si="132"/>
        <v>n.a.</v>
      </c>
      <c r="R127" s="12" t="str">
        <f t="shared" si="132"/>
        <v>n.a.</v>
      </c>
      <c r="S127" s="12" t="str">
        <f t="shared" si="132"/>
        <v>n.a.</v>
      </c>
      <c r="T127" s="12" t="str">
        <f t="shared" si="132"/>
        <v>n.a.</v>
      </c>
      <c r="U127" s="12" t="str">
        <f t="shared" si="132"/>
        <v>n.a.</v>
      </c>
      <c r="V127" s="12" t="str">
        <f t="shared" si="132"/>
        <v>n.a.</v>
      </c>
      <c r="W127" s="12" t="str">
        <f t="shared" si="132"/>
        <v>n.a.</v>
      </c>
      <c r="X127" s="12" t="str">
        <f t="shared" si="132"/>
        <v>n.a.</v>
      </c>
      <c r="Y127" s="12" t="str">
        <f t="shared" si="132"/>
        <v>n.a.</v>
      </c>
      <c r="Z127" s="12" t="str">
        <f t="shared" si="132"/>
        <v>n.a.</v>
      </c>
      <c r="AA127" s="12" t="str">
        <f t="shared" si="132"/>
        <v>n.a.</v>
      </c>
      <c r="AB127" s="12" t="str">
        <f t="shared" si="132"/>
        <v>n.a.</v>
      </c>
      <c r="AC127" s="12" t="str">
        <f t="shared" si="132"/>
        <v>n.a.</v>
      </c>
      <c r="AD127" s="12" t="str">
        <f t="shared" si="132"/>
        <v>n.a.</v>
      </c>
      <c r="AE127" s="12" t="str">
        <f t="shared" si="132"/>
        <v>n.a.</v>
      </c>
      <c r="AF127" s="12" t="str">
        <f t="shared" si="132"/>
        <v>n.a.</v>
      </c>
      <c r="AG127" s="12" t="str">
        <f t="shared" si="132"/>
        <v>n.a.</v>
      </c>
      <c r="AH127" s="12" t="str">
        <f t="shared" si="132"/>
        <v>n.a.</v>
      </c>
      <c r="AI127" s="12" t="str">
        <f t="shared" si="132"/>
        <v>n.a.</v>
      </c>
      <c r="AJ127" s="12" t="str">
        <f t="shared" si="132"/>
        <v>n.a.</v>
      </c>
      <c r="AK127" s="12" t="str">
        <f t="shared" si="132"/>
        <v>n.a.</v>
      </c>
      <c r="AL127" s="12" t="str">
        <f t="shared" si="132"/>
        <v>n.a.</v>
      </c>
      <c r="AM127" s="12" t="str">
        <f t="shared" si="132"/>
        <v>n.a.</v>
      </c>
      <c r="AN127" s="12" t="str">
        <f t="shared" si="132"/>
        <v>n.a.</v>
      </c>
      <c r="AO127" s="12" t="str">
        <f t="shared" si="132"/>
        <v>n.a.</v>
      </c>
      <c r="AP127" s="12" t="str">
        <f t="shared" si="132"/>
        <v>n.a.</v>
      </c>
      <c r="AQ127" s="12" t="str">
        <f t="shared" si="132"/>
        <v>n.a.</v>
      </c>
      <c r="AR127" s="12" t="str">
        <f t="shared" si="132"/>
        <v>n.a.</v>
      </c>
      <c r="AS127" s="12" t="str">
        <f t="shared" si="132"/>
        <v>n.a.</v>
      </c>
      <c r="AT127" s="12" t="str">
        <f t="shared" si="132"/>
        <v>n.a.</v>
      </c>
      <c r="AU127" s="12" t="str">
        <f t="shared" si="132"/>
        <v>n.a.</v>
      </c>
      <c r="AV127" s="12" t="str">
        <f t="shared" si="132"/>
        <v>n.a.</v>
      </c>
      <c r="AW127" s="12" t="str">
        <f t="shared" si="132"/>
        <v>n.a.</v>
      </c>
      <c r="AX127" s="12" t="str">
        <f t="shared" si="132"/>
        <v>n.a.</v>
      </c>
      <c r="AY127" s="12" t="str">
        <f t="shared" si="132"/>
        <v>n.a.</v>
      </c>
      <c r="AZ127" s="12" t="str">
        <f t="shared" si="132"/>
        <v>n.a.</v>
      </c>
      <c r="BA127" s="12" t="str">
        <f t="shared" si="132"/>
        <v>n.a.</v>
      </c>
      <c r="BB127" s="12">
        <f t="shared" si="132"/>
        <v>247.97826878077748</v>
      </c>
      <c r="BC127" s="12">
        <f t="shared" si="132"/>
        <v>240.66987557828918</v>
      </c>
      <c r="BD127" s="12">
        <f t="shared" si="132"/>
        <v>233.28209377409232</v>
      </c>
      <c r="BE127" s="12">
        <f t="shared" si="132"/>
        <v>225.81406099670619</v>
      </c>
      <c r="BF127" s="12">
        <f t="shared" si="132"/>
        <v>218.26490550693799</v>
      </c>
      <c r="BG127" s="12">
        <f t="shared" si="132"/>
        <v>210.63374609622988</v>
      </c>
      <c r="BH127" s="12">
        <f t="shared" si="132"/>
        <v>202.91969198374511</v>
      </c>
      <c r="BI127" s="12">
        <f t="shared" si="132"/>
        <v>195.12184271240437</v>
      </c>
      <c r="BJ127" s="12">
        <f t="shared" si="132"/>
        <v>187.23928804376735</v>
      </c>
      <c r="BK127" s="12">
        <f t="shared" si="132"/>
        <v>179.27110785173247</v>
      </c>
      <c r="BL127" s="12">
        <f t="shared" si="132"/>
        <v>171.21637201524885</v>
      </c>
      <c r="BM127" s="12">
        <f t="shared" si="132"/>
        <v>163.07414030965202</v>
      </c>
      <c r="BN127" s="12">
        <f t="shared" si="132"/>
        <v>154.84346229694199</v>
      </c>
      <c r="BO127" s="12">
        <f t="shared" si="132"/>
        <v>146.52337721476076</v>
      </c>
      <c r="BP127" s="12">
        <f t="shared" si="132"/>
        <v>138.11291386444071</v>
      </c>
      <c r="BQ127" s="12">
        <f t="shared" si="133"/>
        <v>129.61109049741395</v>
      </c>
      <c r="BR127" s="12">
        <f t="shared" si="133"/>
        <v>48.406765880309685</v>
      </c>
      <c r="BS127" s="12">
        <f t="shared" si="133"/>
        <v>44.931753312507951</v>
      </c>
      <c r="BT127" s="12">
        <f t="shared" si="133"/>
        <v>41.418992859368075</v>
      </c>
      <c r="BU127" s="12">
        <f t="shared" si="133"/>
        <v>37.868074478386177</v>
      </c>
      <c r="BV127" s="12">
        <f t="shared" si="133"/>
        <v>34.278583672903082</v>
      </c>
      <c r="BW127" s="12">
        <f t="shared" si="133"/>
        <v>30.650101443724051</v>
      </c>
      <c r="BX127" s="12">
        <f t="shared" si="133"/>
        <v>26.982204240218241</v>
      </c>
      <c r="BY127" s="12">
        <f t="shared" si="133"/>
        <v>23.274463910859911</v>
      </c>
      <c r="BZ127" s="12">
        <f t="shared" ca="1" si="133"/>
        <v>92.291095362041673</v>
      </c>
      <c r="CA127" s="12" t="str">
        <f t="shared" ca="1" si="133"/>
        <v>n.a.</v>
      </c>
    </row>
    <row r="128" spans="2:80" ht="5.25" customHeight="1" x14ac:dyDescent="0.2">
      <c r="I128" s="12"/>
      <c r="J128" s="12"/>
      <c r="K128" s="12"/>
      <c r="L128" s="12"/>
      <c r="M128" s="12"/>
      <c r="N128" s="12"/>
      <c r="O128" s="12"/>
      <c r="P128" s="12"/>
      <c r="Q128" s="12"/>
      <c r="R128" s="12"/>
      <c r="S128" s="12"/>
      <c r="T128" s="12"/>
      <c r="U128" s="12"/>
      <c r="V128" s="12"/>
      <c r="W128" s="12"/>
      <c r="X128" s="12"/>
      <c r="Y128" s="12"/>
      <c r="Z128" s="12"/>
      <c r="AA128" s="12"/>
      <c r="AB128" s="12"/>
      <c r="AC128" s="12"/>
      <c r="AD128" s="12"/>
      <c r="AE128" s="12"/>
      <c r="AF128" s="12"/>
      <c r="AG128" s="12"/>
      <c r="AH128" s="12"/>
      <c r="AI128" s="12"/>
      <c r="AJ128" s="12"/>
      <c r="AK128" s="12"/>
      <c r="AL128" s="12"/>
      <c r="AM128" s="12"/>
      <c r="AN128" s="12"/>
      <c r="AO128" s="12"/>
      <c r="AP128" s="12"/>
      <c r="AQ128" s="12"/>
      <c r="AR128" s="12"/>
      <c r="AS128" s="12"/>
      <c r="AT128" s="12"/>
      <c r="AU128" s="12"/>
      <c r="AV128" s="12"/>
      <c r="AW128" s="12"/>
      <c r="AX128" s="12"/>
      <c r="AY128" s="12"/>
      <c r="AZ128" s="12"/>
      <c r="BA128" s="12"/>
      <c r="BB128" s="12"/>
      <c r="BC128" s="12"/>
      <c r="BD128" s="12"/>
      <c r="BE128" s="12"/>
      <c r="BF128" s="12"/>
      <c r="BG128" s="12"/>
      <c r="BH128" s="12"/>
      <c r="BI128" s="12"/>
      <c r="BJ128" s="12"/>
      <c r="BK128" s="12"/>
      <c r="BL128" s="12"/>
      <c r="BM128" s="12"/>
      <c r="BN128" s="12"/>
      <c r="BO128" s="12"/>
      <c r="BP128" s="12"/>
      <c r="BQ128" s="12"/>
      <c r="BR128" s="12"/>
      <c r="BS128" s="12"/>
      <c r="BT128" s="12"/>
      <c r="BU128" s="12"/>
      <c r="BV128" s="12"/>
      <c r="BW128" s="12"/>
      <c r="BX128" s="12"/>
      <c r="BY128" s="12"/>
    </row>
    <row r="129" spans="2:81" x14ac:dyDescent="0.2">
      <c r="B129" s="21" t="s">
        <v>14</v>
      </c>
      <c r="F129" s="13" t="s">
        <v>14</v>
      </c>
      <c r="G129" s="13"/>
      <c r="H129" s="13"/>
      <c r="I129" s="14">
        <f t="shared" ref="I129:BT129" ca="1" si="134">SUM(I124:I127)</f>
        <v>4552.3955121049748</v>
      </c>
      <c r="J129" s="14">
        <f t="shared" si="134"/>
        <v>1114.2123869365239</v>
      </c>
      <c r="K129" s="14">
        <f t="shared" si="134"/>
        <v>1080.0096933985756</v>
      </c>
      <c r="L129" s="14">
        <f t="shared" si="134"/>
        <v>1045.4354675773434</v>
      </c>
      <c r="M129" s="14">
        <f t="shared" si="134"/>
        <v>1010.4856736432314</v>
      </c>
      <c r="N129" s="14">
        <f t="shared" si="134"/>
        <v>975.15623192699024</v>
      </c>
      <c r="O129" s="14">
        <f t="shared" si="134"/>
        <v>939.44301844326446</v>
      </c>
      <c r="P129" s="14">
        <f t="shared" si="134"/>
        <v>903.34186440927942</v>
      </c>
      <c r="Q129" s="14">
        <f t="shared" si="134"/>
        <v>866.8485557581821</v>
      </c>
      <c r="R129" s="14">
        <f t="shared" si="134"/>
        <v>829.95883264690951</v>
      </c>
      <c r="S129" s="14">
        <f t="shared" si="134"/>
        <v>792.66838895948536</v>
      </c>
      <c r="T129" s="14">
        <f t="shared" si="134"/>
        <v>754.97287180394449</v>
      </c>
      <c r="U129" s="14">
        <f t="shared" si="134"/>
        <v>716.86788100436104</v>
      </c>
      <c r="V129" s="14">
        <f t="shared" si="134"/>
        <v>678.34896858685534</v>
      </c>
      <c r="W129" s="14">
        <f t="shared" si="134"/>
        <v>639.41163826129957</v>
      </c>
      <c r="X129" s="14">
        <f t="shared" si="134"/>
        <v>928.84906234922255</v>
      </c>
      <c r="Y129" s="14">
        <f t="shared" si="134"/>
        <v>892.63282975594075</v>
      </c>
      <c r="Z129" s="14">
        <f t="shared" si="134"/>
        <v>856.02319248594142</v>
      </c>
      <c r="AA129" s="14">
        <f t="shared" si="134"/>
        <v>819.01587711755462</v>
      </c>
      <c r="AB129" s="14">
        <f t="shared" si="134"/>
        <v>781.60656380809712</v>
      </c>
      <c r="AC129" s="14">
        <f t="shared" si="134"/>
        <v>743.79088579000472</v>
      </c>
      <c r="AD129" s="14">
        <f t="shared" si="134"/>
        <v>705.56442886097739</v>
      </c>
      <c r="AE129" s="14">
        <f t="shared" si="134"/>
        <v>666.92273086880027</v>
      </c>
      <c r="AF129" s="14">
        <f t="shared" si="134"/>
        <v>627.86128119037187</v>
      </c>
      <c r="AG129" s="14">
        <f t="shared" si="134"/>
        <v>497.97529958814567</v>
      </c>
      <c r="AH129" s="14">
        <f t="shared" si="134"/>
        <v>475.6010333756912</v>
      </c>
      <c r="AI129" s="14">
        <f t="shared" si="134"/>
        <v>452.98372308236668</v>
      </c>
      <c r="AJ129" s="14">
        <f t="shared" si="134"/>
        <v>430.12072860261657</v>
      </c>
      <c r="AK129" s="14">
        <f t="shared" si="134"/>
        <v>407.00938115211318</v>
      </c>
      <c r="AL129" s="14">
        <f t="shared" si="134"/>
        <v>383.64698295677971</v>
      </c>
      <c r="AM129" s="14">
        <f t="shared" si="134"/>
        <v>557.30943740953353</v>
      </c>
      <c r="AN129" s="14">
        <f t="shared" si="134"/>
        <v>535.57969785356431</v>
      </c>
      <c r="AO129" s="14">
        <f t="shared" si="134"/>
        <v>513.61391549156485</v>
      </c>
      <c r="AP129" s="14">
        <f t="shared" si="134"/>
        <v>491.40952627053269</v>
      </c>
      <c r="AQ129" s="14">
        <f t="shared" si="134"/>
        <v>468.96393828485822</v>
      </c>
      <c r="AR129" s="14">
        <f t="shared" si="134"/>
        <v>446.2745314740028</v>
      </c>
      <c r="AS129" s="14">
        <f t="shared" si="134"/>
        <v>423.33865731658642</v>
      </c>
      <c r="AT129" s="14">
        <f t="shared" si="134"/>
        <v>400.15363852128013</v>
      </c>
      <c r="AU129" s="14">
        <f t="shared" si="134"/>
        <v>376.71676871422306</v>
      </c>
      <c r="AV129" s="14">
        <f t="shared" si="134"/>
        <v>298.78517975288742</v>
      </c>
      <c r="AW129" s="14">
        <f t="shared" si="134"/>
        <v>285.36062002541473</v>
      </c>
      <c r="AX129" s="14">
        <f t="shared" si="134"/>
        <v>271.79023384942002</v>
      </c>
      <c r="AY129" s="14">
        <f t="shared" si="134"/>
        <v>258.07243716156995</v>
      </c>
      <c r="AZ129" s="14">
        <f t="shared" si="134"/>
        <v>244.20562869126792</v>
      </c>
      <c r="BA129" s="14">
        <f t="shared" si="134"/>
        <v>230.18818977406784</v>
      </c>
      <c r="BB129" s="14">
        <f t="shared" si="134"/>
        <v>334.38566244572013</v>
      </c>
      <c r="BC129" s="14">
        <f t="shared" si="134"/>
        <v>321.34781871213863</v>
      </c>
      <c r="BD129" s="14">
        <f t="shared" si="134"/>
        <v>308.16834929493893</v>
      </c>
      <c r="BE129" s="14">
        <f t="shared" si="134"/>
        <v>294.84571576231963</v>
      </c>
      <c r="BF129" s="14">
        <f t="shared" si="134"/>
        <v>281.37836297091496</v>
      </c>
      <c r="BG129" s="14">
        <f t="shared" si="134"/>
        <v>267.7647188844017</v>
      </c>
      <c r="BH129" s="14">
        <f t="shared" si="134"/>
        <v>254.00319438995186</v>
      </c>
      <c r="BI129" s="14">
        <f t="shared" si="134"/>
        <v>240.09218311276811</v>
      </c>
      <c r="BJ129" s="14">
        <f t="shared" si="134"/>
        <v>226.03006122853387</v>
      </c>
      <c r="BK129" s="14">
        <f t="shared" si="134"/>
        <v>179.27110785173247</v>
      </c>
      <c r="BL129" s="14">
        <f t="shared" si="134"/>
        <v>171.21637201524885</v>
      </c>
      <c r="BM129" s="14">
        <f t="shared" si="134"/>
        <v>163.07414030965202</v>
      </c>
      <c r="BN129" s="14">
        <f t="shared" si="134"/>
        <v>154.84346229694199</v>
      </c>
      <c r="BO129" s="14">
        <f t="shared" si="134"/>
        <v>146.52337721476076</v>
      </c>
      <c r="BP129" s="14">
        <f t="shared" si="134"/>
        <v>138.11291386444071</v>
      </c>
      <c r="BQ129" s="14">
        <f t="shared" si="134"/>
        <v>129.61109049741395</v>
      </c>
      <c r="BR129" s="14">
        <f t="shared" si="134"/>
        <v>48.406765880309685</v>
      </c>
      <c r="BS129" s="14">
        <f t="shared" si="134"/>
        <v>44.931753312507951</v>
      </c>
      <c r="BT129" s="14">
        <f t="shared" si="134"/>
        <v>41.418992859368075</v>
      </c>
      <c r="BU129" s="14">
        <f t="shared" ref="BU129:CA129" si="135">SUM(BU124:BU127)</f>
        <v>37.868074478386177</v>
      </c>
      <c r="BV129" s="14">
        <f t="shared" si="135"/>
        <v>34.278583672903082</v>
      </c>
      <c r="BW129" s="14">
        <f t="shared" si="135"/>
        <v>30.650101443724051</v>
      </c>
      <c r="BX129" s="14">
        <f t="shared" si="135"/>
        <v>26.982204240218241</v>
      </c>
      <c r="BY129" s="14">
        <f t="shared" si="135"/>
        <v>23.274463910859911</v>
      </c>
      <c r="BZ129" s="14">
        <f t="shared" ca="1" si="135"/>
        <v>92.291095362041673</v>
      </c>
      <c r="CA129" s="14">
        <f t="shared" ca="1" si="135"/>
        <v>0</v>
      </c>
    </row>
    <row r="132" spans="2:81" x14ac:dyDescent="0.2">
      <c r="F132" t="s">
        <v>7</v>
      </c>
    </row>
    <row r="133" spans="2:81" x14ac:dyDescent="0.2">
      <c r="F133" s="6" t="s">
        <v>8</v>
      </c>
      <c r="G133" s="6"/>
      <c r="H133" s="6"/>
      <c r="I133" s="6"/>
      <c r="J133" s="7"/>
      <c r="K133" s="7"/>
      <c r="L133" s="7"/>
      <c r="M133" s="7"/>
      <c r="N133" s="7"/>
      <c r="O133" s="7"/>
      <c r="P133" s="7"/>
      <c r="Q133" s="7"/>
      <c r="R133" s="7"/>
      <c r="S133" s="7"/>
      <c r="T133" s="7"/>
      <c r="U133" s="7"/>
      <c r="V133" s="7"/>
      <c r="W133" s="7"/>
      <c r="X133" s="7"/>
      <c r="Y133" s="7">
        <v>1</v>
      </c>
      <c r="Z133" s="7">
        <f>1+Y133</f>
        <v>2</v>
      </c>
      <c r="AA133" s="7">
        <f t="shared" ref="AA133:AP134" si="136">1+Z133</f>
        <v>3</v>
      </c>
      <c r="AB133" s="7">
        <f t="shared" si="136"/>
        <v>4</v>
      </c>
      <c r="AC133" s="7">
        <f t="shared" si="136"/>
        <v>5</v>
      </c>
      <c r="AD133" s="7">
        <f t="shared" si="136"/>
        <v>6</v>
      </c>
      <c r="AE133" s="7">
        <f t="shared" si="136"/>
        <v>7</v>
      </c>
      <c r="AF133" s="7">
        <f t="shared" si="136"/>
        <v>8</v>
      </c>
      <c r="AG133" s="7">
        <f t="shared" si="136"/>
        <v>9</v>
      </c>
      <c r="AH133" s="7">
        <f t="shared" si="136"/>
        <v>10</v>
      </c>
      <c r="AI133" s="7">
        <f t="shared" si="136"/>
        <v>11</v>
      </c>
      <c r="AJ133" s="7">
        <f t="shared" si="136"/>
        <v>12</v>
      </c>
      <c r="AK133" s="7">
        <f t="shared" si="136"/>
        <v>13</v>
      </c>
      <c r="AL133" s="7">
        <f t="shared" si="136"/>
        <v>14</v>
      </c>
      <c r="AM133" s="7">
        <f t="shared" si="136"/>
        <v>15</v>
      </c>
      <c r="AN133" s="7">
        <f t="shared" si="136"/>
        <v>16</v>
      </c>
      <c r="AO133" s="7">
        <f t="shared" si="136"/>
        <v>17</v>
      </c>
      <c r="AP133" s="7">
        <f t="shared" si="136"/>
        <v>18</v>
      </c>
      <c r="AQ133" s="7">
        <f t="shared" ref="AP133:BE134" si="137">1+AP133</f>
        <v>19</v>
      </c>
      <c r="AR133" s="7">
        <f t="shared" si="137"/>
        <v>20</v>
      </c>
      <c r="AS133" s="7">
        <f t="shared" si="137"/>
        <v>21</v>
      </c>
      <c r="AT133" s="7">
        <f t="shared" si="137"/>
        <v>22</v>
      </c>
      <c r="AU133" s="7">
        <f t="shared" si="137"/>
        <v>23</v>
      </c>
      <c r="AV133" s="7">
        <f t="shared" si="137"/>
        <v>24</v>
      </c>
    </row>
    <row r="134" spans="2:81" x14ac:dyDescent="0.2">
      <c r="F134" s="6" t="s">
        <v>9</v>
      </c>
      <c r="G134" s="6"/>
      <c r="H134" s="6"/>
      <c r="I134" s="6"/>
      <c r="AN134" s="7">
        <v>1</v>
      </c>
      <c r="AO134" s="7">
        <f>1+AN134</f>
        <v>2</v>
      </c>
      <c r="AP134" s="7">
        <f t="shared" si="137"/>
        <v>3</v>
      </c>
      <c r="AQ134" s="7">
        <f t="shared" si="137"/>
        <v>4</v>
      </c>
      <c r="AR134" s="7">
        <f t="shared" si="137"/>
        <v>5</v>
      </c>
      <c r="AS134" s="7">
        <f t="shared" si="137"/>
        <v>6</v>
      </c>
      <c r="AT134" s="7">
        <f t="shared" si="137"/>
        <v>7</v>
      </c>
      <c r="AU134" s="7">
        <f t="shared" si="137"/>
        <v>8</v>
      </c>
      <c r="AV134" s="7">
        <f t="shared" si="137"/>
        <v>9</v>
      </c>
      <c r="AW134" s="7">
        <f t="shared" si="137"/>
        <v>10</v>
      </c>
      <c r="AX134" s="7">
        <f t="shared" si="137"/>
        <v>11</v>
      </c>
      <c r="AY134" s="7">
        <f t="shared" si="137"/>
        <v>12</v>
      </c>
      <c r="AZ134" s="7">
        <f t="shared" si="137"/>
        <v>13</v>
      </c>
      <c r="BA134" s="7">
        <f t="shared" si="137"/>
        <v>14</v>
      </c>
      <c r="BB134" s="7">
        <f t="shared" si="137"/>
        <v>15</v>
      </c>
      <c r="BC134" s="7">
        <f t="shared" si="137"/>
        <v>16</v>
      </c>
      <c r="BD134" s="7">
        <f t="shared" si="137"/>
        <v>17</v>
      </c>
      <c r="BE134" s="7">
        <f t="shared" si="137"/>
        <v>18</v>
      </c>
      <c r="BF134" s="7">
        <f t="shared" ref="BE134:BT135" si="138">1+BE134</f>
        <v>19</v>
      </c>
      <c r="BG134" s="7">
        <f t="shared" si="138"/>
        <v>20</v>
      </c>
      <c r="BH134" s="7">
        <f t="shared" si="138"/>
        <v>21</v>
      </c>
      <c r="BI134" s="7">
        <f t="shared" si="138"/>
        <v>22</v>
      </c>
      <c r="BJ134" s="7">
        <f t="shared" si="138"/>
        <v>23</v>
      </c>
      <c r="BK134" s="7">
        <f t="shared" si="138"/>
        <v>24</v>
      </c>
    </row>
    <row r="135" spans="2:81" x14ac:dyDescent="0.2">
      <c r="F135" s="6" t="s">
        <v>10</v>
      </c>
      <c r="G135" s="6"/>
      <c r="H135" s="6"/>
      <c r="I135" s="6"/>
      <c r="BC135" s="7">
        <v>1</v>
      </c>
      <c r="BD135" s="7">
        <f>1+BC135</f>
        <v>2</v>
      </c>
      <c r="BE135" s="7">
        <f t="shared" si="138"/>
        <v>3</v>
      </c>
      <c r="BF135" s="7">
        <f t="shared" si="138"/>
        <v>4</v>
      </c>
      <c r="BG135" s="7">
        <f t="shared" si="138"/>
        <v>5</v>
      </c>
      <c r="BH135" s="7">
        <f t="shared" si="138"/>
        <v>6</v>
      </c>
      <c r="BI135" s="7">
        <f t="shared" si="138"/>
        <v>7</v>
      </c>
      <c r="BJ135" s="7">
        <f t="shared" si="138"/>
        <v>8</v>
      </c>
      <c r="BK135" s="7">
        <f t="shared" si="138"/>
        <v>9</v>
      </c>
      <c r="BL135" s="7">
        <f t="shared" si="138"/>
        <v>10</v>
      </c>
      <c r="BM135" s="7">
        <f t="shared" si="138"/>
        <v>11</v>
      </c>
      <c r="BN135" s="7">
        <f t="shared" si="138"/>
        <v>12</v>
      </c>
      <c r="BO135" s="7">
        <f t="shared" si="138"/>
        <v>13</v>
      </c>
      <c r="BP135" s="7">
        <f t="shared" si="138"/>
        <v>14</v>
      </c>
      <c r="BQ135" s="7">
        <f t="shared" si="138"/>
        <v>15</v>
      </c>
      <c r="BR135" s="7">
        <f t="shared" si="138"/>
        <v>16</v>
      </c>
      <c r="BS135" s="7">
        <f t="shared" si="138"/>
        <v>17</v>
      </c>
      <c r="BT135" s="7">
        <f t="shared" si="138"/>
        <v>18</v>
      </c>
      <c r="BU135" s="7">
        <f t="shared" ref="BU135:CA135" si="139">1+BT135</f>
        <v>19</v>
      </c>
      <c r="BV135" s="7">
        <f t="shared" si="139"/>
        <v>20</v>
      </c>
      <c r="BW135" s="7">
        <f t="shared" si="139"/>
        <v>21</v>
      </c>
      <c r="BX135" s="7">
        <f t="shared" si="139"/>
        <v>22</v>
      </c>
      <c r="BY135" s="7">
        <f t="shared" si="139"/>
        <v>23</v>
      </c>
      <c r="BZ135" s="7">
        <f t="shared" si="139"/>
        <v>24</v>
      </c>
      <c r="CA135" s="7">
        <f t="shared" si="139"/>
        <v>25</v>
      </c>
    </row>
    <row r="136" spans="2:81" x14ac:dyDescent="0.2">
      <c r="F136" s="6"/>
      <c r="G136" s="6"/>
      <c r="H136" s="6"/>
      <c r="I136" s="6"/>
      <c r="J136" s="19">
        <f>C137</f>
        <v>43950</v>
      </c>
      <c r="K136" s="19">
        <f>EDATE(J136,1)</f>
        <v>43980</v>
      </c>
      <c r="L136" s="19">
        <f t="shared" ref="L136:BW136" si="140">EDATE(K136,1)</f>
        <v>44011</v>
      </c>
      <c r="M136" s="19">
        <f t="shared" si="140"/>
        <v>44041</v>
      </c>
      <c r="N136" s="19">
        <f t="shared" si="140"/>
        <v>44072</v>
      </c>
      <c r="O136" s="19">
        <f t="shared" si="140"/>
        <v>44103</v>
      </c>
      <c r="P136" s="19">
        <f t="shared" si="140"/>
        <v>44133</v>
      </c>
      <c r="Q136" s="19">
        <f t="shared" si="140"/>
        <v>44164</v>
      </c>
      <c r="R136" s="19">
        <f t="shared" si="140"/>
        <v>44194</v>
      </c>
      <c r="S136" s="19">
        <f t="shared" si="140"/>
        <v>44225</v>
      </c>
      <c r="T136" s="19">
        <f t="shared" si="140"/>
        <v>44255</v>
      </c>
      <c r="U136" s="19">
        <f t="shared" si="140"/>
        <v>44283</v>
      </c>
      <c r="V136" s="19">
        <f t="shared" si="140"/>
        <v>44314</v>
      </c>
      <c r="W136" s="19">
        <f t="shared" si="140"/>
        <v>44344</v>
      </c>
      <c r="X136" s="19">
        <f t="shared" si="140"/>
        <v>44375</v>
      </c>
      <c r="Y136" s="19">
        <f t="shared" si="140"/>
        <v>44405</v>
      </c>
      <c r="Z136" s="19">
        <f t="shared" si="140"/>
        <v>44436</v>
      </c>
      <c r="AA136" s="19">
        <f t="shared" si="140"/>
        <v>44467</v>
      </c>
      <c r="AB136" s="19">
        <f t="shared" si="140"/>
        <v>44497</v>
      </c>
      <c r="AC136" s="19">
        <f t="shared" si="140"/>
        <v>44528</v>
      </c>
      <c r="AD136" s="19">
        <f t="shared" si="140"/>
        <v>44558</v>
      </c>
      <c r="AE136" s="19">
        <f t="shared" si="140"/>
        <v>44589</v>
      </c>
      <c r="AF136" s="19">
        <f t="shared" si="140"/>
        <v>44620</v>
      </c>
      <c r="AG136" s="19">
        <f t="shared" si="140"/>
        <v>44648</v>
      </c>
      <c r="AH136" s="19">
        <f t="shared" si="140"/>
        <v>44679</v>
      </c>
      <c r="AI136" s="19">
        <f t="shared" si="140"/>
        <v>44709</v>
      </c>
      <c r="AJ136" s="19">
        <f t="shared" si="140"/>
        <v>44740</v>
      </c>
      <c r="AK136" s="19">
        <f t="shared" si="140"/>
        <v>44770</v>
      </c>
      <c r="AL136" s="19">
        <f t="shared" si="140"/>
        <v>44801</v>
      </c>
      <c r="AM136" s="19">
        <f t="shared" si="140"/>
        <v>44832</v>
      </c>
      <c r="AN136" s="19">
        <f t="shared" si="140"/>
        <v>44862</v>
      </c>
      <c r="AO136" s="19">
        <f t="shared" si="140"/>
        <v>44893</v>
      </c>
      <c r="AP136" s="19">
        <f t="shared" si="140"/>
        <v>44923</v>
      </c>
      <c r="AQ136" s="19">
        <f t="shared" si="140"/>
        <v>44954</v>
      </c>
      <c r="AR136" s="19">
        <f t="shared" si="140"/>
        <v>44985</v>
      </c>
      <c r="AS136" s="19">
        <f t="shared" si="140"/>
        <v>45013</v>
      </c>
      <c r="AT136" s="19">
        <f t="shared" si="140"/>
        <v>45044</v>
      </c>
      <c r="AU136" s="19">
        <f t="shared" si="140"/>
        <v>45074</v>
      </c>
      <c r="AV136" s="19">
        <f t="shared" si="140"/>
        <v>45105</v>
      </c>
      <c r="AW136" s="19">
        <f t="shared" si="140"/>
        <v>45135</v>
      </c>
      <c r="AX136" s="19">
        <f t="shared" si="140"/>
        <v>45166</v>
      </c>
      <c r="AY136" s="19">
        <f t="shared" si="140"/>
        <v>45197</v>
      </c>
      <c r="AZ136" s="19">
        <f t="shared" si="140"/>
        <v>45227</v>
      </c>
      <c r="BA136" s="19">
        <f t="shared" si="140"/>
        <v>45258</v>
      </c>
      <c r="BB136" s="19">
        <f t="shared" si="140"/>
        <v>45288</v>
      </c>
      <c r="BC136" s="19">
        <f t="shared" si="140"/>
        <v>45319</v>
      </c>
      <c r="BD136" s="19">
        <f t="shared" si="140"/>
        <v>45350</v>
      </c>
      <c r="BE136" s="19">
        <f t="shared" si="140"/>
        <v>45379</v>
      </c>
      <c r="BF136" s="19">
        <f t="shared" si="140"/>
        <v>45410</v>
      </c>
      <c r="BG136" s="19">
        <f t="shared" si="140"/>
        <v>45440</v>
      </c>
      <c r="BH136" s="19">
        <f t="shared" si="140"/>
        <v>45471</v>
      </c>
      <c r="BI136" s="19">
        <f t="shared" si="140"/>
        <v>45501</v>
      </c>
      <c r="BJ136" s="19">
        <f t="shared" si="140"/>
        <v>45532</v>
      </c>
      <c r="BK136" s="19">
        <f t="shared" si="140"/>
        <v>45563</v>
      </c>
      <c r="BL136" s="19">
        <f t="shared" si="140"/>
        <v>45593</v>
      </c>
      <c r="BM136" s="19">
        <f t="shared" si="140"/>
        <v>45624</v>
      </c>
      <c r="BN136" s="19">
        <f t="shared" si="140"/>
        <v>45654</v>
      </c>
      <c r="BO136" s="19">
        <f t="shared" si="140"/>
        <v>45685</v>
      </c>
      <c r="BP136" s="19">
        <f t="shared" si="140"/>
        <v>45716</v>
      </c>
      <c r="BQ136" s="19">
        <f t="shared" si="140"/>
        <v>45744</v>
      </c>
      <c r="BR136" s="19">
        <f t="shared" si="140"/>
        <v>45775</v>
      </c>
      <c r="BS136" s="19">
        <f t="shared" si="140"/>
        <v>45805</v>
      </c>
      <c r="BT136" s="19">
        <f t="shared" si="140"/>
        <v>45836</v>
      </c>
      <c r="BU136" s="19">
        <f t="shared" si="140"/>
        <v>45866</v>
      </c>
      <c r="BV136" s="19">
        <f t="shared" si="140"/>
        <v>45897</v>
      </c>
      <c r="BW136" s="19">
        <f t="shared" si="140"/>
        <v>45928</v>
      </c>
      <c r="BX136" s="19">
        <f t="shared" ref="BX136:CC136" si="141">EDATE(BW136,1)</f>
        <v>45958</v>
      </c>
      <c r="BY136" s="19">
        <f t="shared" si="141"/>
        <v>45989</v>
      </c>
      <c r="BZ136" s="19">
        <f t="shared" si="141"/>
        <v>46019</v>
      </c>
      <c r="CA136" s="19">
        <f t="shared" si="141"/>
        <v>46050</v>
      </c>
      <c r="CB136" s="19">
        <f t="shared" si="141"/>
        <v>46081</v>
      </c>
      <c r="CC136" s="19">
        <f t="shared" si="141"/>
        <v>46109</v>
      </c>
    </row>
    <row r="137" spans="2:81" ht="10.15" customHeight="1" x14ac:dyDescent="0.2">
      <c r="C137" s="20">
        <f>EDATE(C108,1)</f>
        <v>43950</v>
      </c>
      <c r="F137" s="8" t="s">
        <v>4</v>
      </c>
      <c r="G137" s="8"/>
      <c r="H137" s="8"/>
      <c r="I137" s="8"/>
      <c r="J137" s="9">
        <v>1</v>
      </c>
      <c r="K137" s="9">
        <f>1+J137</f>
        <v>2</v>
      </c>
      <c r="L137" s="9">
        <f t="shared" ref="L137:BW137" si="142">1+K137</f>
        <v>3</v>
      </c>
      <c r="M137" s="9">
        <f t="shared" si="142"/>
        <v>4</v>
      </c>
      <c r="N137" s="9">
        <f t="shared" si="142"/>
        <v>5</v>
      </c>
      <c r="O137" s="9">
        <f t="shared" si="142"/>
        <v>6</v>
      </c>
      <c r="P137" s="9">
        <f t="shared" si="142"/>
        <v>7</v>
      </c>
      <c r="Q137" s="9">
        <f t="shared" si="142"/>
        <v>8</v>
      </c>
      <c r="R137" s="9">
        <f t="shared" si="142"/>
        <v>9</v>
      </c>
      <c r="S137" s="9">
        <f t="shared" si="142"/>
        <v>10</v>
      </c>
      <c r="T137" s="9">
        <f t="shared" si="142"/>
        <v>11</v>
      </c>
      <c r="U137" s="9">
        <f t="shared" si="142"/>
        <v>12</v>
      </c>
      <c r="V137" s="9">
        <f t="shared" si="142"/>
        <v>13</v>
      </c>
      <c r="W137" s="9">
        <f t="shared" si="142"/>
        <v>14</v>
      </c>
      <c r="X137" s="9">
        <f t="shared" si="142"/>
        <v>15</v>
      </c>
      <c r="Y137" s="9">
        <f t="shared" si="142"/>
        <v>16</v>
      </c>
      <c r="Z137" s="9">
        <f t="shared" si="142"/>
        <v>17</v>
      </c>
      <c r="AA137" s="9">
        <f t="shared" si="142"/>
        <v>18</v>
      </c>
      <c r="AB137" s="9">
        <f t="shared" si="142"/>
        <v>19</v>
      </c>
      <c r="AC137" s="9">
        <f t="shared" si="142"/>
        <v>20</v>
      </c>
      <c r="AD137" s="9">
        <f t="shared" si="142"/>
        <v>21</v>
      </c>
      <c r="AE137" s="9">
        <f t="shared" si="142"/>
        <v>22</v>
      </c>
      <c r="AF137" s="9">
        <f t="shared" si="142"/>
        <v>23</v>
      </c>
      <c r="AG137" s="9">
        <f t="shared" si="142"/>
        <v>24</v>
      </c>
      <c r="AH137" s="9">
        <f t="shared" si="142"/>
        <v>25</v>
      </c>
      <c r="AI137" s="9">
        <f t="shared" si="142"/>
        <v>26</v>
      </c>
      <c r="AJ137" s="9">
        <f t="shared" si="142"/>
        <v>27</v>
      </c>
      <c r="AK137" s="9">
        <f t="shared" si="142"/>
        <v>28</v>
      </c>
      <c r="AL137" s="9">
        <f t="shared" si="142"/>
        <v>29</v>
      </c>
      <c r="AM137" s="9">
        <f t="shared" si="142"/>
        <v>30</v>
      </c>
      <c r="AN137" s="9">
        <f t="shared" si="142"/>
        <v>31</v>
      </c>
      <c r="AO137" s="9">
        <f t="shared" si="142"/>
        <v>32</v>
      </c>
      <c r="AP137" s="9">
        <f t="shared" si="142"/>
        <v>33</v>
      </c>
      <c r="AQ137" s="9">
        <f t="shared" si="142"/>
        <v>34</v>
      </c>
      <c r="AR137" s="9">
        <f t="shared" si="142"/>
        <v>35</v>
      </c>
      <c r="AS137" s="9">
        <f t="shared" si="142"/>
        <v>36</v>
      </c>
      <c r="AT137" s="9">
        <f t="shared" si="142"/>
        <v>37</v>
      </c>
      <c r="AU137" s="9">
        <f t="shared" si="142"/>
        <v>38</v>
      </c>
      <c r="AV137" s="9">
        <f t="shared" si="142"/>
        <v>39</v>
      </c>
      <c r="AW137" s="9">
        <f t="shared" si="142"/>
        <v>40</v>
      </c>
      <c r="AX137" s="9">
        <f t="shared" si="142"/>
        <v>41</v>
      </c>
      <c r="AY137" s="9">
        <f t="shared" si="142"/>
        <v>42</v>
      </c>
      <c r="AZ137" s="9">
        <f t="shared" si="142"/>
        <v>43</v>
      </c>
      <c r="BA137" s="9">
        <f t="shared" si="142"/>
        <v>44</v>
      </c>
      <c r="BB137" s="9">
        <f t="shared" si="142"/>
        <v>45</v>
      </c>
      <c r="BC137" s="9">
        <f t="shared" si="142"/>
        <v>46</v>
      </c>
      <c r="BD137" s="9">
        <f t="shared" si="142"/>
        <v>47</v>
      </c>
      <c r="BE137" s="9">
        <f t="shared" si="142"/>
        <v>48</v>
      </c>
      <c r="BF137" s="9">
        <f t="shared" si="142"/>
        <v>49</v>
      </c>
      <c r="BG137" s="9">
        <f t="shared" si="142"/>
        <v>50</v>
      </c>
      <c r="BH137" s="9">
        <f t="shared" si="142"/>
        <v>51</v>
      </c>
      <c r="BI137" s="9">
        <f t="shared" si="142"/>
        <v>52</v>
      </c>
      <c r="BJ137" s="9">
        <f t="shared" si="142"/>
        <v>53</v>
      </c>
      <c r="BK137" s="9">
        <f t="shared" si="142"/>
        <v>54</v>
      </c>
      <c r="BL137" s="9">
        <f t="shared" si="142"/>
        <v>55</v>
      </c>
      <c r="BM137" s="9">
        <f t="shared" si="142"/>
        <v>56</v>
      </c>
      <c r="BN137" s="9">
        <f t="shared" si="142"/>
        <v>57</v>
      </c>
      <c r="BO137" s="9">
        <f t="shared" si="142"/>
        <v>58</v>
      </c>
      <c r="BP137" s="9">
        <f t="shared" si="142"/>
        <v>59</v>
      </c>
      <c r="BQ137" s="9">
        <f t="shared" si="142"/>
        <v>60</v>
      </c>
      <c r="BR137" s="9">
        <f t="shared" si="142"/>
        <v>61</v>
      </c>
      <c r="BS137" s="9">
        <f t="shared" si="142"/>
        <v>62</v>
      </c>
      <c r="BT137" s="9">
        <f t="shared" si="142"/>
        <v>63</v>
      </c>
      <c r="BU137" s="9">
        <f t="shared" si="142"/>
        <v>64</v>
      </c>
      <c r="BV137" s="9">
        <f t="shared" si="142"/>
        <v>65</v>
      </c>
      <c r="BW137" s="9">
        <f t="shared" si="142"/>
        <v>66</v>
      </c>
      <c r="BX137" s="9">
        <f t="shared" ref="BX137:CC137" si="143">1+BW137</f>
        <v>67</v>
      </c>
      <c r="BY137" s="9">
        <f t="shared" si="143"/>
        <v>68</v>
      </c>
      <c r="BZ137" s="9">
        <f t="shared" si="143"/>
        <v>69</v>
      </c>
      <c r="CA137" s="9">
        <f t="shared" si="143"/>
        <v>70</v>
      </c>
      <c r="CB137" s="9">
        <f t="shared" si="143"/>
        <v>71</v>
      </c>
      <c r="CC137" s="9">
        <f t="shared" si="143"/>
        <v>72</v>
      </c>
    </row>
    <row r="138" spans="2:81" ht="5.25" customHeight="1" x14ac:dyDescent="0.2">
      <c r="F138" s="10"/>
      <c r="G138" s="10"/>
      <c r="H138" s="10"/>
      <c r="I138" s="10"/>
      <c r="J138" s="11"/>
      <c r="K138" s="11"/>
      <c r="L138" s="11"/>
      <c r="M138" s="11"/>
      <c r="N138" s="11"/>
      <c r="O138" s="11"/>
      <c r="P138" s="11"/>
      <c r="Q138" s="11"/>
      <c r="R138" s="11"/>
      <c r="S138" s="11"/>
      <c r="T138" s="11"/>
      <c r="U138" s="11"/>
      <c r="V138" s="11"/>
      <c r="W138" s="11"/>
      <c r="X138" s="11"/>
      <c r="Y138" s="11"/>
      <c r="Z138" s="11"/>
      <c r="AA138" s="11"/>
      <c r="AB138" s="11"/>
      <c r="AC138" s="11"/>
      <c r="AD138" s="11"/>
      <c r="AE138" s="11"/>
      <c r="AF138" s="11"/>
      <c r="AG138" s="11"/>
      <c r="AH138" s="11"/>
      <c r="AI138" s="11"/>
      <c r="AJ138" s="11"/>
      <c r="AK138" s="11"/>
      <c r="AL138" s="11"/>
      <c r="AM138" s="11"/>
      <c r="AN138" s="11"/>
      <c r="AO138" s="11"/>
      <c r="AP138" s="11"/>
      <c r="AQ138" s="11"/>
      <c r="AR138" s="11"/>
      <c r="AS138" s="11"/>
      <c r="AT138" s="11"/>
      <c r="AU138" s="11"/>
      <c r="AV138" s="11"/>
      <c r="AW138" s="11"/>
      <c r="AX138" s="11"/>
      <c r="AY138" s="11"/>
      <c r="AZ138" s="11"/>
      <c r="BA138" s="11"/>
      <c r="BB138" s="11"/>
      <c r="BC138" s="11"/>
      <c r="BD138" s="11"/>
      <c r="BE138" s="11"/>
      <c r="BF138" s="11"/>
      <c r="BG138" s="11"/>
      <c r="BH138" s="11"/>
      <c r="BI138" s="11"/>
      <c r="BJ138" s="11"/>
      <c r="BK138" s="11"/>
      <c r="BL138" s="11"/>
      <c r="BM138" s="11"/>
      <c r="BN138" s="11"/>
      <c r="BO138" s="11"/>
      <c r="BP138" s="11"/>
      <c r="BQ138" s="11"/>
      <c r="BR138" s="11"/>
      <c r="BS138" s="11"/>
      <c r="BT138" s="11"/>
      <c r="BU138" s="11"/>
      <c r="BV138" s="11"/>
      <c r="BW138" s="11"/>
      <c r="BX138" s="11"/>
      <c r="BY138" s="11"/>
      <c r="BZ138" s="11"/>
      <c r="CA138" s="11"/>
      <c r="CB138" s="11"/>
      <c r="CC138" s="11"/>
    </row>
    <row r="139" spans="2:81" x14ac:dyDescent="0.2">
      <c r="F139" t="s">
        <v>11</v>
      </c>
      <c r="J139" s="12">
        <f ca="1">INDEX('[1]DARTY - Production'!$D$8:$DH$26,MATCH("Leasing",'[1]DARTY - Production'!$D$8:$D$26,0),MATCH(Objectif!C137,'[1]DARTY - Production'!$D$8:$DH$8,0))</f>
        <v>611.58143432249994</v>
      </c>
      <c r="K139" s="12">
        <f t="shared" ref="K139:BV139" si="144">IF(K137&gt;24,0,IF(K137&lt;$G$5,$G$18,(1-$G$4)*$G$18))</f>
        <v>158.33333333333334</v>
      </c>
      <c r="L139" s="12">
        <f t="shared" si="144"/>
        <v>158.33333333333334</v>
      </c>
      <c r="M139" s="12">
        <f t="shared" si="144"/>
        <v>158.33333333333334</v>
      </c>
      <c r="N139" s="12">
        <f t="shared" si="144"/>
        <v>158.33333333333334</v>
      </c>
      <c r="O139" s="12">
        <f t="shared" si="144"/>
        <v>158.33333333333334</v>
      </c>
      <c r="P139" s="12">
        <f t="shared" si="144"/>
        <v>158.33333333333334</v>
      </c>
      <c r="Q139" s="12">
        <f t="shared" si="144"/>
        <v>158.33333333333334</v>
      </c>
      <c r="R139" s="12">
        <f t="shared" si="144"/>
        <v>158.33333333333334</v>
      </c>
      <c r="S139" s="12">
        <f t="shared" si="144"/>
        <v>158.33333333333334</v>
      </c>
      <c r="T139" s="12">
        <f t="shared" si="144"/>
        <v>158.33333333333334</v>
      </c>
      <c r="U139" s="12">
        <f t="shared" si="144"/>
        <v>158.33333333333334</v>
      </c>
      <c r="V139" s="12">
        <f t="shared" si="144"/>
        <v>158.33333333333334</v>
      </c>
      <c r="W139" s="12">
        <f t="shared" si="144"/>
        <v>158.33333333333334</v>
      </c>
      <c r="X139" s="12">
        <f t="shared" si="144"/>
        <v>158.33333333333334</v>
      </c>
      <c r="Y139" s="12">
        <f t="shared" si="144"/>
        <v>63.333333333333343</v>
      </c>
      <c r="Z139" s="12">
        <f t="shared" si="144"/>
        <v>63.333333333333343</v>
      </c>
      <c r="AA139" s="12">
        <f t="shared" si="144"/>
        <v>63.333333333333343</v>
      </c>
      <c r="AB139" s="12">
        <f t="shared" si="144"/>
        <v>63.333333333333343</v>
      </c>
      <c r="AC139" s="12">
        <f t="shared" si="144"/>
        <v>63.333333333333343</v>
      </c>
      <c r="AD139" s="12">
        <f t="shared" si="144"/>
        <v>63.333333333333343</v>
      </c>
      <c r="AE139" s="12">
        <f t="shared" si="144"/>
        <v>63.333333333333343</v>
      </c>
      <c r="AF139" s="12">
        <f t="shared" si="144"/>
        <v>63.333333333333343</v>
      </c>
      <c r="AG139" s="12">
        <f t="shared" si="144"/>
        <v>63.333333333333343</v>
      </c>
      <c r="AH139" s="12">
        <f t="shared" si="144"/>
        <v>0</v>
      </c>
      <c r="AI139" s="12">
        <f t="shared" si="144"/>
        <v>0</v>
      </c>
      <c r="AJ139" s="12">
        <f t="shared" si="144"/>
        <v>0</v>
      </c>
      <c r="AK139" s="12">
        <f t="shared" si="144"/>
        <v>0</v>
      </c>
      <c r="AL139" s="12">
        <f t="shared" si="144"/>
        <v>0</v>
      </c>
      <c r="AM139" s="12">
        <f t="shared" si="144"/>
        <v>0</v>
      </c>
      <c r="AN139" s="12">
        <f t="shared" si="144"/>
        <v>0</v>
      </c>
      <c r="AO139" s="12">
        <f t="shared" si="144"/>
        <v>0</v>
      </c>
      <c r="AP139" s="12">
        <f t="shared" si="144"/>
        <v>0</v>
      </c>
      <c r="AQ139" s="12">
        <f t="shared" si="144"/>
        <v>0</v>
      </c>
      <c r="AR139" s="12">
        <f t="shared" si="144"/>
        <v>0</v>
      </c>
      <c r="AS139" s="12">
        <f t="shared" si="144"/>
        <v>0</v>
      </c>
      <c r="AT139" s="12">
        <f t="shared" si="144"/>
        <v>0</v>
      </c>
      <c r="AU139" s="12">
        <f t="shared" si="144"/>
        <v>0</v>
      </c>
      <c r="AV139" s="12">
        <f t="shared" si="144"/>
        <v>0</v>
      </c>
      <c r="AW139" s="12">
        <f t="shared" si="144"/>
        <v>0</v>
      </c>
      <c r="AX139" s="12">
        <f t="shared" si="144"/>
        <v>0</v>
      </c>
      <c r="AY139" s="12">
        <f t="shared" si="144"/>
        <v>0</v>
      </c>
      <c r="AZ139" s="12">
        <f t="shared" si="144"/>
        <v>0</v>
      </c>
      <c r="BA139" s="12">
        <f t="shared" si="144"/>
        <v>0</v>
      </c>
      <c r="BB139" s="12">
        <f t="shared" si="144"/>
        <v>0</v>
      </c>
      <c r="BC139" s="12">
        <f t="shared" si="144"/>
        <v>0</v>
      </c>
      <c r="BD139" s="12">
        <f t="shared" si="144"/>
        <v>0</v>
      </c>
      <c r="BE139" s="12">
        <f t="shared" si="144"/>
        <v>0</v>
      </c>
      <c r="BF139" s="12">
        <f t="shared" si="144"/>
        <v>0</v>
      </c>
      <c r="BG139" s="12">
        <f t="shared" si="144"/>
        <v>0</v>
      </c>
      <c r="BH139" s="12">
        <f t="shared" si="144"/>
        <v>0</v>
      </c>
      <c r="BI139" s="12">
        <f t="shared" si="144"/>
        <v>0</v>
      </c>
      <c r="BJ139" s="12">
        <f t="shared" si="144"/>
        <v>0</v>
      </c>
      <c r="BK139" s="12">
        <f t="shared" si="144"/>
        <v>0</v>
      </c>
      <c r="BL139" s="12">
        <f t="shared" si="144"/>
        <v>0</v>
      </c>
      <c r="BM139" s="12">
        <f t="shared" si="144"/>
        <v>0</v>
      </c>
      <c r="BN139" s="12">
        <f t="shared" si="144"/>
        <v>0</v>
      </c>
      <c r="BO139" s="12">
        <f t="shared" si="144"/>
        <v>0</v>
      </c>
      <c r="BP139" s="12">
        <f t="shared" si="144"/>
        <v>0</v>
      </c>
      <c r="BQ139" s="12">
        <f t="shared" si="144"/>
        <v>0</v>
      </c>
      <c r="BR139" s="12">
        <f t="shared" si="144"/>
        <v>0</v>
      </c>
      <c r="BS139" s="12">
        <f t="shared" si="144"/>
        <v>0</v>
      </c>
      <c r="BT139" s="12">
        <f t="shared" si="144"/>
        <v>0</v>
      </c>
      <c r="BU139" s="12">
        <f t="shared" si="144"/>
        <v>0</v>
      </c>
      <c r="BV139" s="12">
        <f t="shared" si="144"/>
        <v>0</v>
      </c>
      <c r="BW139" s="12">
        <f t="shared" ref="BW139:DF139" si="145">IF(BW137&gt;24,0,IF(BW137&lt;$G$5,$G$18,(1-$G$4)*$G$18))</f>
        <v>0</v>
      </c>
      <c r="BX139" s="12">
        <f t="shared" si="145"/>
        <v>0</v>
      </c>
      <c r="BY139" s="12">
        <f t="shared" si="145"/>
        <v>0</v>
      </c>
      <c r="BZ139" s="12">
        <f t="shared" si="145"/>
        <v>0</v>
      </c>
      <c r="CA139">
        <f>IF(CA137&gt;24,0,IF(CA137&lt;$G$5,$J139,(1-$G$4)*$J139))</f>
        <v>0</v>
      </c>
      <c r="CB139">
        <f>IF(CB137&gt;24,0,IF(CB137&lt;$G$5,$J139,(1-$G$4)*$J139))</f>
        <v>0</v>
      </c>
      <c r="CC139">
        <f>IF(CC137&gt;24,0,IF(CC137&lt;$G$5,$J139,(1-$G$4)*$J139))</f>
        <v>0</v>
      </c>
    </row>
    <row r="140" spans="2:81" x14ac:dyDescent="0.2">
      <c r="E140">
        <v>1</v>
      </c>
      <c r="F140" t="s">
        <v>8</v>
      </c>
      <c r="J140" s="12">
        <f t="shared" ref="J140:AM140" si="146">IF(J137&gt;($G$3+$G$5),0,IF(AND(J137&lt;($G$5+$G$5-1),J137&gt;($E$19*($G$5-1))),($G$18*$G$4),IF(AND(J137&lt;($G$3+$G$5),J137&gt;($G$5+$G$5-2)),$G$18*$G$4*(1-$G$4),IF(AND(J137&gt;($G$3+$G$5)),$G$18*$G$4*(1-$G$4)*0,0))))</f>
        <v>0</v>
      </c>
      <c r="K140" s="12">
        <f t="shared" si="146"/>
        <v>0</v>
      </c>
      <c r="L140" s="12">
        <f t="shared" si="146"/>
        <v>0</v>
      </c>
      <c r="M140" s="12">
        <f t="shared" si="146"/>
        <v>0</v>
      </c>
      <c r="N140" s="12">
        <f t="shared" si="146"/>
        <v>0</v>
      </c>
      <c r="O140" s="12">
        <f t="shared" si="146"/>
        <v>0</v>
      </c>
      <c r="P140" s="12">
        <f t="shared" si="146"/>
        <v>0</v>
      </c>
      <c r="Q140" s="12">
        <f t="shared" si="146"/>
        <v>0</v>
      </c>
      <c r="R140" s="12">
        <f t="shared" si="146"/>
        <v>0</v>
      </c>
      <c r="S140" s="12">
        <f t="shared" si="146"/>
        <v>0</v>
      </c>
      <c r="T140" s="12">
        <f t="shared" si="146"/>
        <v>0</v>
      </c>
      <c r="U140" s="12">
        <f t="shared" si="146"/>
        <v>0</v>
      </c>
      <c r="V140" s="12">
        <f t="shared" si="146"/>
        <v>0</v>
      </c>
      <c r="W140" s="12">
        <f t="shared" si="146"/>
        <v>0</v>
      </c>
      <c r="X140" s="12">
        <f t="shared" si="146"/>
        <v>0</v>
      </c>
      <c r="Y140" s="12">
        <f t="shared" si="146"/>
        <v>95</v>
      </c>
      <c r="Z140" s="12">
        <f t="shared" si="146"/>
        <v>95</v>
      </c>
      <c r="AA140" s="12">
        <f t="shared" si="146"/>
        <v>95</v>
      </c>
      <c r="AB140" s="12">
        <f t="shared" si="146"/>
        <v>95</v>
      </c>
      <c r="AC140" s="12">
        <f t="shared" si="146"/>
        <v>95</v>
      </c>
      <c r="AD140" s="12">
        <f t="shared" si="146"/>
        <v>95</v>
      </c>
      <c r="AE140" s="12">
        <f t="shared" si="146"/>
        <v>95</v>
      </c>
      <c r="AF140" s="12">
        <f t="shared" si="146"/>
        <v>95</v>
      </c>
      <c r="AG140" s="12">
        <f t="shared" si="146"/>
        <v>95</v>
      </c>
      <c r="AH140" s="12">
        <f t="shared" si="146"/>
        <v>95</v>
      </c>
      <c r="AI140" s="12">
        <f t="shared" si="146"/>
        <v>95</v>
      </c>
      <c r="AJ140" s="12">
        <f t="shared" si="146"/>
        <v>95</v>
      </c>
      <c r="AK140" s="12">
        <f t="shared" si="146"/>
        <v>95</v>
      </c>
      <c r="AL140" s="12">
        <f t="shared" si="146"/>
        <v>95</v>
      </c>
      <c r="AM140" s="12">
        <f t="shared" si="146"/>
        <v>95</v>
      </c>
      <c r="AN140" s="12">
        <f>IF(AN137&gt;($G$3+$G$5),0,IF(AND(AN137&lt;($G$5+$G$5-1),AN137&gt;($E$19*($G$5-1))),($G$18*$G$4),IF(AND(AN137&lt;($G$3+$G$5),AN137&gt;($G$5+$G$5-2)),$G$18*$G$4*(1-$G$4),IF(AND(AN137&gt;($G$3+$G$5)),$G$18*$G$4*(1-$G$4)*0,0))))</f>
        <v>38</v>
      </c>
      <c r="AO140" s="12">
        <f t="shared" ref="AO140:BZ140" si="147">IF(AO137&gt;($G$3+$G$5),0,IF(AND(AO137&lt;($G$5+$G$5-1),AO137&gt;($E$19*($G$5-1))),($G$18*$G$4),IF(AND(AO137&lt;($G$3+$G$5),AO137&gt;($G$5+$G$5-2)),$G$18*$G$4*(1-$G$4),IF(AND(AO137&gt;($G$3+$G$5)),$G$18*$G$4*(1-$G$4)*0,0))))</f>
        <v>38</v>
      </c>
      <c r="AP140" s="12">
        <f t="shared" si="147"/>
        <v>38</v>
      </c>
      <c r="AQ140" s="12">
        <f t="shared" si="147"/>
        <v>38</v>
      </c>
      <c r="AR140" s="12">
        <f t="shared" si="147"/>
        <v>38</v>
      </c>
      <c r="AS140" s="12">
        <f t="shared" si="147"/>
        <v>38</v>
      </c>
      <c r="AT140" s="12">
        <f t="shared" si="147"/>
        <v>38</v>
      </c>
      <c r="AU140" s="12">
        <f t="shared" si="147"/>
        <v>38</v>
      </c>
      <c r="AV140" s="12">
        <f t="shared" si="147"/>
        <v>38</v>
      </c>
      <c r="AW140" s="12">
        <f t="shared" si="147"/>
        <v>0</v>
      </c>
      <c r="AX140" s="12">
        <f t="shared" si="147"/>
        <v>0</v>
      </c>
      <c r="AY140" s="12">
        <f t="shared" si="147"/>
        <v>0</v>
      </c>
      <c r="AZ140" s="12">
        <f t="shared" si="147"/>
        <v>0</v>
      </c>
      <c r="BA140" s="12">
        <f t="shared" si="147"/>
        <v>0</v>
      </c>
      <c r="BB140" s="12">
        <f t="shared" si="147"/>
        <v>0</v>
      </c>
      <c r="BC140" s="12">
        <f t="shared" si="147"/>
        <v>0</v>
      </c>
      <c r="BD140" s="12">
        <f t="shared" si="147"/>
        <v>0</v>
      </c>
      <c r="BE140" s="12">
        <f t="shared" si="147"/>
        <v>0</v>
      </c>
      <c r="BF140" s="12">
        <f t="shared" si="147"/>
        <v>0</v>
      </c>
      <c r="BG140" s="12">
        <f t="shared" si="147"/>
        <v>0</v>
      </c>
      <c r="BH140" s="12">
        <f t="shared" si="147"/>
        <v>0</v>
      </c>
      <c r="BI140" s="12">
        <f t="shared" si="147"/>
        <v>0</v>
      </c>
      <c r="BJ140" s="12">
        <f t="shared" si="147"/>
        <v>0</v>
      </c>
      <c r="BK140" s="12">
        <f t="shared" si="147"/>
        <v>0</v>
      </c>
      <c r="BL140" s="12">
        <f t="shared" si="147"/>
        <v>0</v>
      </c>
      <c r="BM140" s="12">
        <f t="shared" si="147"/>
        <v>0</v>
      </c>
      <c r="BN140" s="12">
        <f t="shared" si="147"/>
        <v>0</v>
      </c>
      <c r="BO140" s="12">
        <f t="shared" si="147"/>
        <v>0</v>
      </c>
      <c r="BP140" s="12">
        <f t="shared" si="147"/>
        <v>0</v>
      </c>
      <c r="BQ140" s="12">
        <f t="shared" si="147"/>
        <v>0</v>
      </c>
      <c r="BR140" s="12">
        <f t="shared" si="147"/>
        <v>0</v>
      </c>
      <c r="BS140" s="12">
        <f t="shared" si="147"/>
        <v>0</v>
      </c>
      <c r="BT140" s="12">
        <f t="shared" si="147"/>
        <v>0</v>
      </c>
      <c r="BU140" s="12">
        <f t="shared" si="147"/>
        <v>0</v>
      </c>
      <c r="BV140" s="12">
        <f t="shared" si="147"/>
        <v>0</v>
      </c>
      <c r="BW140" s="12">
        <f t="shared" si="147"/>
        <v>0</v>
      </c>
      <c r="BX140" s="12">
        <f t="shared" si="147"/>
        <v>0</v>
      </c>
      <c r="BY140" s="12">
        <f t="shared" si="147"/>
        <v>0</v>
      </c>
      <c r="BZ140" s="12">
        <f t="shared" si="147"/>
        <v>0</v>
      </c>
      <c r="CA140">
        <f>IF(CA137&gt;($G$3+$G$5),0,IF(AND(CA137&lt;($G$5+$G$5-1),CA137&gt;($E140*($G$5-1))),($J139*$G$4),IF(AND(CA137&lt;($G$3+$G$5),CA137&gt;($G$5+$G$5-2)),$J139*$G$4*(1-$G$4),IF(AND(CA137&gt;($G$3+$G$5)),$J139*$G$4*(1-$G$4)*0,0))))</f>
        <v>0</v>
      </c>
      <c r="CB140">
        <f>IF(CB137&gt;($G$3+$G$5),0,IF(AND(CB137&lt;($G$5+$G$5-1),CB137&gt;($E140*($G$5-1))),($J139*$G$4),IF(AND(CB137&lt;($G$3+$G$5),CB137&gt;($G$5+$G$5-2)),$J139*$G$4*(1-$G$4),IF(AND(CB137&gt;($G$3+$G$5)),$J139*$G$4*(1-$G$4)*0,0))))</f>
        <v>0</v>
      </c>
      <c r="CC140">
        <f>IF(CC137&gt;($G$3+$G$5),0,IF(AND(CC137&lt;($G$5+$G$5-1),CC137&gt;($E140*($G$5-1))),($J139*$G$4),IF(AND(CC137&lt;($G$3+$G$5),CC137&gt;($G$5+$G$5-2)),$J139*$G$4*(1-$G$4),IF(AND(CC137&gt;($G$3+$G$5)),$J139*$G$4*(1-$G$4)*0,0))))</f>
        <v>0</v>
      </c>
    </row>
    <row r="141" spans="2:81" x14ac:dyDescent="0.2">
      <c r="E141">
        <v>2</v>
      </c>
      <c r="F141" t="s">
        <v>9</v>
      </c>
      <c r="J141" s="12">
        <f t="shared" ref="J141:BD141" si="148">IF(J137&gt;($G$3+$G$5+$G$5),0,IF(AND(J137&lt;($G$5+$G$5+$G$5-2),J137&gt;($E$20*$G$5-2)),$G$18*($G$4*$G$4),IF(AND(J137&lt;($G$5+$G$5+$G$3-1),J137&gt;($G$5+$G$5+$G$5-3)),$G$18*$G$4*$G$4*(1-$G$4),0)))</f>
        <v>0</v>
      </c>
      <c r="K141" s="12">
        <f t="shared" si="148"/>
        <v>0</v>
      </c>
      <c r="L141" s="12">
        <f t="shared" si="148"/>
        <v>0</v>
      </c>
      <c r="M141" s="12">
        <f t="shared" si="148"/>
        <v>0</v>
      </c>
      <c r="N141" s="12">
        <f t="shared" si="148"/>
        <v>0</v>
      </c>
      <c r="O141" s="12">
        <f t="shared" si="148"/>
        <v>0</v>
      </c>
      <c r="P141" s="12">
        <f t="shared" si="148"/>
        <v>0</v>
      </c>
      <c r="Q141" s="12">
        <f t="shared" si="148"/>
        <v>0</v>
      </c>
      <c r="R141" s="12">
        <f t="shared" si="148"/>
        <v>0</v>
      </c>
      <c r="S141" s="12">
        <f t="shared" si="148"/>
        <v>0</v>
      </c>
      <c r="T141" s="12">
        <f t="shared" si="148"/>
        <v>0</v>
      </c>
      <c r="U141" s="12">
        <f t="shared" si="148"/>
        <v>0</v>
      </c>
      <c r="V141" s="12">
        <f t="shared" si="148"/>
        <v>0</v>
      </c>
      <c r="W141" s="12">
        <f t="shared" si="148"/>
        <v>0</v>
      </c>
      <c r="X141" s="12">
        <f t="shared" si="148"/>
        <v>0</v>
      </c>
      <c r="Y141" s="12">
        <f t="shared" si="148"/>
        <v>0</v>
      </c>
      <c r="Z141" s="12">
        <f t="shared" si="148"/>
        <v>0</v>
      </c>
      <c r="AA141" s="12">
        <f t="shared" si="148"/>
        <v>0</v>
      </c>
      <c r="AB141" s="12">
        <f t="shared" si="148"/>
        <v>0</v>
      </c>
      <c r="AC141" s="12">
        <f t="shared" si="148"/>
        <v>0</v>
      </c>
      <c r="AD141" s="12">
        <f t="shared" si="148"/>
        <v>0</v>
      </c>
      <c r="AE141" s="12">
        <f t="shared" si="148"/>
        <v>0</v>
      </c>
      <c r="AF141" s="12">
        <f t="shared" si="148"/>
        <v>0</v>
      </c>
      <c r="AG141" s="12">
        <f t="shared" si="148"/>
        <v>0</v>
      </c>
      <c r="AH141" s="12">
        <f t="shared" si="148"/>
        <v>0</v>
      </c>
      <c r="AI141" s="12">
        <f t="shared" si="148"/>
        <v>0</v>
      </c>
      <c r="AJ141" s="12">
        <f t="shared" si="148"/>
        <v>0</v>
      </c>
      <c r="AK141" s="12">
        <f t="shared" si="148"/>
        <v>0</v>
      </c>
      <c r="AL141" s="12">
        <f t="shared" si="148"/>
        <v>0</v>
      </c>
      <c r="AM141" s="12">
        <f t="shared" si="148"/>
        <v>0</v>
      </c>
      <c r="AN141" s="12">
        <f t="shared" si="148"/>
        <v>57</v>
      </c>
      <c r="AO141" s="12">
        <f t="shared" si="148"/>
        <v>57</v>
      </c>
      <c r="AP141" s="12">
        <f t="shared" si="148"/>
        <v>57</v>
      </c>
      <c r="AQ141" s="12">
        <f t="shared" si="148"/>
        <v>57</v>
      </c>
      <c r="AR141" s="12">
        <f t="shared" si="148"/>
        <v>57</v>
      </c>
      <c r="AS141" s="12">
        <f t="shared" si="148"/>
        <v>57</v>
      </c>
      <c r="AT141" s="12">
        <f t="shared" si="148"/>
        <v>57</v>
      </c>
      <c r="AU141" s="12">
        <f t="shared" si="148"/>
        <v>57</v>
      </c>
      <c r="AV141" s="12">
        <f t="shared" si="148"/>
        <v>57</v>
      </c>
      <c r="AW141" s="12">
        <f t="shared" si="148"/>
        <v>57</v>
      </c>
      <c r="AX141" s="12">
        <f t="shared" si="148"/>
        <v>57</v>
      </c>
      <c r="AY141" s="12">
        <f t="shared" si="148"/>
        <v>57</v>
      </c>
      <c r="AZ141" s="12">
        <f t="shared" si="148"/>
        <v>57</v>
      </c>
      <c r="BA141" s="12">
        <f t="shared" si="148"/>
        <v>57</v>
      </c>
      <c r="BB141" s="12">
        <f t="shared" si="148"/>
        <v>57</v>
      </c>
      <c r="BC141" s="12">
        <f t="shared" si="148"/>
        <v>22.8</v>
      </c>
      <c r="BD141" s="12">
        <f t="shared" si="148"/>
        <v>22.8</v>
      </c>
      <c r="BE141" s="12">
        <f>IF(BE137&gt;($G$3+$G$5+$G$5),0,IF(AND(BE137&lt;($G$5+$G$5+$G$5-2),BE137&gt;($E$20*$G$5-2)),$G$18*($G$4*$G$4),IF(AND(BE137&lt;($G$5+$G$5+$G$3-1),BE137&gt;($G$5+$G$5+$G$5-3)),$G$18*$G$4*$G$4*(1-$G$4),0)))</f>
        <v>22.8</v>
      </c>
      <c r="BF141" s="12">
        <f t="shared" ref="BF141:BH141" si="149">IF(BF137&gt;($G$3+$G$5+$G$5),0,IF(AND(BF137&lt;($G$5+$G$5+$G$5-2),BF137&gt;($E$20*$G$5-2)),$G$18*($G$4*$G$4),IF(AND(BF137&lt;($G$5+$G$5+$G$3-1),BF137&gt;($G$5+$G$5+$G$5-3)),$G$18*$G$4*$G$4*(1-$G$4),0)))</f>
        <v>22.8</v>
      </c>
      <c r="BG141" s="12">
        <f t="shared" si="149"/>
        <v>22.8</v>
      </c>
      <c r="BH141" s="12">
        <f t="shared" si="149"/>
        <v>22.8</v>
      </c>
      <c r="BI141" s="12">
        <f>IF(BI137&gt;($G$3+$G$5+$G$5),0,IF(AND(BI137&lt;($G$5+$G$5+$G$5-2),BI137&gt;($E$20*$G$5-2)),$G$18*($G$4*$G$4),IF(AND(BI137&lt;($G$5+$G$5+$G$3-1),BI137&gt;($G$5+$G$5+$G$5-3)),$G$18*$G$4*$G$4*(1-$G$4),0)))</f>
        <v>22.8</v>
      </c>
      <c r="BJ141" s="12">
        <f t="shared" ref="BJ141:BZ141" si="150">IF(BJ137&gt;($G$3+$G$5+$G$5),0,IF(AND(BJ137&lt;($G$5+$G$5+$G$5-2),BJ137&gt;($E$20*$G$5-2)),$G$18*($G$4*$G$4),IF(AND(BJ137&lt;($G$5+$G$5+$G$3-1),BJ137&gt;($G$5+$G$5+$G$5-3)),$G$18*$G$4*$G$4*(1-$G$4),0)))</f>
        <v>22.8</v>
      </c>
      <c r="BK141" s="12">
        <f t="shared" si="150"/>
        <v>22.8</v>
      </c>
      <c r="BL141" s="12">
        <f t="shared" si="150"/>
        <v>0</v>
      </c>
      <c r="BM141" s="12">
        <f t="shared" si="150"/>
        <v>0</v>
      </c>
      <c r="BN141" s="12">
        <f t="shared" si="150"/>
        <v>0</v>
      </c>
      <c r="BO141" s="12">
        <f t="shared" si="150"/>
        <v>0</v>
      </c>
      <c r="BP141" s="12">
        <f t="shared" si="150"/>
        <v>0</v>
      </c>
      <c r="BQ141" s="12">
        <f t="shared" si="150"/>
        <v>0</v>
      </c>
      <c r="BR141" s="12">
        <f t="shared" si="150"/>
        <v>0</v>
      </c>
      <c r="BS141" s="12">
        <f t="shared" si="150"/>
        <v>0</v>
      </c>
      <c r="BT141" s="12">
        <f t="shared" si="150"/>
        <v>0</v>
      </c>
      <c r="BU141" s="12">
        <f t="shared" si="150"/>
        <v>0</v>
      </c>
      <c r="BV141" s="12">
        <f t="shared" si="150"/>
        <v>0</v>
      </c>
      <c r="BW141" s="12">
        <f t="shared" si="150"/>
        <v>0</v>
      </c>
      <c r="BX141" s="12">
        <f t="shared" si="150"/>
        <v>0</v>
      </c>
      <c r="BY141" s="12">
        <f t="shared" si="150"/>
        <v>0</v>
      </c>
      <c r="BZ141" s="12">
        <f t="shared" si="150"/>
        <v>0</v>
      </c>
      <c r="CA141">
        <f>IF(CA137&gt;($G$3+$G$5+$G$5),0,IF(AND(CA137&lt;($G$5+$G$5+$G$5-2),CA137&gt;($E141*$G$5-2)),$J139*($G$4*$G$4),IF(AND(CA137&lt;($G$5+$G$5+$G$3-1),CA137&gt;($G$5+$G$5+$G$5-3)),$J139*$G$4*$G$4*(1-$G$4),0)))</f>
        <v>0</v>
      </c>
      <c r="CB141">
        <f>IF(CB137&gt;($G$3+$G$5+$G$5),0,IF(AND(CB137&lt;($G$5+$G$5+$G$5-2),CB137&gt;($E141*$G$5-2)),$J139*($G$4*$G$4),IF(AND(CB137&lt;($G$5+$G$5+$G$3-1),CB137&gt;($G$5+$G$5+$G$5-3)),$J139*$G$4*$G$4*(1-$G$4),0)))</f>
        <v>0</v>
      </c>
      <c r="CC141">
        <f>IF(CC137&gt;($G$3+$G$5+$G$5),0,IF(AND(CC137&lt;($G$5+$G$5+$G$5-2),CC137&gt;($E141*$G$5-2)),$J139*($G$4*$G$4),IF(AND(CC137&lt;($G$5+$G$5+$G$3-1),CC137&gt;($G$5+$G$5+$G$5-3)),$J139*$G$4*$G$4*(1-$G$4),0)))</f>
        <v>0</v>
      </c>
    </row>
    <row r="142" spans="2:81" x14ac:dyDescent="0.2">
      <c r="E142">
        <v>3</v>
      </c>
      <c r="F142" t="s">
        <v>10</v>
      </c>
      <c r="J142" s="12">
        <f t="shared" ref="J142:BA142" si="151">IF(J137&gt;($G$3+$G$5+$G$5+$G$5),0,IF(AND(J137&lt;($G$5+$G$5+$G$5+$G$5),J137&gt;($E$21*$G$5-1)),$G$18*($G$4*$G$4*$G$4),IF(AND(J137&lt;($G$5+$G$5+$G$5+$G$3),J137&gt;($G$5+$G$5+$G$5+$G$5-1)),$G$18*$G$4*$G$4*$G$4*(1-$G$4),0)))</f>
        <v>0</v>
      </c>
      <c r="K142" s="12">
        <f t="shared" si="151"/>
        <v>0</v>
      </c>
      <c r="L142" s="12">
        <f t="shared" si="151"/>
        <v>0</v>
      </c>
      <c r="M142" s="12">
        <f t="shared" si="151"/>
        <v>0</v>
      </c>
      <c r="N142" s="12">
        <f t="shared" si="151"/>
        <v>0</v>
      </c>
      <c r="O142" s="12">
        <f t="shared" si="151"/>
        <v>0</v>
      </c>
      <c r="P142" s="12">
        <f t="shared" si="151"/>
        <v>0</v>
      </c>
      <c r="Q142" s="12">
        <f t="shared" si="151"/>
        <v>0</v>
      </c>
      <c r="R142" s="12">
        <f t="shared" si="151"/>
        <v>0</v>
      </c>
      <c r="S142" s="12">
        <f t="shared" si="151"/>
        <v>0</v>
      </c>
      <c r="T142" s="12">
        <f t="shared" si="151"/>
        <v>0</v>
      </c>
      <c r="U142" s="12">
        <f t="shared" si="151"/>
        <v>0</v>
      </c>
      <c r="V142" s="12">
        <f t="shared" si="151"/>
        <v>0</v>
      </c>
      <c r="W142" s="12">
        <f t="shared" si="151"/>
        <v>0</v>
      </c>
      <c r="X142" s="12">
        <f t="shared" si="151"/>
        <v>0</v>
      </c>
      <c r="Y142" s="12">
        <f t="shared" si="151"/>
        <v>0</v>
      </c>
      <c r="Z142" s="12">
        <f t="shared" si="151"/>
        <v>0</v>
      </c>
      <c r="AA142" s="12">
        <f t="shared" si="151"/>
        <v>0</v>
      </c>
      <c r="AB142" s="12">
        <f t="shared" si="151"/>
        <v>0</v>
      </c>
      <c r="AC142" s="12">
        <f t="shared" si="151"/>
        <v>0</v>
      </c>
      <c r="AD142" s="12">
        <f t="shared" si="151"/>
        <v>0</v>
      </c>
      <c r="AE142" s="12">
        <f t="shared" si="151"/>
        <v>0</v>
      </c>
      <c r="AF142" s="12">
        <f t="shared" si="151"/>
        <v>0</v>
      </c>
      <c r="AG142" s="12">
        <f t="shared" si="151"/>
        <v>0</v>
      </c>
      <c r="AH142" s="12">
        <f t="shared" si="151"/>
        <v>0</v>
      </c>
      <c r="AI142" s="12">
        <f t="shared" si="151"/>
        <v>0</v>
      </c>
      <c r="AJ142" s="12">
        <f t="shared" si="151"/>
        <v>0</v>
      </c>
      <c r="AK142" s="12">
        <f t="shared" si="151"/>
        <v>0</v>
      </c>
      <c r="AL142" s="12">
        <f t="shared" si="151"/>
        <v>0</v>
      </c>
      <c r="AM142" s="12">
        <f t="shared" si="151"/>
        <v>0</v>
      </c>
      <c r="AN142" s="12">
        <f t="shared" si="151"/>
        <v>0</v>
      </c>
      <c r="AO142" s="12">
        <f t="shared" si="151"/>
        <v>0</v>
      </c>
      <c r="AP142" s="12">
        <f t="shared" si="151"/>
        <v>0</v>
      </c>
      <c r="AQ142" s="12">
        <f t="shared" si="151"/>
        <v>0</v>
      </c>
      <c r="AR142" s="12">
        <f t="shared" si="151"/>
        <v>0</v>
      </c>
      <c r="AS142" s="12">
        <f t="shared" si="151"/>
        <v>0</v>
      </c>
      <c r="AT142" s="12">
        <f t="shared" si="151"/>
        <v>0</v>
      </c>
      <c r="AU142" s="12">
        <f t="shared" si="151"/>
        <v>0</v>
      </c>
      <c r="AV142" s="12">
        <f t="shared" si="151"/>
        <v>0</v>
      </c>
      <c r="AW142" s="12">
        <f t="shared" si="151"/>
        <v>0</v>
      </c>
      <c r="AX142" s="12">
        <f t="shared" si="151"/>
        <v>0</v>
      </c>
      <c r="AY142" s="12">
        <f t="shared" si="151"/>
        <v>0</v>
      </c>
      <c r="AZ142" s="12">
        <f t="shared" si="151"/>
        <v>0</v>
      </c>
      <c r="BA142" s="12">
        <f t="shared" si="151"/>
        <v>0</v>
      </c>
      <c r="BB142" s="12">
        <f t="shared" ref="BB142" si="152">IF(BB137&gt;($G$3+$G$5+$G$5+$G$5),0,IF(AND(BB137&lt;($G$5+$G$5+$G$5+$G$5-2),BB137&gt;($E$21*$G$5-3)),$G$18*($G$4*$G$4*$G$4),IF(AND(BB137&lt;($G$5+$G$5+$G$5+$G$3),BB137&gt;($G$5+$G$5+$G$5+$G$5-3)),$G$18*$G$4*$G$4*$G$4*(1-$G$4),0)))</f>
        <v>0</v>
      </c>
      <c r="BC142" s="12">
        <f>IF(BC137&gt;($G$3+$G$5+$G$5+$G$5),0,IF(AND(BC137&lt;($G$5+$G$5+$G$5+$G$5-2),BC137&gt;($E$21*$G$5-3)),$G$18*($G$4*$G$4*$G$4),IF(AND(BC137&lt;($G$5+$G$5+$G$5+$G$3),BC137&gt;($G$5+$G$5+$G$5+$G$5-3)),$G$18*$G$4*$G$4*$G$4*(1-$G$4),0)))</f>
        <v>34.200000000000003</v>
      </c>
      <c r="BD142" s="12">
        <f t="shared" ref="BD142:BZ142" si="153">IF(BD137&gt;($G$3+$G$5+$G$5+$G$5),0,IF(AND(BD137&lt;($G$5+$G$5+$G$5+$G$5-2),BD137&gt;($E$21*$G$5-3)),$G$18*($G$4*$G$4*$G$4),IF(AND(BD137&lt;($G$5+$G$5+$G$5+$G$3),BD137&gt;($G$5+$G$5+$G$5+$G$5-3)),$G$18*$G$4*$G$4*$G$4*(1-$G$4),0)))</f>
        <v>34.200000000000003</v>
      </c>
      <c r="BE142" s="12">
        <f t="shared" si="153"/>
        <v>34.200000000000003</v>
      </c>
      <c r="BF142" s="12">
        <f t="shared" si="153"/>
        <v>34.200000000000003</v>
      </c>
      <c r="BG142" s="12">
        <f t="shared" si="153"/>
        <v>34.200000000000003</v>
      </c>
      <c r="BH142" s="12">
        <f t="shared" si="153"/>
        <v>34.200000000000003</v>
      </c>
      <c r="BI142" s="12">
        <f t="shared" si="153"/>
        <v>34.200000000000003</v>
      </c>
      <c r="BJ142" s="12">
        <f t="shared" si="153"/>
        <v>34.200000000000003</v>
      </c>
      <c r="BK142" s="12">
        <f t="shared" si="153"/>
        <v>34.200000000000003</v>
      </c>
      <c r="BL142" s="12">
        <f t="shared" si="153"/>
        <v>34.200000000000003</v>
      </c>
      <c r="BM142" s="12">
        <f t="shared" si="153"/>
        <v>34.200000000000003</v>
      </c>
      <c r="BN142" s="12">
        <f t="shared" si="153"/>
        <v>34.200000000000003</v>
      </c>
      <c r="BO142" s="12">
        <f t="shared" si="153"/>
        <v>34.200000000000003</v>
      </c>
      <c r="BP142" s="12">
        <f t="shared" si="153"/>
        <v>34.200000000000003</v>
      </c>
      <c r="BQ142" s="12">
        <f t="shared" si="153"/>
        <v>34.200000000000003</v>
      </c>
      <c r="BR142" s="12">
        <f t="shared" si="153"/>
        <v>34.200000000000003</v>
      </c>
      <c r="BS142" s="12">
        <f t="shared" si="153"/>
        <v>13.68</v>
      </c>
      <c r="BT142" s="12">
        <f t="shared" si="153"/>
        <v>13.68</v>
      </c>
      <c r="BU142" s="12">
        <f t="shared" si="153"/>
        <v>13.68</v>
      </c>
      <c r="BV142" s="12">
        <f t="shared" si="153"/>
        <v>13.68</v>
      </c>
      <c r="BW142" s="12">
        <f t="shared" si="153"/>
        <v>13.68</v>
      </c>
      <c r="BX142" s="12">
        <f t="shared" si="153"/>
        <v>13.68</v>
      </c>
      <c r="BY142" s="12">
        <f t="shared" si="153"/>
        <v>13.68</v>
      </c>
      <c r="BZ142" s="12">
        <f t="shared" si="153"/>
        <v>13.68</v>
      </c>
      <c r="CA142">
        <f ca="1">IF(CA137&gt;($G$3+$G$5+$G$5+$G$5),0,IF(AND(CA137&lt;($G$5+$G$5+$G$5+$G$5),CA137&gt;($E142*$G$5-1)),$J139*($G$4*$G$4*$G$4),IF(AND(CA137&lt;($G$5+$G$5+$G$5+$G$3),CA137&gt;($G$5+$G$5+$G$5+$G$5-1)),$J139*$G$4*$G$4*$G$4*(1-$G$4),0)))</f>
        <v>52.840635925463985</v>
      </c>
      <c r="CB142">
        <f ca="1">IF(CB137&gt;($G$3+$G$5+$G$5+$G$5),0,IF(AND(CB137&lt;($G$5+$G$5+$G$5+$G$5),CB137&gt;($E142*$G$5-1)),$J139*($G$4*$G$4*$G$4),IF(AND(CB137&lt;($G$5+$G$5+$G$5+$G$3),CB137&gt;($G$5+$G$5+$G$5+$G$5-1)),$J139*$G$4*$G$4*$G$4*(1-$G$4),0)))</f>
        <v>52.840635925463985</v>
      </c>
      <c r="CC142">
        <f>IF(CC137&gt;($G$3+$G$5+$G$5+$G$5),0,IF(AND(CC137&lt;($G$5+$G$5+$G$5+$G$5),CC137&gt;($E142*$G$5-1)),$J139*($G$4*$G$4*$G$4),IF(AND(CC137&lt;($G$5+$G$5+$G$5+$G$3),CC137&gt;($G$5+$G$5+$G$5+$G$5-1)),$J139*$G$4*$G$4*$G$4*(1-$G$4),0)))</f>
        <v>0</v>
      </c>
    </row>
    <row r="143" spans="2:81" ht="5.25" customHeight="1" x14ac:dyDescent="0.2">
      <c r="J143" s="12"/>
      <c r="K143" s="12"/>
      <c r="L143" s="12"/>
      <c r="M143" s="12"/>
      <c r="N143" s="12"/>
      <c r="O143" s="12"/>
      <c r="P143" s="12"/>
      <c r="Q143" s="12"/>
      <c r="R143" s="12"/>
      <c r="S143" s="12"/>
      <c r="T143" s="12"/>
      <c r="U143" s="12"/>
      <c r="V143" s="12"/>
      <c r="W143" s="12"/>
      <c r="X143" s="12"/>
      <c r="Y143" s="12"/>
      <c r="Z143" s="12"/>
      <c r="AA143" s="12"/>
      <c r="AB143" s="12"/>
      <c r="AC143" s="12"/>
      <c r="AD143" s="12"/>
      <c r="AE143" s="12"/>
      <c r="AF143" s="12"/>
      <c r="AG143" s="12"/>
      <c r="AH143" s="12"/>
      <c r="AI143" s="12"/>
      <c r="AJ143" s="12"/>
      <c r="AK143" s="12"/>
      <c r="AL143" s="12"/>
      <c r="AM143" s="12"/>
      <c r="AN143" s="12"/>
      <c r="AO143" s="12"/>
      <c r="AP143" s="12"/>
      <c r="AQ143" s="12"/>
      <c r="AR143" s="12"/>
      <c r="AS143" s="12"/>
      <c r="AT143" s="12"/>
      <c r="AU143" s="12"/>
      <c r="AV143" s="12"/>
      <c r="AW143" s="12"/>
      <c r="AX143" s="12"/>
      <c r="AY143" s="12"/>
      <c r="AZ143" s="12"/>
      <c r="BA143" s="12"/>
      <c r="BB143" s="12"/>
      <c r="BC143" s="12"/>
      <c r="BD143" s="12"/>
      <c r="BE143" s="12"/>
      <c r="BF143" s="12"/>
      <c r="BG143" s="12"/>
      <c r="BH143" s="12"/>
      <c r="BI143" s="12"/>
      <c r="BJ143" s="12"/>
      <c r="BK143" s="12"/>
      <c r="BL143" s="12"/>
      <c r="BM143" s="12"/>
      <c r="BN143" s="12"/>
      <c r="BO143" s="12"/>
      <c r="BP143" s="12"/>
      <c r="BQ143" s="12"/>
      <c r="BR143" s="12"/>
      <c r="BS143" s="12"/>
      <c r="BT143" s="12"/>
      <c r="BU143" s="12"/>
      <c r="BV143" s="12"/>
      <c r="BW143" s="12"/>
      <c r="BX143" s="12"/>
      <c r="BY143" s="12"/>
      <c r="BZ143" s="12"/>
    </row>
    <row r="144" spans="2:81" x14ac:dyDescent="0.2">
      <c r="B144" s="21" t="s">
        <v>12</v>
      </c>
      <c r="F144" s="13" t="s">
        <v>12</v>
      </c>
      <c r="G144" s="13"/>
      <c r="H144" s="13"/>
      <c r="I144" s="13"/>
      <c r="J144" s="14">
        <f t="shared" ref="J144:BU144" ca="1" si="154">SUM(J139:J142)</f>
        <v>611.58143432249994</v>
      </c>
      <c r="K144" s="14">
        <f t="shared" si="154"/>
        <v>158.33333333333334</v>
      </c>
      <c r="L144" s="14">
        <f t="shared" si="154"/>
        <v>158.33333333333334</v>
      </c>
      <c r="M144" s="14">
        <f t="shared" si="154"/>
        <v>158.33333333333334</v>
      </c>
      <c r="N144" s="14">
        <f t="shared" si="154"/>
        <v>158.33333333333334</v>
      </c>
      <c r="O144" s="14">
        <f t="shared" si="154"/>
        <v>158.33333333333334</v>
      </c>
      <c r="P144" s="14">
        <f t="shared" si="154"/>
        <v>158.33333333333334</v>
      </c>
      <c r="Q144" s="14">
        <f t="shared" si="154"/>
        <v>158.33333333333334</v>
      </c>
      <c r="R144" s="14">
        <f t="shared" si="154"/>
        <v>158.33333333333334</v>
      </c>
      <c r="S144" s="14">
        <f t="shared" si="154"/>
        <v>158.33333333333334</v>
      </c>
      <c r="T144" s="14">
        <f t="shared" si="154"/>
        <v>158.33333333333334</v>
      </c>
      <c r="U144" s="14">
        <f t="shared" si="154"/>
        <v>158.33333333333334</v>
      </c>
      <c r="V144" s="14">
        <f t="shared" si="154"/>
        <v>158.33333333333334</v>
      </c>
      <c r="W144" s="14">
        <f t="shared" si="154"/>
        <v>158.33333333333334</v>
      </c>
      <c r="X144" s="14">
        <f t="shared" si="154"/>
        <v>158.33333333333334</v>
      </c>
      <c r="Y144" s="14">
        <f t="shared" si="154"/>
        <v>158.33333333333334</v>
      </c>
      <c r="Z144" s="14">
        <f t="shared" si="154"/>
        <v>158.33333333333334</v>
      </c>
      <c r="AA144" s="14">
        <f t="shared" si="154"/>
        <v>158.33333333333334</v>
      </c>
      <c r="AB144" s="14">
        <f t="shared" si="154"/>
        <v>158.33333333333334</v>
      </c>
      <c r="AC144" s="14">
        <f t="shared" si="154"/>
        <v>158.33333333333334</v>
      </c>
      <c r="AD144" s="14">
        <f t="shared" si="154"/>
        <v>158.33333333333334</v>
      </c>
      <c r="AE144" s="14">
        <f t="shared" si="154"/>
        <v>158.33333333333334</v>
      </c>
      <c r="AF144" s="14">
        <f t="shared" si="154"/>
        <v>158.33333333333334</v>
      </c>
      <c r="AG144" s="14">
        <f t="shared" si="154"/>
        <v>158.33333333333334</v>
      </c>
      <c r="AH144" s="14">
        <f t="shared" si="154"/>
        <v>95</v>
      </c>
      <c r="AI144" s="14">
        <f t="shared" si="154"/>
        <v>95</v>
      </c>
      <c r="AJ144" s="14">
        <f t="shared" si="154"/>
        <v>95</v>
      </c>
      <c r="AK144" s="14">
        <f t="shared" si="154"/>
        <v>95</v>
      </c>
      <c r="AL144" s="14">
        <f t="shared" si="154"/>
        <v>95</v>
      </c>
      <c r="AM144" s="14">
        <f t="shared" si="154"/>
        <v>95</v>
      </c>
      <c r="AN144" s="14">
        <f t="shared" si="154"/>
        <v>95</v>
      </c>
      <c r="AO144" s="14">
        <f t="shared" si="154"/>
        <v>95</v>
      </c>
      <c r="AP144" s="14">
        <f t="shared" si="154"/>
        <v>95</v>
      </c>
      <c r="AQ144" s="14">
        <f t="shared" si="154"/>
        <v>95</v>
      </c>
      <c r="AR144" s="14">
        <f t="shared" si="154"/>
        <v>95</v>
      </c>
      <c r="AS144" s="14">
        <f t="shared" si="154"/>
        <v>95</v>
      </c>
      <c r="AT144" s="14">
        <f t="shared" si="154"/>
        <v>95</v>
      </c>
      <c r="AU144" s="14">
        <f t="shared" si="154"/>
        <v>95</v>
      </c>
      <c r="AV144" s="14">
        <f t="shared" si="154"/>
        <v>95</v>
      </c>
      <c r="AW144" s="14">
        <f t="shared" si="154"/>
        <v>57</v>
      </c>
      <c r="AX144" s="14">
        <f t="shared" si="154"/>
        <v>57</v>
      </c>
      <c r="AY144" s="14">
        <f t="shared" si="154"/>
        <v>57</v>
      </c>
      <c r="AZ144" s="14">
        <f t="shared" si="154"/>
        <v>57</v>
      </c>
      <c r="BA144" s="14">
        <f t="shared" si="154"/>
        <v>57</v>
      </c>
      <c r="BB144" s="14">
        <f t="shared" si="154"/>
        <v>57</v>
      </c>
      <c r="BC144" s="14">
        <f t="shared" si="154"/>
        <v>57</v>
      </c>
      <c r="BD144" s="14">
        <f t="shared" si="154"/>
        <v>57</v>
      </c>
      <c r="BE144" s="14">
        <f t="shared" si="154"/>
        <v>57</v>
      </c>
      <c r="BF144" s="14">
        <f t="shared" si="154"/>
        <v>57</v>
      </c>
      <c r="BG144" s="14">
        <f t="shared" si="154"/>
        <v>57</v>
      </c>
      <c r="BH144" s="14">
        <f t="shared" si="154"/>
        <v>57</v>
      </c>
      <c r="BI144" s="14">
        <f t="shared" si="154"/>
        <v>57</v>
      </c>
      <c r="BJ144" s="14">
        <f t="shared" si="154"/>
        <v>57</v>
      </c>
      <c r="BK144" s="14">
        <f t="shared" si="154"/>
        <v>57</v>
      </c>
      <c r="BL144" s="14">
        <f t="shared" si="154"/>
        <v>34.200000000000003</v>
      </c>
      <c r="BM144" s="14">
        <f t="shared" si="154"/>
        <v>34.200000000000003</v>
      </c>
      <c r="BN144" s="14">
        <f t="shared" si="154"/>
        <v>34.200000000000003</v>
      </c>
      <c r="BO144" s="14">
        <f t="shared" si="154"/>
        <v>34.200000000000003</v>
      </c>
      <c r="BP144" s="14">
        <f t="shared" si="154"/>
        <v>34.200000000000003</v>
      </c>
      <c r="BQ144" s="14">
        <f t="shared" si="154"/>
        <v>34.200000000000003</v>
      </c>
      <c r="BR144" s="14">
        <f t="shared" si="154"/>
        <v>34.200000000000003</v>
      </c>
      <c r="BS144" s="14">
        <f t="shared" si="154"/>
        <v>13.68</v>
      </c>
      <c r="BT144" s="14">
        <f t="shared" si="154"/>
        <v>13.68</v>
      </c>
      <c r="BU144" s="14">
        <f t="shared" si="154"/>
        <v>13.68</v>
      </c>
      <c r="BV144" s="14">
        <f t="shared" ref="BV144:CA144" si="155">SUM(BV139:BV142)</f>
        <v>13.68</v>
      </c>
      <c r="BW144" s="14">
        <f t="shared" si="155"/>
        <v>13.68</v>
      </c>
      <c r="BX144" s="14">
        <f t="shared" si="155"/>
        <v>13.68</v>
      </c>
      <c r="BY144" s="14">
        <f t="shared" si="155"/>
        <v>13.68</v>
      </c>
      <c r="BZ144" s="14">
        <f t="shared" si="155"/>
        <v>13.68</v>
      </c>
      <c r="CA144" s="13">
        <f t="shared" ca="1" si="155"/>
        <v>52.840635925463985</v>
      </c>
      <c r="CB144" s="13">
        <f ca="1">SUM(CB139:CB142)</f>
        <v>52.840635925463985</v>
      </c>
      <c r="CC144" s="13">
        <f t="shared" ref="CC144" si="156">SUM(CC139:CC142)</f>
        <v>0</v>
      </c>
    </row>
    <row r="145" spans="2:81" ht="5.25" customHeight="1" x14ac:dyDescent="0.2">
      <c r="F145" s="15"/>
      <c r="G145" s="15"/>
      <c r="H145" s="15"/>
      <c r="I145" s="15"/>
      <c r="J145" s="16"/>
      <c r="K145" s="16"/>
      <c r="L145" s="16"/>
      <c r="M145" s="16"/>
      <c r="N145" s="16"/>
      <c r="O145" s="16"/>
      <c r="P145" s="16"/>
      <c r="Q145" s="16"/>
      <c r="R145" s="16"/>
      <c r="S145" s="16"/>
      <c r="T145" s="16"/>
      <c r="U145" s="16"/>
      <c r="V145" s="16"/>
      <c r="W145" s="16"/>
      <c r="X145" s="16"/>
      <c r="Y145" s="16"/>
      <c r="Z145" s="16"/>
      <c r="AA145" s="16"/>
      <c r="AB145" s="16"/>
      <c r="AC145" s="16"/>
      <c r="AD145" s="16"/>
      <c r="AE145" s="16"/>
      <c r="AF145" s="16"/>
      <c r="AG145" s="16"/>
      <c r="AH145" s="16"/>
      <c r="AI145" s="16"/>
      <c r="AJ145" s="16"/>
      <c r="AK145" s="16"/>
      <c r="AL145" s="16"/>
      <c r="AM145" s="16"/>
      <c r="AN145" s="16"/>
      <c r="AO145" s="16"/>
      <c r="AP145" s="16"/>
      <c r="AQ145" s="16"/>
      <c r="AR145" s="16"/>
      <c r="AS145" s="16"/>
      <c r="AT145" s="16"/>
      <c r="AU145" s="16"/>
      <c r="AV145" s="16"/>
      <c r="AW145" s="16"/>
      <c r="AX145" s="16"/>
      <c r="AY145" s="16"/>
      <c r="AZ145" s="16"/>
      <c r="BA145" s="16"/>
      <c r="BB145" s="16"/>
      <c r="BC145" s="16"/>
      <c r="BD145" s="16"/>
      <c r="BE145" s="16"/>
      <c r="BF145" s="16"/>
      <c r="BG145" s="16"/>
      <c r="BH145" s="16"/>
      <c r="BI145" s="16"/>
      <c r="BJ145" s="16"/>
      <c r="BK145" s="16"/>
      <c r="BL145" s="16"/>
      <c r="BM145" s="16"/>
      <c r="BN145" s="16"/>
      <c r="BO145" s="16"/>
      <c r="BP145" s="16"/>
      <c r="BQ145" s="16"/>
      <c r="BR145" s="16"/>
      <c r="BS145" s="16"/>
      <c r="BT145" s="16"/>
      <c r="BU145" s="16"/>
      <c r="BV145" s="16"/>
      <c r="BW145" s="16"/>
      <c r="BX145" s="16"/>
      <c r="BY145" s="16"/>
      <c r="BZ145" s="16"/>
      <c r="CA145" s="15"/>
      <c r="CB145" s="15"/>
      <c r="CC145" s="15"/>
    </row>
    <row r="146" spans="2:81" x14ac:dyDescent="0.2">
      <c r="F146" t="s">
        <v>11</v>
      </c>
      <c r="J146" s="12">
        <f ca="1">(IFERROR(J139*HLOOKUP(J137,$G$7:$AD$8,2),"n.a."))/10^3</f>
        <v>412.6650783255248</v>
      </c>
      <c r="K146" s="12">
        <f t="shared" ref="K146:BV146" si="157">(IFERROR(K139*HLOOKUP(K137,$G$7:$AD$8,2),"n.a."))/10^3</f>
        <v>103.68689990604663</v>
      </c>
      <c r="L146" s="12">
        <f t="shared" si="157"/>
        <v>100.50404957790356</v>
      </c>
      <c r="M146" s="12">
        <f t="shared" si="157"/>
        <v>97.286625023939237</v>
      </c>
      <c r="N146" s="12">
        <f t="shared" si="157"/>
        <v>94.034250676040827</v>
      </c>
      <c r="O146" s="12">
        <f t="shared" si="157"/>
        <v>90.74654688642616</v>
      </c>
      <c r="P146" s="12">
        <f t="shared" si="157"/>
        <v>87.423129883327789</v>
      </c>
      <c r="Q146" s="12">
        <f t="shared" si="157"/>
        <v>84.063611726195418</v>
      </c>
      <c r="R146" s="12">
        <f t="shared" si="157"/>
        <v>80.667600260411945</v>
      </c>
      <c r="S146" s="12">
        <f t="shared" si="157"/>
        <v>77.234699071517198</v>
      </c>
      <c r="T146" s="12">
        <f t="shared" si="157"/>
        <v>73.764507438935055</v>
      </c>
      <c r="U146" s="12">
        <f t="shared" si="157"/>
        <v>70.256620289197343</v>
      </c>
      <c r="V146" s="12">
        <f t="shared" si="157"/>
        <v>66.710628148660049</v>
      </c>
      <c r="W146" s="12">
        <f t="shared" si="157"/>
        <v>63.126117095705254</v>
      </c>
      <c r="X146" s="12">
        <f t="shared" si="157"/>
        <v>59.502668712424907</v>
      </c>
      <c r="Y146" s="12">
        <f t="shared" si="157"/>
        <v>22.335944014311476</v>
      </c>
      <c r="Z146" s="12">
        <f t="shared" si="157"/>
        <v>20.854905403288846</v>
      </c>
      <c r="AA146" s="12">
        <f t="shared" si="157"/>
        <v>19.35777877111898</v>
      </c>
      <c r="AB146" s="12">
        <f t="shared" si="157"/>
        <v>17.844389359073471</v>
      </c>
      <c r="AC146" s="12">
        <f t="shared" si="157"/>
        <v>16.314560510078969</v>
      </c>
      <c r="AD146" s="12">
        <f t="shared" si="157"/>
        <v>14.76811364809612</v>
      </c>
      <c r="AE146" s="12">
        <f t="shared" si="157"/>
        <v>13.204868257274478</v>
      </c>
      <c r="AF146" s="12">
        <f t="shared" si="157"/>
        <v>11.62464186088105</v>
      </c>
      <c r="AG146" s="12">
        <f t="shared" si="157"/>
        <v>10.027249999999853</v>
      </c>
      <c r="AH146" s="12">
        <f t="shared" si="157"/>
        <v>0</v>
      </c>
      <c r="AI146" s="12">
        <f t="shared" si="157"/>
        <v>0</v>
      </c>
      <c r="AJ146" s="12">
        <f t="shared" si="157"/>
        <v>0</v>
      </c>
      <c r="AK146" s="12">
        <f t="shared" si="157"/>
        <v>0</v>
      </c>
      <c r="AL146" s="12">
        <f t="shared" si="157"/>
        <v>0</v>
      </c>
      <c r="AM146" s="12">
        <f t="shared" si="157"/>
        <v>0</v>
      </c>
      <c r="AN146" s="12">
        <f t="shared" si="157"/>
        <v>0</v>
      </c>
      <c r="AO146" s="12">
        <f t="shared" si="157"/>
        <v>0</v>
      </c>
      <c r="AP146" s="12">
        <f t="shared" si="157"/>
        <v>0</v>
      </c>
      <c r="AQ146" s="12">
        <f t="shared" si="157"/>
        <v>0</v>
      </c>
      <c r="AR146" s="12">
        <f t="shared" si="157"/>
        <v>0</v>
      </c>
      <c r="AS146" s="12">
        <f t="shared" si="157"/>
        <v>0</v>
      </c>
      <c r="AT146" s="12">
        <f t="shared" si="157"/>
        <v>0</v>
      </c>
      <c r="AU146" s="12">
        <f t="shared" si="157"/>
        <v>0</v>
      </c>
      <c r="AV146" s="12">
        <f t="shared" si="157"/>
        <v>0</v>
      </c>
      <c r="AW146" s="12">
        <f t="shared" si="157"/>
        <v>0</v>
      </c>
      <c r="AX146" s="12">
        <f t="shared" si="157"/>
        <v>0</v>
      </c>
      <c r="AY146" s="12">
        <f t="shared" si="157"/>
        <v>0</v>
      </c>
      <c r="AZ146" s="12">
        <f t="shared" si="157"/>
        <v>0</v>
      </c>
      <c r="BA146" s="12">
        <f t="shared" si="157"/>
        <v>0</v>
      </c>
      <c r="BB146" s="12">
        <f t="shared" si="157"/>
        <v>0</v>
      </c>
      <c r="BC146" s="12">
        <f t="shared" si="157"/>
        <v>0</v>
      </c>
      <c r="BD146" s="12">
        <f t="shared" si="157"/>
        <v>0</v>
      </c>
      <c r="BE146" s="12">
        <f t="shared" si="157"/>
        <v>0</v>
      </c>
      <c r="BF146" s="12">
        <f t="shared" si="157"/>
        <v>0</v>
      </c>
      <c r="BG146" s="12">
        <f t="shared" si="157"/>
        <v>0</v>
      </c>
      <c r="BH146" s="12">
        <f t="shared" si="157"/>
        <v>0</v>
      </c>
      <c r="BI146" s="12">
        <f t="shared" si="157"/>
        <v>0</v>
      </c>
      <c r="BJ146" s="12">
        <f t="shared" si="157"/>
        <v>0</v>
      </c>
      <c r="BK146" s="12">
        <f t="shared" si="157"/>
        <v>0</v>
      </c>
      <c r="BL146" s="12">
        <f t="shared" si="157"/>
        <v>0</v>
      </c>
      <c r="BM146" s="12">
        <f t="shared" si="157"/>
        <v>0</v>
      </c>
      <c r="BN146" s="12">
        <f t="shared" si="157"/>
        <v>0</v>
      </c>
      <c r="BO146" s="12">
        <f t="shared" si="157"/>
        <v>0</v>
      </c>
      <c r="BP146" s="12">
        <f t="shared" si="157"/>
        <v>0</v>
      </c>
      <c r="BQ146" s="12">
        <f t="shared" si="157"/>
        <v>0</v>
      </c>
      <c r="BR146" s="12">
        <f t="shared" si="157"/>
        <v>0</v>
      </c>
      <c r="BS146" s="12">
        <f t="shared" si="157"/>
        <v>0</v>
      </c>
      <c r="BT146" s="12">
        <f t="shared" si="157"/>
        <v>0</v>
      </c>
      <c r="BU146" s="12">
        <f t="shared" si="157"/>
        <v>0</v>
      </c>
      <c r="BV146" s="12">
        <f t="shared" si="157"/>
        <v>0</v>
      </c>
      <c r="BW146" s="12">
        <f t="shared" ref="BW146:BZ146" si="158">(IFERROR(BW139*HLOOKUP(BW137,$G$7:$AD$8,2),"n.a."))/10^3</f>
        <v>0</v>
      </c>
      <c r="BX146" s="12">
        <f t="shared" si="158"/>
        <v>0</v>
      </c>
      <c r="BY146" s="12">
        <f t="shared" si="158"/>
        <v>0</v>
      </c>
      <c r="BZ146" s="12">
        <f t="shared" si="158"/>
        <v>0</v>
      </c>
      <c r="CA146" s="12">
        <f>IFERROR(CA139*HLOOKUP(CA137,$G$7:$AD$8,2),"n.a.")</f>
        <v>0</v>
      </c>
      <c r="CB146" s="12">
        <f>IFERROR(CB139*HLOOKUP(CB137,$G$7:$AD$8,2),"n.a.")</f>
        <v>0</v>
      </c>
      <c r="CC146" s="15"/>
    </row>
    <row r="147" spans="2:81" x14ac:dyDescent="0.2">
      <c r="F147" t="s">
        <v>8</v>
      </c>
      <c r="J147" s="12" t="str">
        <f>IFERROR(J140*HLOOKUP(J133,$G$7:$AD$8,2)/1000,"n.a.")</f>
        <v>n.a.</v>
      </c>
      <c r="K147" s="12" t="str">
        <f t="shared" ref="K147:BV149" si="159">IFERROR(K140*HLOOKUP(K133,$G$7:$AD$8,2)/1000,"n.a.")</f>
        <v>n.a.</v>
      </c>
      <c r="L147" s="12" t="str">
        <f t="shared" si="159"/>
        <v>n.a.</v>
      </c>
      <c r="M147" s="12" t="str">
        <f t="shared" si="159"/>
        <v>n.a.</v>
      </c>
      <c r="N147" s="12" t="str">
        <f t="shared" si="159"/>
        <v>n.a.</v>
      </c>
      <c r="O147" s="12" t="str">
        <f t="shared" si="159"/>
        <v>n.a.</v>
      </c>
      <c r="P147" s="12" t="str">
        <f t="shared" si="159"/>
        <v>n.a.</v>
      </c>
      <c r="Q147" s="12" t="str">
        <f t="shared" si="159"/>
        <v>n.a.</v>
      </c>
      <c r="R147" s="12" t="str">
        <f t="shared" si="159"/>
        <v>n.a.</v>
      </c>
      <c r="S147" s="12" t="str">
        <f t="shared" si="159"/>
        <v>n.a.</v>
      </c>
      <c r="T147" s="12" t="str">
        <f t="shared" si="159"/>
        <v>n.a.</v>
      </c>
      <c r="U147" s="12" t="str">
        <f t="shared" si="159"/>
        <v>n.a.</v>
      </c>
      <c r="V147" s="12" t="str">
        <f t="shared" si="159"/>
        <v>n.a.</v>
      </c>
      <c r="W147" s="12" t="str">
        <f t="shared" si="159"/>
        <v>n.a.</v>
      </c>
      <c r="X147" s="12" t="str">
        <f t="shared" si="159"/>
        <v>n.a.</v>
      </c>
      <c r="Y147" s="12">
        <f t="shared" si="159"/>
        <v>64.10132852439105</v>
      </c>
      <c r="Z147" s="12">
        <f t="shared" si="159"/>
        <v>62.212139943627975</v>
      </c>
      <c r="AA147" s="12">
        <f t="shared" si="159"/>
        <v>60.302429746742128</v>
      </c>
      <c r="AB147" s="12">
        <f t="shared" si="159"/>
        <v>58.371975014363549</v>
      </c>
      <c r="AC147" s="12">
        <f t="shared" si="159"/>
        <v>56.420550405624489</v>
      </c>
      <c r="AD147" s="12">
        <f t="shared" si="159"/>
        <v>54.447928131855697</v>
      </c>
      <c r="AE147" s="12">
        <f t="shared" si="159"/>
        <v>52.453877929996672</v>
      </c>
      <c r="AF147" s="12">
        <f t="shared" si="159"/>
        <v>50.43816703571725</v>
      </c>
      <c r="AG147" s="12">
        <f t="shared" si="159"/>
        <v>48.400560156247167</v>
      </c>
      <c r="AH147" s="12">
        <f t="shared" si="159"/>
        <v>46.340819442910323</v>
      </c>
      <c r="AI147" s="12">
        <f t="shared" si="159"/>
        <v>44.25870446336102</v>
      </c>
      <c r="AJ147" s="12">
        <f t="shared" si="159"/>
        <v>42.153972173518397</v>
      </c>
      <c r="AK147" s="12">
        <f t="shared" si="159"/>
        <v>40.02637688919603</v>
      </c>
      <c r="AL147" s="12">
        <f t="shared" si="159"/>
        <v>37.875670257423153</v>
      </c>
      <c r="AM147" s="12">
        <f t="shared" si="159"/>
        <v>35.701601227454944</v>
      </c>
      <c r="AN147" s="12">
        <f t="shared" si="159"/>
        <v>13.401566408586884</v>
      </c>
      <c r="AO147" s="12">
        <f t="shared" si="159"/>
        <v>12.512943241973305</v>
      </c>
      <c r="AP147" s="12">
        <f t="shared" si="159"/>
        <v>11.614667262671386</v>
      </c>
      <c r="AQ147" s="12">
        <f t="shared" si="159"/>
        <v>10.70663361544408</v>
      </c>
      <c r="AR147" s="12">
        <f t="shared" si="159"/>
        <v>9.7887363060473795</v>
      </c>
      <c r="AS147" s="12">
        <f t="shared" si="159"/>
        <v>8.8608681888576708</v>
      </c>
      <c r="AT147" s="12">
        <f t="shared" si="159"/>
        <v>7.9229209543646855</v>
      </c>
      <c r="AU147" s="12">
        <f t="shared" si="159"/>
        <v>6.9747851165286292</v>
      </c>
      <c r="AV147" s="12">
        <f t="shared" si="159"/>
        <v>6.0163499999999113</v>
      </c>
      <c r="AW147" s="12" t="str">
        <f t="shared" si="159"/>
        <v>n.a.</v>
      </c>
      <c r="AX147" s="12" t="str">
        <f t="shared" si="159"/>
        <v>n.a.</v>
      </c>
      <c r="AY147" s="12" t="str">
        <f t="shared" si="159"/>
        <v>n.a.</v>
      </c>
      <c r="AZ147" s="12" t="str">
        <f t="shared" si="159"/>
        <v>n.a.</v>
      </c>
      <c r="BA147" s="12" t="str">
        <f t="shared" si="159"/>
        <v>n.a.</v>
      </c>
      <c r="BB147" s="12" t="str">
        <f t="shared" si="159"/>
        <v>n.a.</v>
      </c>
      <c r="BC147" s="12" t="str">
        <f t="shared" si="159"/>
        <v>n.a.</v>
      </c>
      <c r="BD147" s="12" t="str">
        <f t="shared" si="159"/>
        <v>n.a.</v>
      </c>
      <c r="BE147" s="12" t="str">
        <f t="shared" si="159"/>
        <v>n.a.</v>
      </c>
      <c r="BF147" s="12" t="str">
        <f t="shared" si="159"/>
        <v>n.a.</v>
      </c>
      <c r="BG147" s="12" t="str">
        <f t="shared" si="159"/>
        <v>n.a.</v>
      </c>
      <c r="BH147" s="12" t="str">
        <f t="shared" si="159"/>
        <v>n.a.</v>
      </c>
      <c r="BI147" s="12" t="str">
        <f t="shared" si="159"/>
        <v>n.a.</v>
      </c>
      <c r="BJ147" s="12" t="str">
        <f t="shared" si="159"/>
        <v>n.a.</v>
      </c>
      <c r="BK147" s="12" t="str">
        <f t="shared" si="159"/>
        <v>n.a.</v>
      </c>
      <c r="BL147" s="12" t="str">
        <f t="shared" si="159"/>
        <v>n.a.</v>
      </c>
      <c r="BM147" s="12" t="str">
        <f t="shared" si="159"/>
        <v>n.a.</v>
      </c>
      <c r="BN147" s="12" t="str">
        <f t="shared" si="159"/>
        <v>n.a.</v>
      </c>
      <c r="BO147" s="12" t="str">
        <f t="shared" si="159"/>
        <v>n.a.</v>
      </c>
      <c r="BP147" s="12" t="str">
        <f t="shared" si="159"/>
        <v>n.a.</v>
      </c>
      <c r="BQ147" s="12" t="str">
        <f t="shared" si="159"/>
        <v>n.a.</v>
      </c>
      <c r="BR147" s="12" t="str">
        <f t="shared" si="159"/>
        <v>n.a.</v>
      </c>
      <c r="BS147" s="12" t="str">
        <f t="shared" si="159"/>
        <v>n.a.</v>
      </c>
      <c r="BT147" s="12" t="str">
        <f t="shared" si="159"/>
        <v>n.a.</v>
      </c>
      <c r="BU147" s="12" t="str">
        <f t="shared" si="159"/>
        <v>n.a.</v>
      </c>
      <c r="BV147" s="12" t="str">
        <f t="shared" si="159"/>
        <v>n.a.</v>
      </c>
      <c r="BW147" s="12" t="str">
        <f t="shared" ref="BW147:BZ149" si="160">IFERROR(BW140*HLOOKUP(BW133,$G$7:$AD$8,2)/1000,"n.a.")</f>
        <v>n.a.</v>
      </c>
      <c r="BX147" s="12" t="str">
        <f t="shared" si="160"/>
        <v>n.a.</v>
      </c>
      <c r="BY147" s="12" t="str">
        <f t="shared" si="160"/>
        <v>n.a.</v>
      </c>
      <c r="BZ147" s="12" t="str">
        <f t="shared" si="160"/>
        <v>n.a.</v>
      </c>
      <c r="CA147" s="12" t="str">
        <f t="shared" ref="CA147:CB149" si="161">IFERROR(CA140*HLOOKUP(CA133,$G$7:$AD$8,2),"n.a.")</f>
        <v>n.a.</v>
      </c>
      <c r="CB147" s="12" t="str">
        <f t="shared" si="161"/>
        <v>n.a.</v>
      </c>
      <c r="CC147" s="15"/>
    </row>
    <row r="148" spans="2:81" x14ac:dyDescent="0.2">
      <c r="F148" t="s">
        <v>9</v>
      </c>
      <c r="J148" s="12" t="str">
        <f>IFERROR(J141*HLOOKUP(J134,$G$7:$AD$8,2)/1000,"n.a.")</f>
        <v>n.a.</v>
      </c>
      <c r="K148" s="12" t="str">
        <f t="shared" si="159"/>
        <v>n.a.</v>
      </c>
      <c r="L148" s="12" t="str">
        <f t="shared" si="159"/>
        <v>n.a.</v>
      </c>
      <c r="M148" s="12" t="str">
        <f t="shared" si="159"/>
        <v>n.a.</v>
      </c>
      <c r="N148" s="12" t="str">
        <f t="shared" si="159"/>
        <v>n.a.</v>
      </c>
      <c r="O148" s="12" t="str">
        <f t="shared" si="159"/>
        <v>n.a.</v>
      </c>
      <c r="P148" s="12" t="str">
        <f t="shared" si="159"/>
        <v>n.a.</v>
      </c>
      <c r="Q148" s="12" t="str">
        <f t="shared" si="159"/>
        <v>n.a.</v>
      </c>
      <c r="R148" s="12" t="str">
        <f t="shared" si="159"/>
        <v>n.a.</v>
      </c>
      <c r="S148" s="12" t="str">
        <f t="shared" si="159"/>
        <v>n.a.</v>
      </c>
      <c r="T148" s="12" t="str">
        <f t="shared" si="159"/>
        <v>n.a.</v>
      </c>
      <c r="U148" s="12" t="str">
        <f t="shared" si="159"/>
        <v>n.a.</v>
      </c>
      <c r="V148" s="12" t="str">
        <f t="shared" si="159"/>
        <v>n.a.</v>
      </c>
      <c r="W148" s="12" t="str">
        <f t="shared" si="159"/>
        <v>n.a.</v>
      </c>
      <c r="X148" s="12" t="str">
        <f t="shared" si="159"/>
        <v>n.a.</v>
      </c>
      <c r="Y148" s="12" t="str">
        <f t="shared" si="159"/>
        <v>n.a.</v>
      </c>
      <c r="Z148" s="12" t="str">
        <f t="shared" si="159"/>
        <v>n.a.</v>
      </c>
      <c r="AA148" s="12" t="str">
        <f t="shared" si="159"/>
        <v>n.a.</v>
      </c>
      <c r="AB148" s="12" t="str">
        <f t="shared" si="159"/>
        <v>n.a.</v>
      </c>
      <c r="AC148" s="12" t="str">
        <f t="shared" si="159"/>
        <v>n.a.</v>
      </c>
      <c r="AD148" s="12" t="str">
        <f t="shared" si="159"/>
        <v>n.a.</v>
      </c>
      <c r="AE148" s="12" t="str">
        <f t="shared" si="159"/>
        <v>n.a.</v>
      </c>
      <c r="AF148" s="12" t="str">
        <f t="shared" si="159"/>
        <v>n.a.</v>
      </c>
      <c r="AG148" s="12" t="str">
        <f t="shared" si="159"/>
        <v>n.a.</v>
      </c>
      <c r="AH148" s="12" t="str">
        <f t="shared" si="159"/>
        <v>n.a.</v>
      </c>
      <c r="AI148" s="12" t="str">
        <f t="shared" si="159"/>
        <v>n.a.</v>
      </c>
      <c r="AJ148" s="12" t="str">
        <f t="shared" si="159"/>
        <v>n.a.</v>
      </c>
      <c r="AK148" s="12" t="str">
        <f t="shared" si="159"/>
        <v>n.a.</v>
      </c>
      <c r="AL148" s="12" t="str">
        <f t="shared" si="159"/>
        <v>n.a.</v>
      </c>
      <c r="AM148" s="12" t="str">
        <f t="shared" si="159"/>
        <v>n.a.</v>
      </c>
      <c r="AN148" s="12">
        <f t="shared" si="159"/>
        <v>38.460797114634623</v>
      </c>
      <c r="AO148" s="12">
        <f t="shared" si="159"/>
        <v>37.327283966176779</v>
      </c>
      <c r="AP148" s="12">
        <f t="shared" si="159"/>
        <v>36.181457848045277</v>
      </c>
      <c r="AQ148" s="12">
        <f t="shared" si="159"/>
        <v>35.023185008618128</v>
      </c>
      <c r="AR148" s="12">
        <f t="shared" si="159"/>
        <v>33.852330243374695</v>
      </c>
      <c r="AS148" s="12">
        <f t="shared" si="159"/>
        <v>32.668756879113417</v>
      </c>
      <c r="AT148" s="12">
        <f t="shared" si="159"/>
        <v>31.472326757998001</v>
      </c>
      <c r="AU148" s="12">
        <f t="shared" si="159"/>
        <v>30.262900221430346</v>
      </c>
      <c r="AV148" s="12">
        <f t="shared" si="159"/>
        <v>29.040336093748298</v>
      </c>
      <c r="AW148" s="12">
        <f t="shared" si="159"/>
        <v>27.804491665746195</v>
      </c>
      <c r="AX148" s="12">
        <f t="shared" si="159"/>
        <v>26.555222678016612</v>
      </c>
      <c r="AY148" s="12">
        <f t="shared" si="159"/>
        <v>25.292383304111041</v>
      </c>
      <c r="AZ148" s="12">
        <f t="shared" si="159"/>
        <v>24.015826133517617</v>
      </c>
      <c r="BA148" s="12">
        <f t="shared" si="159"/>
        <v>22.725402154453892</v>
      </c>
      <c r="BB148" s="12">
        <f t="shared" si="159"/>
        <v>21.420960736472964</v>
      </c>
      <c r="BC148" s="12">
        <f t="shared" si="159"/>
        <v>8.0409398451521312</v>
      </c>
      <c r="BD148" s="12">
        <f t="shared" si="159"/>
        <v>7.5077659451839835</v>
      </c>
      <c r="BE148" s="12">
        <f t="shared" si="159"/>
        <v>6.9688003576028326</v>
      </c>
      <c r="BF148" s="12">
        <f t="shared" si="159"/>
        <v>6.4239801692664491</v>
      </c>
      <c r="BG148" s="12">
        <f t="shared" si="159"/>
        <v>5.8732417836284272</v>
      </c>
      <c r="BH148" s="12">
        <f t="shared" si="159"/>
        <v>5.3165209133146014</v>
      </c>
      <c r="BI148" s="12">
        <f t="shared" si="159"/>
        <v>4.7537525726188115</v>
      </c>
      <c r="BJ148" s="12">
        <f t="shared" si="159"/>
        <v>4.1848710699171781</v>
      </c>
      <c r="BK148" s="12">
        <f t="shared" si="159"/>
        <v>3.6098099999999467</v>
      </c>
      <c r="BL148" s="12" t="str">
        <f t="shared" si="159"/>
        <v>n.a.</v>
      </c>
      <c r="BM148" s="12" t="str">
        <f t="shared" si="159"/>
        <v>n.a.</v>
      </c>
      <c r="BN148" s="12" t="str">
        <f t="shared" si="159"/>
        <v>n.a.</v>
      </c>
      <c r="BO148" s="12" t="str">
        <f t="shared" si="159"/>
        <v>n.a.</v>
      </c>
      <c r="BP148" s="12" t="str">
        <f t="shared" si="159"/>
        <v>n.a.</v>
      </c>
      <c r="BQ148" s="12" t="str">
        <f t="shared" si="159"/>
        <v>n.a.</v>
      </c>
      <c r="BR148" s="12" t="str">
        <f t="shared" si="159"/>
        <v>n.a.</v>
      </c>
      <c r="BS148" s="12" t="str">
        <f t="shared" si="159"/>
        <v>n.a.</v>
      </c>
      <c r="BT148" s="12" t="str">
        <f t="shared" si="159"/>
        <v>n.a.</v>
      </c>
      <c r="BU148" s="12" t="str">
        <f t="shared" si="159"/>
        <v>n.a.</v>
      </c>
      <c r="BV148" s="12" t="str">
        <f t="shared" si="159"/>
        <v>n.a.</v>
      </c>
      <c r="BW148" s="12" t="str">
        <f t="shared" si="160"/>
        <v>n.a.</v>
      </c>
      <c r="BX148" s="12" t="str">
        <f t="shared" si="160"/>
        <v>n.a.</v>
      </c>
      <c r="BY148" s="12" t="str">
        <f t="shared" si="160"/>
        <v>n.a.</v>
      </c>
      <c r="BZ148" s="12" t="str">
        <f t="shared" si="160"/>
        <v>n.a.</v>
      </c>
      <c r="CA148" s="12" t="str">
        <f t="shared" si="161"/>
        <v>n.a.</v>
      </c>
      <c r="CB148" s="12" t="str">
        <f t="shared" si="161"/>
        <v>n.a.</v>
      </c>
      <c r="CC148" s="15"/>
    </row>
    <row r="149" spans="2:81" x14ac:dyDescent="0.2">
      <c r="F149" t="s">
        <v>10</v>
      </c>
      <c r="J149" s="12" t="str">
        <f>IFERROR(J142*HLOOKUP(J135,$G$7:$AD$8,2)/1000,"n.a.")</f>
        <v>n.a.</v>
      </c>
      <c r="K149" s="12" t="str">
        <f t="shared" si="159"/>
        <v>n.a.</v>
      </c>
      <c r="L149" s="12" t="str">
        <f t="shared" si="159"/>
        <v>n.a.</v>
      </c>
      <c r="M149" s="12" t="str">
        <f t="shared" si="159"/>
        <v>n.a.</v>
      </c>
      <c r="N149" s="12" t="str">
        <f t="shared" si="159"/>
        <v>n.a.</v>
      </c>
      <c r="O149" s="12" t="str">
        <f t="shared" si="159"/>
        <v>n.a.</v>
      </c>
      <c r="P149" s="12" t="str">
        <f t="shared" si="159"/>
        <v>n.a.</v>
      </c>
      <c r="Q149" s="12" t="str">
        <f t="shared" si="159"/>
        <v>n.a.</v>
      </c>
      <c r="R149" s="12" t="str">
        <f t="shared" si="159"/>
        <v>n.a.</v>
      </c>
      <c r="S149" s="12" t="str">
        <f t="shared" si="159"/>
        <v>n.a.</v>
      </c>
      <c r="T149" s="12" t="str">
        <f t="shared" si="159"/>
        <v>n.a.</v>
      </c>
      <c r="U149" s="12" t="str">
        <f t="shared" si="159"/>
        <v>n.a.</v>
      </c>
      <c r="V149" s="12" t="str">
        <f t="shared" si="159"/>
        <v>n.a.</v>
      </c>
      <c r="W149" s="12" t="str">
        <f t="shared" si="159"/>
        <v>n.a.</v>
      </c>
      <c r="X149" s="12" t="str">
        <f t="shared" si="159"/>
        <v>n.a.</v>
      </c>
      <c r="Y149" s="12" t="str">
        <f t="shared" si="159"/>
        <v>n.a.</v>
      </c>
      <c r="Z149" s="12" t="str">
        <f t="shared" si="159"/>
        <v>n.a.</v>
      </c>
      <c r="AA149" s="12" t="str">
        <f t="shared" si="159"/>
        <v>n.a.</v>
      </c>
      <c r="AB149" s="12" t="str">
        <f t="shared" si="159"/>
        <v>n.a.</v>
      </c>
      <c r="AC149" s="12" t="str">
        <f t="shared" si="159"/>
        <v>n.a.</v>
      </c>
      <c r="AD149" s="12" t="str">
        <f t="shared" si="159"/>
        <v>n.a.</v>
      </c>
      <c r="AE149" s="12" t="str">
        <f t="shared" si="159"/>
        <v>n.a.</v>
      </c>
      <c r="AF149" s="12" t="str">
        <f t="shared" si="159"/>
        <v>n.a.</v>
      </c>
      <c r="AG149" s="12" t="str">
        <f t="shared" si="159"/>
        <v>n.a.</v>
      </c>
      <c r="AH149" s="12" t="str">
        <f t="shared" si="159"/>
        <v>n.a.</v>
      </c>
      <c r="AI149" s="12" t="str">
        <f t="shared" si="159"/>
        <v>n.a.</v>
      </c>
      <c r="AJ149" s="12" t="str">
        <f t="shared" si="159"/>
        <v>n.a.</v>
      </c>
      <c r="AK149" s="12" t="str">
        <f t="shared" si="159"/>
        <v>n.a.</v>
      </c>
      <c r="AL149" s="12" t="str">
        <f t="shared" si="159"/>
        <v>n.a.</v>
      </c>
      <c r="AM149" s="12" t="str">
        <f t="shared" si="159"/>
        <v>n.a.</v>
      </c>
      <c r="AN149" s="12" t="str">
        <f t="shared" si="159"/>
        <v>n.a.</v>
      </c>
      <c r="AO149" s="12" t="str">
        <f t="shared" si="159"/>
        <v>n.a.</v>
      </c>
      <c r="AP149" s="12" t="str">
        <f t="shared" si="159"/>
        <v>n.a.</v>
      </c>
      <c r="AQ149" s="12" t="str">
        <f t="shared" si="159"/>
        <v>n.a.</v>
      </c>
      <c r="AR149" s="12" t="str">
        <f t="shared" si="159"/>
        <v>n.a.</v>
      </c>
      <c r="AS149" s="12" t="str">
        <f t="shared" si="159"/>
        <v>n.a.</v>
      </c>
      <c r="AT149" s="12" t="str">
        <f t="shared" si="159"/>
        <v>n.a.</v>
      </c>
      <c r="AU149" s="12" t="str">
        <f t="shared" si="159"/>
        <v>n.a.</v>
      </c>
      <c r="AV149" s="12" t="str">
        <f t="shared" si="159"/>
        <v>n.a.</v>
      </c>
      <c r="AW149" s="12" t="str">
        <f t="shared" si="159"/>
        <v>n.a.</v>
      </c>
      <c r="AX149" s="12" t="str">
        <f t="shared" si="159"/>
        <v>n.a.</v>
      </c>
      <c r="AY149" s="12" t="str">
        <f t="shared" si="159"/>
        <v>n.a.</v>
      </c>
      <c r="AZ149" s="12" t="str">
        <f t="shared" si="159"/>
        <v>n.a.</v>
      </c>
      <c r="BA149" s="12" t="str">
        <f t="shared" si="159"/>
        <v>n.a.</v>
      </c>
      <c r="BB149" s="12" t="str">
        <f t="shared" si="159"/>
        <v>n.a.</v>
      </c>
      <c r="BC149" s="12">
        <f t="shared" si="159"/>
        <v>23.076478268780779</v>
      </c>
      <c r="BD149" s="12">
        <f t="shared" si="159"/>
        <v>22.396370379706074</v>
      </c>
      <c r="BE149" s="12">
        <f t="shared" si="159"/>
        <v>21.708874708827167</v>
      </c>
      <c r="BF149" s="12">
        <f t="shared" si="159"/>
        <v>21.013911005170879</v>
      </c>
      <c r="BG149" s="12">
        <f t="shared" si="159"/>
        <v>20.311398146024818</v>
      </c>
      <c r="BH149" s="12">
        <f t="shared" si="159"/>
        <v>19.601254127468053</v>
      </c>
      <c r="BI149" s="12">
        <f t="shared" si="159"/>
        <v>18.883396054798801</v>
      </c>
      <c r="BJ149" s="12">
        <f t="shared" si="159"/>
        <v>18.157740132858208</v>
      </c>
      <c r="BK149" s="12">
        <f t="shared" si="159"/>
        <v>17.424201656248982</v>
      </c>
      <c r="BL149" s="12">
        <f t="shared" si="159"/>
        <v>16.682694999447719</v>
      </c>
      <c r="BM149" s="12">
        <f t="shared" si="159"/>
        <v>15.933133606809969</v>
      </c>
      <c r="BN149" s="12">
        <f t="shared" si="159"/>
        <v>15.175429982466625</v>
      </c>
      <c r="BO149" s="12">
        <f t="shared" si="159"/>
        <v>14.40949568011057</v>
      </c>
      <c r="BP149" s="12">
        <f t="shared" si="159"/>
        <v>13.635241292672335</v>
      </c>
      <c r="BQ149" s="12">
        <f t="shared" si="159"/>
        <v>12.85257644188378</v>
      </c>
      <c r="BR149" s="12">
        <f t="shared" si="159"/>
        <v>12.061409767728197</v>
      </c>
      <c r="BS149" s="12">
        <f t="shared" si="159"/>
        <v>4.50465956711039</v>
      </c>
      <c r="BT149" s="12">
        <f t="shared" si="159"/>
        <v>4.1812802145616992</v>
      </c>
      <c r="BU149" s="12">
        <f t="shared" si="159"/>
        <v>3.8543881015598691</v>
      </c>
      <c r="BV149" s="12">
        <f t="shared" si="159"/>
        <v>3.5239450701770565</v>
      </c>
      <c r="BW149" s="12">
        <f t="shared" si="160"/>
        <v>3.1899125479887611</v>
      </c>
      <c r="BX149" s="12">
        <f t="shared" si="160"/>
        <v>2.8522515435712865</v>
      </c>
      <c r="BY149" s="12">
        <f t="shared" si="160"/>
        <v>2.5109226419503066</v>
      </c>
      <c r="BZ149" s="12">
        <f t="shared" si="160"/>
        <v>2.165885999999968</v>
      </c>
      <c r="CA149" s="12">
        <f t="shared" ca="1" si="161"/>
        <v>8365.9936828989612</v>
      </c>
      <c r="CB149" s="12" t="str">
        <f t="shared" ca="1" si="161"/>
        <v>n.a.</v>
      </c>
      <c r="CC149" s="15"/>
    </row>
    <row r="150" spans="2:81" ht="5.25" customHeight="1" x14ac:dyDescent="0.2">
      <c r="J150" s="12"/>
      <c r="K150" s="12"/>
      <c r="L150" s="12"/>
      <c r="M150" s="12"/>
      <c r="N150" s="12"/>
      <c r="O150" s="12"/>
      <c r="P150" s="12"/>
      <c r="Q150" s="12"/>
      <c r="R150" s="12"/>
      <c r="S150" s="12"/>
      <c r="T150" s="12"/>
      <c r="U150" s="12"/>
      <c r="V150" s="12"/>
      <c r="W150" s="12"/>
      <c r="X150" s="12"/>
      <c r="Y150" s="12"/>
      <c r="Z150" s="12"/>
      <c r="AA150" s="12"/>
      <c r="AB150" s="12"/>
      <c r="AC150" s="12"/>
      <c r="AD150" s="12"/>
      <c r="AE150" s="12"/>
      <c r="AF150" s="12"/>
      <c r="AG150" s="12"/>
      <c r="AH150" s="12"/>
      <c r="AI150" s="12"/>
      <c r="AJ150" s="12"/>
      <c r="AK150" s="12"/>
      <c r="AL150" s="12"/>
      <c r="AM150" s="12"/>
      <c r="AN150" s="12"/>
      <c r="AO150" s="12"/>
      <c r="AP150" s="12"/>
      <c r="AQ150" s="12"/>
      <c r="AR150" s="12"/>
      <c r="AS150" s="12"/>
      <c r="AT150" s="12"/>
      <c r="AU150" s="12"/>
      <c r="AV150" s="12"/>
      <c r="AW150" s="12"/>
      <c r="AX150" s="12"/>
      <c r="AY150" s="12"/>
      <c r="AZ150" s="12"/>
      <c r="BA150" s="12"/>
      <c r="BB150" s="12"/>
      <c r="BC150" s="12"/>
      <c r="BD150" s="12"/>
      <c r="BE150" s="12"/>
      <c r="BF150" s="12"/>
      <c r="BG150" s="12"/>
      <c r="BH150" s="12"/>
      <c r="BI150" s="12"/>
      <c r="BJ150" s="12"/>
      <c r="BK150" s="12"/>
      <c r="BL150" s="12"/>
      <c r="BM150" s="12"/>
      <c r="BN150" s="12"/>
      <c r="BO150" s="12"/>
      <c r="BP150" s="12"/>
      <c r="BQ150" s="12"/>
      <c r="BR150" s="12"/>
      <c r="BS150" s="12"/>
      <c r="BT150" s="12"/>
      <c r="BU150" s="12"/>
      <c r="BV150" s="12"/>
      <c r="BW150" s="12"/>
      <c r="BX150" s="12"/>
      <c r="BY150" s="12"/>
      <c r="BZ150" s="12"/>
    </row>
    <row r="151" spans="2:81" x14ac:dyDescent="0.2">
      <c r="B151" s="21" t="s">
        <v>13</v>
      </c>
      <c r="F151" s="13" t="s">
        <v>13</v>
      </c>
      <c r="G151" s="13"/>
      <c r="H151" s="13"/>
      <c r="I151" s="13"/>
      <c r="J151" s="14">
        <f t="shared" ref="J151:BU151" ca="1" si="162">SUM(J146:J149)</f>
        <v>412.6650783255248</v>
      </c>
      <c r="K151" s="14">
        <f t="shared" si="162"/>
        <v>103.68689990604663</v>
      </c>
      <c r="L151" s="14">
        <f t="shared" si="162"/>
        <v>100.50404957790356</v>
      </c>
      <c r="M151" s="14">
        <f t="shared" si="162"/>
        <v>97.286625023939237</v>
      </c>
      <c r="N151" s="14">
        <f t="shared" si="162"/>
        <v>94.034250676040827</v>
      </c>
      <c r="O151" s="14">
        <f t="shared" si="162"/>
        <v>90.74654688642616</v>
      </c>
      <c r="P151" s="14">
        <f t="shared" si="162"/>
        <v>87.423129883327789</v>
      </c>
      <c r="Q151" s="14">
        <f t="shared" si="162"/>
        <v>84.063611726195418</v>
      </c>
      <c r="R151" s="14">
        <f t="shared" si="162"/>
        <v>80.667600260411945</v>
      </c>
      <c r="S151" s="14">
        <f t="shared" si="162"/>
        <v>77.234699071517198</v>
      </c>
      <c r="T151" s="14">
        <f t="shared" si="162"/>
        <v>73.764507438935055</v>
      </c>
      <c r="U151" s="14">
        <f t="shared" si="162"/>
        <v>70.256620289197343</v>
      </c>
      <c r="V151" s="14">
        <f t="shared" si="162"/>
        <v>66.710628148660049</v>
      </c>
      <c r="W151" s="14">
        <f t="shared" si="162"/>
        <v>63.126117095705254</v>
      </c>
      <c r="X151" s="14">
        <f t="shared" si="162"/>
        <v>59.502668712424907</v>
      </c>
      <c r="Y151" s="14">
        <f t="shared" si="162"/>
        <v>86.43727253870253</v>
      </c>
      <c r="Z151" s="14">
        <f t="shared" si="162"/>
        <v>83.067045346916814</v>
      </c>
      <c r="AA151" s="14">
        <f t="shared" si="162"/>
        <v>79.660208517861108</v>
      </c>
      <c r="AB151" s="14">
        <f t="shared" si="162"/>
        <v>76.216364373437017</v>
      </c>
      <c r="AC151" s="14">
        <f t="shared" si="162"/>
        <v>72.735110915703459</v>
      </c>
      <c r="AD151" s="14">
        <f t="shared" si="162"/>
        <v>69.216041779951823</v>
      </c>
      <c r="AE151" s="14">
        <f t="shared" si="162"/>
        <v>65.658746187271149</v>
      </c>
      <c r="AF151" s="14">
        <f t="shared" si="162"/>
        <v>62.062808896598298</v>
      </c>
      <c r="AG151" s="14">
        <f t="shared" si="162"/>
        <v>58.42781015624702</v>
      </c>
      <c r="AH151" s="14">
        <f t="shared" si="162"/>
        <v>46.340819442910323</v>
      </c>
      <c r="AI151" s="14">
        <f t="shared" si="162"/>
        <v>44.25870446336102</v>
      </c>
      <c r="AJ151" s="14">
        <f t="shared" si="162"/>
        <v>42.153972173518397</v>
      </c>
      <c r="AK151" s="14">
        <f t="shared" si="162"/>
        <v>40.02637688919603</v>
      </c>
      <c r="AL151" s="14">
        <f t="shared" si="162"/>
        <v>37.875670257423153</v>
      </c>
      <c r="AM151" s="14">
        <f t="shared" si="162"/>
        <v>35.701601227454944</v>
      </c>
      <c r="AN151" s="14">
        <f t="shared" si="162"/>
        <v>51.862363523221504</v>
      </c>
      <c r="AO151" s="14">
        <f t="shared" si="162"/>
        <v>49.840227208150083</v>
      </c>
      <c r="AP151" s="14">
        <f t="shared" si="162"/>
        <v>47.796125110716659</v>
      </c>
      <c r="AQ151" s="14">
        <f t="shared" si="162"/>
        <v>45.729818624062204</v>
      </c>
      <c r="AR151" s="14">
        <f t="shared" si="162"/>
        <v>43.641066549422078</v>
      </c>
      <c r="AS151" s="14">
        <f t="shared" si="162"/>
        <v>41.529625067971089</v>
      </c>
      <c r="AT151" s="14">
        <f t="shared" si="162"/>
        <v>39.395247712362689</v>
      </c>
      <c r="AU151" s="14">
        <f t="shared" si="162"/>
        <v>37.237685337958979</v>
      </c>
      <c r="AV151" s="14">
        <f t="shared" si="162"/>
        <v>35.056686093748212</v>
      </c>
      <c r="AW151" s="14">
        <f t="shared" si="162"/>
        <v>27.804491665746195</v>
      </c>
      <c r="AX151" s="14">
        <f t="shared" si="162"/>
        <v>26.555222678016612</v>
      </c>
      <c r="AY151" s="14">
        <f t="shared" si="162"/>
        <v>25.292383304111041</v>
      </c>
      <c r="AZ151" s="14">
        <f t="shared" si="162"/>
        <v>24.015826133517617</v>
      </c>
      <c r="BA151" s="14">
        <f t="shared" si="162"/>
        <v>22.725402154453892</v>
      </c>
      <c r="BB151" s="14">
        <f t="shared" si="162"/>
        <v>21.420960736472964</v>
      </c>
      <c r="BC151" s="14">
        <f t="shared" si="162"/>
        <v>31.11741811393291</v>
      </c>
      <c r="BD151" s="14">
        <f t="shared" si="162"/>
        <v>29.904136324890057</v>
      </c>
      <c r="BE151" s="14">
        <f t="shared" si="162"/>
        <v>28.677675066429998</v>
      </c>
      <c r="BF151" s="14">
        <f t="shared" si="162"/>
        <v>27.437891174437329</v>
      </c>
      <c r="BG151" s="14">
        <f t="shared" si="162"/>
        <v>26.184639929653244</v>
      </c>
      <c r="BH151" s="14">
        <f t="shared" si="162"/>
        <v>24.917775040782654</v>
      </c>
      <c r="BI151" s="14">
        <f t="shared" si="162"/>
        <v>23.637148627417613</v>
      </c>
      <c r="BJ151" s="14">
        <f t="shared" si="162"/>
        <v>22.342611202775387</v>
      </c>
      <c r="BK151" s="14">
        <f t="shared" si="162"/>
        <v>21.034011656248929</v>
      </c>
      <c r="BL151" s="14">
        <f t="shared" si="162"/>
        <v>16.682694999447719</v>
      </c>
      <c r="BM151" s="14">
        <f t="shared" si="162"/>
        <v>15.933133606809969</v>
      </c>
      <c r="BN151" s="14">
        <f t="shared" si="162"/>
        <v>15.175429982466625</v>
      </c>
      <c r="BO151" s="14">
        <f t="shared" si="162"/>
        <v>14.40949568011057</v>
      </c>
      <c r="BP151" s="14">
        <f t="shared" si="162"/>
        <v>13.635241292672335</v>
      </c>
      <c r="BQ151" s="14">
        <f t="shared" si="162"/>
        <v>12.85257644188378</v>
      </c>
      <c r="BR151" s="14">
        <f t="shared" si="162"/>
        <v>12.061409767728197</v>
      </c>
      <c r="BS151" s="14">
        <f t="shared" si="162"/>
        <v>4.50465956711039</v>
      </c>
      <c r="BT151" s="14">
        <f t="shared" si="162"/>
        <v>4.1812802145616992</v>
      </c>
      <c r="BU151" s="14">
        <f t="shared" si="162"/>
        <v>3.8543881015598691</v>
      </c>
      <c r="BV151" s="14">
        <f t="shared" ref="BV151:CB151" si="163">SUM(BV146:BV149)</f>
        <v>3.5239450701770565</v>
      </c>
      <c r="BW151" s="14">
        <f t="shared" si="163"/>
        <v>3.1899125479887611</v>
      </c>
      <c r="BX151" s="14">
        <f t="shared" si="163"/>
        <v>2.8522515435712865</v>
      </c>
      <c r="BY151" s="14">
        <f t="shared" si="163"/>
        <v>2.5109226419503066</v>
      </c>
      <c r="BZ151" s="14">
        <f t="shared" si="163"/>
        <v>2.165885999999968</v>
      </c>
      <c r="CA151" s="14">
        <f t="shared" ca="1" si="163"/>
        <v>8365.9936828989612</v>
      </c>
      <c r="CB151" s="14">
        <f t="shared" ca="1" si="163"/>
        <v>0</v>
      </c>
    </row>
    <row r="152" spans="2:81" ht="5.25" customHeight="1" x14ac:dyDescent="0.2">
      <c r="J152" s="12"/>
      <c r="K152" s="12"/>
      <c r="L152" s="12"/>
      <c r="M152" s="12"/>
      <c r="N152" s="12"/>
      <c r="O152" s="12"/>
      <c r="P152" s="12"/>
      <c r="Q152" s="12"/>
      <c r="R152" s="12"/>
      <c r="S152" s="12"/>
      <c r="T152" s="12"/>
      <c r="U152" s="12"/>
      <c r="V152" s="12"/>
      <c r="W152" s="12"/>
      <c r="X152" s="12"/>
      <c r="Y152" s="12"/>
      <c r="Z152" s="12"/>
      <c r="AA152" s="12"/>
      <c r="AB152" s="12"/>
      <c r="AC152" s="12"/>
      <c r="AD152" s="12"/>
      <c r="AE152" s="12"/>
      <c r="AF152" s="12"/>
      <c r="AG152" s="12"/>
      <c r="AH152" s="12"/>
      <c r="AI152" s="12"/>
      <c r="AJ152" s="12"/>
      <c r="AK152" s="12"/>
      <c r="AL152" s="12"/>
      <c r="AM152" s="12"/>
      <c r="AN152" s="12"/>
      <c r="AO152" s="12"/>
      <c r="AP152" s="12"/>
      <c r="AQ152" s="12"/>
      <c r="AR152" s="12"/>
      <c r="AS152" s="12"/>
      <c r="AT152" s="12"/>
      <c r="AU152" s="12"/>
      <c r="AV152" s="12"/>
      <c r="AW152" s="12"/>
      <c r="AX152" s="12"/>
      <c r="AY152" s="12"/>
      <c r="AZ152" s="12"/>
      <c r="BA152" s="12"/>
      <c r="BB152" s="12"/>
      <c r="BC152" s="12"/>
      <c r="BD152" s="12"/>
      <c r="BE152" s="12"/>
      <c r="BF152" s="12"/>
      <c r="BG152" s="12"/>
      <c r="BH152" s="12"/>
      <c r="BI152" s="12"/>
      <c r="BJ152" s="12"/>
      <c r="BK152" s="12"/>
      <c r="BL152" s="12"/>
      <c r="BM152" s="12"/>
      <c r="BN152" s="12"/>
      <c r="BO152" s="12"/>
      <c r="BP152" s="12"/>
      <c r="BQ152" s="12"/>
      <c r="BR152" s="12"/>
      <c r="BS152" s="12"/>
      <c r="BT152" s="12"/>
      <c r="BU152" s="12"/>
      <c r="BV152" s="12"/>
      <c r="BW152" s="12"/>
      <c r="BX152" s="12"/>
      <c r="BY152" s="12"/>
      <c r="BZ152" s="12"/>
    </row>
    <row r="153" spans="2:81" x14ac:dyDescent="0.2">
      <c r="F153" t="s">
        <v>11</v>
      </c>
      <c r="J153" s="12">
        <f ca="1">IFERROR(J139*HLOOKUP(J137,$G$7:$AD$9,3),"n.a.")</f>
        <v>4434.4709152560899</v>
      </c>
      <c r="K153" s="12">
        <f t="shared" ref="K153:BV153" si="164">IFERROR(K139*HLOOKUP(K137,$G$7:$AD$9,3),"n.a.")</f>
        <v>1114.2123869365239</v>
      </c>
      <c r="L153" s="12">
        <f t="shared" si="164"/>
        <v>1080.0096933985756</v>
      </c>
      <c r="M153" s="12">
        <f t="shared" si="164"/>
        <v>1045.4354675773434</v>
      </c>
      <c r="N153" s="12">
        <f t="shared" si="164"/>
        <v>1010.4856736432314</v>
      </c>
      <c r="O153" s="12">
        <f t="shared" si="164"/>
        <v>975.15623192699024</v>
      </c>
      <c r="P153" s="12">
        <f t="shared" si="164"/>
        <v>939.44301844326446</v>
      </c>
      <c r="Q153" s="12">
        <f t="shared" si="164"/>
        <v>903.34186440927942</v>
      </c>
      <c r="R153" s="12">
        <f t="shared" si="164"/>
        <v>866.8485557581821</v>
      </c>
      <c r="S153" s="12">
        <f t="shared" si="164"/>
        <v>829.95883264690951</v>
      </c>
      <c r="T153" s="12">
        <f t="shared" si="164"/>
        <v>792.66838895948536</v>
      </c>
      <c r="U153" s="12">
        <f t="shared" si="164"/>
        <v>754.97287180394449</v>
      </c>
      <c r="V153" s="12">
        <f t="shared" si="164"/>
        <v>716.86788100436104</v>
      </c>
      <c r="W153" s="12">
        <f t="shared" si="164"/>
        <v>678.34896858685534</v>
      </c>
      <c r="X153" s="12">
        <f t="shared" si="164"/>
        <v>639.41163826129957</v>
      </c>
      <c r="Y153" s="12">
        <f t="shared" si="164"/>
        <v>240.020537958174</v>
      </c>
      <c r="Z153" s="12">
        <f t="shared" si="164"/>
        <v>224.10539759402636</v>
      </c>
      <c r="AA153" s="12">
        <f t="shared" si="164"/>
        <v>208.01737644679611</v>
      </c>
      <c r="AB153" s="12">
        <f t="shared" si="164"/>
        <v>191.75459657114854</v>
      </c>
      <c r="AC153" s="12">
        <f t="shared" si="164"/>
        <v>175.31515962215826</v>
      </c>
      <c r="AD153" s="12">
        <f t="shared" si="164"/>
        <v>158.6971466338106</v>
      </c>
      <c r="AE153" s="12">
        <f t="shared" si="164"/>
        <v>141.89861779501877</v>
      </c>
      <c r="AF153" s="12">
        <f t="shared" si="164"/>
        <v>124.91761222323262</v>
      </c>
      <c r="AG153" s="12">
        <f t="shared" si="164"/>
        <v>107.75214773546257</v>
      </c>
      <c r="AH153" s="12">
        <f t="shared" si="164"/>
        <v>0</v>
      </c>
      <c r="AI153" s="12">
        <f t="shared" si="164"/>
        <v>0</v>
      </c>
      <c r="AJ153" s="12">
        <f t="shared" si="164"/>
        <v>0</v>
      </c>
      <c r="AK153" s="12">
        <f t="shared" si="164"/>
        <v>0</v>
      </c>
      <c r="AL153" s="12">
        <f t="shared" si="164"/>
        <v>0</v>
      </c>
      <c r="AM153" s="12">
        <f t="shared" si="164"/>
        <v>0</v>
      </c>
      <c r="AN153" s="12">
        <f t="shared" si="164"/>
        <v>0</v>
      </c>
      <c r="AO153" s="12">
        <f t="shared" si="164"/>
        <v>0</v>
      </c>
      <c r="AP153" s="12">
        <f t="shared" si="164"/>
        <v>0</v>
      </c>
      <c r="AQ153" s="12">
        <f t="shared" si="164"/>
        <v>0</v>
      </c>
      <c r="AR153" s="12">
        <f t="shared" si="164"/>
        <v>0</v>
      </c>
      <c r="AS153" s="12">
        <f t="shared" si="164"/>
        <v>0</v>
      </c>
      <c r="AT153" s="12">
        <f t="shared" si="164"/>
        <v>0</v>
      </c>
      <c r="AU153" s="12">
        <f t="shared" si="164"/>
        <v>0</v>
      </c>
      <c r="AV153" s="12">
        <f t="shared" si="164"/>
        <v>0</v>
      </c>
      <c r="AW153" s="12">
        <f t="shared" si="164"/>
        <v>0</v>
      </c>
      <c r="AX153" s="12">
        <f t="shared" si="164"/>
        <v>0</v>
      </c>
      <c r="AY153" s="12">
        <f t="shared" si="164"/>
        <v>0</v>
      </c>
      <c r="AZ153" s="12">
        <f t="shared" si="164"/>
        <v>0</v>
      </c>
      <c r="BA153" s="12">
        <f t="shared" si="164"/>
        <v>0</v>
      </c>
      <c r="BB153" s="12">
        <f t="shared" si="164"/>
        <v>0</v>
      </c>
      <c r="BC153" s="12">
        <f t="shared" si="164"/>
        <v>0</v>
      </c>
      <c r="BD153" s="12">
        <f t="shared" si="164"/>
        <v>0</v>
      </c>
      <c r="BE153" s="12">
        <f t="shared" si="164"/>
        <v>0</v>
      </c>
      <c r="BF153" s="12">
        <f t="shared" si="164"/>
        <v>0</v>
      </c>
      <c r="BG153" s="12">
        <f t="shared" si="164"/>
        <v>0</v>
      </c>
      <c r="BH153" s="12">
        <f t="shared" si="164"/>
        <v>0</v>
      </c>
      <c r="BI153" s="12">
        <f t="shared" si="164"/>
        <v>0</v>
      </c>
      <c r="BJ153" s="12">
        <f t="shared" si="164"/>
        <v>0</v>
      </c>
      <c r="BK153" s="12">
        <f t="shared" si="164"/>
        <v>0</v>
      </c>
      <c r="BL153" s="12">
        <f t="shared" si="164"/>
        <v>0</v>
      </c>
      <c r="BM153" s="12">
        <f t="shared" si="164"/>
        <v>0</v>
      </c>
      <c r="BN153" s="12">
        <f t="shared" si="164"/>
        <v>0</v>
      </c>
      <c r="BO153" s="12">
        <f t="shared" si="164"/>
        <v>0</v>
      </c>
      <c r="BP153" s="12">
        <f t="shared" si="164"/>
        <v>0</v>
      </c>
      <c r="BQ153" s="12">
        <f t="shared" si="164"/>
        <v>0</v>
      </c>
      <c r="BR153" s="12">
        <f t="shared" si="164"/>
        <v>0</v>
      </c>
      <c r="BS153" s="12">
        <f t="shared" si="164"/>
        <v>0</v>
      </c>
      <c r="BT153" s="12">
        <f t="shared" si="164"/>
        <v>0</v>
      </c>
      <c r="BU153" s="12">
        <f t="shared" si="164"/>
        <v>0</v>
      </c>
      <c r="BV153" s="12">
        <f t="shared" si="164"/>
        <v>0</v>
      </c>
      <c r="BW153" s="12">
        <f t="shared" ref="BW153:CB153" si="165">IFERROR(BW139*HLOOKUP(BW137,$G$7:$AD$9,3),"n.a.")</f>
        <v>0</v>
      </c>
      <c r="BX153" s="12">
        <f t="shared" si="165"/>
        <v>0</v>
      </c>
      <c r="BY153" s="12">
        <f t="shared" si="165"/>
        <v>0</v>
      </c>
      <c r="BZ153" s="12">
        <f t="shared" si="165"/>
        <v>0</v>
      </c>
      <c r="CA153" s="12">
        <f t="shared" si="165"/>
        <v>0</v>
      </c>
      <c r="CB153" s="12">
        <f t="shared" si="165"/>
        <v>0</v>
      </c>
    </row>
    <row r="154" spans="2:81" x14ac:dyDescent="0.2">
      <c r="F154" t="s">
        <v>8</v>
      </c>
      <c r="J154" s="12" t="str">
        <f>IFERROR(J140*HLOOKUP(J133,$G$7:$AD$9,3),"n.a.")</f>
        <v>n.a.</v>
      </c>
      <c r="K154" s="12" t="str">
        <f t="shared" ref="K154:BV156" si="166">IFERROR(K140*HLOOKUP(K133,$G$7:$AD$9,3),"n.a.")</f>
        <v>n.a.</v>
      </c>
      <c r="L154" s="12" t="str">
        <f t="shared" si="166"/>
        <v>n.a.</v>
      </c>
      <c r="M154" s="12" t="str">
        <f t="shared" si="166"/>
        <v>n.a.</v>
      </c>
      <c r="N154" s="12" t="str">
        <f t="shared" si="166"/>
        <v>n.a.</v>
      </c>
      <c r="O154" s="12" t="str">
        <f t="shared" si="166"/>
        <v>n.a.</v>
      </c>
      <c r="P154" s="12" t="str">
        <f t="shared" si="166"/>
        <v>n.a.</v>
      </c>
      <c r="Q154" s="12" t="str">
        <f t="shared" si="166"/>
        <v>n.a.</v>
      </c>
      <c r="R154" s="12" t="str">
        <f t="shared" si="166"/>
        <v>n.a.</v>
      </c>
      <c r="S154" s="12" t="str">
        <f t="shared" si="166"/>
        <v>n.a.</v>
      </c>
      <c r="T154" s="12" t="str">
        <f t="shared" si="166"/>
        <v>n.a.</v>
      </c>
      <c r="U154" s="12" t="str">
        <f t="shared" si="166"/>
        <v>n.a.</v>
      </c>
      <c r="V154" s="12" t="str">
        <f t="shared" si="166"/>
        <v>n.a.</v>
      </c>
      <c r="W154" s="12" t="str">
        <f t="shared" si="166"/>
        <v>n.a.</v>
      </c>
      <c r="X154" s="12" t="str">
        <f t="shared" si="166"/>
        <v>n.a.</v>
      </c>
      <c r="Y154" s="12">
        <f t="shared" si="166"/>
        <v>688.82852439104852</v>
      </c>
      <c r="Z154" s="12">
        <f t="shared" si="166"/>
        <v>668.52743216191436</v>
      </c>
      <c r="AA154" s="12">
        <f t="shared" si="166"/>
        <v>648.00581603914532</v>
      </c>
      <c r="AB154" s="12">
        <f t="shared" si="166"/>
        <v>627.26128054640606</v>
      </c>
      <c r="AC154" s="12">
        <f t="shared" si="166"/>
        <v>606.29140418593886</v>
      </c>
      <c r="AD154" s="12">
        <f t="shared" si="166"/>
        <v>585.09373915619415</v>
      </c>
      <c r="AE154" s="12">
        <f t="shared" si="166"/>
        <v>563.66581106595868</v>
      </c>
      <c r="AF154" s="12">
        <f t="shared" si="166"/>
        <v>542.00511864556768</v>
      </c>
      <c r="AG154" s="12">
        <f t="shared" si="166"/>
        <v>520.10913345490928</v>
      </c>
      <c r="AH154" s="12">
        <f t="shared" si="166"/>
        <v>497.97529958814567</v>
      </c>
      <c r="AI154" s="12">
        <f t="shared" si="166"/>
        <v>475.6010333756912</v>
      </c>
      <c r="AJ154" s="12">
        <f t="shared" si="166"/>
        <v>452.98372308236668</v>
      </c>
      <c r="AK154" s="12">
        <f t="shared" si="166"/>
        <v>430.12072860261657</v>
      </c>
      <c r="AL154" s="12">
        <f t="shared" si="166"/>
        <v>407.00938115211318</v>
      </c>
      <c r="AM154" s="12">
        <f t="shared" si="166"/>
        <v>383.64698295677971</v>
      </c>
      <c r="AN154" s="12">
        <f t="shared" si="166"/>
        <v>144.01232277490436</v>
      </c>
      <c r="AO154" s="12">
        <f t="shared" si="166"/>
        <v>134.46323855641577</v>
      </c>
      <c r="AP154" s="12">
        <f t="shared" si="166"/>
        <v>124.81042586807764</v>
      </c>
      <c r="AQ154" s="12">
        <f t="shared" si="166"/>
        <v>115.0527579426891</v>
      </c>
      <c r="AR154" s="12">
        <f t="shared" si="166"/>
        <v>105.18909577329494</v>
      </c>
      <c r="AS154" s="12">
        <f t="shared" si="166"/>
        <v>95.218287980286348</v>
      </c>
      <c r="AT154" s="12">
        <f t="shared" si="166"/>
        <v>85.139170677011251</v>
      </c>
      <c r="AU154" s="12">
        <f t="shared" si="166"/>
        <v>74.95056733393956</v>
      </c>
      <c r="AV154" s="12">
        <f t="shared" si="166"/>
        <v>64.651288641277532</v>
      </c>
      <c r="AW154" s="12" t="str">
        <f t="shared" si="166"/>
        <v>n.a.</v>
      </c>
      <c r="AX154" s="12" t="str">
        <f t="shared" si="166"/>
        <v>n.a.</v>
      </c>
      <c r="AY154" s="12" t="str">
        <f t="shared" si="166"/>
        <v>n.a.</v>
      </c>
      <c r="AZ154" s="12" t="str">
        <f t="shared" si="166"/>
        <v>n.a.</v>
      </c>
      <c r="BA154" s="12" t="str">
        <f t="shared" si="166"/>
        <v>n.a.</v>
      </c>
      <c r="BB154" s="12" t="str">
        <f t="shared" si="166"/>
        <v>n.a.</v>
      </c>
      <c r="BC154" s="12" t="str">
        <f t="shared" si="166"/>
        <v>n.a.</v>
      </c>
      <c r="BD154" s="12" t="str">
        <f t="shared" si="166"/>
        <v>n.a.</v>
      </c>
      <c r="BE154" s="12" t="str">
        <f t="shared" si="166"/>
        <v>n.a.</v>
      </c>
      <c r="BF154" s="12" t="str">
        <f t="shared" si="166"/>
        <v>n.a.</v>
      </c>
      <c r="BG154" s="12" t="str">
        <f t="shared" si="166"/>
        <v>n.a.</v>
      </c>
      <c r="BH154" s="12" t="str">
        <f t="shared" si="166"/>
        <v>n.a.</v>
      </c>
      <c r="BI154" s="12" t="str">
        <f t="shared" si="166"/>
        <v>n.a.</v>
      </c>
      <c r="BJ154" s="12" t="str">
        <f t="shared" si="166"/>
        <v>n.a.</v>
      </c>
      <c r="BK154" s="12" t="str">
        <f t="shared" si="166"/>
        <v>n.a.</v>
      </c>
      <c r="BL154" s="12" t="str">
        <f t="shared" si="166"/>
        <v>n.a.</v>
      </c>
      <c r="BM154" s="12" t="str">
        <f t="shared" si="166"/>
        <v>n.a.</v>
      </c>
      <c r="BN154" s="12" t="str">
        <f t="shared" si="166"/>
        <v>n.a.</v>
      </c>
      <c r="BO154" s="12" t="str">
        <f t="shared" si="166"/>
        <v>n.a.</v>
      </c>
      <c r="BP154" s="12" t="str">
        <f t="shared" si="166"/>
        <v>n.a.</v>
      </c>
      <c r="BQ154" s="12" t="str">
        <f t="shared" si="166"/>
        <v>n.a.</v>
      </c>
      <c r="BR154" s="12" t="str">
        <f t="shared" si="166"/>
        <v>n.a.</v>
      </c>
      <c r="BS154" s="12" t="str">
        <f t="shared" si="166"/>
        <v>n.a.</v>
      </c>
      <c r="BT154" s="12" t="str">
        <f t="shared" si="166"/>
        <v>n.a.</v>
      </c>
      <c r="BU154" s="12" t="str">
        <f t="shared" si="166"/>
        <v>n.a.</v>
      </c>
      <c r="BV154" s="12" t="str">
        <f t="shared" si="166"/>
        <v>n.a.</v>
      </c>
      <c r="BW154" s="12" t="str">
        <f t="shared" ref="BW154:CB156" si="167">IFERROR(BW140*HLOOKUP(BW133,$G$7:$AD$9,3),"n.a.")</f>
        <v>n.a.</v>
      </c>
      <c r="BX154" s="12" t="str">
        <f t="shared" si="167"/>
        <v>n.a.</v>
      </c>
      <c r="BY154" s="12" t="str">
        <f t="shared" si="167"/>
        <v>n.a.</v>
      </c>
      <c r="BZ154" s="12" t="str">
        <f t="shared" si="167"/>
        <v>n.a.</v>
      </c>
      <c r="CA154" s="12" t="str">
        <f t="shared" si="167"/>
        <v>n.a.</v>
      </c>
      <c r="CB154" s="12" t="str">
        <f t="shared" si="167"/>
        <v>n.a.</v>
      </c>
    </row>
    <row r="155" spans="2:81" x14ac:dyDescent="0.2">
      <c r="F155" t="s">
        <v>9</v>
      </c>
      <c r="J155" s="12" t="str">
        <f>IFERROR(J141*HLOOKUP(J134,$G$7:$AD$9,3),"n.a.")</f>
        <v>n.a.</v>
      </c>
      <c r="K155" s="12" t="str">
        <f t="shared" si="166"/>
        <v>n.a.</v>
      </c>
      <c r="L155" s="12" t="str">
        <f t="shared" si="166"/>
        <v>n.a.</v>
      </c>
      <c r="M155" s="12" t="str">
        <f t="shared" si="166"/>
        <v>n.a.</v>
      </c>
      <c r="N155" s="12" t="str">
        <f t="shared" si="166"/>
        <v>n.a.</v>
      </c>
      <c r="O155" s="12" t="str">
        <f t="shared" si="166"/>
        <v>n.a.</v>
      </c>
      <c r="P155" s="12" t="str">
        <f t="shared" si="166"/>
        <v>n.a.</v>
      </c>
      <c r="Q155" s="12" t="str">
        <f t="shared" si="166"/>
        <v>n.a.</v>
      </c>
      <c r="R155" s="12" t="str">
        <f t="shared" si="166"/>
        <v>n.a.</v>
      </c>
      <c r="S155" s="12" t="str">
        <f t="shared" si="166"/>
        <v>n.a.</v>
      </c>
      <c r="T155" s="12" t="str">
        <f t="shared" si="166"/>
        <v>n.a.</v>
      </c>
      <c r="U155" s="12" t="str">
        <f t="shared" si="166"/>
        <v>n.a.</v>
      </c>
      <c r="V155" s="12" t="str">
        <f t="shared" si="166"/>
        <v>n.a.</v>
      </c>
      <c r="W155" s="12" t="str">
        <f t="shared" si="166"/>
        <v>n.a.</v>
      </c>
      <c r="X155" s="12" t="str">
        <f t="shared" si="166"/>
        <v>n.a.</v>
      </c>
      <c r="Y155" s="12" t="str">
        <f t="shared" si="166"/>
        <v>n.a.</v>
      </c>
      <c r="Z155" s="12" t="str">
        <f t="shared" si="166"/>
        <v>n.a.</v>
      </c>
      <c r="AA155" s="12" t="str">
        <f t="shared" si="166"/>
        <v>n.a.</v>
      </c>
      <c r="AB155" s="12" t="str">
        <f t="shared" si="166"/>
        <v>n.a.</v>
      </c>
      <c r="AC155" s="12" t="str">
        <f t="shared" si="166"/>
        <v>n.a.</v>
      </c>
      <c r="AD155" s="12" t="str">
        <f t="shared" si="166"/>
        <v>n.a.</v>
      </c>
      <c r="AE155" s="12" t="str">
        <f t="shared" si="166"/>
        <v>n.a.</v>
      </c>
      <c r="AF155" s="12" t="str">
        <f t="shared" si="166"/>
        <v>n.a.</v>
      </c>
      <c r="AG155" s="12" t="str">
        <f t="shared" si="166"/>
        <v>n.a.</v>
      </c>
      <c r="AH155" s="12" t="str">
        <f t="shared" si="166"/>
        <v>n.a.</v>
      </c>
      <c r="AI155" s="12" t="str">
        <f t="shared" si="166"/>
        <v>n.a.</v>
      </c>
      <c r="AJ155" s="12" t="str">
        <f t="shared" si="166"/>
        <v>n.a.</v>
      </c>
      <c r="AK155" s="12" t="str">
        <f t="shared" si="166"/>
        <v>n.a.</v>
      </c>
      <c r="AL155" s="12" t="str">
        <f t="shared" si="166"/>
        <v>n.a.</v>
      </c>
      <c r="AM155" s="12" t="str">
        <f t="shared" si="166"/>
        <v>n.a.</v>
      </c>
      <c r="AN155" s="12">
        <f t="shared" si="166"/>
        <v>413.29711463462911</v>
      </c>
      <c r="AO155" s="12">
        <f t="shared" si="166"/>
        <v>401.11645929714859</v>
      </c>
      <c r="AP155" s="12">
        <f t="shared" si="166"/>
        <v>388.80348962348717</v>
      </c>
      <c r="AQ155" s="12">
        <f t="shared" si="166"/>
        <v>376.35676832784361</v>
      </c>
      <c r="AR155" s="12">
        <f t="shared" si="166"/>
        <v>363.77484251156329</v>
      </c>
      <c r="AS155" s="12">
        <f t="shared" si="166"/>
        <v>351.05624349371647</v>
      </c>
      <c r="AT155" s="12">
        <f t="shared" si="166"/>
        <v>338.19948663957518</v>
      </c>
      <c r="AU155" s="12">
        <f t="shared" si="166"/>
        <v>325.20307118734058</v>
      </c>
      <c r="AV155" s="12">
        <f t="shared" si="166"/>
        <v>312.06548007294555</v>
      </c>
      <c r="AW155" s="12">
        <f t="shared" si="166"/>
        <v>298.78517975288742</v>
      </c>
      <c r="AX155" s="12">
        <f t="shared" si="166"/>
        <v>285.36062002541473</v>
      </c>
      <c r="AY155" s="12">
        <f t="shared" si="166"/>
        <v>271.79023384942002</v>
      </c>
      <c r="AZ155" s="12">
        <f t="shared" si="166"/>
        <v>258.07243716156995</v>
      </c>
      <c r="BA155" s="12">
        <f t="shared" si="166"/>
        <v>244.20562869126792</v>
      </c>
      <c r="BB155" s="12">
        <f t="shared" si="166"/>
        <v>230.18818977406784</v>
      </c>
      <c r="BC155" s="12">
        <f t="shared" si="166"/>
        <v>86.407393664942632</v>
      </c>
      <c r="BD155" s="12">
        <f t="shared" si="166"/>
        <v>80.677943133849482</v>
      </c>
      <c r="BE155" s="12">
        <f t="shared" si="166"/>
        <v>74.886255520846589</v>
      </c>
      <c r="BF155" s="12">
        <f t="shared" si="166"/>
        <v>69.031654765613467</v>
      </c>
      <c r="BG155" s="12">
        <f t="shared" si="166"/>
        <v>63.113457463976964</v>
      </c>
      <c r="BH155" s="12">
        <f t="shared" si="166"/>
        <v>57.13097278817181</v>
      </c>
      <c r="BI155" s="12">
        <f t="shared" si="166"/>
        <v>51.083502406206755</v>
      </c>
      <c r="BJ155" s="12">
        <f t="shared" si="166"/>
        <v>44.970340400363739</v>
      </c>
      <c r="BK155" s="12">
        <f t="shared" si="166"/>
        <v>38.790773184766522</v>
      </c>
      <c r="BL155" s="12" t="str">
        <f t="shared" si="166"/>
        <v>n.a.</v>
      </c>
      <c r="BM155" s="12" t="str">
        <f t="shared" si="166"/>
        <v>n.a.</v>
      </c>
      <c r="BN155" s="12" t="str">
        <f t="shared" si="166"/>
        <v>n.a.</v>
      </c>
      <c r="BO155" s="12" t="str">
        <f t="shared" si="166"/>
        <v>n.a.</v>
      </c>
      <c r="BP155" s="12" t="str">
        <f t="shared" si="166"/>
        <v>n.a.</v>
      </c>
      <c r="BQ155" s="12" t="str">
        <f t="shared" si="166"/>
        <v>n.a.</v>
      </c>
      <c r="BR155" s="12" t="str">
        <f t="shared" si="166"/>
        <v>n.a.</v>
      </c>
      <c r="BS155" s="12" t="str">
        <f t="shared" si="166"/>
        <v>n.a.</v>
      </c>
      <c r="BT155" s="12" t="str">
        <f t="shared" si="166"/>
        <v>n.a.</v>
      </c>
      <c r="BU155" s="12" t="str">
        <f t="shared" si="166"/>
        <v>n.a.</v>
      </c>
      <c r="BV155" s="12" t="str">
        <f t="shared" si="166"/>
        <v>n.a.</v>
      </c>
      <c r="BW155" s="12" t="str">
        <f t="shared" si="167"/>
        <v>n.a.</v>
      </c>
      <c r="BX155" s="12" t="str">
        <f t="shared" si="167"/>
        <v>n.a.</v>
      </c>
      <c r="BY155" s="12" t="str">
        <f t="shared" si="167"/>
        <v>n.a.</v>
      </c>
      <c r="BZ155" s="12" t="str">
        <f t="shared" si="167"/>
        <v>n.a.</v>
      </c>
      <c r="CA155" s="12" t="str">
        <f t="shared" si="167"/>
        <v>n.a.</v>
      </c>
      <c r="CB155" s="12" t="str">
        <f t="shared" si="167"/>
        <v>n.a.</v>
      </c>
    </row>
    <row r="156" spans="2:81" x14ac:dyDescent="0.2">
      <c r="F156" t="s">
        <v>10</v>
      </c>
      <c r="J156" s="12" t="str">
        <f>IFERROR(J142*HLOOKUP(J135,$G$7:$AD$9,3),"n.a.")</f>
        <v>n.a.</v>
      </c>
      <c r="K156" s="12" t="str">
        <f t="shared" si="166"/>
        <v>n.a.</v>
      </c>
      <c r="L156" s="12" t="str">
        <f t="shared" si="166"/>
        <v>n.a.</v>
      </c>
      <c r="M156" s="12" t="str">
        <f t="shared" si="166"/>
        <v>n.a.</v>
      </c>
      <c r="N156" s="12" t="str">
        <f t="shared" si="166"/>
        <v>n.a.</v>
      </c>
      <c r="O156" s="12" t="str">
        <f t="shared" si="166"/>
        <v>n.a.</v>
      </c>
      <c r="P156" s="12" t="str">
        <f t="shared" si="166"/>
        <v>n.a.</v>
      </c>
      <c r="Q156" s="12" t="str">
        <f t="shared" si="166"/>
        <v>n.a.</v>
      </c>
      <c r="R156" s="12" t="str">
        <f t="shared" si="166"/>
        <v>n.a.</v>
      </c>
      <c r="S156" s="12" t="str">
        <f t="shared" si="166"/>
        <v>n.a.</v>
      </c>
      <c r="T156" s="12" t="str">
        <f t="shared" si="166"/>
        <v>n.a.</v>
      </c>
      <c r="U156" s="12" t="str">
        <f t="shared" si="166"/>
        <v>n.a.</v>
      </c>
      <c r="V156" s="12" t="str">
        <f t="shared" si="166"/>
        <v>n.a.</v>
      </c>
      <c r="W156" s="12" t="str">
        <f t="shared" si="166"/>
        <v>n.a.</v>
      </c>
      <c r="X156" s="12" t="str">
        <f t="shared" si="166"/>
        <v>n.a.</v>
      </c>
      <c r="Y156" s="12" t="str">
        <f t="shared" si="166"/>
        <v>n.a.</v>
      </c>
      <c r="Z156" s="12" t="str">
        <f t="shared" si="166"/>
        <v>n.a.</v>
      </c>
      <c r="AA156" s="12" t="str">
        <f t="shared" si="166"/>
        <v>n.a.</v>
      </c>
      <c r="AB156" s="12" t="str">
        <f t="shared" si="166"/>
        <v>n.a.</v>
      </c>
      <c r="AC156" s="12" t="str">
        <f t="shared" si="166"/>
        <v>n.a.</v>
      </c>
      <c r="AD156" s="12" t="str">
        <f t="shared" si="166"/>
        <v>n.a.</v>
      </c>
      <c r="AE156" s="12" t="str">
        <f t="shared" si="166"/>
        <v>n.a.</v>
      </c>
      <c r="AF156" s="12" t="str">
        <f t="shared" si="166"/>
        <v>n.a.</v>
      </c>
      <c r="AG156" s="12" t="str">
        <f t="shared" si="166"/>
        <v>n.a.</v>
      </c>
      <c r="AH156" s="12" t="str">
        <f t="shared" si="166"/>
        <v>n.a.</v>
      </c>
      <c r="AI156" s="12" t="str">
        <f t="shared" si="166"/>
        <v>n.a.</v>
      </c>
      <c r="AJ156" s="12" t="str">
        <f t="shared" si="166"/>
        <v>n.a.</v>
      </c>
      <c r="AK156" s="12" t="str">
        <f t="shared" si="166"/>
        <v>n.a.</v>
      </c>
      <c r="AL156" s="12" t="str">
        <f t="shared" si="166"/>
        <v>n.a.</v>
      </c>
      <c r="AM156" s="12" t="str">
        <f t="shared" si="166"/>
        <v>n.a.</v>
      </c>
      <c r="AN156" s="12" t="str">
        <f t="shared" si="166"/>
        <v>n.a.</v>
      </c>
      <c r="AO156" s="12" t="str">
        <f t="shared" si="166"/>
        <v>n.a.</v>
      </c>
      <c r="AP156" s="12" t="str">
        <f t="shared" si="166"/>
        <v>n.a.</v>
      </c>
      <c r="AQ156" s="12" t="str">
        <f t="shared" si="166"/>
        <v>n.a.</v>
      </c>
      <c r="AR156" s="12" t="str">
        <f t="shared" si="166"/>
        <v>n.a.</v>
      </c>
      <c r="AS156" s="12" t="str">
        <f t="shared" si="166"/>
        <v>n.a.</v>
      </c>
      <c r="AT156" s="12" t="str">
        <f t="shared" si="166"/>
        <v>n.a.</v>
      </c>
      <c r="AU156" s="12" t="str">
        <f t="shared" si="166"/>
        <v>n.a.</v>
      </c>
      <c r="AV156" s="12" t="str">
        <f t="shared" si="166"/>
        <v>n.a.</v>
      </c>
      <c r="AW156" s="12" t="str">
        <f t="shared" si="166"/>
        <v>n.a.</v>
      </c>
      <c r="AX156" s="12" t="str">
        <f t="shared" si="166"/>
        <v>n.a.</v>
      </c>
      <c r="AY156" s="12" t="str">
        <f t="shared" si="166"/>
        <v>n.a.</v>
      </c>
      <c r="AZ156" s="12" t="str">
        <f t="shared" si="166"/>
        <v>n.a.</v>
      </c>
      <c r="BA156" s="12" t="str">
        <f t="shared" si="166"/>
        <v>n.a.</v>
      </c>
      <c r="BB156" s="12" t="str">
        <f t="shared" si="166"/>
        <v>n.a.</v>
      </c>
      <c r="BC156" s="12">
        <f t="shared" si="166"/>
        <v>247.97826878077748</v>
      </c>
      <c r="BD156" s="12">
        <f t="shared" si="166"/>
        <v>240.66987557828918</v>
      </c>
      <c r="BE156" s="12">
        <f t="shared" si="166"/>
        <v>233.28209377409232</v>
      </c>
      <c r="BF156" s="12">
        <f t="shared" si="166"/>
        <v>225.81406099670619</v>
      </c>
      <c r="BG156" s="12">
        <f t="shared" si="166"/>
        <v>218.26490550693799</v>
      </c>
      <c r="BH156" s="12">
        <f t="shared" si="166"/>
        <v>210.63374609622988</v>
      </c>
      <c r="BI156" s="12">
        <f t="shared" si="166"/>
        <v>202.91969198374511</v>
      </c>
      <c r="BJ156" s="12">
        <f t="shared" si="166"/>
        <v>195.12184271240437</v>
      </c>
      <c r="BK156" s="12">
        <f t="shared" si="166"/>
        <v>187.23928804376735</v>
      </c>
      <c r="BL156" s="12">
        <f t="shared" si="166"/>
        <v>179.27110785173247</v>
      </c>
      <c r="BM156" s="12">
        <f t="shared" si="166"/>
        <v>171.21637201524885</v>
      </c>
      <c r="BN156" s="12">
        <f t="shared" si="166"/>
        <v>163.07414030965202</v>
      </c>
      <c r="BO156" s="12">
        <f t="shared" si="166"/>
        <v>154.84346229694199</v>
      </c>
      <c r="BP156" s="12">
        <f t="shared" si="166"/>
        <v>146.52337721476076</v>
      </c>
      <c r="BQ156" s="12">
        <f t="shared" si="166"/>
        <v>138.11291386444071</v>
      </c>
      <c r="BR156" s="12">
        <f t="shared" si="166"/>
        <v>129.61109049741395</v>
      </c>
      <c r="BS156" s="12">
        <f t="shared" si="166"/>
        <v>48.406765880309685</v>
      </c>
      <c r="BT156" s="12">
        <f t="shared" si="166"/>
        <v>44.931753312507951</v>
      </c>
      <c r="BU156" s="12">
        <f t="shared" si="166"/>
        <v>41.418992859368075</v>
      </c>
      <c r="BV156" s="12">
        <f t="shared" si="166"/>
        <v>37.868074478386177</v>
      </c>
      <c r="BW156" s="12">
        <f t="shared" si="167"/>
        <v>34.278583672903082</v>
      </c>
      <c r="BX156" s="12">
        <f t="shared" si="167"/>
        <v>30.650101443724051</v>
      </c>
      <c r="BY156" s="12">
        <f t="shared" si="167"/>
        <v>26.982204240218241</v>
      </c>
      <c r="BZ156" s="12">
        <f t="shared" si="167"/>
        <v>23.274463910859911</v>
      </c>
      <c r="CA156" s="12">
        <f t="shared" ca="1" si="167"/>
        <v>89.900400136995557</v>
      </c>
      <c r="CB156" s="12" t="str">
        <f t="shared" ca="1" si="167"/>
        <v>n.a.</v>
      </c>
    </row>
    <row r="157" spans="2:81" ht="5.25" customHeight="1" x14ac:dyDescent="0.2">
      <c r="J157" s="12"/>
      <c r="K157" s="12"/>
      <c r="L157" s="12"/>
      <c r="M157" s="12"/>
      <c r="N157" s="12"/>
      <c r="O157" s="12"/>
      <c r="P157" s="12"/>
      <c r="Q157" s="12"/>
      <c r="R157" s="12"/>
      <c r="S157" s="12"/>
      <c r="T157" s="12"/>
      <c r="U157" s="12"/>
      <c r="V157" s="12"/>
      <c r="W157" s="12"/>
      <c r="X157" s="12"/>
      <c r="Y157" s="12"/>
      <c r="Z157" s="12"/>
      <c r="AA157" s="12"/>
      <c r="AB157" s="12"/>
      <c r="AC157" s="12"/>
      <c r="AD157" s="12"/>
      <c r="AE157" s="12"/>
      <c r="AF157" s="12"/>
      <c r="AG157" s="12"/>
      <c r="AH157" s="12"/>
      <c r="AI157" s="12"/>
      <c r="AJ157" s="12"/>
      <c r="AK157" s="12"/>
      <c r="AL157" s="12"/>
      <c r="AM157" s="12"/>
      <c r="AN157" s="12"/>
      <c r="AO157" s="12"/>
      <c r="AP157" s="12"/>
      <c r="AQ157" s="12"/>
      <c r="AR157" s="12"/>
      <c r="AS157" s="12"/>
      <c r="AT157" s="12"/>
      <c r="AU157" s="12"/>
      <c r="AV157" s="12"/>
      <c r="AW157" s="12"/>
      <c r="AX157" s="12"/>
      <c r="AY157" s="12"/>
      <c r="AZ157" s="12"/>
      <c r="BA157" s="12"/>
      <c r="BB157" s="12"/>
      <c r="BC157" s="12"/>
      <c r="BD157" s="12"/>
      <c r="BE157" s="12"/>
      <c r="BF157" s="12"/>
      <c r="BG157" s="12"/>
      <c r="BH157" s="12"/>
      <c r="BI157" s="12"/>
      <c r="BJ157" s="12"/>
      <c r="BK157" s="12"/>
      <c r="BL157" s="12"/>
      <c r="BM157" s="12"/>
      <c r="BN157" s="12"/>
      <c r="BO157" s="12"/>
      <c r="BP157" s="12"/>
      <c r="BQ157" s="12"/>
      <c r="BR157" s="12"/>
      <c r="BS157" s="12"/>
      <c r="BT157" s="12"/>
      <c r="BU157" s="12"/>
      <c r="BV157" s="12"/>
      <c r="BW157" s="12"/>
      <c r="BX157" s="12"/>
      <c r="BY157" s="12"/>
      <c r="BZ157" s="12"/>
    </row>
    <row r="158" spans="2:81" x14ac:dyDescent="0.2">
      <c r="B158" s="21" t="s">
        <v>14</v>
      </c>
      <c r="F158" s="13" t="s">
        <v>14</v>
      </c>
      <c r="G158" s="13"/>
      <c r="H158" s="13"/>
      <c r="I158" s="13"/>
      <c r="J158" s="14">
        <f t="shared" ref="J158:BU158" ca="1" si="168">SUM(J153:J156)</f>
        <v>4434.4709152560899</v>
      </c>
      <c r="K158" s="14">
        <f t="shared" si="168"/>
        <v>1114.2123869365239</v>
      </c>
      <c r="L158" s="14">
        <f t="shared" si="168"/>
        <v>1080.0096933985756</v>
      </c>
      <c r="M158" s="14">
        <f t="shared" si="168"/>
        <v>1045.4354675773434</v>
      </c>
      <c r="N158" s="14">
        <f t="shared" si="168"/>
        <v>1010.4856736432314</v>
      </c>
      <c r="O158" s="14">
        <f t="shared" si="168"/>
        <v>975.15623192699024</v>
      </c>
      <c r="P158" s="14">
        <f t="shared" si="168"/>
        <v>939.44301844326446</v>
      </c>
      <c r="Q158" s="14">
        <f t="shared" si="168"/>
        <v>903.34186440927942</v>
      </c>
      <c r="R158" s="14">
        <f t="shared" si="168"/>
        <v>866.8485557581821</v>
      </c>
      <c r="S158" s="14">
        <f t="shared" si="168"/>
        <v>829.95883264690951</v>
      </c>
      <c r="T158" s="14">
        <f t="shared" si="168"/>
        <v>792.66838895948536</v>
      </c>
      <c r="U158" s="14">
        <f t="shared" si="168"/>
        <v>754.97287180394449</v>
      </c>
      <c r="V158" s="14">
        <f t="shared" si="168"/>
        <v>716.86788100436104</v>
      </c>
      <c r="W158" s="14">
        <f t="shared" si="168"/>
        <v>678.34896858685534</v>
      </c>
      <c r="X158" s="14">
        <f t="shared" si="168"/>
        <v>639.41163826129957</v>
      </c>
      <c r="Y158" s="14">
        <f t="shared" si="168"/>
        <v>928.84906234922255</v>
      </c>
      <c r="Z158" s="14">
        <f t="shared" si="168"/>
        <v>892.63282975594075</v>
      </c>
      <c r="AA158" s="14">
        <f t="shared" si="168"/>
        <v>856.02319248594142</v>
      </c>
      <c r="AB158" s="14">
        <f t="shared" si="168"/>
        <v>819.01587711755462</v>
      </c>
      <c r="AC158" s="14">
        <f t="shared" si="168"/>
        <v>781.60656380809712</v>
      </c>
      <c r="AD158" s="14">
        <f t="shared" si="168"/>
        <v>743.79088579000472</v>
      </c>
      <c r="AE158" s="14">
        <f t="shared" si="168"/>
        <v>705.56442886097739</v>
      </c>
      <c r="AF158" s="14">
        <f t="shared" si="168"/>
        <v>666.92273086880027</v>
      </c>
      <c r="AG158" s="14">
        <f t="shared" si="168"/>
        <v>627.86128119037187</v>
      </c>
      <c r="AH158" s="14">
        <f t="shared" si="168"/>
        <v>497.97529958814567</v>
      </c>
      <c r="AI158" s="14">
        <f t="shared" si="168"/>
        <v>475.6010333756912</v>
      </c>
      <c r="AJ158" s="14">
        <f t="shared" si="168"/>
        <v>452.98372308236668</v>
      </c>
      <c r="AK158" s="14">
        <f t="shared" si="168"/>
        <v>430.12072860261657</v>
      </c>
      <c r="AL158" s="14">
        <f t="shared" si="168"/>
        <v>407.00938115211318</v>
      </c>
      <c r="AM158" s="14">
        <f t="shared" si="168"/>
        <v>383.64698295677971</v>
      </c>
      <c r="AN158" s="14">
        <f t="shared" si="168"/>
        <v>557.30943740953353</v>
      </c>
      <c r="AO158" s="14">
        <f t="shared" si="168"/>
        <v>535.57969785356431</v>
      </c>
      <c r="AP158" s="14">
        <f t="shared" si="168"/>
        <v>513.61391549156485</v>
      </c>
      <c r="AQ158" s="14">
        <f t="shared" si="168"/>
        <v>491.40952627053269</v>
      </c>
      <c r="AR158" s="14">
        <f t="shared" si="168"/>
        <v>468.96393828485822</v>
      </c>
      <c r="AS158" s="14">
        <f t="shared" si="168"/>
        <v>446.2745314740028</v>
      </c>
      <c r="AT158" s="14">
        <f t="shared" si="168"/>
        <v>423.33865731658642</v>
      </c>
      <c r="AU158" s="14">
        <f t="shared" si="168"/>
        <v>400.15363852128013</v>
      </c>
      <c r="AV158" s="14">
        <f t="shared" si="168"/>
        <v>376.71676871422306</v>
      </c>
      <c r="AW158" s="14">
        <f t="shared" si="168"/>
        <v>298.78517975288742</v>
      </c>
      <c r="AX158" s="14">
        <f t="shared" si="168"/>
        <v>285.36062002541473</v>
      </c>
      <c r="AY158" s="14">
        <f t="shared" si="168"/>
        <v>271.79023384942002</v>
      </c>
      <c r="AZ158" s="14">
        <f t="shared" si="168"/>
        <v>258.07243716156995</v>
      </c>
      <c r="BA158" s="14">
        <f t="shared" si="168"/>
        <v>244.20562869126792</v>
      </c>
      <c r="BB158" s="14">
        <f t="shared" si="168"/>
        <v>230.18818977406784</v>
      </c>
      <c r="BC158" s="14">
        <f t="shared" si="168"/>
        <v>334.38566244572013</v>
      </c>
      <c r="BD158" s="14">
        <f t="shared" si="168"/>
        <v>321.34781871213863</v>
      </c>
      <c r="BE158" s="14">
        <f t="shared" si="168"/>
        <v>308.16834929493893</v>
      </c>
      <c r="BF158" s="14">
        <f t="shared" si="168"/>
        <v>294.84571576231963</v>
      </c>
      <c r="BG158" s="14">
        <f t="shared" si="168"/>
        <v>281.37836297091496</v>
      </c>
      <c r="BH158" s="14">
        <f t="shared" si="168"/>
        <v>267.7647188844017</v>
      </c>
      <c r="BI158" s="14">
        <f t="shared" si="168"/>
        <v>254.00319438995186</v>
      </c>
      <c r="BJ158" s="14">
        <f t="shared" si="168"/>
        <v>240.09218311276811</v>
      </c>
      <c r="BK158" s="14">
        <f t="shared" si="168"/>
        <v>226.03006122853387</v>
      </c>
      <c r="BL158" s="14">
        <f t="shared" si="168"/>
        <v>179.27110785173247</v>
      </c>
      <c r="BM158" s="14">
        <f t="shared" si="168"/>
        <v>171.21637201524885</v>
      </c>
      <c r="BN158" s="14">
        <f t="shared" si="168"/>
        <v>163.07414030965202</v>
      </c>
      <c r="BO158" s="14">
        <f t="shared" si="168"/>
        <v>154.84346229694199</v>
      </c>
      <c r="BP158" s="14">
        <f t="shared" si="168"/>
        <v>146.52337721476076</v>
      </c>
      <c r="BQ158" s="14">
        <f t="shared" si="168"/>
        <v>138.11291386444071</v>
      </c>
      <c r="BR158" s="14">
        <f t="shared" si="168"/>
        <v>129.61109049741395</v>
      </c>
      <c r="BS158" s="14">
        <f t="shared" si="168"/>
        <v>48.406765880309685</v>
      </c>
      <c r="BT158" s="14">
        <f t="shared" si="168"/>
        <v>44.931753312507951</v>
      </c>
      <c r="BU158" s="14">
        <f t="shared" si="168"/>
        <v>41.418992859368075</v>
      </c>
      <c r="BV158" s="14">
        <f t="shared" ref="BV158:CB158" si="169">SUM(BV153:BV156)</f>
        <v>37.868074478386177</v>
      </c>
      <c r="BW158" s="14">
        <f t="shared" si="169"/>
        <v>34.278583672903082</v>
      </c>
      <c r="BX158" s="14">
        <f t="shared" si="169"/>
        <v>30.650101443724051</v>
      </c>
      <c r="BY158" s="14">
        <f t="shared" si="169"/>
        <v>26.982204240218241</v>
      </c>
      <c r="BZ158" s="14">
        <f t="shared" si="169"/>
        <v>23.274463910859911</v>
      </c>
      <c r="CA158" s="14">
        <f t="shared" ca="1" si="169"/>
        <v>89.900400136995557</v>
      </c>
      <c r="CB158" s="14">
        <f t="shared" ca="1" si="169"/>
        <v>0</v>
      </c>
    </row>
    <row r="166" ht="10.15" customHeight="1" x14ac:dyDescent="0.2"/>
    <row r="167" ht="5.25" customHeight="1" x14ac:dyDescent="0.2"/>
    <row r="172" ht="5.25" customHeight="1" x14ac:dyDescent="0.2"/>
    <row r="174" ht="5.25" customHeight="1" x14ac:dyDescent="0.2"/>
    <row r="179" ht="5.25" customHeight="1" x14ac:dyDescent="0.2"/>
    <row r="181" ht="5.25" customHeight="1" x14ac:dyDescent="0.2"/>
    <row r="186" ht="5.25" customHeight="1" x14ac:dyDescent="0.2"/>
    <row r="195" ht="10.15" customHeight="1" x14ac:dyDescent="0.2"/>
    <row r="196" ht="5.25" customHeight="1" x14ac:dyDescent="0.2"/>
    <row r="201" ht="5.25" customHeight="1" x14ac:dyDescent="0.2"/>
    <row r="203" ht="5.25" customHeight="1" x14ac:dyDescent="0.2"/>
    <row r="208" ht="5.25" customHeight="1" x14ac:dyDescent="0.2"/>
    <row r="210" ht="5.25" customHeight="1" x14ac:dyDescent="0.2"/>
    <row r="215" ht="5.25" customHeight="1" x14ac:dyDescent="0.2"/>
    <row r="224" ht="10.15" customHeight="1" x14ac:dyDescent="0.2"/>
    <row r="225" ht="5.25" customHeight="1" x14ac:dyDescent="0.2"/>
    <row r="230" ht="5.25" customHeight="1" x14ac:dyDescent="0.2"/>
    <row r="232" ht="5.25" customHeight="1" x14ac:dyDescent="0.2"/>
    <row r="237" ht="5.25" customHeight="1" x14ac:dyDescent="0.2"/>
    <row r="239" ht="5.25" customHeight="1" x14ac:dyDescent="0.2"/>
    <row r="244" ht="5.25" customHeight="1" x14ac:dyDescent="0.2"/>
    <row r="253" ht="10.15" customHeight="1" x14ac:dyDescent="0.2"/>
    <row r="254" ht="5.25" customHeight="1" x14ac:dyDescent="0.2"/>
    <row r="259" ht="5.25" customHeight="1" x14ac:dyDescent="0.2"/>
    <row r="261" ht="5.25" customHeight="1" x14ac:dyDescent="0.2"/>
    <row r="266" ht="5.25" customHeight="1" x14ac:dyDescent="0.2"/>
    <row r="268" ht="5.25" customHeight="1" x14ac:dyDescent="0.2"/>
    <row r="273" ht="5.25" customHeight="1" x14ac:dyDescent="0.2"/>
    <row r="275" ht="10.15" customHeight="1" x14ac:dyDescent="0.2"/>
    <row r="276" ht="5.25" customHeight="1" x14ac:dyDescent="0.2"/>
    <row r="282" ht="10.15" customHeight="1" x14ac:dyDescent="0.2"/>
    <row r="283" ht="5.25" customHeight="1" x14ac:dyDescent="0.2"/>
    <row r="288" ht="5.25" customHeight="1" x14ac:dyDescent="0.2"/>
    <row r="290" ht="5.25" customHeight="1" x14ac:dyDescent="0.2"/>
    <row r="295" ht="5.25" customHeight="1" x14ac:dyDescent="0.2"/>
    <row r="297" ht="5.25" customHeight="1" x14ac:dyDescent="0.2"/>
    <row r="302" ht="5.25" customHeight="1" x14ac:dyDescent="0.2"/>
    <row r="311" ht="10.15" customHeight="1" x14ac:dyDescent="0.2"/>
    <row r="312" ht="5.25" customHeight="1" x14ac:dyDescent="0.2"/>
    <row r="317" ht="5.25" customHeight="1" x14ac:dyDescent="0.2"/>
    <row r="319" ht="5.25" customHeight="1" x14ac:dyDescent="0.2"/>
    <row r="324" ht="5.25" customHeight="1" x14ac:dyDescent="0.2"/>
    <row r="326" ht="5.25" customHeight="1" x14ac:dyDescent="0.2"/>
    <row r="331" ht="5.25" customHeight="1" x14ac:dyDescent="0.2"/>
    <row r="340" ht="10.15" customHeight="1" x14ac:dyDescent="0.2"/>
    <row r="341" ht="5.25" customHeight="1" x14ac:dyDescent="0.2"/>
    <row r="346" ht="5.25" customHeight="1" x14ac:dyDescent="0.2"/>
    <row r="348" ht="5.25" customHeight="1" x14ac:dyDescent="0.2"/>
    <row r="353" ht="5.25" customHeight="1" x14ac:dyDescent="0.2"/>
    <row r="355" ht="5.25" customHeight="1" x14ac:dyDescent="0.2"/>
    <row r="360" ht="5.25" customHeight="1" x14ac:dyDescent="0.2"/>
    <row r="369" ht="10.15" customHeight="1" x14ac:dyDescent="0.2"/>
    <row r="370" ht="5.25" customHeight="1" x14ac:dyDescent="0.2"/>
    <row r="375" ht="5.25" customHeight="1" x14ac:dyDescent="0.2"/>
    <row r="377" ht="5.25" customHeight="1" x14ac:dyDescent="0.2"/>
    <row r="382" ht="5.25" customHeight="1" x14ac:dyDescent="0.2"/>
    <row r="384" ht="5.25" customHeight="1" x14ac:dyDescent="0.2"/>
    <row r="389" ht="5.25" customHeight="1" x14ac:dyDescent="0.2"/>
    <row r="398" ht="10.15" customHeight="1" x14ac:dyDescent="0.2"/>
    <row r="399" ht="5.25" customHeight="1" x14ac:dyDescent="0.2"/>
    <row r="404" ht="5.25" customHeight="1" x14ac:dyDescent="0.2"/>
    <row r="406" ht="5.25" customHeight="1" x14ac:dyDescent="0.2"/>
    <row r="411" ht="5.25" customHeight="1" x14ac:dyDescent="0.2"/>
    <row r="413" ht="5.25" customHeight="1" x14ac:dyDescent="0.2"/>
    <row r="418" ht="5.25" customHeight="1" x14ac:dyDescent="0.2"/>
    <row r="427" ht="10.15" customHeight="1" x14ac:dyDescent="0.2"/>
    <row r="428" ht="5.25" customHeight="1" x14ac:dyDescent="0.2"/>
    <row r="433" ht="5.25" customHeight="1" x14ac:dyDescent="0.2"/>
    <row r="435" ht="5.25" customHeight="1" x14ac:dyDescent="0.2"/>
    <row r="440" ht="5.25" customHeight="1" x14ac:dyDescent="0.2"/>
    <row r="442" ht="5.25" customHeight="1" x14ac:dyDescent="0.2"/>
    <row r="447" ht="5.25" customHeight="1" x14ac:dyDescent="0.2"/>
    <row r="456" ht="10.15" customHeight="1" x14ac:dyDescent="0.2"/>
    <row r="457" ht="5.25" customHeight="1" x14ac:dyDescent="0.2"/>
    <row r="462" ht="5.25" customHeight="1" x14ac:dyDescent="0.2"/>
    <row r="464" ht="5.25" customHeight="1" x14ac:dyDescent="0.2"/>
    <row r="469" ht="5.25" customHeight="1" x14ac:dyDescent="0.2"/>
    <row r="471" ht="5.25" customHeight="1" x14ac:dyDescent="0.2"/>
    <row r="476" ht="5.25" customHeight="1" x14ac:dyDescent="0.2"/>
    <row r="479" ht="5.25" customHeight="1" x14ac:dyDescent="0.2"/>
    <row r="485" ht="10.15" customHeight="1" x14ac:dyDescent="0.2"/>
    <row r="486" ht="5.25" customHeight="1" x14ac:dyDescent="0.2"/>
    <row r="491" ht="5.25" customHeight="1" x14ac:dyDescent="0.2"/>
    <row r="493" ht="5.25" customHeight="1" x14ac:dyDescent="0.2"/>
    <row r="498" ht="5.25" customHeight="1" x14ac:dyDescent="0.2"/>
    <row r="500" ht="5.25" customHeight="1" x14ac:dyDescent="0.2"/>
    <row r="505" ht="5.25" customHeight="1" x14ac:dyDescent="0.2"/>
    <row r="514" ht="10.15" customHeight="1" x14ac:dyDescent="0.2"/>
    <row r="515" ht="5.25" customHeight="1" x14ac:dyDescent="0.2"/>
    <row r="520" ht="5.25" customHeight="1" x14ac:dyDescent="0.2"/>
    <row r="522" ht="5.25" customHeight="1" x14ac:dyDescent="0.2"/>
    <row r="527" ht="5.25" customHeight="1" x14ac:dyDescent="0.2"/>
    <row r="529" ht="5.25" customHeight="1" x14ac:dyDescent="0.2"/>
    <row r="534" ht="5.25" customHeight="1" x14ac:dyDescent="0.2"/>
    <row r="543" ht="10.15" customHeight="1" x14ac:dyDescent="0.2"/>
    <row r="544" ht="5.25" customHeight="1" x14ac:dyDescent="0.2"/>
    <row r="549" ht="5.25" customHeight="1" x14ac:dyDescent="0.2"/>
    <row r="551" ht="5.25" customHeight="1" x14ac:dyDescent="0.2"/>
    <row r="556" ht="5.25" customHeight="1" x14ac:dyDescent="0.2"/>
    <row r="558" ht="5.25" customHeight="1" x14ac:dyDescent="0.2"/>
    <row r="563" ht="5.25" customHeight="1" x14ac:dyDescent="0.2"/>
    <row r="572" ht="10.15" customHeight="1" x14ac:dyDescent="0.2"/>
    <row r="573" ht="5.25" customHeight="1" x14ac:dyDescent="0.2"/>
    <row r="578" ht="5.25" customHeight="1" x14ac:dyDescent="0.2"/>
    <row r="580" ht="5.25" customHeight="1" x14ac:dyDescent="0.2"/>
    <row r="585" ht="5.25" customHeight="1" x14ac:dyDescent="0.2"/>
    <row r="587" ht="5.25" customHeight="1" x14ac:dyDescent="0.2"/>
    <row r="592" ht="5.25" customHeight="1" x14ac:dyDescent="0.2"/>
    <row r="601" ht="10.15" customHeight="1" x14ac:dyDescent="0.2"/>
    <row r="602" ht="5.25" customHeight="1" x14ac:dyDescent="0.2"/>
    <row r="607" ht="5.25" customHeight="1" x14ac:dyDescent="0.2"/>
    <row r="609" ht="5.25" customHeight="1" x14ac:dyDescent="0.2"/>
    <row r="614" ht="5.25" customHeight="1" x14ac:dyDescent="0.2"/>
    <row r="616" ht="5.25" customHeight="1" x14ac:dyDescent="0.2"/>
    <row r="621" ht="5.25" customHeight="1" x14ac:dyDescent="0.2"/>
    <row r="630" ht="10.15" customHeight="1" x14ac:dyDescent="0.2"/>
    <row r="631" ht="5.25" customHeight="1" x14ac:dyDescent="0.2"/>
    <row r="636" ht="5.25" customHeight="1" x14ac:dyDescent="0.2"/>
    <row r="638" ht="5.25" customHeight="1" x14ac:dyDescent="0.2"/>
    <row r="643" ht="5.25" customHeight="1" x14ac:dyDescent="0.2"/>
    <row r="645" ht="5.25" customHeight="1" x14ac:dyDescent="0.2"/>
    <row r="650" ht="5.25" customHeight="1" x14ac:dyDescent="0.2"/>
    <row r="659" ht="10.15" customHeight="1" x14ac:dyDescent="0.2"/>
    <row r="660" ht="5.25" customHeight="1" x14ac:dyDescent="0.2"/>
    <row r="665" ht="5.25" customHeight="1" x14ac:dyDescent="0.2"/>
    <row r="667" ht="5.25" customHeight="1" x14ac:dyDescent="0.2"/>
    <row r="672" ht="5.25" customHeight="1" x14ac:dyDescent="0.2"/>
    <row r="674" ht="5.25" customHeight="1" x14ac:dyDescent="0.2"/>
    <row r="679" ht="5.25" customHeight="1" x14ac:dyDescent="0.2"/>
    <row r="682" ht="5.25" customHeight="1" x14ac:dyDescent="0.2"/>
    <row r="688" ht="10.15" customHeight="1" x14ac:dyDescent="0.2"/>
    <row r="689" ht="5.25" customHeight="1" x14ac:dyDescent="0.2"/>
    <row r="694" ht="5.25" customHeight="1" x14ac:dyDescent="0.2"/>
    <row r="696" ht="5.25" customHeight="1" x14ac:dyDescent="0.2"/>
    <row r="701" ht="5.25" customHeight="1" x14ac:dyDescent="0.2"/>
    <row r="703" ht="5.25" customHeight="1" x14ac:dyDescent="0.2"/>
    <row r="708" ht="5.25" customHeight="1" x14ac:dyDescent="0.2"/>
    <row r="717" ht="10.15" customHeight="1" x14ac:dyDescent="0.2"/>
    <row r="718" ht="5.25" customHeight="1" x14ac:dyDescent="0.2"/>
    <row r="723" ht="5.25" customHeight="1" x14ac:dyDescent="0.2"/>
    <row r="725" ht="5.25" customHeight="1" x14ac:dyDescent="0.2"/>
    <row r="730" ht="5.25" customHeight="1" x14ac:dyDescent="0.2"/>
    <row r="732" ht="5.25" customHeight="1" x14ac:dyDescent="0.2"/>
    <row r="737" ht="5.25" customHeight="1" x14ac:dyDescent="0.2"/>
    <row r="746" ht="10.15" customHeight="1" x14ac:dyDescent="0.2"/>
    <row r="747" ht="5.25" customHeight="1" x14ac:dyDescent="0.2"/>
    <row r="752" ht="5.25" customHeight="1" x14ac:dyDescent="0.2"/>
    <row r="754" ht="5.25" customHeight="1" x14ac:dyDescent="0.2"/>
    <row r="759" ht="5.25" customHeight="1" x14ac:dyDescent="0.2"/>
    <row r="761" ht="5.25" customHeight="1" x14ac:dyDescent="0.2"/>
    <row r="766" ht="5.25" customHeight="1" x14ac:dyDescent="0.2"/>
    <row r="775" ht="10.15" customHeight="1" x14ac:dyDescent="0.2"/>
    <row r="776" ht="5.25" customHeight="1" x14ac:dyDescent="0.2"/>
    <row r="781" ht="5.25" customHeight="1" x14ac:dyDescent="0.2"/>
    <row r="783" ht="5.25" customHeight="1" x14ac:dyDescent="0.2"/>
    <row r="788" ht="5.25" customHeight="1" x14ac:dyDescent="0.2"/>
    <row r="790" ht="5.25" customHeight="1" x14ac:dyDescent="0.2"/>
    <row r="795" ht="5.25" customHeight="1" x14ac:dyDescent="0.2"/>
    <row r="804" ht="10.15" customHeight="1" x14ac:dyDescent="0.2"/>
    <row r="805" ht="5.25" customHeight="1" x14ac:dyDescent="0.2"/>
    <row r="810" ht="5.25" customHeight="1" x14ac:dyDescent="0.2"/>
    <row r="812" ht="5.25" customHeight="1" x14ac:dyDescent="0.2"/>
    <row r="817" ht="5.25" customHeight="1" x14ac:dyDescent="0.2"/>
    <row r="819" ht="5.25" customHeight="1" x14ac:dyDescent="0.2"/>
    <row r="824" ht="5.25" customHeight="1" x14ac:dyDescent="0.2"/>
    <row r="833" ht="10.15" customHeight="1" x14ac:dyDescent="0.2"/>
    <row r="834" ht="5.25" customHeight="1" x14ac:dyDescent="0.2"/>
    <row r="839" ht="5.25" customHeight="1" x14ac:dyDescent="0.2"/>
    <row r="841" ht="5.25" customHeight="1" x14ac:dyDescent="0.2"/>
    <row r="846" ht="5.25" customHeight="1" x14ac:dyDescent="0.2"/>
    <row r="848" ht="5.25" customHeight="1" x14ac:dyDescent="0.2"/>
    <row r="853" ht="5.25" customHeight="1" x14ac:dyDescent="0.2"/>
    <row r="862" ht="10.15" customHeight="1" x14ac:dyDescent="0.2"/>
    <row r="863" ht="5.25" customHeight="1" x14ac:dyDescent="0.2"/>
    <row r="868" ht="5.25" customHeight="1" x14ac:dyDescent="0.2"/>
    <row r="870" ht="5.25" customHeight="1" x14ac:dyDescent="0.2"/>
    <row r="875" ht="5.25" customHeight="1" x14ac:dyDescent="0.2"/>
    <row r="877" ht="5.25" customHeight="1" x14ac:dyDescent="0.2"/>
    <row r="882" ht="5.25" customHeight="1" x14ac:dyDescent="0.2"/>
    <row r="885" ht="10.15" customHeight="1" x14ac:dyDescent="0.2"/>
    <row r="891" ht="10.15" customHeight="1" x14ac:dyDescent="0.2"/>
    <row r="892" ht="5.25" customHeight="1" x14ac:dyDescent="0.2"/>
    <row r="897" ht="5.25" customHeight="1" x14ac:dyDescent="0.2"/>
    <row r="899" ht="5.25" customHeight="1" x14ac:dyDescent="0.2"/>
    <row r="904" ht="5.25" customHeight="1" x14ac:dyDescent="0.2"/>
    <row r="906" ht="5.25" customHeight="1" x14ac:dyDescent="0.2"/>
    <row r="911" ht="5.25" customHeight="1" x14ac:dyDescent="0.2"/>
    <row r="920" ht="10.15" customHeight="1" x14ac:dyDescent="0.2"/>
    <row r="921" ht="5.25" customHeight="1" x14ac:dyDescent="0.2"/>
    <row r="926" ht="5.25" customHeight="1" x14ac:dyDescent="0.2"/>
    <row r="928" ht="5.25" customHeight="1" x14ac:dyDescent="0.2"/>
    <row r="933" ht="5.25" customHeight="1" x14ac:dyDescent="0.2"/>
    <row r="935" ht="5.25" customHeight="1" x14ac:dyDescent="0.2"/>
    <row r="940" ht="5.25" customHeight="1" x14ac:dyDescent="0.2"/>
    <row r="949" ht="10.15" customHeight="1" x14ac:dyDescent="0.2"/>
    <row r="950" ht="5.25" customHeight="1" x14ac:dyDescent="0.2"/>
    <row r="955" ht="5.25" customHeight="1" x14ac:dyDescent="0.2"/>
    <row r="957" ht="5.25" customHeight="1" x14ac:dyDescent="0.2"/>
    <row r="962" ht="5.25" customHeight="1" x14ac:dyDescent="0.2"/>
    <row r="964" ht="5.25" customHeight="1" x14ac:dyDescent="0.2"/>
    <row r="969" ht="5.25" customHeight="1" x14ac:dyDescent="0.2"/>
    <row r="978" ht="10.15" customHeight="1" x14ac:dyDescent="0.2"/>
    <row r="979" ht="5.25" customHeight="1" x14ac:dyDescent="0.2"/>
    <row r="984" ht="5.25" customHeight="1" x14ac:dyDescent="0.2"/>
    <row r="986" ht="5.25" customHeight="1" x14ac:dyDescent="0.2"/>
    <row r="991" ht="5.25" customHeight="1" x14ac:dyDescent="0.2"/>
    <row r="993" ht="5.25" customHeight="1" x14ac:dyDescent="0.2"/>
    <row r="998" ht="5.25" customHeight="1" x14ac:dyDescent="0.2"/>
    <row r="1007" ht="10.15" customHeight="1" x14ac:dyDescent="0.2"/>
    <row r="1008" ht="5.25" customHeight="1" x14ac:dyDescent="0.2"/>
    <row r="1013" ht="5.25" customHeight="1" x14ac:dyDescent="0.2"/>
    <row r="1015" ht="5.25" customHeight="1" x14ac:dyDescent="0.2"/>
    <row r="1020" ht="5.25" customHeight="1" x14ac:dyDescent="0.2"/>
    <row r="1022" ht="5.25" customHeight="1" x14ac:dyDescent="0.2"/>
    <row r="1027" ht="5.25" customHeight="1" x14ac:dyDescent="0.2"/>
    <row r="1036" ht="10.15" customHeight="1" x14ac:dyDescent="0.2"/>
    <row r="1037" ht="5.25" customHeight="1" x14ac:dyDescent="0.2"/>
    <row r="1042" ht="5.25" customHeight="1" x14ac:dyDescent="0.2"/>
    <row r="1044" ht="5.25" customHeight="1" x14ac:dyDescent="0.2"/>
    <row r="1049" ht="5.25" customHeight="1" x14ac:dyDescent="0.2"/>
    <row r="1051" ht="5.25" customHeight="1" x14ac:dyDescent="0.2"/>
    <row r="1056" ht="5.25" customHeight="1" x14ac:dyDescent="0.2"/>
    <row r="1065" ht="10.15" customHeight="1" x14ac:dyDescent="0.2"/>
    <row r="1066" ht="5.25" customHeight="1" x14ac:dyDescent="0.2"/>
    <row r="1071" ht="5.25" customHeight="1" x14ac:dyDescent="0.2"/>
    <row r="1073" ht="5.25" customHeight="1" x14ac:dyDescent="0.2"/>
    <row r="1078" ht="5.25" customHeight="1" x14ac:dyDescent="0.2"/>
    <row r="1080" ht="5.25" customHeight="1" x14ac:dyDescent="0.2"/>
    <row r="1085" ht="5.25" customHeight="1" x14ac:dyDescent="0.2"/>
    <row r="1087" ht="10.15" customHeight="1" x14ac:dyDescent="0.2"/>
    <row r="1088" ht="5.25" customHeight="1" x14ac:dyDescent="0.2"/>
    <row r="1093" ht="5.25" customHeight="1" x14ac:dyDescent="0.2"/>
    <row r="1095" ht="5.25" customHeight="1" x14ac:dyDescent="0.2"/>
    <row r="1100" ht="5.25" customHeight="1" x14ac:dyDescent="0.2"/>
    <row r="1102" ht="5.25" customHeight="1" x14ac:dyDescent="0.2"/>
    <row r="1107" ht="5.25" customHeight="1" x14ac:dyDescent="0.2"/>
    <row r="1109" ht="10.15" customHeight="1" x14ac:dyDescent="0.2"/>
    <row r="1110" ht="5.25" customHeight="1" x14ac:dyDescent="0.2"/>
    <row r="1115" ht="10.15" customHeight="1" x14ac:dyDescent="0.2"/>
    <row r="1116" ht="5.25" customHeight="1" x14ac:dyDescent="0.2"/>
    <row r="1121" ht="5.25" customHeight="1" x14ac:dyDescent="0.2"/>
    <row r="1123" ht="5.25" customHeight="1" x14ac:dyDescent="0.2"/>
    <row r="1128" ht="5.25" customHeight="1" x14ac:dyDescent="0.2"/>
    <row r="1130" ht="5.25" customHeight="1" x14ac:dyDescent="0.2"/>
    <row r="1135" ht="5.25" customHeight="1" x14ac:dyDescent="0.2"/>
    <row r="1143" ht="10.15" customHeight="1" x14ac:dyDescent="0.2"/>
    <row r="1144" ht="5.25" customHeight="1" x14ac:dyDescent="0.2"/>
    <row r="1149" ht="5.25" customHeight="1" x14ac:dyDescent="0.2"/>
    <row r="1151" ht="5.25" customHeight="1" x14ac:dyDescent="0.2"/>
    <row r="1156" ht="5.25" customHeight="1" x14ac:dyDescent="0.2"/>
    <row r="1158" ht="5.25" customHeight="1" x14ac:dyDescent="0.2"/>
    <row r="1163" ht="5.25" customHeight="1" x14ac:dyDescent="0.2"/>
    <row r="1171" ht="10.15" customHeight="1" x14ac:dyDescent="0.2"/>
    <row r="1172" ht="5.25" customHeight="1" x14ac:dyDescent="0.2"/>
    <row r="1177" ht="5.25" customHeight="1" x14ac:dyDescent="0.2"/>
    <row r="1179" ht="5.25" customHeight="1" x14ac:dyDescent="0.2"/>
    <row r="1184" ht="5.25" customHeight="1" x14ac:dyDescent="0.2"/>
    <row r="1186" ht="5.25" customHeight="1" x14ac:dyDescent="0.2"/>
    <row r="1191" ht="5.25" customHeight="1" x14ac:dyDescent="0.2"/>
    <row r="1199" ht="10.15" customHeight="1" x14ac:dyDescent="0.2"/>
    <row r="1200" ht="5.25" customHeight="1" x14ac:dyDescent="0.2"/>
    <row r="1205" ht="5.25" customHeight="1" x14ac:dyDescent="0.2"/>
    <row r="1207" ht="5.25" customHeight="1" x14ac:dyDescent="0.2"/>
    <row r="1212" ht="5.25" customHeight="1" x14ac:dyDescent="0.2"/>
    <row r="1214" ht="5.25" customHeight="1" x14ac:dyDescent="0.2"/>
    <row r="1219" ht="5.25" customHeight="1" x14ac:dyDescent="0.2"/>
    <row r="1227" ht="10.15" customHeight="1" x14ac:dyDescent="0.2"/>
    <row r="1228" ht="5.25" customHeight="1" x14ac:dyDescent="0.2"/>
    <row r="1233" ht="5.25" customHeight="1" x14ac:dyDescent="0.2"/>
    <row r="1235" ht="5.25" customHeight="1" x14ac:dyDescent="0.2"/>
    <row r="1240" ht="5.25" customHeight="1" x14ac:dyDescent="0.2"/>
    <row r="1242" ht="5.25" customHeight="1" x14ac:dyDescent="0.2"/>
    <row r="1247" ht="5.25" customHeight="1" x14ac:dyDescent="0.2"/>
    <row r="1255" ht="10.15" customHeight="1" x14ac:dyDescent="0.2"/>
    <row r="1256" ht="5.25" customHeight="1" x14ac:dyDescent="0.2"/>
    <row r="1261" ht="5.25" customHeight="1" x14ac:dyDescent="0.2"/>
    <row r="1263" ht="5.25" customHeight="1" x14ac:dyDescent="0.2"/>
    <row r="1268" ht="5.25" customHeight="1" x14ac:dyDescent="0.2"/>
    <row r="1270" ht="5.25" customHeight="1" x14ac:dyDescent="0.2"/>
    <row r="1275" ht="5.25" customHeight="1" x14ac:dyDescent="0.2"/>
    <row r="1283" ht="10.15" customHeight="1" x14ac:dyDescent="0.2"/>
    <row r="1284" ht="5.25" customHeight="1" x14ac:dyDescent="0.2"/>
    <row r="1289" ht="5.25" customHeight="1" x14ac:dyDescent="0.2"/>
    <row r="1291" ht="5.25" customHeight="1" x14ac:dyDescent="0.2"/>
    <row r="1296" ht="5.25" customHeight="1" x14ac:dyDescent="0.2"/>
    <row r="1298" ht="5.25" customHeight="1" x14ac:dyDescent="0.2"/>
    <row r="1303" ht="5.25" customHeight="1" x14ac:dyDescent="0.2"/>
    <row r="1306" ht="10.15" customHeight="1" x14ac:dyDescent="0.2"/>
    <row r="1311" ht="10.15" customHeight="1" x14ac:dyDescent="0.2"/>
    <row r="1312" ht="5.25" customHeight="1" x14ac:dyDescent="0.2"/>
    <row r="1317" ht="5.25" customHeight="1" x14ac:dyDescent="0.2"/>
    <row r="1319" ht="5.25" customHeight="1" x14ac:dyDescent="0.2"/>
    <row r="1324" ht="5.25" customHeight="1" x14ac:dyDescent="0.2"/>
    <row r="1326" ht="5.25" customHeight="1" x14ac:dyDescent="0.2"/>
    <row r="1331" ht="5.25" customHeight="1" x14ac:dyDescent="0.2"/>
    <row r="1333" ht="10.15" customHeight="1" x14ac:dyDescent="0.2"/>
    <row r="1334" ht="5.25" customHeight="1" x14ac:dyDescent="0.2"/>
    <row r="1339" ht="10.15" customHeight="1" x14ac:dyDescent="0.2"/>
    <row r="1340" ht="5.25" customHeight="1" x14ac:dyDescent="0.2"/>
    <row r="1345" ht="5.25" customHeight="1" x14ac:dyDescent="0.2"/>
    <row r="1347" ht="5.25" customHeight="1" x14ac:dyDescent="0.2"/>
    <row r="1352" ht="5.25" customHeight="1" x14ac:dyDescent="0.2"/>
    <row r="1354" ht="5.25" customHeight="1" x14ac:dyDescent="0.2"/>
    <row r="1359" ht="5.25" customHeight="1" x14ac:dyDescent="0.2"/>
    <row r="1367" ht="10.15" customHeight="1" x14ac:dyDescent="0.2"/>
    <row r="1368" ht="5.25" customHeight="1" x14ac:dyDescent="0.2"/>
    <row r="1373" ht="5.25" customHeight="1" x14ac:dyDescent="0.2"/>
    <row r="1375" ht="5.25" customHeight="1" x14ac:dyDescent="0.2"/>
    <row r="1380" ht="5.25" customHeight="1" x14ac:dyDescent="0.2"/>
    <row r="1382" ht="5.25" customHeight="1" x14ac:dyDescent="0.2"/>
    <row r="1387" ht="5.25" customHeight="1" x14ac:dyDescent="0.2"/>
  </sheetData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LLD (24m)</vt:lpstr>
      <vt:lpstr>Objectif</vt:lpstr>
    </vt:vector>
  </TitlesOfParts>
  <Company>Accuracy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CHAUVIN Maxime</dc:creator>
  <cp:lastModifiedBy>CHAUVIN Maxime</cp:lastModifiedBy>
  <dcterms:created xsi:type="dcterms:W3CDTF">2020-03-18T08:05:35Z</dcterms:created>
  <dcterms:modified xsi:type="dcterms:W3CDTF">2020-03-18T08:41:32Z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Size_Factor">
    <vt:lpwstr>Large</vt:lpwstr>
  </property>
</Properties>
</file>