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lisabey\Downloads\"/>
    </mc:Choice>
  </mc:AlternateContent>
  <xr:revisionPtr revIDLastSave="0" documentId="13_ncr:1_{4DBCEDF5-57D5-46BE-8E55-DE39C4C0D4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AGENTMENUISERIE">Tableau25[AGENTS]</definedName>
    <definedName name="DUPONT">Feuil2!$D$8:$D$10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8" i="1" l="1"/>
  <c r="F8" i="1" s="1"/>
  <c r="G8" i="1" s="1"/>
  <c r="H8" i="1" s="1"/>
</calcChain>
</file>

<file path=xl/sharedStrings.xml><?xml version="1.0" encoding="utf-8"?>
<sst xmlns="http://schemas.openxmlformats.org/spreadsheetml/2006/main" count="31" uniqueCount="21">
  <si>
    <t>CORPS D'ÉTAT</t>
  </si>
  <si>
    <t>AGENTS</t>
  </si>
  <si>
    <t>OUTILS</t>
  </si>
  <si>
    <t>MARQUES</t>
  </si>
  <si>
    <t>ÉTAT</t>
  </si>
  <si>
    <t>DEMANDE 2021</t>
  </si>
  <si>
    <t>PRIX</t>
  </si>
  <si>
    <t>MENUISERIE</t>
  </si>
  <si>
    <t>DUPONT</t>
  </si>
  <si>
    <t>SCIE</t>
  </si>
  <si>
    <t>HACHE</t>
  </si>
  <si>
    <t>MARTEAUX</t>
  </si>
  <si>
    <t>X</t>
  </si>
  <si>
    <t>Y</t>
  </si>
  <si>
    <t>Z</t>
  </si>
  <si>
    <t>BON</t>
  </si>
  <si>
    <t>MOYEN</t>
  </si>
  <si>
    <t>MAUVAIS</t>
  </si>
  <si>
    <t>PAUL</t>
  </si>
  <si>
    <t>JACQUE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</si>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</sst>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Franklin Gothic Medium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  <fill>
        <patternFill patternType="solid">
          <fgColor indexed="64"/>
          <bgColor theme="9" tint="-0.49998474074526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  <fill>
        <patternFill patternType="solid">
          <fgColor indexed="64"/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7</xdr:row>
      <xdr:rowOff>266700</xdr:rowOff>
    </xdr:from>
    <xdr:to>
      <xdr:col>2</xdr:col>
      <xdr:colOff>1447800</xdr:colOff>
      <xdr:row>7</xdr:row>
      <xdr:rowOff>276225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H="1">
          <a:off x="3057525" y="1609725"/>
          <a:ext cx="657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628650</xdr:colOff>
      <xdr:row>8</xdr:row>
      <xdr:rowOff>47625</xdr:rowOff>
    </xdr:from>
    <xdr:to>
      <xdr:col>2</xdr:col>
      <xdr:colOff>1419225</xdr:colOff>
      <xdr:row>8</xdr:row>
      <xdr:rowOff>266700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flipH="1" flipV="1">
          <a:off x="2895600" y="1771650"/>
          <a:ext cx="790575" cy="2190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571500</xdr:colOff>
      <xdr:row>8</xdr:row>
      <xdr:rowOff>161925</xdr:rowOff>
    </xdr:from>
    <xdr:to>
      <xdr:col>2</xdr:col>
      <xdr:colOff>1438275</xdr:colOff>
      <xdr:row>9</xdr:row>
      <xdr:rowOff>238125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/>
      </xdr:nvCxnSpPr>
      <xdr:spPr>
        <a:xfrm flipH="1" flipV="1">
          <a:off x="2838450" y="1885950"/>
          <a:ext cx="866775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7:H8" totalsRowShown="0" headerRowDxfId="3">
  <autoFilter ref="B7:H8" xr:uid="{00000000-0009-0000-0100-000002000000}"/>
  <tableColumns count="7">
    <tableColumn id="1" xr3:uid="{00000000-0010-0000-0000-000001000000}" name="CORPS D'ÉTAT" dataDxfId="2"/>
    <tableColumn id="2" xr3:uid="{00000000-0010-0000-0000-000002000000}" name="AGENTS"/>
    <tableColumn id="3" xr3:uid="{00000000-0010-0000-0000-000003000000}" name="OUTILS"/>
    <tableColumn id="4" xr3:uid="{00000000-0010-0000-0000-000004000000}" name="MARQUES">
      <calculatedColumnFormula>VLOOKUP(Tableau2[[#This Row],[OUTILS]],Feuil2!D8:F10,2,FALSE)</calculatedColumnFormula>
    </tableColumn>
    <tableColumn id="5" xr3:uid="{00000000-0010-0000-0000-000005000000}" name="ÉTAT">
      <calculatedColumnFormula>VLOOKUP(Tableau2[[#This Row],[MARQUES]],Feuil2!E8:G10,2,FALSE)</calculatedColumnFormula>
    </tableColumn>
    <tableColumn id="6" xr3:uid="{00000000-0010-0000-0000-000006000000}" name="DEMANDE 2021">
      <calculatedColumnFormula>VLOOKUP(Tableau2[[#This Row],[ÉTAT]],Feuil2!F8:H10,2,FALSE)</calculatedColumnFormula>
    </tableColumn>
    <tableColumn id="7" xr3:uid="{00000000-0010-0000-0000-000007000000}" name="PRIX">
      <calculatedColumnFormula>VLOOKUP(Tableau2[[#This Row],[DEMANDE 2021]],Feuil2!G8:I10,2,FALSE)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25" displayName="Tableau25" ref="B7:H13" totalsRowShown="0" headerRowDxfId="1">
  <autoFilter ref="B7:H13" xr:uid="{00000000-0009-0000-0100-000004000000}"/>
  <tableColumns count="7">
    <tableColumn id="1" xr3:uid="{00000000-0010-0000-0100-000001000000}" name="CORPS D'ÉTAT" dataDxfId="0"/>
    <tableColumn id="2" xr3:uid="{00000000-0010-0000-0100-000002000000}" name="AGENTS"/>
    <tableColumn id="3" xr3:uid="{00000000-0010-0000-0100-000003000000}" name="OUTILS"/>
    <tableColumn id="4" xr3:uid="{00000000-0010-0000-0100-000004000000}" name="MARQUES"/>
    <tableColumn id="5" xr3:uid="{00000000-0010-0000-0100-000005000000}" name="ÉTAT"/>
    <tableColumn id="6" xr3:uid="{00000000-0010-0000-0100-000006000000}" name="DEMANDE 2021"/>
    <tableColumn id="7" xr3:uid="{00000000-0010-0000-0100-000007000000}" name="PRIX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7:H19"/>
  <sheetViews>
    <sheetView showGridLines="0" tabSelected="1" workbookViewId="0">
      <selection activeCell="D10" sqref="D10"/>
    </sheetView>
  </sheetViews>
  <sheetFormatPr baseColWidth="10" defaultRowHeight="15" x14ac:dyDescent="0.25"/>
  <cols>
    <col min="2" max="8" width="22.5703125" customWidth="1"/>
  </cols>
  <sheetData>
    <row r="7" spans="2:8" ht="15.75" x14ac:dyDescent="0.3">
      <c r="B7" s="2" t="s">
        <v>0</v>
      </c>
      <c r="C7" s="2" t="s">
        <v>1</v>
      </c>
      <c r="D7" s="2" t="s">
        <v>2</v>
      </c>
      <c r="E7" s="2" t="s">
        <v>3</v>
      </c>
      <c r="F7" s="2" t="s">
        <v>4</v>
      </c>
      <c r="G7" s="2" t="s">
        <v>5</v>
      </c>
      <c r="H7" s="2" t="s">
        <v>6</v>
      </c>
    </row>
    <row r="8" spans="2:8" ht="30" customHeight="1" x14ac:dyDescent="0.3">
      <c r="B8" s="1" t="s">
        <v>7</v>
      </c>
      <c r="C8" t="s">
        <v>8</v>
      </c>
      <c r="D8" t="s">
        <v>10</v>
      </c>
      <c r="E8" t="str">
        <f>VLOOKUP(Tableau2[[#This Row],[OUTILS]],Feuil2!D8:F10,2,FALSE)</f>
        <v>Y</v>
      </c>
      <c r="F8" t="str">
        <f>VLOOKUP(Tableau2[[#This Row],[MARQUES]],Feuil2!E8:G10,2,FALSE)</f>
        <v>MOYEN</v>
      </c>
      <c r="G8">
        <f>VLOOKUP(Tableau2[[#This Row],[ÉTAT]],Feuil2!F8:H10,2,FALSE)</f>
        <v>0</v>
      </c>
      <c r="H8" t="e">
        <f>VLOOKUP(Tableau2[[#This Row],[DEMANDE 2021]],Feuil2!G8:I10,2,FALSE)</f>
        <v>#N/A</v>
      </c>
    </row>
    <row r="9" spans="2:8" ht="30" customHeight="1" x14ac:dyDescent="0.25"/>
    <row r="10" spans="2:8" ht="30" customHeight="1" x14ac:dyDescent="0.25"/>
    <row r="11" spans="2:8" ht="30" customHeight="1" x14ac:dyDescent="0.25"/>
    <row r="12" spans="2:8" ht="30" customHeight="1" x14ac:dyDescent="0.25"/>
    <row r="13" spans="2:8" ht="30" customHeight="1" x14ac:dyDescent="0.25"/>
    <row r="14" spans="2:8" ht="30" customHeight="1" x14ac:dyDescent="0.25"/>
    <row r="15" spans="2:8" ht="30" customHeight="1" x14ac:dyDescent="0.25"/>
    <row r="16" spans="2:8" ht="30" customHeight="1" x14ac:dyDescent="0.25"/>
    <row r="17" ht="30" customHeight="1" x14ac:dyDescent="0.25"/>
    <row r="18" ht="30" customHeight="1" x14ac:dyDescent="0.25"/>
    <row r="19" ht="30" customHeight="1" x14ac:dyDescent="0.25"/>
  </sheetData>
  <dataValidations count="2">
    <dataValidation type="list" allowBlank="1" showInputMessage="1" showErrorMessage="1" sqref="C8" xr:uid="{00000000-0002-0000-0000-000000000000}">
      <formula1>AGENTMENUISERIE</formula1>
    </dataValidation>
    <dataValidation type="list" allowBlank="1" showInputMessage="1" showErrorMessage="1" sqref="D8" xr:uid="{00000000-0002-0000-0000-000001000000}">
      <formula1>INDIRECT(+$C$8)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7:H16"/>
  <sheetViews>
    <sheetView showGridLines="0" workbookViewId="0">
      <selection activeCell="C11" sqref="C11"/>
    </sheetView>
  </sheetViews>
  <sheetFormatPr baseColWidth="10" defaultRowHeight="15" x14ac:dyDescent="0.25"/>
  <cols>
    <col min="2" max="8" width="22.5703125" customWidth="1"/>
  </cols>
  <sheetData>
    <row r="7" spans="2:8" ht="15.75" x14ac:dyDescent="0.3">
      <c r="B7" s="2" t="s">
        <v>0</v>
      </c>
      <c r="C7" s="2" t="s">
        <v>1</v>
      </c>
      <c r="D7" s="2" t="s">
        <v>2</v>
      </c>
      <c r="E7" s="2" t="s">
        <v>3</v>
      </c>
      <c r="F7" s="2" t="s">
        <v>4</v>
      </c>
      <c r="G7" s="2" t="s">
        <v>5</v>
      </c>
      <c r="H7" s="2" t="s">
        <v>6</v>
      </c>
    </row>
    <row r="8" spans="2:8" ht="30" customHeight="1" x14ac:dyDescent="0.3">
      <c r="B8" s="1" t="s">
        <v>7</v>
      </c>
      <c r="C8" t="s">
        <v>8</v>
      </c>
      <c r="D8" t="s">
        <v>9</v>
      </c>
      <c r="E8" t="s">
        <v>12</v>
      </c>
      <c r="F8" t="s">
        <v>15</v>
      </c>
    </row>
    <row r="9" spans="2:8" ht="30" customHeight="1" x14ac:dyDescent="0.3">
      <c r="B9" s="1"/>
      <c r="C9" t="s">
        <v>20</v>
      </c>
      <c r="D9" t="s">
        <v>10</v>
      </c>
      <c r="E9" t="s">
        <v>13</v>
      </c>
      <c r="F9" t="s">
        <v>16</v>
      </c>
    </row>
    <row r="10" spans="2:8" ht="30" customHeight="1" x14ac:dyDescent="0.3">
      <c r="B10" s="1"/>
      <c r="C10" t="s">
        <v>18</v>
      </c>
      <c r="D10" t="s">
        <v>11</v>
      </c>
      <c r="E10" t="s">
        <v>14</v>
      </c>
      <c r="F10" t="s">
        <v>17</v>
      </c>
    </row>
    <row r="11" spans="2:8" ht="30" customHeight="1" x14ac:dyDescent="0.3">
      <c r="B11" s="1"/>
      <c r="C11" t="s">
        <v>19</v>
      </c>
    </row>
    <row r="12" spans="2:8" ht="30" customHeight="1" x14ac:dyDescent="0.3">
      <c r="B12" s="1"/>
    </row>
    <row r="13" spans="2:8" ht="30" customHeight="1" x14ac:dyDescent="0.3">
      <c r="B13" s="1"/>
    </row>
    <row r="14" spans="2:8" ht="30" customHeight="1" x14ac:dyDescent="0.25"/>
    <row r="15" spans="2:8" ht="30" customHeight="1" x14ac:dyDescent="0.25"/>
    <row r="16" spans="2:8" ht="30" customHeight="1" x14ac:dyDescent="0.25"/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AGENTMENUISERIE</vt:lpstr>
      <vt:lpstr>DUPONT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Ateliers Municipaux</dc:creator>
  <cp:lastModifiedBy>ISABEY Louis</cp:lastModifiedBy>
  <dcterms:created xsi:type="dcterms:W3CDTF">2020-07-29T07:11:13Z</dcterms:created>
  <dcterms:modified xsi:type="dcterms:W3CDTF">2020-07-29T08:21:24Z</dcterms:modified>
</cp:coreProperties>
</file>