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 Philippe\Dropbox\COMPTA 2020\BANQUE\"/>
    </mc:Choice>
  </mc:AlternateContent>
  <bookViews>
    <workbookView xWindow="0" yWindow="0" windowWidth="28800" windowHeight="12435" tabRatio="763" activeTab="3"/>
  </bookViews>
  <sheets>
    <sheet name="TVA URSSAF" sheetId="16" r:id="rId1"/>
    <sheet name="Comptes BQ" sheetId="1" r:id="rId2"/>
    <sheet name="Comptes Caisse" sheetId="13" r:id="rId3"/>
    <sheet name="Rapprochement" sheetId="11" r:id="rId4"/>
    <sheet name="Diverses réf" sheetId="14" r:id="rId5"/>
    <sheet name="Libellés Nom Fichiers" sheetId="9" r:id="rId6"/>
    <sheet name="Suivi des LCR" sheetId="5" r:id="rId7"/>
    <sheet name="Suivi des Chèques" sheetId="8" r:id="rId8"/>
    <sheet name="Feuilles de remboursement" sheetId="7" r:id="rId9"/>
    <sheet name="Remise de chq" sheetId="2" r:id="rId10"/>
    <sheet name="chèques à remettre" sheetId="4" r:id="rId11"/>
    <sheet name="rentrées prévues" sheetId="6" r:id="rId12"/>
    <sheet name="FRS" sheetId="10" r:id="rId13"/>
  </sheets>
  <definedNames>
    <definedName name="_xlnm._FilterDatabase" localSheetId="1" hidden="1">'Comptes BQ'!$A$1:$M$77</definedName>
    <definedName name="_xlnm._FilterDatabase" localSheetId="2" hidden="1">'Comptes Caisse'!$A$1:$J$1004</definedName>
    <definedName name="_xlnm._FilterDatabase" localSheetId="8" hidden="1">'Feuilles de remboursement'!$A$1:$L$13</definedName>
    <definedName name="_xlnm._FilterDatabase" localSheetId="9" hidden="1">'chèques à remettre'!$A$1:$H$1</definedName>
    <definedName name="_xlnm._FilterDatabase" localSheetId="7" hidden="1">'Suivi des Chèques'!$A$1:$I$51</definedName>
    <definedName name="_xlnm._FilterDatabase" localSheetId="6" hidden="1">'Suivi des LCR'!$A$1:$E$1</definedName>
    <definedName name="sans">'Diverses réf'!$A$3</definedName>
    <definedName name="tva">'Diverses réf'!$A$1</definedName>
    <definedName name="tva1tx">'Diverses réf'!$A$1</definedName>
    <definedName name="txtva">'Diverses réf'!$A$2</definedName>
  </definedNames>
  <calcPr calcId="152511" refMode="R1C1"/>
</workbook>
</file>

<file path=xl/calcChain.xml><?xml version="1.0" encoding="utf-8"?>
<calcChain xmlns="http://schemas.openxmlformats.org/spreadsheetml/2006/main">
  <c r="A2" i="11" l="1"/>
  <c r="N91" i="1" l="1"/>
  <c r="E2" i="11" l="1"/>
  <c r="D2" i="11"/>
  <c r="C2" i="11" l="1"/>
  <c r="B2" i="11"/>
  <c r="F56" i="1"/>
  <c r="F2" i="11" l="1"/>
  <c r="I10" i="16"/>
  <c r="I9" i="16" l="1"/>
  <c r="I4" i="16" l="1"/>
  <c r="I2" i="16" l="1"/>
  <c r="I1" i="16"/>
  <c r="C22" i="16"/>
  <c r="C21" i="16"/>
  <c r="C20" i="16"/>
  <c r="F22" i="16"/>
  <c r="E22" i="16" s="1"/>
  <c r="D22" i="16" s="1"/>
  <c r="F21" i="16"/>
  <c r="E21" i="16" s="1"/>
  <c r="D21" i="16" s="1"/>
  <c r="F20" i="16"/>
  <c r="E20" i="16" s="1"/>
  <c r="F19" i="16"/>
  <c r="F5" i="16"/>
  <c r="E5" i="16" s="1"/>
  <c r="D5" i="16" s="1"/>
  <c r="F18" i="16"/>
  <c r="F17" i="16"/>
  <c r="F16" i="16"/>
  <c r="C18" i="16"/>
  <c r="C17" i="16"/>
  <c r="C16" i="16"/>
  <c r="F8" i="16"/>
  <c r="F6" i="16"/>
  <c r="F7" i="16"/>
  <c r="F3" i="16"/>
  <c r="F4" i="16"/>
  <c r="F2" i="16"/>
  <c r="C8" i="16"/>
  <c r="C7" i="16"/>
  <c r="C6" i="16"/>
  <c r="C4" i="16"/>
  <c r="C3" i="16"/>
  <c r="C2" i="16"/>
  <c r="I3" i="16" l="1"/>
  <c r="E3" i="16"/>
  <c r="D3" i="16" s="1"/>
  <c r="E18" i="16"/>
  <c r="D18" i="16" s="1"/>
  <c r="E8" i="16"/>
  <c r="D8" i="16" s="1"/>
  <c r="D20" i="16"/>
  <c r="D23" i="16" s="1"/>
  <c r="E19" i="16"/>
  <c r="D19" i="16" s="1"/>
  <c r="E17" i="16"/>
  <c r="D17" i="16" s="1"/>
  <c r="E2" i="16"/>
  <c r="D2" i="16" s="1"/>
  <c r="E16" i="16"/>
  <c r="D16" i="16" s="1"/>
  <c r="E7" i="16"/>
  <c r="D7" i="16" s="1"/>
  <c r="E6" i="16"/>
  <c r="D6" i="16" s="1"/>
  <c r="E4" i="16"/>
  <c r="D4" i="16" s="1"/>
  <c r="D24" i="16" l="1"/>
  <c r="D9" i="16"/>
  <c r="D10" i="16"/>
  <c r="O2" i="7"/>
  <c r="P2" i="7"/>
  <c r="Q2" i="7"/>
  <c r="E116" i="5"/>
  <c r="E107" i="5"/>
  <c r="E98" i="5"/>
  <c r="E89" i="5"/>
  <c r="E80" i="5"/>
  <c r="E72" i="5"/>
  <c r="E62" i="5"/>
  <c r="E53" i="5"/>
  <c r="E44" i="5"/>
  <c r="E35" i="5"/>
  <c r="E26" i="5"/>
  <c r="E17" i="5"/>
  <c r="D11" i="16" l="1"/>
  <c r="D25" i="16"/>
  <c r="R2" i="7"/>
  <c r="H232" i="1" l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E8" i="5" l="1"/>
  <c r="A3" i="14" l="1"/>
  <c r="A2" i="14"/>
  <c r="A1" i="14"/>
  <c r="G16" i="8" l="1"/>
  <c r="E4" i="13" l="1"/>
  <c r="E5" i="13" s="1"/>
  <c r="E6" i="13" s="1"/>
  <c r="E7" i="13" s="1"/>
  <c r="E8" i="13" s="1"/>
  <c r="E9" i="13" s="1"/>
  <c r="E10" i="13" s="1"/>
  <c r="E11" i="13" s="1"/>
  <c r="E12" i="13" s="1"/>
  <c r="E13" i="13" s="1"/>
  <c r="E14" i="13" s="1"/>
  <c r="E15" i="13" s="1"/>
  <c r="E16" i="13" s="1"/>
  <c r="E17" i="13" s="1"/>
  <c r="E18" i="13" s="1"/>
  <c r="E19" i="13" s="1"/>
  <c r="E20" i="13" s="1"/>
  <c r="E21" i="13" s="1"/>
  <c r="E22" i="13" s="1"/>
  <c r="E23" i="13" s="1"/>
  <c r="E24" i="13" s="1"/>
  <c r="E25" i="13" s="1"/>
  <c r="E26" i="13" s="1"/>
  <c r="E27" i="13" s="1"/>
  <c r="E28" i="13" s="1"/>
  <c r="E29" i="13" s="1"/>
  <c r="E30" i="13" s="1"/>
  <c r="E31" i="13" s="1"/>
  <c r="E32" i="13" s="1"/>
  <c r="E33" i="13" s="1"/>
  <c r="E34" i="13" s="1"/>
  <c r="E35" i="13" s="1"/>
  <c r="E36" i="13" s="1"/>
  <c r="E37" i="13" s="1"/>
  <c r="E38" i="13" s="1"/>
  <c r="E39" i="13" s="1"/>
  <c r="E40" i="13" s="1"/>
  <c r="E41" i="13" s="1"/>
  <c r="E42" i="13" s="1"/>
  <c r="E43" i="13" s="1"/>
  <c r="E44" i="13" s="1"/>
  <c r="E45" i="13" s="1"/>
  <c r="E46" i="13" s="1"/>
  <c r="E47" i="13" s="1"/>
  <c r="E48" i="13" s="1"/>
  <c r="E49" i="13" s="1"/>
  <c r="E50" i="13" s="1"/>
  <c r="E51" i="13" s="1"/>
  <c r="E52" i="13" s="1"/>
  <c r="E53" i="13" s="1"/>
  <c r="E54" i="13" s="1"/>
  <c r="E55" i="13" s="1"/>
  <c r="E56" i="13" s="1"/>
  <c r="E57" i="13" s="1"/>
  <c r="E58" i="13" s="1"/>
  <c r="E59" i="13" s="1"/>
  <c r="E60" i="13" s="1"/>
  <c r="E61" i="13" s="1"/>
  <c r="E62" i="13" s="1"/>
  <c r="E63" i="13" s="1"/>
  <c r="E64" i="13" s="1"/>
  <c r="E65" i="13" s="1"/>
  <c r="E66" i="13" s="1"/>
  <c r="E67" i="13" s="1"/>
  <c r="E68" i="13" s="1"/>
  <c r="E69" i="13" s="1"/>
  <c r="E70" i="13" s="1"/>
  <c r="E71" i="13" s="1"/>
  <c r="E72" i="13" s="1"/>
  <c r="E73" i="13" s="1"/>
  <c r="E74" i="13" s="1"/>
  <c r="E75" i="13" s="1"/>
  <c r="E76" i="13" s="1"/>
  <c r="E77" i="13" s="1"/>
  <c r="E78" i="13" s="1"/>
  <c r="E79" i="13" s="1"/>
  <c r="E80" i="13" s="1"/>
  <c r="E81" i="13" s="1"/>
  <c r="E82" i="13" s="1"/>
  <c r="E83" i="13" s="1"/>
  <c r="E84" i="13" s="1"/>
  <c r="E85" i="13" s="1"/>
  <c r="E86" i="13" s="1"/>
  <c r="E87" i="13" s="1"/>
  <c r="E88" i="13" s="1"/>
  <c r="E89" i="13" s="1"/>
  <c r="E90" i="13" s="1"/>
  <c r="E91" i="13" s="1"/>
  <c r="E92" i="13" s="1"/>
  <c r="E93" i="13" s="1"/>
  <c r="E94" i="13" s="1"/>
  <c r="E95" i="13" s="1"/>
  <c r="E96" i="13" s="1"/>
  <c r="E97" i="13" s="1"/>
  <c r="E98" i="13" s="1"/>
  <c r="E99" i="13" s="1"/>
  <c r="E100" i="13" s="1"/>
  <c r="E101" i="13" s="1"/>
  <c r="E102" i="13" s="1"/>
  <c r="E103" i="13" s="1"/>
  <c r="E104" i="13" s="1"/>
  <c r="E105" i="13" s="1"/>
  <c r="E106" i="13" s="1"/>
  <c r="E107" i="13" s="1"/>
  <c r="E108" i="13" s="1"/>
  <c r="E109" i="13" s="1"/>
  <c r="E110" i="13" s="1"/>
  <c r="E111" i="13" s="1"/>
  <c r="E112" i="13" s="1"/>
  <c r="E113" i="13" s="1"/>
  <c r="E114" i="13" s="1"/>
  <c r="E115" i="13" s="1"/>
  <c r="E116" i="13" s="1"/>
  <c r="E117" i="13" s="1"/>
  <c r="E118" i="13" s="1"/>
  <c r="E119" i="13" s="1"/>
  <c r="E120" i="13" s="1"/>
  <c r="E121" i="13" s="1"/>
  <c r="E122" i="13" s="1"/>
  <c r="E123" i="13" s="1"/>
  <c r="E124" i="13" s="1"/>
  <c r="E125" i="13" s="1"/>
  <c r="E126" i="13" s="1"/>
  <c r="E127" i="13" s="1"/>
  <c r="E128" i="13" s="1"/>
  <c r="E129" i="13" s="1"/>
  <c r="E130" i="13" s="1"/>
  <c r="E131" i="13" s="1"/>
  <c r="E132" i="13" s="1"/>
  <c r="E133" i="13" s="1"/>
  <c r="E134" i="13" s="1"/>
  <c r="E135" i="13" s="1"/>
  <c r="E136" i="13" s="1"/>
  <c r="E137" i="13" s="1"/>
  <c r="E138" i="13" s="1"/>
  <c r="E139" i="13" s="1"/>
  <c r="E140" i="13" s="1"/>
  <c r="E141" i="13" s="1"/>
  <c r="E142" i="13" s="1"/>
  <c r="E143" i="13" s="1"/>
  <c r="E144" i="13" s="1"/>
  <c r="E145" i="13" s="1"/>
  <c r="E146" i="13" s="1"/>
  <c r="E147" i="13" s="1"/>
  <c r="E148" i="13" s="1"/>
  <c r="E149" i="13" s="1"/>
  <c r="E150" i="13" s="1"/>
  <c r="E151" i="13" s="1"/>
  <c r="E152" i="13" s="1"/>
  <c r="E153" i="13" s="1"/>
  <c r="E154" i="13" s="1"/>
  <c r="E155" i="13" s="1"/>
  <c r="E156" i="13" s="1"/>
  <c r="E157" i="13" s="1"/>
  <c r="E158" i="13" s="1"/>
  <c r="E159" i="13" s="1"/>
  <c r="E160" i="13" s="1"/>
  <c r="E161" i="13" s="1"/>
  <c r="E162" i="13" s="1"/>
  <c r="E163" i="13" s="1"/>
  <c r="E164" i="13" s="1"/>
  <c r="E165" i="13" s="1"/>
  <c r="E166" i="13" s="1"/>
  <c r="E167" i="13" s="1"/>
  <c r="E168" i="13" s="1"/>
  <c r="E169" i="13" s="1"/>
  <c r="E170" i="13" s="1"/>
  <c r="E171" i="13" s="1"/>
  <c r="E172" i="13" s="1"/>
  <c r="E173" i="13" s="1"/>
  <c r="E174" i="13" s="1"/>
  <c r="E175" i="13" s="1"/>
  <c r="E176" i="13" s="1"/>
  <c r="E177" i="13" s="1"/>
  <c r="E178" i="13" s="1"/>
  <c r="E179" i="13" s="1"/>
  <c r="E180" i="13" s="1"/>
  <c r="E181" i="13" s="1"/>
  <c r="E182" i="13" s="1"/>
  <c r="E183" i="13" s="1"/>
  <c r="E184" i="13" s="1"/>
  <c r="E185" i="13" s="1"/>
  <c r="E186" i="13" s="1"/>
  <c r="E187" i="13" s="1"/>
  <c r="E188" i="13" s="1"/>
  <c r="E189" i="13" s="1"/>
  <c r="E190" i="13" s="1"/>
  <c r="E191" i="13" s="1"/>
  <c r="E192" i="13" s="1"/>
  <c r="E193" i="13" s="1"/>
  <c r="E194" i="13" s="1"/>
  <c r="E195" i="13" s="1"/>
  <c r="E196" i="13" s="1"/>
  <c r="E197" i="13" s="1"/>
  <c r="E198" i="13" s="1"/>
  <c r="E199" i="13" s="1"/>
  <c r="E200" i="13" s="1"/>
  <c r="E201" i="13" s="1"/>
  <c r="E202" i="13" s="1"/>
  <c r="E203" i="13" s="1"/>
  <c r="E204" i="13" s="1"/>
  <c r="E205" i="13" s="1"/>
  <c r="E206" i="13" s="1"/>
  <c r="E207" i="13" s="1"/>
  <c r="E208" i="13" s="1"/>
  <c r="E209" i="13" s="1"/>
  <c r="E210" i="13" s="1"/>
  <c r="E211" i="13" s="1"/>
  <c r="E212" i="13" s="1"/>
  <c r="E213" i="13" s="1"/>
  <c r="E214" i="13" s="1"/>
  <c r="E215" i="13" s="1"/>
  <c r="E216" i="13" s="1"/>
  <c r="E217" i="13" s="1"/>
  <c r="E218" i="13" s="1"/>
  <c r="E219" i="13" s="1"/>
  <c r="E220" i="13" s="1"/>
  <c r="E221" i="13" s="1"/>
  <c r="E222" i="13" s="1"/>
  <c r="E223" i="13" s="1"/>
  <c r="E224" i="13" s="1"/>
  <c r="E225" i="13" s="1"/>
  <c r="E226" i="13" s="1"/>
  <c r="E227" i="13" s="1"/>
  <c r="E228" i="13" s="1"/>
  <c r="E229" i="13" s="1"/>
  <c r="E230" i="13" s="1"/>
  <c r="E231" i="13" s="1"/>
  <c r="E232" i="13" s="1"/>
  <c r="E233" i="13" s="1"/>
  <c r="E234" i="13" s="1"/>
  <c r="E235" i="13" s="1"/>
  <c r="E236" i="13" s="1"/>
  <c r="E237" i="13" s="1"/>
  <c r="E238" i="13" s="1"/>
  <c r="E239" i="13" s="1"/>
  <c r="E240" i="13" s="1"/>
  <c r="E241" i="13" s="1"/>
  <c r="E242" i="13" s="1"/>
  <c r="E243" i="13" s="1"/>
  <c r="E244" i="13" s="1"/>
  <c r="E245" i="13" s="1"/>
  <c r="E246" i="13" s="1"/>
  <c r="E247" i="13" s="1"/>
  <c r="E248" i="13" s="1"/>
  <c r="E249" i="13" s="1"/>
  <c r="E250" i="13" s="1"/>
  <c r="E251" i="13" s="1"/>
  <c r="E252" i="13" s="1"/>
  <c r="E253" i="13" s="1"/>
  <c r="E254" i="13" s="1"/>
  <c r="E255" i="13" s="1"/>
  <c r="E256" i="13" s="1"/>
  <c r="E257" i="13" s="1"/>
  <c r="E258" i="13" s="1"/>
  <c r="E259" i="13" s="1"/>
  <c r="E260" i="13" s="1"/>
  <c r="E261" i="13" s="1"/>
  <c r="E262" i="13" s="1"/>
  <c r="E263" i="13" s="1"/>
  <c r="E264" i="13" s="1"/>
  <c r="E265" i="13" s="1"/>
  <c r="E266" i="13" s="1"/>
  <c r="E267" i="13" s="1"/>
  <c r="E268" i="13" s="1"/>
  <c r="E269" i="13" s="1"/>
  <c r="E270" i="13" s="1"/>
  <c r="E271" i="13" s="1"/>
  <c r="E272" i="13" s="1"/>
  <c r="E273" i="13" s="1"/>
  <c r="E274" i="13" s="1"/>
  <c r="E275" i="13" s="1"/>
  <c r="E276" i="13" s="1"/>
  <c r="E277" i="13" s="1"/>
  <c r="E278" i="13" s="1"/>
  <c r="E279" i="13" s="1"/>
  <c r="E280" i="13" s="1"/>
  <c r="E281" i="13" s="1"/>
  <c r="E282" i="13" s="1"/>
  <c r="E283" i="13" s="1"/>
  <c r="E284" i="13" s="1"/>
  <c r="E285" i="13" s="1"/>
  <c r="E286" i="13" s="1"/>
  <c r="E287" i="13" s="1"/>
  <c r="E288" i="13" s="1"/>
  <c r="E289" i="13" s="1"/>
  <c r="E290" i="13" s="1"/>
  <c r="E291" i="13" s="1"/>
  <c r="E292" i="13" s="1"/>
  <c r="E293" i="13" s="1"/>
  <c r="E294" i="13" s="1"/>
  <c r="E295" i="13" s="1"/>
  <c r="E296" i="13" s="1"/>
  <c r="E297" i="13" s="1"/>
  <c r="E298" i="13" s="1"/>
  <c r="E299" i="13" s="1"/>
  <c r="E300" i="13" s="1"/>
  <c r="E301" i="13" s="1"/>
  <c r="E302" i="13" s="1"/>
  <c r="E303" i="13" s="1"/>
  <c r="E304" i="13" s="1"/>
  <c r="E305" i="13" s="1"/>
  <c r="E306" i="13" s="1"/>
  <c r="E307" i="13" s="1"/>
  <c r="E308" i="13" s="1"/>
  <c r="E309" i="13" s="1"/>
  <c r="E310" i="13" s="1"/>
  <c r="E311" i="13" s="1"/>
  <c r="E312" i="13" s="1"/>
  <c r="E313" i="13" s="1"/>
  <c r="E314" i="13" s="1"/>
  <c r="E315" i="13" s="1"/>
  <c r="E316" i="13" s="1"/>
  <c r="E317" i="13" s="1"/>
  <c r="E318" i="13" s="1"/>
  <c r="E319" i="13" s="1"/>
  <c r="E320" i="13" s="1"/>
  <c r="E321" i="13" s="1"/>
  <c r="E322" i="13" s="1"/>
  <c r="E323" i="13" s="1"/>
  <c r="E324" i="13" s="1"/>
  <c r="E325" i="13" s="1"/>
  <c r="E326" i="13" s="1"/>
  <c r="E327" i="13" s="1"/>
  <c r="E328" i="13" s="1"/>
  <c r="E329" i="13" s="1"/>
  <c r="E330" i="13" s="1"/>
  <c r="E331" i="13" s="1"/>
  <c r="E332" i="13" s="1"/>
  <c r="E333" i="13" s="1"/>
  <c r="E334" i="13" s="1"/>
  <c r="E335" i="13" s="1"/>
  <c r="E336" i="13" s="1"/>
  <c r="E337" i="13" s="1"/>
  <c r="E338" i="13" s="1"/>
  <c r="E339" i="13" s="1"/>
  <c r="E340" i="13" s="1"/>
  <c r="E341" i="13" s="1"/>
  <c r="E342" i="13" s="1"/>
  <c r="E343" i="13" s="1"/>
  <c r="E344" i="13" s="1"/>
  <c r="E345" i="13" s="1"/>
  <c r="E346" i="13" s="1"/>
  <c r="E347" i="13" s="1"/>
  <c r="E348" i="13" s="1"/>
  <c r="E349" i="13" s="1"/>
  <c r="E350" i="13" s="1"/>
  <c r="E351" i="13" s="1"/>
  <c r="E352" i="13" s="1"/>
  <c r="E353" i="13" s="1"/>
  <c r="E354" i="13" s="1"/>
  <c r="E355" i="13" s="1"/>
  <c r="E356" i="13" s="1"/>
  <c r="E357" i="13" s="1"/>
  <c r="E358" i="13" s="1"/>
  <c r="E359" i="13" s="1"/>
  <c r="E360" i="13" s="1"/>
  <c r="E361" i="13" s="1"/>
  <c r="E362" i="13" s="1"/>
  <c r="E363" i="13" s="1"/>
  <c r="E364" i="13" s="1"/>
  <c r="E365" i="13" s="1"/>
  <c r="E366" i="13" s="1"/>
  <c r="E367" i="13" s="1"/>
  <c r="E368" i="13" s="1"/>
  <c r="E369" i="13" s="1"/>
  <c r="E370" i="13" s="1"/>
  <c r="E371" i="13" s="1"/>
  <c r="E372" i="13" s="1"/>
  <c r="E373" i="13" s="1"/>
  <c r="E374" i="13" s="1"/>
  <c r="E375" i="13" s="1"/>
  <c r="E376" i="13" s="1"/>
  <c r="E377" i="13" s="1"/>
  <c r="E378" i="13" s="1"/>
  <c r="E379" i="13" s="1"/>
  <c r="E380" i="13" s="1"/>
  <c r="E381" i="13" s="1"/>
  <c r="E382" i="13" s="1"/>
  <c r="E383" i="13" s="1"/>
  <c r="E384" i="13" s="1"/>
  <c r="E385" i="13" s="1"/>
  <c r="E386" i="13" s="1"/>
  <c r="E387" i="13" s="1"/>
  <c r="E388" i="13" s="1"/>
  <c r="E389" i="13" s="1"/>
  <c r="E390" i="13" s="1"/>
  <c r="E391" i="13" s="1"/>
  <c r="E392" i="13" s="1"/>
  <c r="E393" i="13" s="1"/>
  <c r="E394" i="13" s="1"/>
  <c r="E395" i="13" s="1"/>
  <c r="E396" i="13" s="1"/>
  <c r="E397" i="13" s="1"/>
  <c r="E398" i="13" s="1"/>
  <c r="E399" i="13" s="1"/>
  <c r="E400" i="13" s="1"/>
  <c r="E401" i="13" s="1"/>
  <c r="E402" i="13" s="1"/>
  <c r="E403" i="13" s="1"/>
  <c r="E404" i="13" s="1"/>
  <c r="E405" i="13" s="1"/>
  <c r="E406" i="13" s="1"/>
  <c r="E407" i="13" s="1"/>
  <c r="E408" i="13" s="1"/>
  <c r="E409" i="13" s="1"/>
  <c r="E410" i="13" s="1"/>
  <c r="E411" i="13" s="1"/>
  <c r="E412" i="13" s="1"/>
  <c r="E413" i="13" s="1"/>
  <c r="E414" i="13" s="1"/>
  <c r="E415" i="13" s="1"/>
  <c r="E416" i="13" s="1"/>
  <c r="E417" i="13" s="1"/>
  <c r="E418" i="13" s="1"/>
  <c r="E419" i="13" s="1"/>
  <c r="E420" i="13" s="1"/>
  <c r="E421" i="13" s="1"/>
  <c r="E422" i="13" s="1"/>
  <c r="E423" i="13" s="1"/>
  <c r="E424" i="13" s="1"/>
  <c r="E425" i="13" s="1"/>
  <c r="E426" i="13" s="1"/>
  <c r="E427" i="13" s="1"/>
  <c r="E428" i="13" s="1"/>
  <c r="E429" i="13" s="1"/>
  <c r="E430" i="13" s="1"/>
  <c r="E431" i="13" s="1"/>
  <c r="E432" i="13" s="1"/>
  <c r="E433" i="13" s="1"/>
  <c r="E434" i="13" s="1"/>
  <c r="E435" i="13" s="1"/>
  <c r="E436" i="13" s="1"/>
  <c r="E437" i="13" s="1"/>
  <c r="E438" i="13" s="1"/>
  <c r="E439" i="13" s="1"/>
  <c r="E440" i="13" s="1"/>
  <c r="E441" i="13" s="1"/>
  <c r="E442" i="13" s="1"/>
  <c r="E443" i="13" s="1"/>
  <c r="E444" i="13" s="1"/>
  <c r="E445" i="13" s="1"/>
  <c r="E446" i="13" s="1"/>
  <c r="E447" i="13" s="1"/>
  <c r="E448" i="13" s="1"/>
  <c r="E449" i="13" s="1"/>
  <c r="E450" i="13" s="1"/>
  <c r="E451" i="13" s="1"/>
  <c r="E452" i="13" s="1"/>
  <c r="E453" i="13" s="1"/>
  <c r="E454" i="13" s="1"/>
  <c r="E455" i="13" s="1"/>
  <c r="E456" i="13" s="1"/>
  <c r="E457" i="13" s="1"/>
  <c r="E458" i="13" s="1"/>
  <c r="E459" i="13" s="1"/>
  <c r="E460" i="13" s="1"/>
  <c r="E461" i="13" s="1"/>
  <c r="E462" i="13" s="1"/>
  <c r="E463" i="13" s="1"/>
  <c r="E464" i="13" s="1"/>
  <c r="E465" i="13" s="1"/>
  <c r="E466" i="13" s="1"/>
  <c r="E467" i="13" s="1"/>
  <c r="E468" i="13" s="1"/>
  <c r="E469" i="13" s="1"/>
  <c r="E470" i="13" s="1"/>
  <c r="E471" i="13" s="1"/>
  <c r="E472" i="13" s="1"/>
  <c r="E473" i="13" s="1"/>
  <c r="E474" i="13" s="1"/>
  <c r="E475" i="13" s="1"/>
  <c r="E476" i="13" s="1"/>
  <c r="E477" i="13" s="1"/>
  <c r="E478" i="13" s="1"/>
  <c r="E479" i="13" s="1"/>
  <c r="E480" i="13" s="1"/>
  <c r="E481" i="13" s="1"/>
  <c r="E482" i="13" s="1"/>
  <c r="E483" i="13" s="1"/>
  <c r="E484" i="13" s="1"/>
  <c r="E485" i="13" s="1"/>
  <c r="E486" i="13" s="1"/>
  <c r="E487" i="13" s="1"/>
  <c r="E488" i="13" s="1"/>
  <c r="E489" i="13" s="1"/>
  <c r="E490" i="13" s="1"/>
  <c r="E491" i="13" s="1"/>
  <c r="E492" i="13" s="1"/>
  <c r="E493" i="13" s="1"/>
  <c r="E494" i="13" s="1"/>
  <c r="E495" i="13" s="1"/>
  <c r="E496" i="13" s="1"/>
  <c r="E497" i="13" s="1"/>
  <c r="E498" i="13" s="1"/>
  <c r="E499" i="13" s="1"/>
  <c r="E500" i="13" s="1"/>
  <c r="E501" i="13" s="1"/>
  <c r="E502" i="13" s="1"/>
  <c r="E503" i="13" s="1"/>
  <c r="E504" i="13" s="1"/>
  <c r="E505" i="13" s="1"/>
  <c r="E506" i="13" s="1"/>
  <c r="E507" i="13" s="1"/>
  <c r="E508" i="13" s="1"/>
  <c r="E509" i="13" s="1"/>
  <c r="E510" i="13" s="1"/>
  <c r="E511" i="13" s="1"/>
  <c r="E512" i="13" s="1"/>
  <c r="E513" i="13" s="1"/>
  <c r="E514" i="13" s="1"/>
  <c r="E515" i="13" s="1"/>
  <c r="E516" i="13" s="1"/>
  <c r="E517" i="13" s="1"/>
  <c r="E518" i="13" s="1"/>
  <c r="E519" i="13" s="1"/>
  <c r="E520" i="13" s="1"/>
  <c r="E521" i="13" s="1"/>
  <c r="E522" i="13" s="1"/>
  <c r="E523" i="13" s="1"/>
  <c r="E524" i="13" s="1"/>
  <c r="E525" i="13" s="1"/>
  <c r="E526" i="13" s="1"/>
  <c r="E527" i="13" s="1"/>
  <c r="E528" i="13" s="1"/>
  <c r="E529" i="13" s="1"/>
  <c r="E530" i="13" s="1"/>
  <c r="E531" i="13" s="1"/>
  <c r="E532" i="13" s="1"/>
  <c r="E533" i="13" s="1"/>
  <c r="E534" i="13" s="1"/>
  <c r="E535" i="13" s="1"/>
  <c r="E536" i="13" s="1"/>
  <c r="E537" i="13" s="1"/>
  <c r="E538" i="13" s="1"/>
  <c r="E539" i="13" s="1"/>
  <c r="E540" i="13" s="1"/>
  <c r="E541" i="13" s="1"/>
  <c r="E542" i="13" s="1"/>
  <c r="E543" i="13" s="1"/>
  <c r="E544" i="13" s="1"/>
  <c r="E545" i="13" s="1"/>
  <c r="E546" i="13" s="1"/>
  <c r="E547" i="13" s="1"/>
  <c r="E548" i="13" s="1"/>
  <c r="E549" i="13" s="1"/>
  <c r="E550" i="13" s="1"/>
  <c r="E551" i="13" s="1"/>
  <c r="E552" i="13" s="1"/>
  <c r="E553" i="13" s="1"/>
  <c r="E554" i="13" s="1"/>
  <c r="E555" i="13" s="1"/>
  <c r="E556" i="13" s="1"/>
  <c r="E557" i="13" s="1"/>
  <c r="E558" i="13" s="1"/>
  <c r="E559" i="13" s="1"/>
  <c r="E560" i="13" s="1"/>
  <c r="E561" i="13" s="1"/>
  <c r="E562" i="13" s="1"/>
  <c r="E563" i="13" s="1"/>
  <c r="E564" i="13" s="1"/>
  <c r="E565" i="13" s="1"/>
  <c r="E566" i="13" s="1"/>
  <c r="E567" i="13" s="1"/>
  <c r="E568" i="13" s="1"/>
  <c r="E569" i="13" s="1"/>
  <c r="E570" i="13" s="1"/>
  <c r="E571" i="13" s="1"/>
  <c r="E572" i="13" s="1"/>
  <c r="E573" i="13" s="1"/>
  <c r="E574" i="13" s="1"/>
  <c r="E575" i="13" s="1"/>
  <c r="E576" i="13" s="1"/>
  <c r="E577" i="13" s="1"/>
  <c r="E578" i="13" s="1"/>
  <c r="E579" i="13" s="1"/>
  <c r="E580" i="13" s="1"/>
  <c r="E581" i="13" s="1"/>
  <c r="E582" i="13" s="1"/>
  <c r="E583" i="13" s="1"/>
  <c r="E584" i="13" s="1"/>
  <c r="E585" i="13" s="1"/>
  <c r="E586" i="13" s="1"/>
  <c r="E587" i="13" s="1"/>
  <c r="E588" i="13" s="1"/>
  <c r="E589" i="13" s="1"/>
  <c r="E590" i="13" s="1"/>
  <c r="E591" i="13" s="1"/>
  <c r="E592" i="13" s="1"/>
  <c r="E593" i="13" s="1"/>
  <c r="E594" i="13" s="1"/>
  <c r="E595" i="13" s="1"/>
  <c r="E596" i="13" s="1"/>
  <c r="E597" i="13" s="1"/>
  <c r="E598" i="13" s="1"/>
  <c r="E599" i="13" s="1"/>
  <c r="E600" i="13" s="1"/>
  <c r="E601" i="13" s="1"/>
  <c r="E602" i="13" s="1"/>
  <c r="E603" i="13" s="1"/>
  <c r="E604" i="13" s="1"/>
  <c r="E605" i="13" s="1"/>
  <c r="E606" i="13" s="1"/>
  <c r="E607" i="13" s="1"/>
  <c r="E608" i="13" s="1"/>
  <c r="E609" i="13" s="1"/>
  <c r="E610" i="13" s="1"/>
  <c r="E611" i="13" s="1"/>
  <c r="E612" i="13" s="1"/>
  <c r="E613" i="13" s="1"/>
  <c r="E614" i="13" s="1"/>
  <c r="E615" i="13" s="1"/>
  <c r="E616" i="13" s="1"/>
  <c r="E617" i="13" s="1"/>
  <c r="E618" i="13" s="1"/>
  <c r="E619" i="13" s="1"/>
  <c r="E620" i="13" s="1"/>
  <c r="E621" i="13" s="1"/>
  <c r="E622" i="13" s="1"/>
  <c r="E623" i="13" s="1"/>
  <c r="E624" i="13" s="1"/>
  <c r="E625" i="13" s="1"/>
  <c r="E626" i="13" s="1"/>
  <c r="E627" i="13" s="1"/>
  <c r="E628" i="13" s="1"/>
  <c r="E629" i="13" s="1"/>
  <c r="E630" i="13" s="1"/>
  <c r="E631" i="13" s="1"/>
  <c r="E632" i="13" s="1"/>
  <c r="E633" i="13" s="1"/>
  <c r="E634" i="13" s="1"/>
  <c r="E635" i="13" s="1"/>
  <c r="E636" i="13" s="1"/>
  <c r="E637" i="13" s="1"/>
  <c r="E638" i="13" s="1"/>
  <c r="E639" i="13" s="1"/>
  <c r="E640" i="13" s="1"/>
  <c r="E641" i="13" s="1"/>
  <c r="E642" i="13" s="1"/>
  <c r="E643" i="13" s="1"/>
  <c r="E644" i="13" s="1"/>
  <c r="E645" i="13" s="1"/>
  <c r="E646" i="13" s="1"/>
  <c r="E647" i="13" s="1"/>
  <c r="E648" i="13" s="1"/>
  <c r="E649" i="13" s="1"/>
  <c r="E650" i="13" s="1"/>
  <c r="E651" i="13" s="1"/>
  <c r="E652" i="13" s="1"/>
  <c r="E653" i="13" s="1"/>
  <c r="E654" i="13" s="1"/>
  <c r="E655" i="13" s="1"/>
  <c r="E656" i="13" s="1"/>
  <c r="E657" i="13" s="1"/>
  <c r="E658" i="13" s="1"/>
  <c r="E659" i="13" s="1"/>
  <c r="E660" i="13" s="1"/>
  <c r="E661" i="13" s="1"/>
  <c r="E662" i="13" s="1"/>
  <c r="E663" i="13" s="1"/>
  <c r="E664" i="13" s="1"/>
  <c r="E665" i="13" s="1"/>
  <c r="E666" i="13" s="1"/>
  <c r="E667" i="13" s="1"/>
  <c r="E668" i="13" s="1"/>
  <c r="E669" i="13" s="1"/>
  <c r="E670" i="13" s="1"/>
  <c r="E671" i="13" s="1"/>
  <c r="E672" i="13" s="1"/>
  <c r="E673" i="13" s="1"/>
  <c r="E674" i="13" s="1"/>
  <c r="E675" i="13" s="1"/>
  <c r="E676" i="13" s="1"/>
  <c r="E677" i="13" s="1"/>
  <c r="E678" i="13" s="1"/>
  <c r="E679" i="13" s="1"/>
  <c r="E680" i="13" s="1"/>
  <c r="E681" i="13" s="1"/>
  <c r="E682" i="13" s="1"/>
  <c r="E683" i="13" s="1"/>
  <c r="E684" i="13" s="1"/>
  <c r="E685" i="13" s="1"/>
  <c r="E686" i="13" s="1"/>
  <c r="E687" i="13" s="1"/>
  <c r="E688" i="13" s="1"/>
  <c r="E689" i="13" s="1"/>
  <c r="E690" i="13" s="1"/>
  <c r="E691" i="13" s="1"/>
  <c r="E692" i="13" s="1"/>
  <c r="E693" i="13" s="1"/>
  <c r="E694" i="13" s="1"/>
  <c r="E695" i="13" s="1"/>
  <c r="E696" i="13" s="1"/>
  <c r="E697" i="13" s="1"/>
  <c r="E698" i="13" s="1"/>
  <c r="E699" i="13" s="1"/>
  <c r="E700" i="13" s="1"/>
  <c r="E701" i="13" s="1"/>
  <c r="E702" i="13" s="1"/>
  <c r="E703" i="13" s="1"/>
  <c r="E704" i="13" s="1"/>
  <c r="E705" i="13" s="1"/>
  <c r="E706" i="13" s="1"/>
  <c r="E707" i="13" s="1"/>
  <c r="E708" i="13" s="1"/>
  <c r="E709" i="13" s="1"/>
  <c r="E710" i="13" s="1"/>
  <c r="E711" i="13" s="1"/>
  <c r="E712" i="13" s="1"/>
  <c r="E713" i="13" s="1"/>
  <c r="E714" i="13" s="1"/>
  <c r="E715" i="13" s="1"/>
  <c r="E716" i="13" s="1"/>
  <c r="E717" i="13" s="1"/>
  <c r="E718" i="13" s="1"/>
  <c r="E719" i="13" s="1"/>
  <c r="E720" i="13" s="1"/>
  <c r="E721" i="13" s="1"/>
  <c r="E722" i="13" s="1"/>
  <c r="E723" i="13" s="1"/>
  <c r="E724" i="13" s="1"/>
  <c r="E725" i="13" s="1"/>
  <c r="E726" i="13" s="1"/>
  <c r="E727" i="13" s="1"/>
  <c r="E728" i="13" s="1"/>
  <c r="E729" i="13" s="1"/>
  <c r="E730" i="13" s="1"/>
  <c r="E731" i="13" s="1"/>
  <c r="E732" i="13" s="1"/>
  <c r="E733" i="13" s="1"/>
  <c r="E734" i="13" s="1"/>
  <c r="E735" i="13" s="1"/>
  <c r="E736" i="13" s="1"/>
  <c r="E737" i="13" s="1"/>
  <c r="E738" i="13" s="1"/>
  <c r="E739" i="13" s="1"/>
  <c r="E740" i="13" s="1"/>
  <c r="E741" i="13" s="1"/>
  <c r="E742" i="13" s="1"/>
  <c r="E743" i="13" s="1"/>
  <c r="E744" i="13" s="1"/>
  <c r="E745" i="13" s="1"/>
  <c r="E746" i="13" s="1"/>
  <c r="E747" i="13" s="1"/>
  <c r="E748" i="13" s="1"/>
  <c r="E749" i="13" s="1"/>
  <c r="E750" i="13" s="1"/>
  <c r="E751" i="13" s="1"/>
  <c r="E752" i="13" s="1"/>
  <c r="E753" i="13" s="1"/>
  <c r="E754" i="13" s="1"/>
  <c r="E755" i="13" s="1"/>
  <c r="E756" i="13" s="1"/>
  <c r="E757" i="13" s="1"/>
  <c r="E758" i="13" s="1"/>
  <c r="E759" i="13" s="1"/>
  <c r="E760" i="13" s="1"/>
  <c r="E761" i="13" s="1"/>
  <c r="E762" i="13" s="1"/>
  <c r="E763" i="13" s="1"/>
  <c r="E764" i="13" s="1"/>
  <c r="E765" i="13" s="1"/>
  <c r="E766" i="13" s="1"/>
  <c r="E767" i="13" s="1"/>
  <c r="E768" i="13" s="1"/>
  <c r="E769" i="13" s="1"/>
  <c r="E770" i="13" s="1"/>
  <c r="E771" i="13" s="1"/>
  <c r="E772" i="13" s="1"/>
  <c r="E773" i="13" s="1"/>
  <c r="E774" i="13" s="1"/>
  <c r="E775" i="13" s="1"/>
  <c r="E776" i="13" s="1"/>
  <c r="E777" i="13" s="1"/>
  <c r="E778" i="13" s="1"/>
  <c r="E779" i="13" s="1"/>
  <c r="E780" i="13" s="1"/>
  <c r="E781" i="13" s="1"/>
  <c r="E782" i="13" s="1"/>
  <c r="E783" i="13" s="1"/>
  <c r="E784" i="13" s="1"/>
  <c r="E785" i="13" s="1"/>
  <c r="E786" i="13" s="1"/>
  <c r="E787" i="13" s="1"/>
  <c r="E788" i="13" s="1"/>
  <c r="E789" i="13" s="1"/>
  <c r="E790" i="13" s="1"/>
  <c r="E791" i="13" s="1"/>
  <c r="E792" i="13" s="1"/>
  <c r="E793" i="13" s="1"/>
  <c r="E794" i="13" s="1"/>
  <c r="E795" i="13" s="1"/>
  <c r="E796" i="13" s="1"/>
  <c r="E797" i="13" s="1"/>
  <c r="E798" i="13" s="1"/>
  <c r="E799" i="13" s="1"/>
  <c r="E800" i="13" s="1"/>
  <c r="E801" i="13" s="1"/>
  <c r="E802" i="13" s="1"/>
  <c r="E803" i="13" s="1"/>
  <c r="E804" i="13" s="1"/>
  <c r="E805" i="13" s="1"/>
  <c r="E806" i="13" s="1"/>
  <c r="E807" i="13" s="1"/>
  <c r="E808" i="13" s="1"/>
  <c r="E809" i="13" s="1"/>
  <c r="E810" i="13" s="1"/>
  <c r="E811" i="13" s="1"/>
  <c r="E812" i="13" s="1"/>
  <c r="E813" i="13" s="1"/>
  <c r="E814" i="13" s="1"/>
  <c r="E815" i="13" s="1"/>
  <c r="E816" i="13" s="1"/>
  <c r="E817" i="13" s="1"/>
  <c r="E818" i="13" s="1"/>
  <c r="E819" i="13" s="1"/>
  <c r="E820" i="13" s="1"/>
  <c r="E821" i="13" s="1"/>
  <c r="E822" i="13" s="1"/>
  <c r="E823" i="13" s="1"/>
  <c r="E824" i="13" s="1"/>
  <c r="E825" i="13" s="1"/>
  <c r="E826" i="13" s="1"/>
  <c r="E827" i="13" s="1"/>
  <c r="E828" i="13" s="1"/>
  <c r="E829" i="13" s="1"/>
  <c r="E830" i="13" s="1"/>
  <c r="E831" i="13" s="1"/>
  <c r="E832" i="13" s="1"/>
  <c r="E833" i="13" s="1"/>
  <c r="E834" i="13" s="1"/>
  <c r="E835" i="13" s="1"/>
  <c r="E836" i="13" s="1"/>
  <c r="E837" i="13" s="1"/>
  <c r="E838" i="13" s="1"/>
  <c r="E839" i="13" s="1"/>
  <c r="E840" i="13" s="1"/>
  <c r="E841" i="13" s="1"/>
  <c r="E842" i="13" s="1"/>
  <c r="E843" i="13" s="1"/>
  <c r="E844" i="13" s="1"/>
  <c r="E845" i="13" s="1"/>
  <c r="E846" i="13" s="1"/>
  <c r="E847" i="13" s="1"/>
  <c r="E848" i="13" s="1"/>
  <c r="E849" i="13" s="1"/>
  <c r="E850" i="13" s="1"/>
  <c r="E851" i="13" s="1"/>
  <c r="E852" i="13" s="1"/>
  <c r="E853" i="13" s="1"/>
  <c r="E854" i="13" s="1"/>
  <c r="E855" i="13" s="1"/>
  <c r="E856" i="13" s="1"/>
  <c r="E857" i="13" s="1"/>
  <c r="E858" i="13" s="1"/>
  <c r="E859" i="13" s="1"/>
  <c r="E860" i="13" s="1"/>
  <c r="E861" i="13" s="1"/>
  <c r="E862" i="13" s="1"/>
  <c r="E863" i="13" s="1"/>
  <c r="E864" i="13" s="1"/>
  <c r="E865" i="13" s="1"/>
  <c r="E866" i="13" s="1"/>
  <c r="E867" i="13" s="1"/>
  <c r="E868" i="13" s="1"/>
  <c r="E869" i="13" s="1"/>
  <c r="E870" i="13" s="1"/>
  <c r="E871" i="13" s="1"/>
  <c r="E872" i="13" s="1"/>
  <c r="E873" i="13" s="1"/>
  <c r="E874" i="13" s="1"/>
  <c r="E875" i="13" s="1"/>
  <c r="E876" i="13" s="1"/>
  <c r="E877" i="13" s="1"/>
  <c r="E878" i="13" s="1"/>
  <c r="E879" i="13" s="1"/>
  <c r="E880" i="13" s="1"/>
  <c r="E881" i="13" s="1"/>
  <c r="E882" i="13" s="1"/>
  <c r="E883" i="13" s="1"/>
  <c r="E884" i="13" s="1"/>
  <c r="E885" i="13" s="1"/>
  <c r="E886" i="13" s="1"/>
  <c r="E887" i="13" s="1"/>
  <c r="E888" i="13" s="1"/>
  <c r="E889" i="13" s="1"/>
  <c r="E890" i="13" s="1"/>
  <c r="E891" i="13" s="1"/>
  <c r="E892" i="13" s="1"/>
  <c r="E893" i="13" s="1"/>
  <c r="E894" i="13" s="1"/>
  <c r="E895" i="13" s="1"/>
  <c r="E896" i="13" s="1"/>
  <c r="E897" i="13" s="1"/>
  <c r="E898" i="13" s="1"/>
  <c r="E899" i="13" s="1"/>
  <c r="E900" i="13" s="1"/>
  <c r="E901" i="13" s="1"/>
  <c r="E902" i="13" s="1"/>
  <c r="E903" i="13" s="1"/>
  <c r="E904" i="13" s="1"/>
  <c r="E905" i="13" s="1"/>
  <c r="E906" i="13" s="1"/>
  <c r="E907" i="13" s="1"/>
  <c r="E908" i="13" s="1"/>
  <c r="E909" i="13" s="1"/>
  <c r="E910" i="13" s="1"/>
  <c r="E911" i="13" s="1"/>
  <c r="E912" i="13" s="1"/>
  <c r="E913" i="13" s="1"/>
  <c r="E914" i="13" s="1"/>
  <c r="E915" i="13" s="1"/>
  <c r="E916" i="13" s="1"/>
  <c r="E917" i="13" s="1"/>
  <c r="E918" i="13" s="1"/>
  <c r="E919" i="13" s="1"/>
  <c r="E920" i="13" s="1"/>
  <c r="E921" i="13" s="1"/>
  <c r="E922" i="13" s="1"/>
  <c r="E923" i="13" s="1"/>
  <c r="E924" i="13" s="1"/>
  <c r="E925" i="13" s="1"/>
  <c r="E926" i="13" s="1"/>
  <c r="E927" i="13" s="1"/>
  <c r="E928" i="13" s="1"/>
  <c r="E929" i="13" s="1"/>
  <c r="E930" i="13" s="1"/>
  <c r="E931" i="13" s="1"/>
  <c r="E932" i="13" s="1"/>
  <c r="E933" i="13" s="1"/>
  <c r="E934" i="13" s="1"/>
  <c r="E935" i="13" s="1"/>
  <c r="E936" i="13" s="1"/>
  <c r="E937" i="13" s="1"/>
  <c r="E938" i="13" s="1"/>
  <c r="E939" i="13" s="1"/>
  <c r="E940" i="13" s="1"/>
  <c r="E941" i="13" s="1"/>
  <c r="E942" i="13" s="1"/>
  <c r="E943" i="13" s="1"/>
  <c r="E944" i="13" s="1"/>
  <c r="E945" i="13" s="1"/>
  <c r="E946" i="13" s="1"/>
  <c r="E947" i="13" s="1"/>
  <c r="E948" i="13" s="1"/>
  <c r="E949" i="13" s="1"/>
  <c r="E950" i="13" s="1"/>
  <c r="E951" i="13" s="1"/>
  <c r="E952" i="13" s="1"/>
  <c r="E953" i="13" s="1"/>
  <c r="E954" i="13" s="1"/>
  <c r="E955" i="13" s="1"/>
  <c r="E956" i="13" s="1"/>
  <c r="E957" i="13" s="1"/>
  <c r="E958" i="13" s="1"/>
  <c r="E959" i="13" s="1"/>
  <c r="E960" i="13" s="1"/>
  <c r="E961" i="13" s="1"/>
  <c r="E962" i="13" s="1"/>
  <c r="E963" i="13" s="1"/>
  <c r="E964" i="13" s="1"/>
  <c r="E965" i="13" s="1"/>
  <c r="E966" i="13" s="1"/>
  <c r="E967" i="13" s="1"/>
  <c r="E968" i="13" s="1"/>
  <c r="E969" i="13" s="1"/>
  <c r="E970" i="13" s="1"/>
  <c r="E971" i="13" s="1"/>
  <c r="E972" i="13" s="1"/>
  <c r="E973" i="13" s="1"/>
  <c r="E974" i="13" s="1"/>
  <c r="E975" i="13" s="1"/>
  <c r="E976" i="13" s="1"/>
  <c r="E977" i="13" s="1"/>
  <c r="E978" i="13" s="1"/>
  <c r="E979" i="13" s="1"/>
  <c r="E980" i="13" s="1"/>
  <c r="E981" i="13" s="1"/>
  <c r="E982" i="13" s="1"/>
  <c r="E983" i="13" s="1"/>
  <c r="E984" i="13" s="1"/>
  <c r="E985" i="13" s="1"/>
  <c r="E986" i="13" s="1"/>
  <c r="E987" i="13" s="1"/>
  <c r="E988" i="13" s="1"/>
  <c r="E989" i="13" s="1"/>
  <c r="E990" i="13" s="1"/>
  <c r="E991" i="13" s="1"/>
  <c r="E992" i="13" s="1"/>
  <c r="E993" i="13" s="1"/>
  <c r="E994" i="13" s="1"/>
  <c r="E995" i="13" s="1"/>
  <c r="E996" i="13" s="1"/>
  <c r="E997" i="13" s="1"/>
  <c r="E998" i="13" s="1"/>
  <c r="E999" i="13" s="1"/>
  <c r="E1000" i="13" s="1"/>
  <c r="E1001" i="13" s="1"/>
  <c r="E1002" i="13" s="1"/>
  <c r="E1003" i="13" s="1"/>
  <c r="E3" i="13"/>
  <c r="H1" i="2" l="1"/>
  <c r="C5" i="2"/>
  <c r="G11" i="7" l="1"/>
  <c r="G10" i="7"/>
  <c r="G9" i="7"/>
  <c r="G12" i="7" l="1"/>
  <c r="H246" i="1" l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H301" i="1" s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H357" i="1" s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  <c r="H417" i="1" s="1"/>
  <c r="H418" i="1" s="1"/>
  <c r="H419" i="1" s="1"/>
  <c r="H420" i="1" s="1"/>
  <c r="H421" i="1" s="1"/>
  <c r="H422" i="1" s="1"/>
  <c r="H423" i="1" s="1"/>
  <c r="H424" i="1" s="1"/>
  <c r="H425" i="1" s="1"/>
  <c r="H426" i="1" s="1"/>
  <c r="H427" i="1" s="1"/>
  <c r="H428" i="1" s="1"/>
  <c r="H429" i="1" s="1"/>
  <c r="H430" i="1" s="1"/>
  <c r="H431" i="1" s="1"/>
  <c r="H432" i="1" s="1"/>
  <c r="H433" i="1" s="1"/>
  <c r="H434" i="1" s="1"/>
  <c r="H435" i="1" s="1"/>
  <c r="H436" i="1" s="1"/>
  <c r="H437" i="1" s="1"/>
  <c r="H438" i="1" s="1"/>
  <c r="H439" i="1" s="1"/>
  <c r="H440" i="1" s="1"/>
  <c r="H441" i="1" s="1"/>
  <c r="H442" i="1" s="1"/>
  <c r="H443" i="1" s="1"/>
  <c r="H444" i="1" s="1"/>
  <c r="H445" i="1" s="1"/>
  <c r="H446" i="1" s="1"/>
  <c r="H447" i="1" s="1"/>
  <c r="H448" i="1" s="1"/>
  <c r="H449" i="1" s="1"/>
  <c r="H450" i="1" s="1"/>
  <c r="H451" i="1" s="1"/>
  <c r="H452" i="1" s="1"/>
  <c r="H453" i="1" s="1"/>
  <c r="H454" i="1" s="1"/>
  <c r="H455" i="1" s="1"/>
  <c r="H456" i="1" s="1"/>
  <c r="H457" i="1" s="1"/>
  <c r="H458" i="1" s="1"/>
  <c r="H459" i="1" s="1"/>
  <c r="H460" i="1" s="1"/>
  <c r="H461" i="1" s="1"/>
  <c r="H462" i="1" s="1"/>
  <c r="H463" i="1" s="1"/>
  <c r="H464" i="1" s="1"/>
  <c r="H465" i="1" s="1"/>
  <c r="H466" i="1" s="1"/>
  <c r="H467" i="1" s="1"/>
  <c r="H468" i="1" s="1"/>
  <c r="H469" i="1" s="1"/>
  <c r="H470" i="1" s="1"/>
  <c r="H471" i="1" s="1"/>
  <c r="H472" i="1" s="1"/>
  <c r="H473" i="1" s="1"/>
  <c r="H474" i="1" s="1"/>
  <c r="H475" i="1" s="1"/>
  <c r="H476" i="1" s="1"/>
  <c r="H477" i="1" s="1"/>
  <c r="H478" i="1" s="1"/>
  <c r="H479" i="1" s="1"/>
  <c r="H480" i="1" s="1"/>
  <c r="H481" i="1" s="1"/>
  <c r="H482" i="1" s="1"/>
  <c r="H483" i="1" s="1"/>
  <c r="H484" i="1" s="1"/>
  <c r="H485" i="1" s="1"/>
  <c r="H486" i="1" s="1"/>
  <c r="H487" i="1" s="1"/>
  <c r="H488" i="1" s="1"/>
  <c r="H489" i="1" s="1"/>
  <c r="H490" i="1" s="1"/>
  <c r="H491" i="1" s="1"/>
  <c r="H492" i="1" s="1"/>
  <c r="H493" i="1" s="1"/>
  <c r="H494" i="1" s="1"/>
  <c r="H495" i="1" s="1"/>
  <c r="H496" i="1" s="1"/>
  <c r="H497" i="1" s="1"/>
  <c r="H498" i="1" s="1"/>
  <c r="H499" i="1" s="1"/>
  <c r="H500" i="1" s="1"/>
  <c r="H501" i="1" s="1"/>
  <c r="H502" i="1" s="1"/>
  <c r="H503" i="1" s="1"/>
  <c r="H504" i="1" s="1"/>
  <c r="H505" i="1" s="1"/>
  <c r="H506" i="1" s="1"/>
  <c r="H507" i="1" s="1"/>
  <c r="H508" i="1" s="1"/>
  <c r="H509" i="1" s="1"/>
  <c r="H510" i="1" s="1"/>
  <c r="H511" i="1" s="1"/>
  <c r="H512" i="1" s="1"/>
  <c r="H513" i="1" s="1"/>
  <c r="H514" i="1" s="1"/>
  <c r="H515" i="1" s="1"/>
  <c r="H516" i="1" s="1"/>
  <c r="H517" i="1" s="1"/>
  <c r="H518" i="1" s="1"/>
  <c r="H519" i="1" s="1"/>
  <c r="H520" i="1" s="1"/>
  <c r="H521" i="1" s="1"/>
  <c r="H522" i="1" s="1"/>
  <c r="H523" i="1" s="1"/>
  <c r="H524" i="1" s="1"/>
  <c r="H525" i="1" s="1"/>
  <c r="H526" i="1" s="1"/>
  <c r="H527" i="1" s="1"/>
  <c r="H528" i="1" s="1"/>
  <c r="H529" i="1" s="1"/>
  <c r="H530" i="1" s="1"/>
  <c r="H531" i="1" s="1"/>
  <c r="H532" i="1" s="1"/>
  <c r="H533" i="1" s="1"/>
  <c r="H534" i="1" s="1"/>
  <c r="H535" i="1" s="1"/>
  <c r="H536" i="1" s="1"/>
  <c r="H537" i="1" s="1"/>
  <c r="H538" i="1" s="1"/>
  <c r="H539" i="1" s="1"/>
  <c r="H540" i="1" s="1"/>
  <c r="H541" i="1" s="1"/>
  <c r="H542" i="1" s="1"/>
  <c r="H543" i="1" s="1"/>
  <c r="H544" i="1" s="1"/>
  <c r="H545" i="1" s="1"/>
  <c r="H546" i="1" s="1"/>
  <c r="H547" i="1" s="1"/>
  <c r="H548" i="1" s="1"/>
  <c r="H549" i="1" s="1"/>
  <c r="H550" i="1" s="1"/>
  <c r="H551" i="1" s="1"/>
  <c r="H552" i="1" s="1"/>
  <c r="H553" i="1" s="1"/>
  <c r="H554" i="1" s="1"/>
  <c r="H555" i="1" s="1"/>
  <c r="H556" i="1" s="1"/>
  <c r="H557" i="1" s="1"/>
  <c r="H558" i="1" s="1"/>
  <c r="H559" i="1" s="1"/>
  <c r="H560" i="1" s="1"/>
  <c r="H561" i="1" s="1"/>
  <c r="H562" i="1" s="1"/>
  <c r="H563" i="1" s="1"/>
  <c r="H564" i="1" s="1"/>
  <c r="H565" i="1" s="1"/>
  <c r="H566" i="1" s="1"/>
  <c r="H567" i="1" s="1"/>
  <c r="H568" i="1" s="1"/>
  <c r="H569" i="1" s="1"/>
  <c r="H570" i="1" s="1"/>
  <c r="H571" i="1" s="1"/>
  <c r="H572" i="1" s="1"/>
  <c r="H573" i="1" s="1"/>
  <c r="H574" i="1" s="1"/>
  <c r="H575" i="1" s="1"/>
  <c r="H576" i="1" s="1"/>
  <c r="H577" i="1" s="1"/>
  <c r="H578" i="1" s="1"/>
  <c r="H579" i="1" s="1"/>
  <c r="H580" i="1" s="1"/>
  <c r="H581" i="1" s="1"/>
  <c r="H582" i="1" s="1"/>
  <c r="H583" i="1" s="1"/>
  <c r="H584" i="1" s="1"/>
  <c r="H585" i="1" s="1"/>
  <c r="H586" i="1" s="1"/>
  <c r="H587" i="1" s="1"/>
  <c r="H588" i="1" s="1"/>
  <c r="H589" i="1" s="1"/>
  <c r="H590" i="1" s="1"/>
  <c r="H591" i="1" s="1"/>
  <c r="H592" i="1" s="1"/>
  <c r="H593" i="1" s="1"/>
  <c r="H594" i="1" s="1"/>
  <c r="H595" i="1" s="1"/>
  <c r="H596" i="1" s="1"/>
  <c r="H597" i="1" s="1"/>
  <c r="H598" i="1" s="1"/>
  <c r="H599" i="1" s="1"/>
  <c r="H600" i="1" s="1"/>
  <c r="H601" i="1" s="1"/>
  <c r="H602" i="1" s="1"/>
  <c r="H603" i="1" s="1"/>
  <c r="H604" i="1" s="1"/>
  <c r="H605" i="1" s="1"/>
  <c r="H606" i="1" s="1"/>
  <c r="H607" i="1" s="1"/>
  <c r="H608" i="1" s="1"/>
  <c r="H609" i="1" s="1"/>
  <c r="H610" i="1" s="1"/>
  <c r="H611" i="1" s="1"/>
  <c r="H612" i="1" s="1"/>
  <c r="H613" i="1" s="1"/>
  <c r="H614" i="1" s="1"/>
  <c r="H615" i="1" s="1"/>
  <c r="H616" i="1" s="1"/>
  <c r="H617" i="1" s="1"/>
  <c r="H618" i="1" s="1"/>
  <c r="H619" i="1" s="1"/>
  <c r="H620" i="1" s="1"/>
  <c r="H621" i="1" s="1"/>
  <c r="H622" i="1" s="1"/>
  <c r="H623" i="1" s="1"/>
  <c r="H624" i="1" s="1"/>
  <c r="H625" i="1" s="1"/>
  <c r="H626" i="1" s="1"/>
  <c r="H627" i="1" s="1"/>
  <c r="H628" i="1" s="1"/>
  <c r="H629" i="1" s="1"/>
  <c r="H630" i="1" s="1"/>
  <c r="H631" i="1" s="1"/>
  <c r="H632" i="1" s="1"/>
  <c r="H633" i="1" s="1"/>
  <c r="H634" i="1" s="1"/>
  <c r="H635" i="1" s="1"/>
  <c r="H636" i="1" s="1"/>
  <c r="H637" i="1" s="1"/>
  <c r="H638" i="1" s="1"/>
  <c r="H639" i="1" s="1"/>
  <c r="H640" i="1" s="1"/>
  <c r="H641" i="1" s="1"/>
  <c r="H642" i="1" s="1"/>
  <c r="H643" i="1" s="1"/>
  <c r="H644" i="1" s="1"/>
  <c r="H645" i="1" s="1"/>
  <c r="H646" i="1" s="1"/>
  <c r="H647" i="1" s="1"/>
  <c r="H648" i="1" s="1"/>
  <c r="H649" i="1" s="1"/>
  <c r="H650" i="1" s="1"/>
  <c r="H651" i="1" s="1"/>
  <c r="H652" i="1" s="1"/>
  <c r="H653" i="1" s="1"/>
  <c r="H654" i="1" s="1"/>
  <c r="H655" i="1" s="1"/>
  <c r="H656" i="1" s="1"/>
  <c r="H657" i="1" s="1"/>
  <c r="H658" i="1" s="1"/>
  <c r="H659" i="1" s="1"/>
  <c r="H660" i="1" s="1"/>
  <c r="H661" i="1" s="1"/>
  <c r="H662" i="1" s="1"/>
  <c r="H663" i="1" s="1"/>
  <c r="H664" i="1" s="1"/>
  <c r="H665" i="1" s="1"/>
  <c r="H666" i="1" s="1"/>
  <c r="H667" i="1" s="1"/>
  <c r="H668" i="1" s="1"/>
  <c r="H669" i="1" s="1"/>
  <c r="H670" i="1" s="1"/>
  <c r="H671" i="1" s="1"/>
  <c r="H672" i="1" s="1"/>
  <c r="H673" i="1" s="1"/>
  <c r="H674" i="1" s="1"/>
  <c r="H675" i="1" s="1"/>
  <c r="H676" i="1" s="1"/>
  <c r="H677" i="1" s="1"/>
  <c r="H678" i="1" s="1"/>
  <c r="H679" i="1" s="1"/>
  <c r="H680" i="1" s="1"/>
  <c r="H681" i="1" s="1"/>
  <c r="H682" i="1" s="1"/>
  <c r="H683" i="1" s="1"/>
  <c r="H684" i="1" s="1"/>
  <c r="H685" i="1" s="1"/>
  <c r="H686" i="1" s="1"/>
  <c r="H687" i="1" s="1"/>
  <c r="H688" i="1" s="1"/>
  <c r="H689" i="1" s="1"/>
  <c r="H690" i="1" s="1"/>
  <c r="H691" i="1" s="1"/>
  <c r="H692" i="1" s="1"/>
  <c r="H693" i="1" s="1"/>
  <c r="H694" i="1" s="1"/>
  <c r="H695" i="1" s="1"/>
  <c r="H696" i="1" s="1"/>
  <c r="H697" i="1" s="1"/>
  <c r="H698" i="1" s="1"/>
  <c r="H699" i="1" s="1"/>
  <c r="H700" i="1" s="1"/>
  <c r="H701" i="1" s="1"/>
  <c r="H702" i="1" s="1"/>
  <c r="H703" i="1" s="1"/>
  <c r="H704" i="1" s="1"/>
  <c r="H705" i="1" s="1"/>
  <c r="H706" i="1" s="1"/>
  <c r="H707" i="1" s="1"/>
  <c r="H708" i="1" s="1"/>
  <c r="H709" i="1" s="1"/>
  <c r="H710" i="1" s="1"/>
  <c r="H711" i="1" s="1"/>
  <c r="H712" i="1" s="1"/>
  <c r="H713" i="1" s="1"/>
  <c r="H714" i="1" s="1"/>
  <c r="H715" i="1" s="1"/>
  <c r="H716" i="1" s="1"/>
  <c r="H717" i="1" s="1"/>
  <c r="H718" i="1" s="1"/>
  <c r="H719" i="1" s="1"/>
  <c r="H720" i="1" s="1"/>
  <c r="H721" i="1" s="1"/>
  <c r="H722" i="1" s="1"/>
  <c r="H723" i="1" s="1"/>
  <c r="H724" i="1" s="1"/>
  <c r="H725" i="1" s="1"/>
  <c r="H726" i="1" s="1"/>
  <c r="H727" i="1" s="1"/>
  <c r="H728" i="1" s="1"/>
  <c r="H729" i="1" s="1"/>
  <c r="H730" i="1" s="1"/>
  <c r="H731" i="1" s="1"/>
  <c r="H732" i="1" s="1"/>
  <c r="H733" i="1" s="1"/>
  <c r="H734" i="1" s="1"/>
  <c r="H735" i="1" s="1"/>
  <c r="H736" i="1" s="1"/>
  <c r="H737" i="1" s="1"/>
  <c r="H738" i="1" s="1"/>
  <c r="H739" i="1" s="1"/>
  <c r="H740" i="1" s="1"/>
  <c r="H741" i="1" s="1"/>
  <c r="H742" i="1" s="1"/>
  <c r="H743" i="1" s="1"/>
  <c r="H744" i="1" s="1"/>
  <c r="H745" i="1" s="1"/>
  <c r="H746" i="1" s="1"/>
  <c r="H747" i="1" s="1"/>
  <c r="H748" i="1" s="1"/>
  <c r="H749" i="1" s="1"/>
  <c r="H750" i="1" s="1"/>
  <c r="H751" i="1" s="1"/>
  <c r="H752" i="1" s="1"/>
  <c r="H753" i="1" s="1"/>
  <c r="H754" i="1" s="1"/>
  <c r="H755" i="1" s="1"/>
  <c r="H756" i="1" s="1"/>
  <c r="H757" i="1" s="1"/>
  <c r="H758" i="1" s="1"/>
  <c r="H759" i="1" s="1"/>
  <c r="H760" i="1" s="1"/>
  <c r="H761" i="1" s="1"/>
  <c r="H762" i="1" s="1"/>
  <c r="H763" i="1" s="1"/>
  <c r="H764" i="1" s="1"/>
  <c r="H765" i="1" s="1"/>
  <c r="H766" i="1" s="1"/>
  <c r="H767" i="1" s="1"/>
  <c r="H768" i="1" s="1"/>
  <c r="H769" i="1" s="1"/>
  <c r="H770" i="1" s="1"/>
  <c r="H771" i="1" s="1"/>
  <c r="H772" i="1" s="1"/>
  <c r="H773" i="1" s="1"/>
  <c r="H774" i="1" s="1"/>
  <c r="H775" i="1" s="1"/>
  <c r="H776" i="1" s="1"/>
  <c r="H777" i="1" s="1"/>
  <c r="H778" i="1" s="1"/>
  <c r="H779" i="1" s="1"/>
  <c r="H780" i="1" s="1"/>
  <c r="H781" i="1" s="1"/>
  <c r="H782" i="1" s="1"/>
  <c r="H783" i="1" s="1"/>
  <c r="H784" i="1" s="1"/>
  <c r="H785" i="1" s="1"/>
  <c r="H786" i="1" s="1"/>
  <c r="H787" i="1" s="1"/>
  <c r="H788" i="1" s="1"/>
  <c r="H789" i="1" s="1"/>
  <c r="H790" i="1" s="1"/>
  <c r="H791" i="1" s="1"/>
  <c r="H792" i="1" s="1"/>
  <c r="H793" i="1" s="1"/>
  <c r="H794" i="1" s="1"/>
  <c r="H795" i="1" s="1"/>
  <c r="H796" i="1" s="1"/>
  <c r="H797" i="1" s="1"/>
  <c r="H798" i="1" s="1"/>
  <c r="H799" i="1" s="1"/>
  <c r="H800" i="1" s="1"/>
  <c r="H801" i="1" s="1"/>
  <c r="H802" i="1" s="1"/>
  <c r="H803" i="1" s="1"/>
  <c r="H804" i="1" s="1"/>
  <c r="H805" i="1" s="1"/>
  <c r="H806" i="1" s="1"/>
  <c r="H807" i="1" s="1"/>
  <c r="H808" i="1" s="1"/>
  <c r="H809" i="1" s="1"/>
  <c r="H810" i="1" s="1"/>
  <c r="H811" i="1" s="1"/>
  <c r="H812" i="1" s="1"/>
  <c r="H813" i="1" s="1"/>
  <c r="H814" i="1" s="1"/>
  <c r="H815" i="1" s="1"/>
  <c r="H816" i="1" s="1"/>
  <c r="H817" i="1" s="1"/>
  <c r="H818" i="1" s="1"/>
  <c r="H819" i="1" s="1"/>
  <c r="H820" i="1" s="1"/>
  <c r="H821" i="1" s="1"/>
  <c r="H822" i="1" s="1"/>
  <c r="H823" i="1" s="1"/>
  <c r="H824" i="1" s="1"/>
  <c r="H825" i="1" s="1"/>
  <c r="H826" i="1" s="1"/>
  <c r="H827" i="1" s="1"/>
  <c r="H828" i="1" s="1"/>
  <c r="H829" i="1" s="1"/>
  <c r="H830" i="1" s="1"/>
  <c r="H831" i="1" s="1"/>
  <c r="H832" i="1" s="1"/>
  <c r="H833" i="1" s="1"/>
  <c r="H834" i="1" s="1"/>
  <c r="H835" i="1" s="1"/>
  <c r="H836" i="1" s="1"/>
  <c r="H837" i="1" s="1"/>
  <c r="H838" i="1" s="1"/>
  <c r="H839" i="1" s="1"/>
  <c r="H840" i="1" s="1"/>
  <c r="H841" i="1" s="1"/>
  <c r="H842" i="1" s="1"/>
  <c r="H843" i="1" s="1"/>
  <c r="H844" i="1" s="1"/>
  <c r="H845" i="1" s="1"/>
  <c r="H846" i="1" s="1"/>
  <c r="H847" i="1" s="1"/>
  <c r="H848" i="1" s="1"/>
  <c r="H849" i="1" s="1"/>
  <c r="H850" i="1" s="1"/>
  <c r="H851" i="1" s="1"/>
  <c r="H852" i="1" s="1"/>
  <c r="H853" i="1" s="1"/>
  <c r="H854" i="1" s="1"/>
  <c r="H855" i="1" s="1"/>
  <c r="H856" i="1" s="1"/>
  <c r="H857" i="1" s="1"/>
  <c r="H858" i="1" s="1"/>
  <c r="H859" i="1" s="1"/>
  <c r="H860" i="1" s="1"/>
  <c r="H861" i="1" s="1"/>
  <c r="H862" i="1" s="1"/>
  <c r="H863" i="1" s="1"/>
  <c r="H864" i="1" s="1"/>
  <c r="H865" i="1" s="1"/>
  <c r="H866" i="1" s="1"/>
  <c r="H867" i="1" s="1"/>
  <c r="H868" i="1" s="1"/>
  <c r="H869" i="1" s="1"/>
  <c r="H870" i="1" s="1"/>
  <c r="H871" i="1" s="1"/>
  <c r="H872" i="1" s="1"/>
  <c r="H873" i="1" s="1"/>
  <c r="H874" i="1" s="1"/>
  <c r="H875" i="1" s="1"/>
  <c r="H876" i="1" s="1"/>
  <c r="H877" i="1" s="1"/>
  <c r="H878" i="1" s="1"/>
  <c r="H879" i="1" s="1"/>
  <c r="H880" i="1" s="1"/>
  <c r="H881" i="1" s="1"/>
  <c r="H882" i="1" s="1"/>
  <c r="H883" i="1" s="1"/>
  <c r="H884" i="1" s="1"/>
  <c r="H885" i="1" s="1"/>
  <c r="H886" i="1" s="1"/>
  <c r="H887" i="1" s="1"/>
  <c r="H888" i="1" s="1"/>
  <c r="H889" i="1" s="1"/>
  <c r="H890" i="1" s="1"/>
  <c r="H891" i="1" s="1"/>
  <c r="H892" i="1" s="1"/>
  <c r="H893" i="1" s="1"/>
  <c r="H894" i="1" s="1"/>
  <c r="H895" i="1" s="1"/>
  <c r="H896" i="1" s="1"/>
  <c r="H897" i="1" s="1"/>
  <c r="H898" i="1" s="1"/>
  <c r="H899" i="1" s="1"/>
  <c r="H900" i="1" s="1"/>
  <c r="H901" i="1" s="1"/>
  <c r="H902" i="1" s="1"/>
  <c r="H903" i="1" s="1"/>
  <c r="H904" i="1" s="1"/>
  <c r="H905" i="1" s="1"/>
  <c r="H906" i="1" s="1"/>
  <c r="H907" i="1" s="1"/>
  <c r="H908" i="1" s="1"/>
  <c r="H909" i="1" s="1"/>
  <c r="H910" i="1" s="1"/>
  <c r="H911" i="1" s="1"/>
  <c r="H912" i="1" s="1"/>
  <c r="H913" i="1" s="1"/>
  <c r="H914" i="1" s="1"/>
  <c r="H915" i="1" s="1"/>
  <c r="H916" i="1" s="1"/>
  <c r="H917" i="1" s="1"/>
  <c r="H918" i="1" s="1"/>
  <c r="H919" i="1" s="1"/>
  <c r="H920" i="1" s="1"/>
  <c r="H921" i="1" s="1"/>
  <c r="H922" i="1" s="1"/>
  <c r="H923" i="1" s="1"/>
  <c r="H924" i="1" s="1"/>
  <c r="H925" i="1" s="1"/>
  <c r="H926" i="1" s="1"/>
  <c r="H927" i="1" s="1"/>
  <c r="H928" i="1" s="1"/>
  <c r="H929" i="1" s="1"/>
  <c r="H930" i="1" s="1"/>
  <c r="H931" i="1" s="1"/>
  <c r="H932" i="1" s="1"/>
  <c r="H933" i="1" s="1"/>
  <c r="H934" i="1" s="1"/>
  <c r="H935" i="1" s="1"/>
  <c r="H936" i="1" s="1"/>
  <c r="H937" i="1" s="1"/>
  <c r="H938" i="1" s="1"/>
  <c r="H939" i="1" s="1"/>
  <c r="H940" i="1" s="1"/>
  <c r="H941" i="1" s="1"/>
  <c r="H942" i="1" s="1"/>
  <c r="H943" i="1" s="1"/>
  <c r="H944" i="1" s="1"/>
  <c r="H945" i="1" s="1"/>
  <c r="H946" i="1" s="1"/>
  <c r="H947" i="1" s="1"/>
  <c r="H948" i="1" s="1"/>
  <c r="H949" i="1" s="1"/>
  <c r="H950" i="1" s="1"/>
  <c r="H951" i="1" s="1"/>
  <c r="H952" i="1" s="1"/>
  <c r="H953" i="1" s="1"/>
  <c r="H954" i="1" s="1"/>
  <c r="H955" i="1" s="1"/>
  <c r="H956" i="1" s="1"/>
  <c r="H957" i="1" s="1"/>
  <c r="H958" i="1" s="1"/>
  <c r="H959" i="1" s="1"/>
  <c r="H960" i="1" s="1"/>
  <c r="H961" i="1" s="1"/>
  <c r="H962" i="1" s="1"/>
  <c r="H963" i="1" s="1"/>
  <c r="H964" i="1" s="1"/>
  <c r="H965" i="1" s="1"/>
  <c r="H966" i="1" s="1"/>
  <c r="H967" i="1" s="1"/>
  <c r="H968" i="1" s="1"/>
  <c r="H969" i="1" s="1"/>
  <c r="H970" i="1" s="1"/>
  <c r="H971" i="1" s="1"/>
  <c r="H972" i="1" s="1"/>
  <c r="H973" i="1" s="1"/>
  <c r="H974" i="1" s="1"/>
  <c r="H975" i="1" s="1"/>
  <c r="H976" i="1" s="1"/>
  <c r="H977" i="1" s="1"/>
  <c r="H978" i="1" s="1"/>
  <c r="H979" i="1" s="1"/>
  <c r="H980" i="1" s="1"/>
  <c r="H981" i="1" s="1"/>
  <c r="H982" i="1" s="1"/>
  <c r="H983" i="1" s="1"/>
  <c r="H984" i="1" s="1"/>
  <c r="H985" i="1" s="1"/>
  <c r="H986" i="1" s="1"/>
  <c r="H987" i="1" s="1"/>
  <c r="H988" i="1" s="1"/>
  <c r="H989" i="1" s="1"/>
  <c r="H990" i="1" s="1"/>
  <c r="H991" i="1" s="1"/>
  <c r="H992" i="1" s="1"/>
  <c r="H993" i="1" s="1"/>
  <c r="H994" i="1" s="1"/>
  <c r="H995" i="1" s="1"/>
  <c r="H996" i="1" s="1"/>
  <c r="H997" i="1" s="1"/>
  <c r="H998" i="1" s="1"/>
  <c r="H999" i="1" s="1"/>
  <c r="H1000" i="1" s="1"/>
  <c r="H1001" i="1" s="1"/>
  <c r="H1002" i="1" s="1"/>
  <c r="H1003" i="1" s="1"/>
  <c r="H4" i="1" l="1"/>
  <c r="H5" i="1" l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</calcChain>
</file>

<file path=xl/sharedStrings.xml><?xml version="1.0" encoding="utf-8"?>
<sst xmlns="http://schemas.openxmlformats.org/spreadsheetml/2006/main" count="589" uniqueCount="340">
  <si>
    <t>date</t>
  </si>
  <si>
    <t>détail</t>
  </si>
  <si>
    <t>débit</t>
  </si>
  <si>
    <t>crédit</t>
  </si>
  <si>
    <t>solde</t>
  </si>
  <si>
    <t>Date</t>
  </si>
  <si>
    <t>mt</t>
  </si>
  <si>
    <t>Payé</t>
  </si>
  <si>
    <t>A-nouveau solde</t>
  </si>
  <si>
    <t>?</t>
  </si>
  <si>
    <t>qui</t>
  </si>
  <si>
    <t>quoi</t>
  </si>
  <si>
    <t>N° remise</t>
  </si>
  <si>
    <t>Réf</t>
  </si>
  <si>
    <t>le (prévu)</t>
  </si>
  <si>
    <t>payé</t>
  </si>
  <si>
    <t>???</t>
  </si>
  <si>
    <t>échéance</t>
  </si>
  <si>
    <t>total</t>
  </si>
  <si>
    <t>Lieu</t>
  </si>
  <si>
    <t>Objet</t>
  </si>
  <si>
    <t>NB</t>
  </si>
  <si>
    <t>PU</t>
  </si>
  <si>
    <t>Total</t>
  </si>
  <si>
    <t>N°</t>
  </si>
  <si>
    <t>TOTAL</t>
  </si>
  <si>
    <t>type de règlement</t>
  </si>
  <si>
    <t>N° DU CHQ</t>
  </si>
  <si>
    <t>nature et progrès</t>
  </si>
  <si>
    <t>payé : 0 / 1</t>
  </si>
  <si>
    <t>annulé</t>
  </si>
  <si>
    <t>accent créatif</t>
  </si>
  <si>
    <t>lapeyre acpte fenêtre albinque</t>
  </si>
  <si>
    <t>multi copy service</t>
  </si>
  <si>
    <t>rbt yvan lapeyre</t>
  </si>
  <si>
    <t>facture ?</t>
  </si>
  <si>
    <t>maison éco-naturelle</t>
  </si>
  <si>
    <t>doublon avec chq</t>
  </si>
  <si>
    <t>lapeyre penderie albinque</t>
  </si>
  <si>
    <t>50% à la cde; solde?</t>
  </si>
  <si>
    <t>alto sarl</t>
  </si>
  <si>
    <t>mbs location</t>
  </si>
  <si>
    <t>il ya un solde à régler</t>
  </si>
  <si>
    <t>mbs location : caution camion+goulottes</t>
  </si>
  <si>
    <t>caution remboursée ?</t>
  </si>
  <si>
    <t>commentaire 1</t>
  </si>
  <si>
    <t>commentaire 2</t>
  </si>
  <si>
    <t>yvan bétoneuse</t>
  </si>
  <si>
    <t>location ou vente</t>
  </si>
  <si>
    <t>voir avec CP</t>
  </si>
  <si>
    <t>lapeyre quincaillerie</t>
  </si>
  <si>
    <t>s/f 386140</t>
  </si>
  <si>
    <t xml:space="preserve">Fact 388885 </t>
  </si>
  <si>
    <t>doublon avec chq 5997717</t>
  </si>
  <si>
    <t>enedis : 50 % coupure</t>
  </si>
  <si>
    <t>enedis : 50 % modification</t>
  </si>
  <si>
    <t xml:space="preserve">lapeyre ? </t>
  </si>
  <si>
    <t>vérifier le fournisseur</t>
  </si>
  <si>
    <t>SOLDE ?</t>
  </si>
  <si>
    <t>gîte de la  pagesie - RDHPE - Acompte</t>
  </si>
  <si>
    <t>apelle ensemble règlement de l'architecte</t>
  </si>
  <si>
    <t>jean sabatier : achat de bois</t>
  </si>
  <si>
    <t>verif si doublon ultérieur ?</t>
  </si>
  <si>
    <t>bossila camion iveco</t>
  </si>
  <si>
    <t>bossila camion iveco nom perso</t>
  </si>
  <si>
    <t>la fabrik banderolle RDHPE</t>
  </si>
  <si>
    <t>BONILLA Samuel SF FAC00000113 du 01 10 2019</t>
  </si>
  <si>
    <t>SF FAC00000113 du 01 10 2019</t>
  </si>
  <si>
    <t>CCL acpte SF 163484 du 08 10 2019</t>
  </si>
  <si>
    <t>CCL solde SF 163484 du 08 10 2019</t>
  </si>
  <si>
    <t xml:space="preserve">SF 163484 </t>
  </si>
  <si>
    <t>M2R Film MM Robin RDHPE</t>
  </si>
  <si>
    <t>s/f 200919/167</t>
  </si>
  <si>
    <t>ADA Jphilippe Acompte s/escalier</t>
  </si>
  <si>
    <t>2100 sur devis 6500</t>
  </si>
  <si>
    <t>REF02236R06</t>
  </si>
  <si>
    <t>CHEQUE 5997738 ???</t>
  </si>
  <si>
    <t>NOM</t>
  </si>
  <si>
    <t>facture 2019/169 du 01/07/2019</t>
  </si>
  <si>
    <t>achat d'échaffaudage</t>
  </si>
  <si>
    <t>commentaire 3</t>
  </si>
  <si>
    <r>
      <t xml:space="preserve">solde ? </t>
    </r>
    <r>
      <rPr>
        <sz val="11"/>
        <color rgb="FFFF0000"/>
        <rFont val="Arial"/>
        <family val="2"/>
      </rPr>
      <t>Restant dû ?</t>
    </r>
  </si>
  <si>
    <t>commentaire 4</t>
  </si>
  <si>
    <t>NC</t>
  </si>
  <si>
    <t>BUREAU MARCHE SF 0120 10261 CP</t>
  </si>
  <si>
    <t>GREFFE DU TRIBUNAL DE COMMERCE 201908-10325</t>
  </si>
  <si>
    <t>CCI TARN SF 103190757 Centre Formalités des Entreprises ok</t>
  </si>
  <si>
    <t>2-1 CP</t>
  </si>
  <si>
    <t>2-2 CP</t>
  </si>
  <si>
    <t>2-3 CP</t>
  </si>
  <si>
    <t>2-0 CP</t>
  </si>
  <si>
    <t>bio monde lavaur - jus raisin/pomme</t>
  </si>
  <si>
    <t>facture ? Ok</t>
  </si>
  <si>
    <t>mbs location solde facture du chq 5997720</t>
  </si>
  <si>
    <t>solde de la facture 20190527 et 20190719</t>
  </si>
  <si>
    <t>souscription capital</t>
  </si>
  <si>
    <t>0000296</t>
  </si>
  <si>
    <t>oui</t>
  </si>
  <si>
    <t>0496857</t>
  </si>
  <si>
    <t>paf RDHPE (qui?)</t>
  </si>
  <si>
    <t>TOTAL :</t>
  </si>
  <si>
    <t>FLOURENCE Nicolas</t>
  </si>
  <si>
    <t>HORTENSE Hélène</t>
  </si>
  <si>
    <t>nom</t>
  </si>
  <si>
    <t>codage</t>
  </si>
  <si>
    <t>La Halle aux Bois</t>
  </si>
  <si>
    <t>LHAB</t>
  </si>
  <si>
    <t>Lapeyre-quincaillerie</t>
  </si>
  <si>
    <t>LAPQ</t>
  </si>
  <si>
    <t>Lapeyre</t>
  </si>
  <si>
    <t>ok justifs</t>
  </si>
  <si>
    <t>facture ???</t>
  </si>
  <si>
    <t>solde gîte la Pagesie (hébergement RDHPE) chq 5997739</t>
  </si>
  <si>
    <t>chantier Albinque manque facture</t>
  </si>
  <si>
    <t>M+ ???</t>
  </si>
  <si>
    <t>manque facture</t>
  </si>
  <si>
    <t>iveco go Sylvain</t>
  </si>
  <si>
    <t>rglt hélène hortense s/f n°3 du 08/11/2019</t>
  </si>
  <si>
    <t>Création de la Caisse via retrait DAB de ce jour</t>
  </si>
  <si>
    <t>retrait DAB</t>
  </si>
  <si>
    <t>La Poste : envoi de la demande de carte grise</t>
  </si>
  <si>
    <t>Pointage</t>
  </si>
  <si>
    <t>HA_RABOURDIN V SF</t>
  </si>
  <si>
    <t>explication ? Pour KPMG</t>
  </si>
  <si>
    <t>La Poste : envoi de la demande de carte grise 2</t>
  </si>
  <si>
    <t>urssaf rglt prélèvement rejeté 10 2019 sans les majoration</t>
  </si>
  <si>
    <t>HA ACCENT CREATIF SF 693-3 CHQ 5997760 ET RIB</t>
  </si>
  <si>
    <t>HA GARLAND Bière SF 190520 07 10 2019 RDHPE</t>
  </si>
  <si>
    <t>SOLDE ADA escalier</t>
  </si>
  <si>
    <t>abt facture Fabien</t>
  </si>
  <si>
    <t>peinture sol</t>
  </si>
  <si>
    <t xml:space="preserve">scierie assema n° 2437+2425 </t>
  </si>
  <si>
    <t>nc</t>
  </si>
  <si>
    <t>Comptes Coophab au</t>
  </si>
  <si>
    <t>HA POINT P SF 951C0005376103 DU 31 10 2019 traite AU 30 11 2019</t>
  </si>
  <si>
    <t>HA LE22 SF 2019 2241 DU 02 12 2019 PRLVT</t>
  </si>
  <si>
    <t>LAP</t>
  </si>
  <si>
    <t>Organic Home - Julie Lorrain</t>
  </si>
  <si>
    <t>ORGH</t>
  </si>
  <si>
    <t>envoi URSSAF</t>
  </si>
  <si>
    <t>dont tva récupérable :</t>
  </si>
  <si>
    <t>téléphone</t>
  </si>
  <si>
    <t>autre</t>
  </si>
  <si>
    <t>Déplacement</t>
  </si>
  <si>
    <t>Rapp</t>
  </si>
  <si>
    <t>type dépense</t>
  </si>
  <si>
    <t>HA bois A Billaut chq 5997755 s/f 8 de 11/2019</t>
  </si>
  <si>
    <t>2018 TRESOR PUBLIC COMMUNAUTE DE COMMUNE SIEGE ordures ménagères</t>
  </si>
  <si>
    <t>remise</t>
  </si>
  <si>
    <t>N° pièce</t>
  </si>
  <si>
    <t>à fin 01/2020</t>
  </si>
  <si>
    <t>à fin 02/2020</t>
  </si>
  <si>
    <t>à fin 03/2020</t>
  </si>
  <si>
    <t>à fin 04/2020</t>
  </si>
  <si>
    <t>à fin 05/2020</t>
  </si>
  <si>
    <t>à fin 06/2020</t>
  </si>
  <si>
    <t>à fin 07/2020</t>
  </si>
  <si>
    <t>à fin 08/2020</t>
  </si>
  <si>
    <t>à fin 09/2020</t>
  </si>
  <si>
    <t>à fin 10/2020</t>
  </si>
  <si>
    <t>à fin 11/2020</t>
  </si>
  <si>
    <t>à fin 12/2020</t>
  </si>
  <si>
    <t>à fin 01/2021</t>
  </si>
  <si>
    <t>HA</t>
  </si>
  <si>
    <t>effet domicilié</t>
  </si>
  <si>
    <t>commentaire</t>
  </si>
  <si>
    <t>manque détail</t>
  </si>
  <si>
    <t>intrérêts / frais</t>
  </si>
  <si>
    <t>prêt iveco 01/2020</t>
  </si>
  <si>
    <t>local échéance 01/2020</t>
  </si>
  <si>
    <t>justif à éditer et stocker</t>
  </si>
  <si>
    <t>France paille édition 01/2020</t>
  </si>
  <si>
    <t>fichier</t>
  </si>
  <si>
    <t>oui dropbox 2020</t>
  </si>
  <si>
    <t>VT</t>
  </si>
  <si>
    <t>appelle ensemble sf ?</t>
  </si>
  <si>
    <t>manque détail + facture</t>
  </si>
  <si>
    <t>acompte rglt fact 111901 VRAB</t>
  </si>
  <si>
    <t>????</t>
  </si>
  <si>
    <t>FACTURE SGT20022360000159 (TVA 0,60)</t>
  </si>
  <si>
    <t>solde de la fact 190055570</t>
  </si>
  <si>
    <t>au 30/12/2019</t>
  </si>
  <si>
    <t>détail chez kpmg</t>
  </si>
  <si>
    <t>ASS HOM.CL PH000550405025 Assurance décès dirigeant</t>
  </si>
  <si>
    <t>LE22 01 2020</t>
  </si>
  <si>
    <t>prlvt</t>
  </si>
  <si>
    <t>TVA de 2019 T4 - rglt 1 sur 3</t>
  </si>
  <si>
    <t>ok détail + facture + courrier</t>
  </si>
  <si>
    <t>vrt</t>
  </si>
  <si>
    <t>CUI</t>
  </si>
  <si>
    <t>cui de 01/2020</t>
  </si>
  <si>
    <t>PRLV SEPA AG2R REUNICA</t>
  </si>
  <si>
    <t>PREV</t>
  </si>
  <si>
    <t>TVA de 2019 T4 - rglt 2 sur 3</t>
  </si>
  <si>
    <t>TVA de 2019 T4 - rglt 2 sur 3 encaissement au 15/02/2020</t>
  </si>
  <si>
    <t>TVA de 2019 T4 - rglt 2 sur 3 encaissement au 15/03/2020</t>
  </si>
  <si>
    <t>KP</t>
  </si>
  <si>
    <t>kpmg solde 2019</t>
  </si>
  <si>
    <t>TVA de 2019 T4 - rglt 3 sur 3</t>
  </si>
  <si>
    <t>chq 6209812</t>
  </si>
  <si>
    <t>chq 6209813</t>
  </si>
  <si>
    <t>TVA 2019</t>
  </si>
  <si>
    <t>envoi ASP courrier suivi n° 1L02446224392 - feuille de 08+09+10 2019</t>
  </si>
  <si>
    <t>vrt SEPA</t>
  </si>
  <si>
    <t>effet domicilié en date du 27/12/19</t>
  </si>
  <si>
    <t>tva sur achat récupérable tx 5,5</t>
  </si>
  <si>
    <t>tva sur achat récupérable tx 10</t>
  </si>
  <si>
    <t>tva sur achat récupérable tx 20</t>
  </si>
  <si>
    <t>tva sur vente tx 5,5</t>
  </si>
  <si>
    <t>tva sur vente tx 10</t>
  </si>
  <si>
    <t>tva sur vente tx 20</t>
  </si>
  <si>
    <t>code</t>
  </si>
  <si>
    <t>coeff</t>
  </si>
  <si>
    <t>tva</t>
  </si>
  <si>
    <t>ht</t>
  </si>
  <si>
    <t>ttc</t>
  </si>
  <si>
    <t>sans (ht = ttc)</t>
  </si>
  <si>
    <t>tx rec 5,5 trim 1</t>
  </si>
  <si>
    <t>tx rec 10 trim 1</t>
  </si>
  <si>
    <t>tx rec 20 trim 1</t>
  </si>
  <si>
    <t>tx vte 5,5 trim 1</t>
  </si>
  <si>
    <t>tx vte 10 trim 1</t>
  </si>
  <si>
    <t>tx vte 20 trim 1</t>
  </si>
  <si>
    <t xml:space="preserve">tx tva : libellé </t>
  </si>
  <si>
    <t>solde de tva récupérable</t>
  </si>
  <si>
    <t>solde de tva due</t>
  </si>
  <si>
    <t>tva due</t>
  </si>
  <si>
    <t>2020 0007 AST 02/01/2020</t>
  </si>
  <si>
    <t>HA CAVAILLES Yvan SF 30 - 2000 €</t>
  </si>
  <si>
    <t xml:space="preserve">HA RFCP SF DU </t>
  </si>
  <si>
    <t xml:space="preserve">HA MEN SF DU </t>
  </si>
  <si>
    <t>tx rec 5,5 trim 1 np</t>
  </si>
  <si>
    <t>tx rec 10 trim 1 np</t>
  </si>
  <si>
    <t>tx rec 20 trim 1 np</t>
  </si>
  <si>
    <t>tva sur vente tx 10 non encaissé</t>
  </si>
  <si>
    <t>tva sur vente tx 20 non encaissé</t>
  </si>
  <si>
    <t>tx vte 5,5 trim 1 ne</t>
  </si>
  <si>
    <t>tx vte 10 trim 1 ne</t>
  </si>
  <si>
    <t>tx vte 20 trim 1 ne</t>
  </si>
  <si>
    <t>tx rec 0 trim 1</t>
  </si>
  <si>
    <t>tx rec 0 trim 1 np</t>
  </si>
  <si>
    <t>tva sur encaissement : non payé ou non encaissé</t>
  </si>
  <si>
    <t>solde de tva à devoir</t>
  </si>
  <si>
    <t>solde de tva à récupérer</t>
  </si>
  <si>
    <t>facture Carayol restauration RDHPE</t>
  </si>
  <si>
    <t>type de paiement</t>
  </si>
  <si>
    <t>effet</t>
  </si>
  <si>
    <t>URSSAF 2020 -</t>
  </si>
  <si>
    <t>URSSAF 2020 +</t>
  </si>
  <si>
    <t>SOLDE URSSAF</t>
  </si>
  <si>
    <t>URSSAF 2019</t>
  </si>
  <si>
    <t>urssaf 01 2020 (12/2019)</t>
  </si>
  <si>
    <t>CPTE ASSOC CP</t>
  </si>
  <si>
    <t>Apport CP Cpte associé</t>
  </si>
  <si>
    <t>2020 0180 AST</t>
  </si>
  <si>
    <t>LE22 02 2020</t>
  </si>
  <si>
    <t>Frais de déplacement CP 01/2020</t>
  </si>
  <si>
    <t>Solde rglt fact 111901 VRAB</t>
  </si>
  <si>
    <t>EFFET DOMICILIE RELEVE 334812 lapeyre quincaillerie</t>
  </si>
  <si>
    <t>HA 2019</t>
  </si>
  <si>
    <t>SALAIRE 2020</t>
  </si>
  <si>
    <t>VIR REGL SALAIRE JANV 2020 JPMD</t>
  </si>
  <si>
    <t>VIR REGL SALAIRE JANV 2020 CP</t>
  </si>
  <si>
    <t>France paille édition 02/2020</t>
  </si>
  <si>
    <t>00002</t>
  </si>
  <si>
    <t>Les jardin de véro / chantier Gazel</t>
  </si>
  <si>
    <t>Déplacement CP</t>
  </si>
  <si>
    <t>Déplacement cp</t>
  </si>
  <si>
    <t>Déplacement jp</t>
  </si>
  <si>
    <t>tva sur vente tx 5,5 non encaissé</t>
  </si>
  <si>
    <t>MEN Facture FC00000085</t>
  </si>
  <si>
    <t xml:space="preserve">FC00000085 </t>
  </si>
  <si>
    <t xml:space="preserve">FC00000172 </t>
  </si>
  <si>
    <t>MEN Facture FC00000172</t>
  </si>
  <si>
    <t xml:space="preserve">FC00000200 </t>
  </si>
  <si>
    <t>MEN Facture FC00000200</t>
  </si>
  <si>
    <t>vrt au 14/02/2019</t>
  </si>
  <si>
    <t>AD202002142</t>
  </si>
  <si>
    <t>PRLV SEPA LOCAL.FR FA075940 010219 CCC</t>
  </si>
  <si>
    <t>LOCAL échéance 02/2020</t>
  </si>
  <si>
    <t xml:space="preserve">IVECO 02/2020 </t>
  </si>
  <si>
    <t>PRLVT</t>
  </si>
  <si>
    <t>FACTURE SGT20022360000528 DONT TVA 0,60EUR</t>
  </si>
  <si>
    <t>ASS HOM.CL PH000550405025 2004199 PH000550405025</t>
  </si>
  <si>
    <t>CHQ 6209815</t>
  </si>
  <si>
    <t>GARAGE POLO DEPANNAGE KANGOO</t>
  </si>
  <si>
    <t>urssaf 02 2020 (01/2020)</t>
  </si>
  <si>
    <t>URSSAF 2020</t>
  </si>
  <si>
    <t>cui de 02/2020</t>
  </si>
  <si>
    <t>VRT</t>
  </si>
  <si>
    <t>TVA de 2019 T4 - rglt 2 sur 3 encaissement au 15/03/2020 1100</t>
  </si>
  <si>
    <t>TVA de 2019 T4 - rglt 3 sur 3 encaissement au 15/02/2020 1100</t>
  </si>
  <si>
    <t>Dépannage Kangoo CP</t>
  </si>
  <si>
    <t>INU RDHPE 4,5,6 oct 2019</t>
  </si>
  <si>
    <t>ATLAS Formation prof 2020 &lt; 11 salarié</t>
  </si>
  <si>
    <t>FORM PRO 2020</t>
  </si>
  <si>
    <t>CHQ 6209816</t>
  </si>
  <si>
    <t>HA 2020</t>
  </si>
  <si>
    <t>ST2D SONDAGES</t>
  </si>
  <si>
    <t>20-061</t>
  </si>
  <si>
    <t>LE22 03 2020</t>
  </si>
  <si>
    <t>2020 0373 AST.</t>
  </si>
  <si>
    <t>EFFET DOMICILIE RELEVE 301390</t>
  </si>
  <si>
    <t>Mécasport</t>
  </si>
  <si>
    <t>AG2R</t>
  </si>
  <si>
    <t>AG029000003894885</t>
  </si>
  <si>
    <t>AG2R REUNICA - 202001M</t>
  </si>
  <si>
    <t>SOLDE ABT FACT 2019</t>
  </si>
  <si>
    <t>SALAIRE JPM 02 2020</t>
  </si>
  <si>
    <t>tva rec 0 trim 1</t>
  </si>
  <si>
    <t>VIR REGL 50% SAL FEVR 2020 CP</t>
  </si>
  <si>
    <t>tout ce qui n'est pas débiité : en + sur le compte</t>
  </si>
  <si>
    <t>tout ce qui n'est pas crédité : en - sur le compte</t>
  </si>
  <si>
    <t>déplacement JpMD</t>
  </si>
  <si>
    <t>Bouygues tél JpMD 01 2020</t>
  </si>
  <si>
    <t>déplacements JpMD</t>
  </si>
  <si>
    <t>solde initial</t>
  </si>
  <si>
    <t>sorties</t>
  </si>
  <si>
    <t>entrées</t>
  </si>
  <si>
    <t>solde réel</t>
  </si>
  <si>
    <t>non encaissé</t>
  </si>
  <si>
    <t>non décaissé</t>
  </si>
  <si>
    <t>prêt iveco 03/2020</t>
  </si>
  <si>
    <t>FACTURE SGT20022360000894 DONT TVA 0,60EUR</t>
  </si>
  <si>
    <t>VIR COTISATION MAIF 03 2020</t>
  </si>
  <si>
    <t>SOLDE M BLANPAIN EMMANUEL VIREMENT</t>
  </si>
  <si>
    <t>Rapprochement au 12/03/2020 : ok solde 4691,92</t>
  </si>
  <si>
    <t>chq</t>
  </si>
  <si>
    <t>pénalité tva 2019 T3</t>
  </si>
  <si>
    <t>calcul du solde réel</t>
  </si>
  <si>
    <t>solde initial-sorties+entrées+non décaissé-non encaissé</t>
  </si>
  <si>
    <t>soit :</t>
  </si>
  <si>
    <t>=A2-B2+C2+D2-E2</t>
  </si>
  <si>
    <t>MAIF cotis 2020 (annulé)</t>
  </si>
  <si>
    <t>urssaf 03 2020 (02/2020)</t>
  </si>
  <si>
    <t>HA 2019 Meca Auto SF 20226 chq 6209820</t>
  </si>
  <si>
    <t>chq8209818</t>
  </si>
  <si>
    <t>Multicopy s/f 3 + 5 de 10 2019</t>
  </si>
  <si>
    <t>tva majoration 110 € : chq annulé suite remise gracieuse</t>
  </si>
  <si>
    <t>chq 8200820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</si>
</sst>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d/mm/yy"/>
    <numFmt numFmtId="165" formatCode="#,##0.00&quot; &quot;[$€-40C];&quot;-&quot;#,##0.00&quot; &quot;[$€-40C]"/>
    <numFmt numFmtId="166" formatCode="#,##0.00&quot; &quot;[$€-40C];[Red]&quot;-&quot;#,##0.00&quot; &quot;[$€-40C]"/>
    <numFmt numFmtId="167" formatCode="#,##0.00\ &quot;€&quot;"/>
    <numFmt numFmtId="168" formatCode="&quot; &quot;#,##0.00&quot; &quot;[$€-40C]&quot; &quot;;&quot;-&quot;#,##0.00&quot; &quot;[$€-40C]&quot; &quot;;&quot; -&quot;00&quot; &quot;[$€-40C]&quot; &quot;;&quot; &quot;@&quot; &quot;"/>
    <numFmt numFmtId="169" formatCode="[$-F800]dddd\,\ mmmm\ dd\,\ yyyy"/>
  </numFmts>
  <fonts count="25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color rgb="FF262626"/>
      <name val="Verdana"/>
      <family val="2"/>
    </font>
    <font>
      <b/>
      <sz val="11"/>
      <color rgb="FFFF0000"/>
      <name val="Arial"/>
      <family val="2"/>
    </font>
    <font>
      <b/>
      <sz val="11"/>
      <name val="Arial"/>
      <family val="2"/>
    </font>
    <font>
      <sz val="11"/>
      <color theme="1"/>
      <name val="Calibri"/>
      <family val="2"/>
      <scheme val="minor"/>
    </font>
    <font>
      <sz val="10"/>
      <color rgb="FF262626"/>
      <name val="Verdana"/>
      <family val="2"/>
    </font>
    <font>
      <b/>
      <sz val="10"/>
      <color rgb="FF262626"/>
      <name val="Verdana"/>
      <family val="2"/>
    </font>
    <font>
      <b/>
      <sz val="10"/>
      <color rgb="FFFFFFFF"/>
      <name val="Verdana"/>
      <family val="2"/>
    </font>
    <font>
      <u/>
      <sz val="10"/>
      <color rgb="FF4170A9"/>
      <name val="Verdana"/>
      <family val="2"/>
    </font>
    <font>
      <sz val="11"/>
      <name val="Tahoma"/>
      <family val="2"/>
    </font>
    <font>
      <sz val="11"/>
      <color rgb="FFFF0000"/>
      <name val="Tahoma"/>
      <family val="2"/>
    </font>
    <font>
      <b/>
      <sz val="11"/>
      <name val="Tahoma"/>
      <family val="2"/>
    </font>
    <font>
      <sz val="10"/>
      <name val="Tahoma"/>
      <family val="2"/>
    </font>
    <font>
      <sz val="10"/>
      <name val="Verdana"/>
      <family val="2"/>
    </font>
    <font>
      <sz val="10"/>
      <color rgb="FFFF0000"/>
      <name val="Tahoma"/>
      <family val="2"/>
    </font>
    <font>
      <b/>
      <i/>
      <sz val="11"/>
      <color theme="1"/>
      <name val="Arial"/>
      <family val="2"/>
    </font>
    <font>
      <b/>
      <sz val="16"/>
      <name val="Arial"/>
      <family val="2"/>
    </font>
    <font>
      <sz val="6"/>
      <color rgb="FFFF0000"/>
      <name val="Arial"/>
      <family val="2"/>
    </font>
    <font>
      <sz val="11"/>
      <color theme="9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4173A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thin">
        <color rgb="FF666666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  <xf numFmtId="44" fontId="6" fillId="0" borderId="0" applyFont="0" applyFill="0" applyBorder="0" applyAlignment="0" applyProtection="0"/>
    <xf numFmtId="0" fontId="10" fillId="0" borderId="0"/>
    <xf numFmtId="0" fontId="14" fillId="0" borderId="0"/>
    <xf numFmtId="0" fontId="13" fillId="2" borderId="5">
      <alignment horizontal="center"/>
    </xf>
    <xf numFmtId="0" fontId="11" fillId="0" borderId="0"/>
    <xf numFmtId="0" fontId="12" fillId="0" borderId="0"/>
  </cellStyleXfs>
  <cellXfs count="165">
    <xf numFmtId="0" fontId="0" fillId="0" borderId="0" xfId="0"/>
    <xf numFmtId="0" fontId="0" fillId="3" borderId="0" xfId="0" applyFill="1"/>
    <xf numFmtId="164" fontId="0" fillId="3" borderId="0" xfId="0" applyNumberFormat="1" applyFill="1"/>
    <xf numFmtId="0" fontId="5" fillId="3" borderId="0" xfId="0" applyFont="1" applyFill="1"/>
    <xf numFmtId="169" fontId="0" fillId="3" borderId="0" xfId="0" applyNumberFormat="1" applyFill="1"/>
    <xf numFmtId="0" fontId="5" fillId="3" borderId="2" xfId="0" applyFont="1" applyFill="1" applyBorder="1" applyAlignment="1">
      <alignment vertical="center"/>
    </xf>
    <xf numFmtId="0" fontId="0" fillId="3" borderId="10" xfId="0" applyFill="1" applyBorder="1"/>
    <xf numFmtId="0" fontId="15" fillId="3" borderId="0" xfId="0" applyFont="1" applyFill="1"/>
    <xf numFmtId="165" fontId="0" fillId="3" borderId="0" xfId="0" applyNumberFormat="1" applyFill="1"/>
    <xf numFmtId="164" fontId="5" fillId="3" borderId="0" xfId="0" applyNumberFormat="1" applyFont="1" applyFill="1"/>
    <xf numFmtId="167" fontId="5" fillId="3" borderId="0" xfId="0" applyNumberFormat="1" applyFont="1" applyFill="1"/>
    <xf numFmtId="14" fontId="0" fillId="3" borderId="0" xfId="0" applyNumberFormat="1" applyFill="1"/>
    <xf numFmtId="167" fontId="0" fillId="3" borderId="0" xfId="0" applyNumberFormat="1" applyFill="1"/>
    <xf numFmtId="0" fontId="0" fillId="3" borderId="0" xfId="0" applyNumberFormat="1" applyFill="1"/>
    <xf numFmtId="0" fontId="0" fillId="3" borderId="0" xfId="0" quotePrefix="1" applyNumberFormat="1" applyFill="1"/>
    <xf numFmtId="0" fontId="5" fillId="3" borderId="0" xfId="0" applyNumberFormat="1" applyFont="1" applyFill="1"/>
    <xf numFmtId="0" fontId="5" fillId="3" borderId="2" xfId="0" applyFont="1" applyFill="1" applyBorder="1"/>
    <xf numFmtId="0" fontId="5" fillId="3" borderId="2" xfId="0" applyFont="1" applyFill="1" applyBorder="1" applyAlignment="1">
      <alignment horizontal="center"/>
    </xf>
    <xf numFmtId="14" fontId="0" fillId="3" borderId="2" xfId="0" applyNumberFormat="1" applyFill="1" applyBorder="1" applyAlignment="1">
      <alignment horizontal="right" vertical="center"/>
    </xf>
    <xf numFmtId="0" fontId="0" fillId="3" borderId="2" xfId="0" applyFill="1" applyBorder="1" applyAlignment="1">
      <alignment vertical="center"/>
    </xf>
    <xf numFmtId="0" fontId="0" fillId="3" borderId="2" xfId="0" applyFill="1" applyBorder="1" applyAlignment="1">
      <alignment vertical="center" wrapText="1"/>
    </xf>
    <xf numFmtId="167" fontId="6" fillId="3" borderId="2" xfId="5" applyNumberFormat="1" applyFill="1" applyBorder="1" applyAlignment="1">
      <alignment vertical="center"/>
    </xf>
    <xf numFmtId="168" fontId="0" fillId="3" borderId="2" xfId="0" applyNumberFormat="1" applyFill="1" applyBorder="1" applyAlignment="1">
      <alignment vertical="center"/>
    </xf>
    <xf numFmtId="0" fontId="0" fillId="3" borderId="0" xfId="0" applyFill="1" applyAlignment="1">
      <alignment vertical="center"/>
    </xf>
    <xf numFmtId="167" fontId="5" fillId="3" borderId="2" xfId="5" applyNumberFormat="1" applyFont="1" applyFill="1" applyBorder="1" applyAlignment="1">
      <alignment vertical="center"/>
    </xf>
    <xf numFmtId="168" fontId="5" fillId="3" borderId="2" xfId="0" applyNumberFormat="1" applyFont="1" applyFill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2" xfId="0" applyFill="1" applyBorder="1"/>
    <xf numFmtId="168" fontId="5" fillId="3" borderId="2" xfId="0" applyNumberFormat="1" applyFont="1" applyFill="1" applyBorder="1"/>
    <xf numFmtId="14" fontId="0" fillId="3" borderId="3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/>
    </xf>
    <xf numFmtId="167" fontId="6" fillId="3" borderId="4" xfId="5" applyNumberFormat="1" applyFill="1" applyBorder="1" applyAlignment="1">
      <alignment horizontal="center" vertical="center"/>
    </xf>
    <xf numFmtId="167" fontId="0" fillId="3" borderId="4" xfId="0" applyNumberFormat="1" applyFill="1" applyBorder="1" applyAlignment="1">
      <alignment horizontal="center" vertical="center"/>
    </xf>
    <xf numFmtId="0" fontId="3" fillId="3" borderId="0" xfId="0" applyFont="1" applyFill="1"/>
    <xf numFmtId="0" fontId="4" fillId="3" borderId="0" xfId="0" applyFont="1" applyFill="1"/>
    <xf numFmtId="0" fontId="8" fillId="3" borderId="0" xfId="0" applyFont="1" applyFill="1"/>
    <xf numFmtId="167" fontId="3" fillId="3" borderId="0" xfId="0" applyNumberFormat="1" applyFont="1" applyFill="1"/>
    <xf numFmtId="14" fontId="3" fillId="3" borderId="0" xfId="0" applyNumberFormat="1" applyFont="1" applyFill="1"/>
    <xf numFmtId="0" fontId="9" fillId="3" borderId="0" xfId="0" applyFont="1" applyFill="1"/>
    <xf numFmtId="167" fontId="4" fillId="3" borderId="0" xfId="0" applyNumberFormat="1" applyFont="1" applyFill="1"/>
    <xf numFmtId="14" fontId="4" fillId="3" borderId="0" xfId="0" applyNumberFormat="1" applyFont="1" applyFill="1"/>
    <xf numFmtId="0" fontId="0" fillId="3" borderId="7" xfId="0" applyFill="1" applyBorder="1"/>
    <xf numFmtId="0" fontId="0" fillId="3" borderId="8" xfId="0" applyFill="1" applyBorder="1"/>
    <xf numFmtId="169" fontId="0" fillId="3" borderId="8" xfId="0" applyNumberFormat="1" applyFill="1" applyBorder="1"/>
    <xf numFmtId="0" fontId="0" fillId="3" borderId="9" xfId="0" applyFill="1" applyBorder="1"/>
    <xf numFmtId="167" fontId="0" fillId="3" borderId="2" xfId="0" applyNumberFormat="1" applyFill="1" applyBorder="1"/>
    <xf numFmtId="169" fontId="0" fillId="3" borderId="2" xfId="0" applyNumberFormat="1" applyFill="1" applyBorder="1"/>
    <xf numFmtId="169" fontId="5" fillId="3" borderId="2" xfId="0" applyNumberFormat="1" applyFont="1" applyFill="1" applyBorder="1"/>
    <xf numFmtId="0" fontId="0" fillId="3" borderId="11" xfId="0" applyFill="1" applyBorder="1"/>
    <xf numFmtId="0" fontId="0" fillId="3" borderId="12" xfId="0" applyFill="1" applyBorder="1"/>
    <xf numFmtId="167" fontId="0" fillId="3" borderId="13" xfId="0" applyNumberFormat="1" applyFill="1" applyBorder="1"/>
    <xf numFmtId="169" fontId="0" fillId="3" borderId="13" xfId="0" applyNumberFormat="1" applyFill="1" applyBorder="1"/>
    <xf numFmtId="0" fontId="0" fillId="3" borderId="14" xfId="0" applyFill="1" applyBorder="1"/>
    <xf numFmtId="169" fontId="5" fillId="3" borderId="0" xfId="0" applyNumberFormat="1" applyFont="1" applyFill="1"/>
    <xf numFmtId="167" fontId="5" fillId="3" borderId="6" xfId="0" applyNumberFormat="1" applyFont="1" applyFill="1" applyBorder="1"/>
    <xf numFmtId="167" fontId="5" fillId="3" borderId="15" xfId="0" applyNumberFormat="1" applyFont="1" applyFill="1" applyBorder="1"/>
    <xf numFmtId="164" fontId="3" fillId="3" borderId="0" xfId="0" applyNumberFormat="1" applyFont="1" applyFill="1"/>
    <xf numFmtId="165" fontId="3" fillId="3" borderId="0" xfId="0" applyNumberFormat="1" applyFont="1" applyFill="1"/>
    <xf numFmtId="0" fontId="0" fillId="3" borderId="0" xfId="0" applyFill="1" applyBorder="1"/>
    <xf numFmtId="164" fontId="4" fillId="3" borderId="0" xfId="0" applyNumberFormat="1" applyFont="1" applyFill="1"/>
    <xf numFmtId="165" fontId="4" fillId="3" borderId="0" xfId="0" applyNumberFormat="1" applyFont="1" applyFill="1"/>
    <xf numFmtId="0" fontId="3" fillId="3" borderId="0" xfId="0" applyFont="1" applyFill="1" applyBorder="1"/>
    <xf numFmtId="0" fontId="0" fillId="3" borderId="1" xfId="0" applyFill="1" applyBorder="1"/>
    <xf numFmtId="0" fontId="4" fillId="3" borderId="1" xfId="0" applyFont="1" applyFill="1" applyBorder="1"/>
    <xf numFmtId="0" fontId="4" fillId="3" borderId="0" xfId="0" applyFont="1" applyFill="1" applyBorder="1"/>
    <xf numFmtId="164" fontId="0" fillId="3" borderId="0" xfId="0" applyNumberFormat="1" applyFill="1" applyBorder="1"/>
    <xf numFmtId="0" fontId="0" fillId="3" borderId="0" xfId="0" applyFont="1" applyFill="1" applyBorder="1"/>
    <xf numFmtId="165" fontId="0" fillId="3" borderId="0" xfId="0" applyNumberFormat="1" applyFill="1" applyBorder="1"/>
    <xf numFmtId="1" fontId="0" fillId="3" borderId="0" xfId="0" applyNumberFormat="1" applyFill="1" applyAlignment="1">
      <alignment horizontal="left"/>
    </xf>
    <xf numFmtId="0" fontId="7" fillId="3" borderId="0" xfId="0" applyFont="1" applyFill="1" applyBorder="1" applyAlignment="1">
      <alignment vertical="center" wrapText="1"/>
    </xf>
    <xf numFmtId="0" fontId="0" fillId="3" borderId="0" xfId="0" applyFill="1" applyAlignment="1"/>
    <xf numFmtId="0" fontId="0" fillId="3" borderId="0" xfId="0" applyFont="1" applyFill="1" applyBorder="1" applyAlignment="1">
      <alignment vertical="center"/>
    </xf>
    <xf numFmtId="2" fontId="0" fillId="3" borderId="0" xfId="0" applyNumberFormat="1" applyFont="1" applyFill="1"/>
    <xf numFmtId="0" fontId="17" fillId="3" borderId="0" xfId="0" applyFont="1" applyFill="1" applyAlignment="1">
      <alignment horizontal="center" vertical="center" textRotation="90" wrapText="1"/>
    </xf>
    <xf numFmtId="164" fontId="17" fillId="3" borderId="0" xfId="0" applyNumberFormat="1" applyFont="1" applyFill="1" applyAlignment="1">
      <alignment horizontal="center" vertical="center" wrapText="1"/>
    </xf>
    <xf numFmtId="0" fontId="17" fillId="3" borderId="0" xfId="0" applyFont="1" applyFill="1" applyAlignment="1">
      <alignment horizontal="center" vertical="center" wrapText="1"/>
    </xf>
    <xf numFmtId="165" fontId="17" fillId="3" borderId="0" xfId="0" applyNumberFormat="1" applyFont="1" applyFill="1" applyAlignment="1">
      <alignment horizontal="center" vertical="center" wrapText="1"/>
    </xf>
    <xf numFmtId="164" fontId="15" fillId="3" borderId="0" xfId="0" applyNumberFormat="1" applyFont="1" applyFill="1"/>
    <xf numFmtId="165" fontId="15" fillId="3" borderId="0" xfId="0" applyNumberFormat="1" applyFont="1" applyFill="1"/>
    <xf numFmtId="0" fontId="16" fillId="3" borderId="0" xfId="0" applyFont="1" applyFill="1"/>
    <xf numFmtId="166" fontId="15" fillId="3" borderId="0" xfId="0" applyNumberFormat="1" applyFont="1" applyFill="1"/>
    <xf numFmtId="0" fontId="15" fillId="3" borderId="0" xfId="0" applyFont="1" applyFill="1" applyBorder="1"/>
    <xf numFmtId="164" fontId="16" fillId="3" borderId="0" xfId="0" applyNumberFormat="1" applyFont="1" applyFill="1"/>
    <xf numFmtId="165" fontId="16" fillId="3" borderId="0" xfId="0" applyNumberFormat="1" applyFont="1" applyFill="1"/>
    <xf numFmtId="0" fontId="15" fillId="3" borderId="1" xfId="0" applyFont="1" applyFill="1" applyBorder="1"/>
    <xf numFmtId="164" fontId="15" fillId="3" borderId="0" xfId="0" applyNumberFormat="1" applyFont="1" applyFill="1" applyBorder="1"/>
    <xf numFmtId="165" fontId="15" fillId="3" borderId="0" xfId="0" applyNumberFormat="1" applyFont="1" applyFill="1" applyBorder="1"/>
    <xf numFmtId="0" fontId="20" fillId="3" borderId="0" xfId="0" applyFont="1" applyFill="1" applyBorder="1" applyAlignment="1">
      <alignment vertical="center" wrapText="1"/>
    </xf>
    <xf numFmtId="0" fontId="15" fillId="3" borderId="0" xfId="0" applyFont="1" applyFill="1" applyAlignment="1"/>
    <xf numFmtId="0" fontId="15" fillId="3" borderId="0" xfId="0" applyFont="1" applyFill="1" applyBorder="1" applyAlignment="1">
      <alignment vertical="center"/>
    </xf>
    <xf numFmtId="0" fontId="18" fillId="3" borderId="0" xfId="6" applyFont="1" applyFill="1" applyBorder="1" applyAlignment="1">
      <alignment vertical="center" wrapText="1"/>
    </xf>
    <xf numFmtId="0" fontId="19" fillId="3" borderId="1" xfId="0" applyFont="1" applyFill="1" applyBorder="1" applyAlignment="1">
      <alignment vertical="center" wrapText="1"/>
    </xf>
    <xf numFmtId="0" fontId="0" fillId="3" borderId="16" xfId="0" applyFill="1" applyBorder="1"/>
    <xf numFmtId="0" fontId="0" fillId="3" borderId="17" xfId="0" applyFill="1" applyBorder="1"/>
    <xf numFmtId="169" fontId="0" fillId="3" borderId="17" xfId="0" applyNumberFormat="1" applyFill="1" applyBorder="1"/>
    <xf numFmtId="0" fontId="0" fillId="3" borderId="18" xfId="0" applyFill="1" applyBorder="1"/>
    <xf numFmtId="167" fontId="0" fillId="3" borderId="0" xfId="0" applyNumberFormat="1" applyFill="1" applyBorder="1"/>
    <xf numFmtId="169" fontId="0" fillId="3" borderId="0" xfId="0" applyNumberFormat="1" applyFill="1" applyBorder="1"/>
    <xf numFmtId="0" fontId="0" fillId="3" borderId="19" xfId="0" applyFill="1" applyBorder="1"/>
    <xf numFmtId="0" fontId="8" fillId="4" borderId="0" xfId="0" applyFont="1" applyFill="1"/>
    <xf numFmtId="0" fontId="5" fillId="3" borderId="0" xfId="0" applyFont="1" applyFill="1" applyAlignment="1">
      <alignment horizontal="right"/>
    </xf>
    <xf numFmtId="0" fontId="0" fillId="5" borderId="20" xfId="0" applyFill="1" applyBorder="1"/>
    <xf numFmtId="0" fontId="0" fillId="5" borderId="21" xfId="0" applyFill="1" applyBorder="1"/>
    <xf numFmtId="10" fontId="0" fillId="5" borderId="21" xfId="0" applyNumberFormat="1" applyFill="1" applyBorder="1"/>
    <xf numFmtId="167" fontId="0" fillId="5" borderId="21" xfId="0" applyNumberFormat="1" applyFill="1" applyBorder="1"/>
    <xf numFmtId="167" fontId="0" fillId="5" borderId="15" xfId="0" applyNumberFormat="1" applyFill="1" applyBorder="1"/>
    <xf numFmtId="0" fontId="0" fillId="5" borderId="22" xfId="0" applyFill="1" applyBorder="1"/>
    <xf numFmtId="0" fontId="0" fillId="5" borderId="0" xfId="0" applyFill="1" applyBorder="1"/>
    <xf numFmtId="10" fontId="0" fillId="5" borderId="0" xfId="0" applyNumberFormat="1" applyFill="1" applyBorder="1"/>
    <xf numFmtId="167" fontId="0" fillId="5" borderId="0" xfId="0" applyNumberFormat="1" applyFill="1" applyBorder="1"/>
    <xf numFmtId="167" fontId="0" fillId="5" borderId="23" xfId="0" applyNumberFormat="1" applyFill="1" applyBorder="1"/>
    <xf numFmtId="0" fontId="3" fillId="6" borderId="22" xfId="0" applyFont="1" applyFill="1" applyBorder="1"/>
    <xf numFmtId="0" fontId="3" fillId="6" borderId="0" xfId="0" applyFont="1" applyFill="1" applyBorder="1"/>
    <xf numFmtId="10" fontId="3" fillId="6" borderId="0" xfId="0" applyNumberFormat="1" applyFont="1" applyFill="1" applyBorder="1"/>
    <xf numFmtId="167" fontId="3" fillId="6" borderId="0" xfId="0" applyNumberFormat="1" applyFont="1" applyFill="1" applyBorder="1"/>
    <xf numFmtId="167" fontId="3" fillId="6" borderId="23" xfId="0" applyNumberFormat="1" applyFont="1" applyFill="1" applyBorder="1"/>
    <xf numFmtId="0" fontId="3" fillId="6" borderId="24" xfId="0" applyFont="1" applyFill="1" applyBorder="1"/>
    <xf numFmtId="0" fontId="3" fillId="6" borderId="25" xfId="0" applyFont="1" applyFill="1" applyBorder="1"/>
    <xf numFmtId="10" fontId="3" fillId="6" borderId="25" xfId="0" applyNumberFormat="1" applyFont="1" applyFill="1" applyBorder="1"/>
    <xf numFmtId="167" fontId="3" fillId="6" borderId="25" xfId="0" applyNumberFormat="1" applyFont="1" applyFill="1" applyBorder="1"/>
    <xf numFmtId="167" fontId="3" fillId="6" borderId="19" xfId="0" applyNumberFormat="1" applyFont="1" applyFill="1" applyBorder="1"/>
    <xf numFmtId="0" fontId="21" fillId="3" borderId="26" xfId="0" applyFont="1" applyFill="1" applyBorder="1" applyAlignment="1">
      <alignment horizontal="center"/>
    </xf>
    <xf numFmtId="0" fontId="3" fillId="3" borderId="22" xfId="0" applyFont="1" applyFill="1" applyBorder="1"/>
    <xf numFmtId="10" fontId="3" fillId="3" borderId="0" xfId="0" applyNumberFormat="1" applyFont="1" applyFill="1" applyBorder="1"/>
    <xf numFmtId="167" fontId="3" fillId="3" borderId="0" xfId="0" applyNumberFormat="1" applyFont="1" applyFill="1" applyBorder="1"/>
    <xf numFmtId="167" fontId="3" fillId="3" borderId="23" xfId="0" applyNumberFormat="1" applyFont="1" applyFill="1" applyBorder="1"/>
    <xf numFmtId="0" fontId="0" fillId="4" borderId="22" xfId="0" applyFill="1" applyBorder="1"/>
    <xf numFmtId="0" fontId="0" fillId="4" borderId="0" xfId="0" applyFill="1" applyBorder="1"/>
    <xf numFmtId="10" fontId="0" fillId="4" borderId="0" xfId="0" applyNumberFormat="1" applyFill="1" applyBorder="1"/>
    <xf numFmtId="167" fontId="0" fillId="4" borderId="0" xfId="0" applyNumberFormat="1" applyFill="1" applyBorder="1"/>
    <xf numFmtId="167" fontId="0" fillId="4" borderId="23" xfId="0" applyNumberFormat="1" applyFill="1" applyBorder="1"/>
    <xf numFmtId="0" fontId="23" fillId="3" borderId="22" xfId="0" applyFont="1" applyFill="1" applyBorder="1"/>
    <xf numFmtId="0" fontId="23" fillId="3" borderId="0" xfId="0" applyFont="1" applyFill="1" applyBorder="1"/>
    <xf numFmtId="10" fontId="23" fillId="3" borderId="0" xfId="0" applyNumberFormat="1" applyFont="1" applyFill="1" applyBorder="1"/>
    <xf numFmtId="167" fontId="23" fillId="3" borderId="0" xfId="0" applyNumberFormat="1" applyFont="1" applyFill="1" applyBorder="1"/>
    <xf numFmtId="167" fontId="23" fillId="3" borderId="23" xfId="0" applyNumberFormat="1" applyFont="1" applyFill="1" applyBorder="1"/>
    <xf numFmtId="0" fontId="23" fillId="3" borderId="0" xfId="0" applyFont="1" applyFill="1"/>
    <xf numFmtId="1" fontId="17" fillId="3" borderId="0" xfId="0" applyNumberFormat="1" applyFont="1" applyFill="1" applyAlignment="1">
      <alignment horizontal="left" vertical="center" wrapText="1"/>
    </xf>
    <xf numFmtId="1" fontId="15" fillId="3" borderId="0" xfId="0" applyNumberFormat="1" applyFont="1" applyFill="1" applyAlignment="1">
      <alignment horizontal="left"/>
    </xf>
    <xf numFmtId="1" fontId="16" fillId="3" borderId="0" xfId="0" applyNumberFormat="1" applyFont="1" applyFill="1" applyAlignment="1">
      <alignment horizontal="left"/>
    </xf>
    <xf numFmtId="1" fontId="15" fillId="3" borderId="0" xfId="0" quotePrefix="1" applyNumberFormat="1" applyFont="1" applyFill="1" applyAlignment="1">
      <alignment horizontal="left"/>
    </xf>
    <xf numFmtId="1" fontId="15" fillId="3" borderId="0" xfId="0" applyNumberFormat="1" applyFont="1" applyFill="1" applyBorder="1" applyAlignment="1">
      <alignment horizontal="left"/>
    </xf>
    <xf numFmtId="164" fontId="15" fillId="3" borderId="0" xfId="0" applyNumberFormat="1" applyFont="1" applyFill="1" applyAlignment="1">
      <alignment horizontal="left"/>
    </xf>
    <xf numFmtId="164" fontId="16" fillId="3" borderId="0" xfId="0" applyNumberFormat="1" applyFont="1" applyFill="1" applyAlignment="1">
      <alignment horizontal="left"/>
    </xf>
    <xf numFmtId="0" fontId="0" fillId="3" borderId="0" xfId="0" applyFill="1" applyAlignment="1">
      <alignment horizontal="left"/>
    </xf>
    <xf numFmtId="0" fontId="4" fillId="3" borderId="0" xfId="0" applyFont="1" applyFill="1" applyAlignment="1">
      <alignment horizontal="left"/>
    </xf>
    <xf numFmtId="164" fontId="15" fillId="3" borderId="0" xfId="0" applyNumberFormat="1" applyFont="1" applyFill="1" applyBorder="1" applyAlignment="1">
      <alignment horizontal="left"/>
    </xf>
    <xf numFmtId="0" fontId="16" fillId="3" borderId="1" xfId="0" applyFont="1" applyFill="1" applyBorder="1"/>
    <xf numFmtId="0" fontId="24" fillId="3" borderId="0" xfId="0" applyFont="1" applyFill="1"/>
    <xf numFmtId="0" fontId="0" fillId="3" borderId="0" xfId="0" applyFont="1" applyFill="1" applyAlignment="1">
      <alignment horizontal="left"/>
    </xf>
    <xf numFmtId="0" fontId="16" fillId="3" borderId="0" xfId="0" applyFont="1" applyFill="1" applyBorder="1"/>
    <xf numFmtId="167" fontId="24" fillId="3" borderId="0" xfId="0" applyNumberFormat="1" applyFont="1" applyFill="1"/>
    <xf numFmtId="167" fontId="5" fillId="3" borderId="6" xfId="0" applyNumberFormat="1" applyFont="1" applyFill="1" applyBorder="1" applyAlignment="1">
      <alignment horizontal="center"/>
    </xf>
    <xf numFmtId="165" fontId="16" fillId="4" borderId="0" xfId="0" applyNumberFormat="1" applyFont="1" applyFill="1"/>
    <xf numFmtId="165" fontId="15" fillId="4" borderId="0" xfId="0" applyNumberFormat="1" applyFont="1" applyFill="1"/>
    <xf numFmtId="0" fontId="17" fillId="4" borderId="0" xfId="0" applyFont="1" applyFill="1"/>
    <xf numFmtId="165" fontId="15" fillId="7" borderId="0" xfId="0" applyNumberFormat="1" applyFont="1" applyFill="1"/>
    <xf numFmtId="0" fontId="5" fillId="3" borderId="0" xfId="0" applyFont="1" applyFill="1" applyAlignment="1">
      <alignment horizontal="right"/>
    </xf>
    <xf numFmtId="0" fontId="22" fillId="3" borderId="27" xfId="0" applyFont="1" applyFill="1" applyBorder="1" applyAlignment="1">
      <alignment horizontal="center"/>
    </xf>
    <xf numFmtId="0" fontId="22" fillId="3" borderId="28" xfId="0" applyFont="1" applyFill="1" applyBorder="1" applyAlignment="1">
      <alignment horizontal="center"/>
    </xf>
    <xf numFmtId="0" fontId="22" fillId="3" borderId="29" xfId="0" applyFont="1" applyFill="1" applyBorder="1" applyAlignment="1">
      <alignment horizontal="center"/>
    </xf>
    <xf numFmtId="0" fontId="5" fillId="4" borderId="0" xfId="0" applyFont="1" applyFill="1"/>
    <xf numFmtId="0" fontId="5" fillId="4" borderId="0" xfId="0" quotePrefix="1" applyFont="1" applyFill="1"/>
  </cellXfs>
  <cellStyles count="11">
    <cellStyle name="Global" xfId="9"/>
    <cellStyle name="Header" xfId="10"/>
    <cellStyle name="Heading" xfId="1"/>
    <cellStyle name="Heading1" xfId="2"/>
    <cellStyle name="Lien hypertexte 2" xfId="7"/>
    <cellStyle name="Monétaire" xfId="5" builtinId="4"/>
    <cellStyle name="Normal" xfId="0" builtinId="0" customBuiltin="1"/>
    <cellStyle name="Normal 2" xfId="6"/>
    <cellStyle name="Result" xfId="3"/>
    <cellStyle name="Result2" xfId="4"/>
    <cellStyle name="TableHeader" xfId="8"/>
  </cellStyles>
  <dxfs count="5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zoomScale="130" zoomScaleNormal="130" workbookViewId="0">
      <selection activeCell="G27" sqref="G27"/>
    </sheetView>
  </sheetViews>
  <sheetFormatPr baseColWidth="10" defaultRowHeight="14.25" x14ac:dyDescent="0.2"/>
  <cols>
    <col min="1" max="1" width="26.75" style="1" bestFit="1" customWidth="1"/>
    <col min="2" max="2" width="16.125" style="1" bestFit="1" customWidth="1"/>
    <col min="3" max="7" width="11" style="1"/>
    <col min="8" max="8" width="15.25" style="1" bestFit="1" customWidth="1"/>
    <col min="9" max="16384" width="11" style="1"/>
  </cols>
  <sheetData>
    <row r="1" spans="1:9" ht="15" thickBot="1" x14ac:dyDescent="0.25">
      <c r="B1" s="123" t="s">
        <v>211</v>
      </c>
      <c r="C1" s="123" t="s">
        <v>212</v>
      </c>
      <c r="D1" s="123" t="s">
        <v>213</v>
      </c>
      <c r="E1" s="123" t="s">
        <v>214</v>
      </c>
      <c r="F1" s="123" t="s">
        <v>215</v>
      </c>
      <c r="H1" s="1" t="s">
        <v>247</v>
      </c>
      <c r="I1" s="1">
        <f>SUMIF('Comptes BQ'!A:A,H1,'Comptes BQ'!F:F)</f>
        <v>0</v>
      </c>
    </row>
    <row r="2" spans="1:9" x14ac:dyDescent="0.2">
      <c r="A2" s="103" t="s">
        <v>205</v>
      </c>
      <c r="B2" s="104" t="s">
        <v>217</v>
      </c>
      <c r="C2" s="105">
        <f>100/105.5</f>
        <v>0.94786729857819907</v>
      </c>
      <c r="D2" s="106">
        <f t="shared" ref="D2:D3" si="0">F2-E2</f>
        <v>10.27014218009478</v>
      </c>
      <c r="E2" s="106">
        <f t="shared" ref="E2:E3" si="1">F2*C2</f>
        <v>186.72985781990522</v>
      </c>
      <c r="F2" s="107">
        <f>SUMIF('Comptes BQ'!D:D,B2,'Comptes BQ'!F:G)</f>
        <v>197</v>
      </c>
      <c r="H2" s="1" t="s">
        <v>248</v>
      </c>
      <c r="I2" s="1">
        <f>SUMIF('Comptes BQ'!A:A,H2,'Comptes BQ'!G:G)</f>
        <v>0</v>
      </c>
    </row>
    <row r="3" spans="1:9" x14ac:dyDescent="0.2">
      <c r="A3" s="108" t="s">
        <v>206</v>
      </c>
      <c r="B3" s="109" t="s">
        <v>218</v>
      </c>
      <c r="C3" s="110">
        <f>100/110</f>
        <v>0.90909090909090906</v>
      </c>
      <c r="D3" s="111">
        <f t="shared" si="0"/>
        <v>15</v>
      </c>
      <c r="E3" s="111">
        <f t="shared" si="1"/>
        <v>150</v>
      </c>
      <c r="F3" s="112">
        <f>SUMIF('Comptes BQ'!D:D,B3,'Comptes BQ'!F:G)</f>
        <v>165</v>
      </c>
      <c r="H3" s="1" t="s">
        <v>249</v>
      </c>
      <c r="I3" s="1">
        <f>+I1-I2</f>
        <v>0</v>
      </c>
    </row>
    <row r="4" spans="1:9" x14ac:dyDescent="0.2">
      <c r="A4" s="108" t="s">
        <v>207</v>
      </c>
      <c r="B4" s="109" t="s">
        <v>219</v>
      </c>
      <c r="C4" s="110">
        <f>100/120</f>
        <v>0.83333333333333337</v>
      </c>
      <c r="D4" s="111">
        <f>F4-E4</f>
        <v>1021.2449999999999</v>
      </c>
      <c r="E4" s="111">
        <f>F4*C4</f>
        <v>5106.2250000000004</v>
      </c>
      <c r="F4" s="112">
        <f>SUMIF('Comptes BQ'!D:D,B4,'Comptes BQ'!F:G)</f>
        <v>6127.47</v>
      </c>
      <c r="H4" s="1" t="s">
        <v>250</v>
      </c>
      <c r="I4" s="1">
        <f>SUMIF('Comptes BQ'!A:A,H4,'Comptes BQ'!F:F)</f>
        <v>1166</v>
      </c>
    </row>
    <row r="5" spans="1:9" x14ac:dyDescent="0.2">
      <c r="A5" s="128" t="s">
        <v>216</v>
      </c>
      <c r="B5" s="129" t="s">
        <v>239</v>
      </c>
      <c r="C5" s="130">
        <v>1</v>
      </c>
      <c r="D5" s="131">
        <f>F5-E5</f>
        <v>0</v>
      </c>
      <c r="E5" s="131">
        <f>F5*C5</f>
        <v>2318.2199999999993</v>
      </c>
      <c r="F5" s="132">
        <f>SUMIF('Comptes BQ'!D:D,B5,'Comptes BQ'!F:F)</f>
        <v>2318.2199999999993</v>
      </c>
    </row>
    <row r="6" spans="1:9" s="35" customFormat="1" x14ac:dyDescent="0.2">
      <c r="A6" s="113" t="s">
        <v>208</v>
      </c>
      <c r="B6" s="114" t="s">
        <v>220</v>
      </c>
      <c r="C6" s="115">
        <f>100/105.5</f>
        <v>0.94786729857819907</v>
      </c>
      <c r="D6" s="116">
        <f t="shared" ref="D6:D8" si="2">F6-E6</f>
        <v>0</v>
      </c>
      <c r="E6" s="116">
        <f t="shared" ref="E6:E8" si="3">F6*C6</f>
        <v>0</v>
      </c>
      <c r="F6" s="117">
        <f>SUMIF('Comptes BQ'!D:D,B6,'Comptes BQ'!G:G)</f>
        <v>0</v>
      </c>
    </row>
    <row r="7" spans="1:9" s="35" customFormat="1" x14ac:dyDescent="0.2">
      <c r="A7" s="113" t="s">
        <v>209</v>
      </c>
      <c r="B7" s="114" t="s">
        <v>221</v>
      </c>
      <c r="C7" s="115">
        <f>100/110</f>
        <v>0.90909090909090906</v>
      </c>
      <c r="D7" s="116">
        <f t="shared" si="2"/>
        <v>0</v>
      </c>
      <c r="E7" s="116">
        <f t="shared" si="3"/>
        <v>0</v>
      </c>
      <c r="F7" s="117">
        <f>SUMIF('Comptes BQ'!D:D,B7,'Comptes BQ'!G:G)</f>
        <v>0</v>
      </c>
    </row>
    <row r="8" spans="1:9" s="35" customFormat="1" ht="15" thickBot="1" x14ac:dyDescent="0.25">
      <c r="A8" s="118" t="s">
        <v>210</v>
      </c>
      <c r="B8" s="119" t="s">
        <v>222</v>
      </c>
      <c r="C8" s="120">
        <f>100/120</f>
        <v>0.83333333333333337</v>
      </c>
      <c r="D8" s="121">
        <f t="shared" si="2"/>
        <v>1800</v>
      </c>
      <c r="E8" s="121">
        <f t="shared" si="3"/>
        <v>9000</v>
      </c>
      <c r="F8" s="122">
        <f>SUMIF('Comptes BQ'!D:D,B8,'Comptes BQ'!G:G)</f>
        <v>10800</v>
      </c>
    </row>
    <row r="9" spans="1:9" s="35" customFormat="1" ht="15" x14ac:dyDescent="0.25">
      <c r="A9" s="159" t="s">
        <v>225</v>
      </c>
      <c r="B9" s="159"/>
      <c r="C9" s="159"/>
      <c r="D9" s="12">
        <f>D6+D7+D8</f>
        <v>1800</v>
      </c>
      <c r="E9" s="126"/>
      <c r="F9" s="127"/>
      <c r="H9" s="35" t="s">
        <v>267</v>
      </c>
      <c r="I9" s="35">
        <f>SUMIF('Comptes BQ'!A:A,H9,'Comptes BQ'!F:F)</f>
        <v>148</v>
      </c>
    </row>
    <row r="10" spans="1:9" s="35" customFormat="1" ht="15" x14ac:dyDescent="0.25">
      <c r="A10" s="159" t="s">
        <v>224</v>
      </c>
      <c r="B10" s="159"/>
      <c r="C10" s="159"/>
      <c r="D10" s="12">
        <f>D2+D3+D4</f>
        <v>1046.5151421800947</v>
      </c>
      <c r="E10" s="126"/>
      <c r="F10" s="127"/>
      <c r="H10" s="35" t="s">
        <v>268</v>
      </c>
      <c r="I10" s="35">
        <f>SUMIF('Comptes BQ'!A:A,H10,'Comptes BQ'!F:F)</f>
        <v>0</v>
      </c>
    </row>
    <row r="11" spans="1:9" s="35" customFormat="1" ht="15" x14ac:dyDescent="0.25">
      <c r="A11" s="159" t="s">
        <v>226</v>
      </c>
      <c r="B11" s="159"/>
      <c r="C11" s="159"/>
      <c r="D11" s="12">
        <f>D9-D10</f>
        <v>753.4848578199053</v>
      </c>
      <c r="E11" s="126"/>
      <c r="F11" s="127"/>
    </row>
    <row r="12" spans="1:9" s="35" customFormat="1" x14ac:dyDescent="0.2">
      <c r="A12" s="124"/>
      <c r="B12" s="63"/>
      <c r="C12" s="125"/>
      <c r="D12" s="126"/>
      <c r="E12" s="126"/>
      <c r="F12" s="127"/>
    </row>
    <row r="13" spans="1:9" s="35" customFormat="1" ht="15" thickBot="1" x14ac:dyDescent="0.25">
      <c r="A13" s="124"/>
      <c r="B13" s="63"/>
      <c r="C13" s="125"/>
      <c r="D13" s="126"/>
      <c r="E13" s="126"/>
      <c r="F13" s="127"/>
    </row>
    <row r="14" spans="1:9" s="35" customFormat="1" ht="21" thickBot="1" x14ac:dyDescent="0.35">
      <c r="A14" s="160" t="s">
        <v>241</v>
      </c>
      <c r="B14" s="161"/>
      <c r="C14" s="161"/>
      <c r="D14" s="161"/>
      <c r="E14" s="161"/>
      <c r="F14" s="162"/>
    </row>
    <row r="15" spans="1:9" s="138" customFormat="1" ht="9" thickBot="1" x14ac:dyDescent="0.2">
      <c r="A15" s="133"/>
      <c r="B15" s="134"/>
      <c r="C15" s="135"/>
      <c r="D15" s="136"/>
      <c r="E15" s="136"/>
      <c r="F15" s="137"/>
    </row>
    <row r="16" spans="1:9" ht="14.25" customHeight="1" x14ac:dyDescent="0.2">
      <c r="A16" s="103" t="s">
        <v>205</v>
      </c>
      <c r="B16" s="104" t="s">
        <v>231</v>
      </c>
      <c r="C16" s="105">
        <f>100/105.5</f>
        <v>0.94786729857819907</v>
      </c>
      <c r="D16" s="106">
        <f t="shared" ref="D16:D17" si="4">F16-E16</f>
        <v>0</v>
      </c>
      <c r="E16" s="106">
        <f t="shared" ref="E16:E17" si="5">F16*C16</f>
        <v>0</v>
      </c>
      <c r="F16" s="107">
        <f>SUMIF('Comptes BQ'!D:D,B16,'Comptes BQ'!F:F)</f>
        <v>0</v>
      </c>
    </row>
    <row r="17" spans="1:6" x14ac:dyDescent="0.2">
      <c r="A17" s="108" t="s">
        <v>206</v>
      </c>
      <c r="B17" s="109" t="s">
        <v>232</v>
      </c>
      <c r="C17" s="110">
        <f>100/110</f>
        <v>0.90909090909090906</v>
      </c>
      <c r="D17" s="111">
        <f t="shared" si="4"/>
        <v>0</v>
      </c>
      <c r="E17" s="111">
        <f t="shared" si="5"/>
        <v>0</v>
      </c>
      <c r="F17" s="112">
        <f>SUMIF('Comptes BQ'!D:D,B17,'Comptes BQ'!F:F)</f>
        <v>0</v>
      </c>
    </row>
    <row r="18" spans="1:6" x14ac:dyDescent="0.2">
      <c r="A18" s="108" t="s">
        <v>207</v>
      </c>
      <c r="B18" s="109" t="s">
        <v>233</v>
      </c>
      <c r="C18" s="110">
        <f>100/120</f>
        <v>0.83333333333333337</v>
      </c>
      <c r="D18" s="111">
        <f>F18-E18</f>
        <v>0</v>
      </c>
      <c r="E18" s="111">
        <f>F18*C18</f>
        <v>0</v>
      </c>
      <c r="F18" s="112">
        <f>SUMIF('Comptes BQ'!D:D,B18,'Comptes BQ'!F:F)</f>
        <v>0</v>
      </c>
    </row>
    <row r="19" spans="1:6" x14ac:dyDescent="0.2">
      <c r="A19" s="128" t="s">
        <v>216</v>
      </c>
      <c r="B19" s="129" t="s">
        <v>240</v>
      </c>
      <c r="C19" s="130">
        <v>1</v>
      </c>
      <c r="D19" s="131">
        <f>F19-E19</f>
        <v>0</v>
      </c>
      <c r="E19" s="131">
        <f>F19*C19</f>
        <v>0</v>
      </c>
      <c r="F19" s="132">
        <f>SUMIF('Comptes BQ'!D:D,B19,'Comptes BQ'!F:F)</f>
        <v>0</v>
      </c>
    </row>
    <row r="20" spans="1:6" s="35" customFormat="1" x14ac:dyDescent="0.2">
      <c r="A20" s="113" t="s">
        <v>269</v>
      </c>
      <c r="B20" s="114" t="s">
        <v>236</v>
      </c>
      <c r="C20" s="115">
        <f>100/105.5</f>
        <v>0.94786729857819907</v>
      </c>
      <c r="D20" s="116">
        <f t="shared" ref="D20:D22" si="6">F20-E20</f>
        <v>0</v>
      </c>
      <c r="E20" s="116">
        <f t="shared" ref="E20:E22" si="7">F20*C20</f>
        <v>0</v>
      </c>
      <c r="F20" s="117">
        <f>SUMIF('Comptes BQ'!D:D,B20,'Comptes BQ'!G:G)</f>
        <v>0</v>
      </c>
    </row>
    <row r="21" spans="1:6" s="35" customFormat="1" x14ac:dyDescent="0.2">
      <c r="A21" s="113" t="s">
        <v>234</v>
      </c>
      <c r="B21" s="114" t="s">
        <v>237</v>
      </c>
      <c r="C21" s="115">
        <f>100/110</f>
        <v>0.90909090909090906</v>
      </c>
      <c r="D21" s="116">
        <f t="shared" si="6"/>
        <v>0</v>
      </c>
      <c r="E21" s="116">
        <f t="shared" si="7"/>
        <v>0</v>
      </c>
      <c r="F21" s="117">
        <f>SUMIF('Comptes BQ'!D:D,B21,'Comptes BQ'!G:G)</f>
        <v>0</v>
      </c>
    </row>
    <row r="22" spans="1:6" s="35" customFormat="1" ht="15" thickBot="1" x14ac:dyDescent="0.25">
      <c r="A22" s="118" t="s">
        <v>235</v>
      </c>
      <c r="B22" s="119" t="s">
        <v>238</v>
      </c>
      <c r="C22" s="120">
        <f>100/120</f>
        <v>0.83333333333333337</v>
      </c>
      <c r="D22" s="121">
        <f t="shared" si="6"/>
        <v>0</v>
      </c>
      <c r="E22" s="121">
        <f t="shared" si="7"/>
        <v>0</v>
      </c>
      <c r="F22" s="122">
        <f>SUMIF('Comptes BQ'!D:D,B22,'Comptes BQ'!G:G)</f>
        <v>0</v>
      </c>
    </row>
    <row r="23" spans="1:6" ht="15" x14ac:dyDescent="0.25">
      <c r="A23" s="159" t="s">
        <v>242</v>
      </c>
      <c r="B23" s="159"/>
      <c r="C23" s="159"/>
      <c r="D23" s="12">
        <f>D20+D21+D22</f>
        <v>0</v>
      </c>
    </row>
    <row r="24" spans="1:6" ht="15" x14ac:dyDescent="0.25">
      <c r="A24" s="159" t="s">
        <v>243</v>
      </c>
      <c r="B24" s="159"/>
      <c r="C24" s="159"/>
      <c r="D24" s="12">
        <f>D16+D17+D18+D19</f>
        <v>0</v>
      </c>
    </row>
    <row r="25" spans="1:6" ht="15" x14ac:dyDescent="0.25">
      <c r="A25" s="159" t="s">
        <v>226</v>
      </c>
      <c r="B25" s="159"/>
      <c r="C25" s="159"/>
      <c r="D25" s="12">
        <f>D23-D24</f>
        <v>0</v>
      </c>
    </row>
    <row r="26" spans="1:6" ht="15" x14ac:dyDescent="0.25">
      <c r="A26" s="102"/>
      <c r="B26" s="102"/>
      <c r="C26" s="102"/>
      <c r="D26" s="12"/>
    </row>
    <row r="27" spans="1:6" ht="15" x14ac:dyDescent="0.25">
      <c r="A27" s="102"/>
      <c r="B27" s="102"/>
      <c r="C27" s="102"/>
      <c r="D27" s="12"/>
    </row>
    <row r="28" spans="1:6" ht="15" x14ac:dyDescent="0.25">
      <c r="A28" s="102"/>
      <c r="B28" s="102"/>
      <c r="C28" s="102"/>
      <c r="D28" s="12"/>
    </row>
    <row r="29" spans="1:6" ht="15" x14ac:dyDescent="0.25">
      <c r="A29" s="102"/>
      <c r="B29" s="102"/>
      <c r="C29" s="102"/>
      <c r="D29" s="12"/>
    </row>
    <row r="30" spans="1:6" ht="15" x14ac:dyDescent="0.25">
      <c r="A30" s="102"/>
      <c r="B30" s="102"/>
      <c r="C30" s="102"/>
      <c r="D30" s="12"/>
    </row>
    <row r="31" spans="1:6" ht="15" x14ac:dyDescent="0.25">
      <c r="A31" s="102"/>
      <c r="B31" s="102"/>
      <c r="C31" s="102"/>
      <c r="D31" s="12"/>
    </row>
    <row r="32" spans="1:6" ht="15" x14ac:dyDescent="0.25">
      <c r="A32" s="102"/>
      <c r="B32" s="102"/>
      <c r="C32" s="102"/>
      <c r="D32" s="12"/>
    </row>
    <row r="33" spans="1:4" ht="15" x14ac:dyDescent="0.25">
      <c r="A33" s="102"/>
      <c r="B33" s="102"/>
      <c r="C33" s="102"/>
      <c r="D33" s="12"/>
    </row>
    <row r="34" spans="1:4" ht="15" x14ac:dyDescent="0.25">
      <c r="A34" s="102"/>
      <c r="B34" s="102"/>
      <c r="C34" s="102"/>
      <c r="D34" s="12"/>
    </row>
    <row r="35" spans="1:4" ht="15" x14ac:dyDescent="0.25">
      <c r="A35" s="102"/>
      <c r="B35" s="102"/>
      <c r="C35" s="102"/>
      <c r="D35" s="12"/>
    </row>
    <row r="36" spans="1:4" ht="15" x14ac:dyDescent="0.25">
      <c r="A36" s="102"/>
      <c r="B36" s="102"/>
      <c r="C36" s="102"/>
      <c r="D36" s="12"/>
    </row>
  </sheetData>
  <mergeCells count="7">
    <mergeCell ref="A24:C24"/>
    <mergeCell ref="A25:C25"/>
    <mergeCell ref="A9:C9"/>
    <mergeCell ref="A10:C10"/>
    <mergeCell ref="A11:C11"/>
    <mergeCell ref="A14:F14"/>
    <mergeCell ref="A23:C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FF0000"/>
  </sheetPr>
  <dimension ref="A1:Q1013"/>
  <sheetViews>
    <sheetView zoomScale="120" zoomScaleNormal="120" workbookViewId="0">
      <pane xSplit="12" ySplit="2" topLeftCell="M3" activePane="bottomRight" state="frozen"/>
      <selection pane="topRight" activeCell="M1" sqref="M1"/>
      <selection pane="bottomLeft" activeCell="A3" sqref="A3"/>
      <selection pane="bottomRight" activeCell="F1" sqref="F1:F1048576"/>
    </sheetView>
  </sheetViews>
  <sheetFormatPr baseColWidth="10" defaultRowHeight="14.25" x14ac:dyDescent="0.2"/>
  <cols>
    <col min="1" max="1" width="12.625" style="7" bestFit="1" customWidth="1"/>
    <col min="2" max="2" width="9.25" style="79" bestFit="1" customWidth="1"/>
    <col min="3" max="3" width="9.25" style="140" customWidth="1"/>
    <col min="4" max="4" width="14.25" style="144" bestFit="1" customWidth="1"/>
    <col min="5" max="5" width="29" style="7" customWidth="1"/>
    <col min="6" max="6" width="10" style="80" bestFit="1" customWidth="1"/>
    <col min="7" max="8" width="11.125" style="80" bestFit="1" customWidth="1"/>
    <col min="9" max="9" width="7" style="7" customWidth="1"/>
    <col min="10" max="10" width="3.5" style="7" customWidth="1"/>
    <col min="11" max="11" width="25.125" style="7" customWidth="1"/>
    <col min="12" max="12" width="10.75" style="7" customWidth="1"/>
    <col min="13" max="13" width="11" style="7"/>
    <col min="14" max="14" width="18.75" style="7" bestFit="1" customWidth="1"/>
    <col min="15" max="16" width="11" style="7"/>
    <col min="17" max="17" width="14.5" style="7" bestFit="1" customWidth="1"/>
    <col min="18" max="16384" width="11" style="7"/>
  </cols>
  <sheetData>
    <row r="1" spans="1:17" s="77" customFormat="1" ht="57.75" customHeight="1" x14ac:dyDescent="0.2">
      <c r="A1" s="75" t="s">
        <v>145</v>
      </c>
      <c r="B1" s="76" t="s">
        <v>0</v>
      </c>
      <c r="C1" s="139" t="s">
        <v>149</v>
      </c>
      <c r="D1" s="76" t="s">
        <v>223</v>
      </c>
      <c r="E1" s="77" t="s">
        <v>1</v>
      </c>
      <c r="F1" s="75" t="s">
        <v>2</v>
      </c>
      <c r="G1" s="75" t="s">
        <v>3</v>
      </c>
      <c r="H1" s="75" t="s">
        <v>4</v>
      </c>
      <c r="I1" s="77" t="s">
        <v>144</v>
      </c>
      <c r="J1" s="75" t="s">
        <v>15</v>
      </c>
      <c r="K1" s="77" t="s">
        <v>165</v>
      </c>
      <c r="L1" s="77" t="s">
        <v>172</v>
      </c>
      <c r="M1" s="77" t="s">
        <v>245</v>
      </c>
      <c r="N1" s="78"/>
    </row>
    <row r="2" spans="1:17" x14ac:dyDescent="0.2">
      <c r="I2" s="7">
        <v>0</v>
      </c>
      <c r="N2" s="80"/>
    </row>
    <row r="3" spans="1:17" hidden="1" x14ac:dyDescent="0.2">
      <c r="B3" s="79">
        <v>43831</v>
      </c>
      <c r="E3" s="7" t="s">
        <v>8</v>
      </c>
      <c r="F3" s="80">
        <v>0</v>
      </c>
      <c r="G3" s="80">
        <v>0</v>
      </c>
      <c r="H3" s="80">
        <v>2792.35</v>
      </c>
      <c r="I3" s="7">
        <v>1</v>
      </c>
      <c r="K3" s="7" t="s">
        <v>181</v>
      </c>
    </row>
    <row r="4" spans="1:17" hidden="1" x14ac:dyDescent="0.2">
      <c r="A4" s="7" t="s">
        <v>259</v>
      </c>
      <c r="B4" s="79">
        <v>43750</v>
      </c>
      <c r="C4" s="140" t="s">
        <v>271</v>
      </c>
      <c r="D4" s="146" t="s">
        <v>219</v>
      </c>
      <c r="E4" s="7" t="s">
        <v>270</v>
      </c>
      <c r="F4" s="156">
        <v>230.59</v>
      </c>
      <c r="H4" s="80">
        <f t="shared" ref="H4:H35" si="0">H3-F4+G4</f>
        <v>2561.7599999999998</v>
      </c>
      <c r="I4" s="7">
        <v>1</v>
      </c>
      <c r="J4" s="7">
        <v>1</v>
      </c>
      <c r="K4" s="7" t="s">
        <v>276</v>
      </c>
      <c r="M4" s="7" t="s">
        <v>289</v>
      </c>
    </row>
    <row r="5" spans="1:17" x14ac:dyDescent="0.2">
      <c r="A5" s="7" t="s">
        <v>259</v>
      </c>
      <c r="B5" s="79">
        <v>43768</v>
      </c>
      <c r="E5" s="83" t="s">
        <v>293</v>
      </c>
      <c r="F5" s="80">
        <v>1500</v>
      </c>
      <c r="H5" s="80">
        <f t="shared" si="0"/>
        <v>1061.7599999999998</v>
      </c>
      <c r="I5" s="7">
        <v>0</v>
      </c>
    </row>
    <row r="6" spans="1:17" hidden="1" x14ac:dyDescent="0.2">
      <c r="A6" s="7" t="s">
        <v>259</v>
      </c>
      <c r="B6" s="79">
        <v>43774</v>
      </c>
      <c r="C6" s="140" t="s">
        <v>272</v>
      </c>
      <c r="D6" s="146" t="s">
        <v>219</v>
      </c>
      <c r="E6" s="83" t="s">
        <v>273</v>
      </c>
      <c r="F6" s="156">
        <v>194.21</v>
      </c>
      <c r="H6" s="80">
        <f t="shared" si="0"/>
        <v>867.54999999999973</v>
      </c>
      <c r="I6" s="7">
        <v>1</v>
      </c>
      <c r="J6" s="7">
        <v>1</v>
      </c>
      <c r="K6" s="7" t="s">
        <v>276</v>
      </c>
      <c r="M6" s="7" t="s">
        <v>289</v>
      </c>
    </row>
    <row r="7" spans="1:17" hidden="1" x14ac:dyDescent="0.2">
      <c r="A7" s="7" t="s">
        <v>259</v>
      </c>
      <c r="B7" s="79">
        <v>43782</v>
      </c>
      <c r="C7" s="140" t="s">
        <v>274</v>
      </c>
      <c r="D7" s="146" t="s">
        <v>219</v>
      </c>
      <c r="E7" s="83" t="s">
        <v>275</v>
      </c>
      <c r="F7" s="156">
        <v>147.1</v>
      </c>
      <c r="H7" s="80">
        <f t="shared" si="0"/>
        <v>720.4499999999997</v>
      </c>
      <c r="I7" s="7">
        <v>1</v>
      </c>
      <c r="J7" s="7">
        <v>1</v>
      </c>
      <c r="K7" s="7" t="s">
        <v>276</v>
      </c>
      <c r="M7" s="7" t="s">
        <v>289</v>
      </c>
    </row>
    <row r="8" spans="1:17" x14ac:dyDescent="0.2">
      <c r="A8" s="7" t="s">
        <v>259</v>
      </c>
      <c r="B8" s="79">
        <v>43786</v>
      </c>
      <c r="C8" s="140">
        <v>20226</v>
      </c>
      <c r="E8" s="7" t="s">
        <v>303</v>
      </c>
      <c r="F8" s="80">
        <v>148.80000000000001</v>
      </c>
      <c r="H8" s="80">
        <f t="shared" si="0"/>
        <v>571.64999999999964</v>
      </c>
      <c r="I8" s="7">
        <v>0</v>
      </c>
    </row>
    <row r="9" spans="1:17" hidden="1" x14ac:dyDescent="0.2">
      <c r="A9" s="81" t="s">
        <v>163</v>
      </c>
      <c r="B9" s="84">
        <v>43831</v>
      </c>
      <c r="C9" s="141"/>
      <c r="D9" s="145"/>
      <c r="E9" s="81" t="s">
        <v>167</v>
      </c>
      <c r="F9" s="155">
        <v>100.28</v>
      </c>
      <c r="G9" s="85"/>
      <c r="H9" s="85">
        <f t="shared" si="0"/>
        <v>471.36999999999966</v>
      </c>
      <c r="I9" s="81">
        <v>1</v>
      </c>
      <c r="J9" s="81">
        <v>1</v>
      </c>
      <c r="K9" s="81" t="s">
        <v>166</v>
      </c>
      <c r="M9" s="7" t="s">
        <v>185</v>
      </c>
      <c r="N9" s="82"/>
      <c r="Q9" s="82"/>
    </row>
    <row r="10" spans="1:17" hidden="1" x14ac:dyDescent="0.2">
      <c r="A10" s="81" t="s">
        <v>163</v>
      </c>
      <c r="B10" s="84">
        <v>43832</v>
      </c>
      <c r="C10" s="141"/>
      <c r="D10" s="145" t="s">
        <v>219</v>
      </c>
      <c r="E10" s="81" t="s">
        <v>204</v>
      </c>
      <c r="F10" s="155">
        <v>1588.56</v>
      </c>
      <c r="G10" s="85"/>
      <c r="H10" s="85">
        <f t="shared" si="0"/>
        <v>-1117.1900000000003</v>
      </c>
      <c r="I10" s="81">
        <v>1</v>
      </c>
      <c r="J10" s="81">
        <v>1</v>
      </c>
      <c r="K10" s="81" t="s">
        <v>166</v>
      </c>
      <c r="M10" s="7" t="s">
        <v>246</v>
      </c>
    </row>
    <row r="11" spans="1:17" hidden="1" x14ac:dyDescent="0.2">
      <c r="A11" s="81" t="s">
        <v>163</v>
      </c>
      <c r="B11" s="84">
        <v>43833</v>
      </c>
      <c r="C11" s="141"/>
      <c r="D11" s="145" t="s">
        <v>219</v>
      </c>
      <c r="E11" s="81" t="s">
        <v>164</v>
      </c>
      <c r="F11" s="155">
        <v>507.44</v>
      </c>
      <c r="G11" s="85"/>
      <c r="H11" s="85">
        <f t="shared" si="0"/>
        <v>-1624.6300000000003</v>
      </c>
      <c r="I11" s="81">
        <v>1</v>
      </c>
      <c r="J11" s="81">
        <v>1</v>
      </c>
      <c r="K11" s="81" t="s">
        <v>166</v>
      </c>
      <c r="M11" s="7" t="s">
        <v>246</v>
      </c>
    </row>
    <row r="12" spans="1:17" hidden="1" x14ac:dyDescent="0.2">
      <c r="A12" s="7" t="s">
        <v>163</v>
      </c>
      <c r="B12" s="79">
        <v>43835</v>
      </c>
      <c r="E12" s="7" t="s">
        <v>168</v>
      </c>
      <c r="F12" s="156">
        <v>94.49</v>
      </c>
      <c r="H12" s="80">
        <f t="shared" si="0"/>
        <v>-1719.1200000000003</v>
      </c>
      <c r="I12" s="7">
        <v>1</v>
      </c>
      <c r="J12" s="7">
        <v>1</v>
      </c>
      <c r="K12" s="7" t="s">
        <v>170</v>
      </c>
    </row>
    <row r="13" spans="1:17" hidden="1" x14ac:dyDescent="0.2">
      <c r="A13" s="7" t="s">
        <v>163</v>
      </c>
      <c r="B13" s="79">
        <v>43836</v>
      </c>
      <c r="D13" s="144" t="s">
        <v>219</v>
      </c>
      <c r="E13" s="7" t="s">
        <v>169</v>
      </c>
      <c r="F13" s="156">
        <v>166.8</v>
      </c>
      <c r="H13" s="80">
        <f t="shared" si="0"/>
        <v>-1885.9200000000003</v>
      </c>
      <c r="I13" s="7">
        <v>1</v>
      </c>
      <c r="K13" s="7" t="s">
        <v>170</v>
      </c>
    </row>
    <row r="14" spans="1:17" hidden="1" x14ac:dyDescent="0.2">
      <c r="A14" s="7" t="s">
        <v>163</v>
      </c>
      <c r="B14" s="79">
        <v>43836</v>
      </c>
      <c r="D14" s="144" t="s">
        <v>239</v>
      </c>
      <c r="E14" s="7" t="s">
        <v>171</v>
      </c>
      <c r="F14" s="156">
        <v>8.33</v>
      </c>
      <c r="H14" s="80">
        <f t="shared" si="0"/>
        <v>-1894.2500000000002</v>
      </c>
      <c r="I14" s="7">
        <v>1</v>
      </c>
      <c r="K14" s="7" t="s">
        <v>173</v>
      </c>
      <c r="L14" s="7" t="s">
        <v>97</v>
      </c>
    </row>
    <row r="15" spans="1:17" s="81" customFormat="1" hidden="1" x14ac:dyDescent="0.2">
      <c r="A15" s="81" t="s">
        <v>174</v>
      </c>
      <c r="B15" s="84">
        <v>43837</v>
      </c>
      <c r="C15" s="141"/>
      <c r="D15" s="146" t="s">
        <v>222</v>
      </c>
      <c r="E15" s="81" t="s">
        <v>175</v>
      </c>
      <c r="F15" s="85"/>
      <c r="G15" s="155">
        <v>4200</v>
      </c>
      <c r="H15" s="85">
        <f t="shared" si="0"/>
        <v>2305.75</v>
      </c>
      <c r="I15" s="81">
        <v>1</v>
      </c>
      <c r="K15" s="81" t="s">
        <v>176</v>
      </c>
      <c r="L15" s="7"/>
      <c r="M15" s="7"/>
      <c r="N15" s="7"/>
      <c r="O15" s="7"/>
      <c r="P15" s="7"/>
      <c r="Q15" s="7"/>
    </row>
    <row r="16" spans="1:17" hidden="1" x14ac:dyDescent="0.2">
      <c r="A16" s="7" t="s">
        <v>163</v>
      </c>
      <c r="B16" s="79">
        <v>43837</v>
      </c>
      <c r="C16" s="140">
        <v>111901</v>
      </c>
      <c r="D16" s="144" t="s">
        <v>239</v>
      </c>
      <c r="E16" s="7" t="s">
        <v>177</v>
      </c>
      <c r="F16" s="156">
        <v>800</v>
      </c>
      <c r="H16" s="80">
        <f t="shared" si="0"/>
        <v>1505.75</v>
      </c>
      <c r="I16" s="7">
        <v>1</v>
      </c>
      <c r="M16" s="7" t="s">
        <v>185</v>
      </c>
    </row>
    <row r="17" spans="1:17" hidden="1" x14ac:dyDescent="0.2">
      <c r="A17" s="81" t="s">
        <v>163</v>
      </c>
      <c r="B17" s="84">
        <v>43837</v>
      </c>
      <c r="C17" s="141" t="s">
        <v>178</v>
      </c>
      <c r="D17" s="145" t="s">
        <v>239</v>
      </c>
      <c r="E17" s="81" t="s">
        <v>183</v>
      </c>
      <c r="F17" s="155">
        <v>8.7899999999999991</v>
      </c>
      <c r="G17" s="85"/>
      <c r="H17" s="85">
        <f t="shared" si="0"/>
        <v>1496.96</v>
      </c>
      <c r="I17" s="81">
        <v>1</v>
      </c>
      <c r="J17" s="81"/>
      <c r="K17" s="81" t="s">
        <v>170</v>
      </c>
      <c r="M17" s="7" t="s">
        <v>185</v>
      </c>
    </row>
    <row r="18" spans="1:17" hidden="1" x14ac:dyDescent="0.2">
      <c r="A18" s="7" t="s">
        <v>163</v>
      </c>
      <c r="B18" s="79">
        <v>43838</v>
      </c>
      <c r="C18" s="140" t="s">
        <v>227</v>
      </c>
      <c r="D18" s="147" t="s">
        <v>219</v>
      </c>
      <c r="E18" s="7" t="s">
        <v>184</v>
      </c>
      <c r="F18" s="156">
        <v>398.62</v>
      </c>
      <c r="H18" s="80">
        <f t="shared" si="0"/>
        <v>1098.3400000000001</v>
      </c>
      <c r="I18" s="7">
        <v>1</v>
      </c>
      <c r="L18" s="7" t="s">
        <v>97</v>
      </c>
      <c r="M18" s="7" t="s">
        <v>185</v>
      </c>
    </row>
    <row r="19" spans="1:17" hidden="1" x14ac:dyDescent="0.2">
      <c r="A19" s="7" t="s">
        <v>163</v>
      </c>
      <c r="B19" s="79">
        <v>43839</v>
      </c>
      <c r="D19" s="144" t="s">
        <v>219</v>
      </c>
      <c r="E19" s="7" t="s">
        <v>302</v>
      </c>
      <c r="F19" s="156">
        <v>1065.79</v>
      </c>
      <c r="H19" s="80">
        <f t="shared" si="0"/>
        <v>32.550000000000182</v>
      </c>
      <c r="I19" s="7">
        <v>1</v>
      </c>
      <c r="K19" s="7" t="s">
        <v>180</v>
      </c>
    </row>
    <row r="20" spans="1:17" hidden="1" x14ac:dyDescent="0.2">
      <c r="A20" s="81" t="s">
        <v>163</v>
      </c>
      <c r="B20" s="84">
        <v>43840</v>
      </c>
      <c r="C20" s="141"/>
      <c r="D20" s="145"/>
      <c r="E20" s="81" t="s">
        <v>179</v>
      </c>
      <c r="F20" s="155">
        <v>15.45</v>
      </c>
      <c r="G20" s="85"/>
      <c r="H20" s="85">
        <f t="shared" si="0"/>
        <v>17.100000000000183</v>
      </c>
      <c r="I20" s="81">
        <v>1</v>
      </c>
      <c r="J20" s="81"/>
      <c r="K20" s="81" t="s">
        <v>176</v>
      </c>
      <c r="L20" s="81"/>
      <c r="M20" s="81"/>
      <c r="N20" s="81"/>
      <c r="O20" s="81"/>
      <c r="P20" s="81"/>
      <c r="Q20" s="81"/>
    </row>
    <row r="21" spans="1:17" hidden="1" x14ac:dyDescent="0.2">
      <c r="A21" s="7" t="s">
        <v>250</v>
      </c>
      <c r="B21" s="79">
        <v>43846</v>
      </c>
      <c r="E21" s="7" t="s">
        <v>251</v>
      </c>
      <c r="F21" s="156">
        <v>1166</v>
      </c>
      <c r="H21" s="80">
        <f t="shared" si="0"/>
        <v>-1148.8999999999999</v>
      </c>
      <c r="I21" s="7">
        <v>1</v>
      </c>
      <c r="K21" s="7" t="s">
        <v>182</v>
      </c>
    </row>
    <row r="22" spans="1:17" hidden="1" x14ac:dyDescent="0.2">
      <c r="A22" s="7" t="s">
        <v>174</v>
      </c>
      <c r="B22" s="79">
        <v>43846</v>
      </c>
      <c r="D22" s="146" t="s">
        <v>222</v>
      </c>
      <c r="E22" s="7" t="s">
        <v>175</v>
      </c>
      <c r="G22" s="156">
        <v>4200</v>
      </c>
      <c r="H22" s="80">
        <f t="shared" si="0"/>
        <v>3051.1000000000004</v>
      </c>
      <c r="I22" s="7">
        <v>1</v>
      </c>
      <c r="K22" s="7" t="s">
        <v>176</v>
      </c>
    </row>
    <row r="23" spans="1:17" hidden="1" x14ac:dyDescent="0.2">
      <c r="A23" s="7" t="s">
        <v>201</v>
      </c>
      <c r="B23" s="79">
        <v>43851</v>
      </c>
      <c r="E23" s="7" t="s">
        <v>186</v>
      </c>
      <c r="F23" s="156">
        <v>1191</v>
      </c>
      <c r="H23" s="80">
        <f t="shared" si="0"/>
        <v>1860.1000000000004</v>
      </c>
      <c r="I23" s="7">
        <v>1</v>
      </c>
      <c r="K23" s="7" t="s">
        <v>187</v>
      </c>
      <c r="M23" s="7" t="s">
        <v>188</v>
      </c>
    </row>
    <row r="24" spans="1:17" ht="15" hidden="1" x14ac:dyDescent="0.25">
      <c r="A24" s="7" t="s">
        <v>201</v>
      </c>
      <c r="B24" s="79">
        <v>43851</v>
      </c>
      <c r="E24" s="7" t="s">
        <v>193</v>
      </c>
      <c r="F24" s="156">
        <v>1100</v>
      </c>
      <c r="H24" s="80">
        <f t="shared" si="0"/>
        <v>760.10000000000036</v>
      </c>
      <c r="I24" s="7">
        <v>1</v>
      </c>
      <c r="K24" s="7" t="s">
        <v>291</v>
      </c>
      <c r="M24" s="3" t="s">
        <v>199</v>
      </c>
    </row>
    <row r="25" spans="1:17" ht="15" hidden="1" x14ac:dyDescent="0.25">
      <c r="A25" s="7" t="s">
        <v>201</v>
      </c>
      <c r="B25" s="79">
        <v>43851</v>
      </c>
      <c r="E25" s="7" t="s">
        <v>198</v>
      </c>
      <c r="F25" s="158">
        <v>1100</v>
      </c>
      <c r="H25" s="80">
        <f t="shared" si="0"/>
        <v>-339.89999999999964</v>
      </c>
      <c r="I25" s="7">
        <v>1</v>
      </c>
      <c r="K25" s="7" t="s">
        <v>290</v>
      </c>
      <c r="M25" s="3" t="s">
        <v>200</v>
      </c>
    </row>
    <row r="26" spans="1:17" hidden="1" x14ac:dyDescent="0.2">
      <c r="A26" s="7" t="s">
        <v>189</v>
      </c>
      <c r="B26" s="79">
        <v>43852</v>
      </c>
      <c r="E26" s="7" t="s">
        <v>190</v>
      </c>
      <c r="G26" s="156">
        <v>439.83</v>
      </c>
      <c r="H26" s="80">
        <f t="shared" si="0"/>
        <v>99.930000000000348</v>
      </c>
      <c r="I26" s="7">
        <v>1</v>
      </c>
      <c r="M26" s="7" t="s">
        <v>188</v>
      </c>
    </row>
    <row r="27" spans="1:17" hidden="1" x14ac:dyDescent="0.2">
      <c r="A27" s="7" t="s">
        <v>192</v>
      </c>
      <c r="B27" s="79">
        <v>43857</v>
      </c>
      <c r="E27" s="7" t="s">
        <v>191</v>
      </c>
      <c r="F27" s="156">
        <v>250.4</v>
      </c>
      <c r="H27" s="80">
        <f t="shared" si="0"/>
        <v>-150.46999999999966</v>
      </c>
      <c r="I27" s="7">
        <v>1</v>
      </c>
      <c r="M27" s="7" t="s">
        <v>185</v>
      </c>
    </row>
    <row r="28" spans="1:17" hidden="1" x14ac:dyDescent="0.2">
      <c r="A28" s="7" t="s">
        <v>192</v>
      </c>
      <c r="B28" s="79">
        <v>43857</v>
      </c>
      <c r="E28" s="7" t="s">
        <v>191</v>
      </c>
      <c r="F28" s="156">
        <v>250.4</v>
      </c>
      <c r="H28" s="80">
        <f t="shared" si="0"/>
        <v>-400.86999999999966</v>
      </c>
      <c r="I28" s="7">
        <v>1</v>
      </c>
      <c r="M28" s="7" t="s">
        <v>185</v>
      </c>
    </row>
    <row r="29" spans="1:17" hidden="1" x14ac:dyDescent="0.2">
      <c r="A29" s="7" t="s">
        <v>192</v>
      </c>
      <c r="B29" s="79">
        <v>43857</v>
      </c>
      <c r="E29" s="7" t="s">
        <v>191</v>
      </c>
      <c r="F29" s="156">
        <v>250.4</v>
      </c>
      <c r="H29" s="80">
        <f t="shared" si="0"/>
        <v>-651.26999999999964</v>
      </c>
      <c r="I29" s="7">
        <v>1</v>
      </c>
      <c r="M29" s="7" t="s">
        <v>185</v>
      </c>
    </row>
    <row r="30" spans="1:17" hidden="1" x14ac:dyDescent="0.2">
      <c r="A30" s="7" t="s">
        <v>196</v>
      </c>
      <c r="B30" s="79">
        <v>43857</v>
      </c>
      <c r="D30" s="146" t="s">
        <v>219</v>
      </c>
      <c r="E30" s="7" t="s">
        <v>197</v>
      </c>
      <c r="F30" s="156">
        <v>673.2</v>
      </c>
      <c r="H30" s="80">
        <f t="shared" si="0"/>
        <v>-1324.4699999999998</v>
      </c>
      <c r="I30" s="7">
        <v>1</v>
      </c>
      <c r="J30" s="7">
        <v>1</v>
      </c>
      <c r="K30" s="7" t="s">
        <v>185</v>
      </c>
      <c r="M30" s="7" t="s">
        <v>203</v>
      </c>
    </row>
    <row r="31" spans="1:17" hidden="1" x14ac:dyDescent="0.2">
      <c r="A31" s="7" t="s">
        <v>252</v>
      </c>
      <c r="B31" s="79">
        <v>43860</v>
      </c>
      <c r="E31" s="7" t="s">
        <v>253</v>
      </c>
      <c r="G31" s="156">
        <v>11000</v>
      </c>
      <c r="H31" s="80">
        <f t="shared" si="0"/>
        <v>9675.5300000000007</v>
      </c>
      <c r="I31" s="7">
        <v>1</v>
      </c>
      <c r="J31" s="7">
        <v>1</v>
      </c>
    </row>
    <row r="32" spans="1:17" hidden="1" x14ac:dyDescent="0.2">
      <c r="A32" s="7" t="s">
        <v>266</v>
      </c>
      <c r="B32" s="79">
        <v>43861</v>
      </c>
      <c r="C32" s="141"/>
      <c r="E32" s="83" t="s">
        <v>256</v>
      </c>
      <c r="F32" s="156">
        <v>148</v>
      </c>
      <c r="H32" s="80">
        <f t="shared" si="0"/>
        <v>9527.5300000000007</v>
      </c>
      <c r="I32" s="7">
        <v>1</v>
      </c>
    </row>
    <row r="33" spans="1:17" hidden="1" x14ac:dyDescent="0.2">
      <c r="A33" s="7" t="s">
        <v>163</v>
      </c>
      <c r="B33" s="79">
        <v>43861</v>
      </c>
      <c r="C33" s="140">
        <v>111901</v>
      </c>
      <c r="D33" s="144" t="s">
        <v>239</v>
      </c>
      <c r="E33" s="7" t="s">
        <v>257</v>
      </c>
      <c r="F33" s="156">
        <v>1200</v>
      </c>
      <c r="H33" s="80">
        <f t="shared" si="0"/>
        <v>8327.5300000000007</v>
      </c>
      <c r="I33" s="7">
        <v>1</v>
      </c>
    </row>
    <row r="34" spans="1:17" hidden="1" x14ac:dyDescent="0.2">
      <c r="A34" s="7" t="s">
        <v>259</v>
      </c>
      <c r="B34" s="79">
        <v>43861</v>
      </c>
      <c r="C34" s="140">
        <v>401037</v>
      </c>
      <c r="D34" s="146" t="s">
        <v>219</v>
      </c>
      <c r="E34" s="7" t="s">
        <v>258</v>
      </c>
      <c r="F34" s="156">
        <v>87.91</v>
      </c>
      <c r="H34" s="80">
        <f t="shared" si="0"/>
        <v>8239.6200000000008</v>
      </c>
      <c r="I34" s="7">
        <v>1</v>
      </c>
    </row>
    <row r="35" spans="1:17" hidden="1" x14ac:dyDescent="0.2">
      <c r="A35" s="7" t="s">
        <v>163</v>
      </c>
      <c r="B35" s="79">
        <v>43861</v>
      </c>
      <c r="C35" s="142" t="s">
        <v>264</v>
      </c>
      <c r="D35" s="144" t="s">
        <v>218</v>
      </c>
      <c r="E35" s="7" t="s">
        <v>265</v>
      </c>
      <c r="F35" s="156">
        <v>165</v>
      </c>
      <c r="H35" s="80">
        <f t="shared" si="0"/>
        <v>8074.6200000000008</v>
      </c>
      <c r="I35" s="7">
        <v>1</v>
      </c>
      <c r="J35" s="7">
        <v>1</v>
      </c>
    </row>
    <row r="36" spans="1:17" hidden="1" x14ac:dyDescent="0.2">
      <c r="A36" s="7" t="s">
        <v>260</v>
      </c>
      <c r="B36" s="79">
        <v>43863</v>
      </c>
      <c r="D36" s="144" t="s">
        <v>83</v>
      </c>
      <c r="E36" s="7" t="s">
        <v>261</v>
      </c>
      <c r="F36" s="156">
        <v>968.84</v>
      </c>
      <c r="H36" s="80">
        <f t="shared" ref="H36:H67" si="1">H35-F36+G36</f>
        <v>7105.7800000000007</v>
      </c>
      <c r="I36" s="7">
        <v>1</v>
      </c>
    </row>
    <row r="37" spans="1:17" hidden="1" x14ac:dyDescent="0.2">
      <c r="A37" s="7" t="s">
        <v>260</v>
      </c>
      <c r="B37" s="79">
        <v>43863</v>
      </c>
      <c r="D37" s="144" t="s">
        <v>83</v>
      </c>
      <c r="E37" s="7" t="s">
        <v>262</v>
      </c>
      <c r="F37" s="156">
        <v>1564.91</v>
      </c>
      <c r="H37" s="80">
        <f t="shared" si="1"/>
        <v>5540.8700000000008</v>
      </c>
      <c r="I37" s="7">
        <v>1</v>
      </c>
    </row>
    <row r="38" spans="1:17" s="81" customFormat="1" hidden="1" x14ac:dyDescent="0.2">
      <c r="A38" s="7" t="s">
        <v>163</v>
      </c>
      <c r="B38" s="79">
        <v>43864</v>
      </c>
      <c r="C38" s="140" t="s">
        <v>254</v>
      </c>
      <c r="D38" s="146" t="s">
        <v>219</v>
      </c>
      <c r="E38" s="83" t="s">
        <v>255</v>
      </c>
      <c r="F38" s="156">
        <v>335.57</v>
      </c>
      <c r="G38" s="80"/>
      <c r="H38" s="80">
        <f t="shared" si="1"/>
        <v>5205.3000000000011</v>
      </c>
      <c r="I38" s="7">
        <v>1</v>
      </c>
      <c r="J38" s="7">
        <v>1</v>
      </c>
      <c r="K38" s="7" t="s">
        <v>185</v>
      </c>
      <c r="L38" s="7"/>
      <c r="M38" s="7"/>
      <c r="N38" s="7"/>
      <c r="O38" s="7"/>
      <c r="P38" s="7"/>
      <c r="Q38" s="7"/>
    </row>
    <row r="39" spans="1:17" hidden="1" x14ac:dyDescent="0.2">
      <c r="A39" s="7" t="s">
        <v>163</v>
      </c>
      <c r="B39" s="79">
        <v>43865</v>
      </c>
      <c r="C39" s="140" t="s">
        <v>277</v>
      </c>
      <c r="D39" s="144" t="s">
        <v>239</v>
      </c>
      <c r="E39" s="83" t="s">
        <v>263</v>
      </c>
      <c r="F39" s="156">
        <v>8.33</v>
      </c>
      <c r="H39" s="80">
        <f t="shared" si="1"/>
        <v>5196.9700000000012</v>
      </c>
      <c r="I39" s="7">
        <v>1</v>
      </c>
      <c r="J39" s="7">
        <v>1</v>
      </c>
      <c r="K39" s="7" t="s">
        <v>185</v>
      </c>
    </row>
    <row r="40" spans="1:17" hidden="1" x14ac:dyDescent="0.2">
      <c r="A40" s="7" t="s">
        <v>163</v>
      </c>
      <c r="B40" s="79">
        <v>43866</v>
      </c>
      <c r="C40" s="140" t="s">
        <v>278</v>
      </c>
      <c r="D40" s="146" t="s">
        <v>219</v>
      </c>
      <c r="E40" s="83" t="s">
        <v>279</v>
      </c>
      <c r="F40" s="156">
        <v>166.8</v>
      </c>
      <c r="H40" s="80">
        <f t="shared" si="1"/>
        <v>5030.170000000001</v>
      </c>
      <c r="I40" s="7">
        <v>1</v>
      </c>
    </row>
    <row r="41" spans="1:17" hidden="1" x14ac:dyDescent="0.2">
      <c r="A41" s="7" t="s">
        <v>163</v>
      </c>
      <c r="B41" s="79">
        <v>43866</v>
      </c>
      <c r="C41" s="140" t="s">
        <v>281</v>
      </c>
      <c r="D41" s="144" t="s">
        <v>239</v>
      </c>
      <c r="E41" s="86" t="s">
        <v>280</v>
      </c>
      <c r="F41" s="156">
        <v>94.49</v>
      </c>
      <c r="H41" s="80">
        <f t="shared" si="1"/>
        <v>4935.6800000000012</v>
      </c>
      <c r="I41" s="7">
        <v>1</v>
      </c>
    </row>
    <row r="42" spans="1:17" hidden="1" x14ac:dyDescent="0.2">
      <c r="A42" s="7" t="s">
        <v>259</v>
      </c>
      <c r="B42" s="79">
        <v>43867</v>
      </c>
      <c r="C42" s="151">
        <v>6209814</v>
      </c>
      <c r="D42" s="144" t="s">
        <v>217</v>
      </c>
      <c r="E42" s="60" t="s">
        <v>244</v>
      </c>
      <c r="F42" s="156">
        <v>197</v>
      </c>
      <c r="H42" s="80">
        <f t="shared" si="1"/>
        <v>4738.6800000000012</v>
      </c>
      <c r="I42" s="7">
        <v>1</v>
      </c>
      <c r="J42" s="7">
        <v>1</v>
      </c>
    </row>
    <row r="43" spans="1:17" s="81" customFormat="1" hidden="1" x14ac:dyDescent="0.2">
      <c r="A43" s="81" t="s">
        <v>163</v>
      </c>
      <c r="B43" s="84">
        <v>43871</v>
      </c>
      <c r="C43" s="141" t="s">
        <v>281</v>
      </c>
      <c r="D43" s="145"/>
      <c r="E43" s="152" t="s">
        <v>282</v>
      </c>
      <c r="F43" s="155">
        <v>14.19</v>
      </c>
      <c r="G43" s="85"/>
      <c r="H43" s="85">
        <f t="shared" si="1"/>
        <v>4724.4900000000016</v>
      </c>
      <c r="I43" s="81">
        <v>1</v>
      </c>
      <c r="J43" s="81">
        <v>1</v>
      </c>
      <c r="K43" s="81" t="s">
        <v>185</v>
      </c>
      <c r="L43" s="81" t="s">
        <v>9</v>
      </c>
    </row>
    <row r="44" spans="1:17" s="81" customFormat="1" hidden="1" x14ac:dyDescent="0.2">
      <c r="A44" s="81" t="s">
        <v>163</v>
      </c>
      <c r="B44" s="84">
        <v>43871</v>
      </c>
      <c r="C44" s="141" t="s">
        <v>281</v>
      </c>
      <c r="D44" s="145"/>
      <c r="E44" s="149" t="s">
        <v>283</v>
      </c>
      <c r="F44" s="155">
        <v>8.8000000000000007</v>
      </c>
      <c r="G44" s="85"/>
      <c r="H44" s="85">
        <f t="shared" si="1"/>
        <v>4715.6900000000014</v>
      </c>
      <c r="I44" s="81">
        <v>1</v>
      </c>
      <c r="L44" s="81" t="s">
        <v>9</v>
      </c>
    </row>
    <row r="45" spans="1:17" hidden="1" x14ac:dyDescent="0.2">
      <c r="A45" s="7" t="s">
        <v>252</v>
      </c>
      <c r="B45" s="79">
        <v>43874</v>
      </c>
      <c r="C45" s="140" t="s">
        <v>284</v>
      </c>
      <c r="D45" s="144" t="s">
        <v>83</v>
      </c>
      <c r="E45" s="83" t="s">
        <v>285</v>
      </c>
      <c r="F45" s="156">
        <v>89</v>
      </c>
      <c r="H45" s="80">
        <f t="shared" si="1"/>
        <v>4626.6900000000014</v>
      </c>
      <c r="I45" s="7">
        <v>1</v>
      </c>
    </row>
    <row r="46" spans="1:17" x14ac:dyDescent="0.2">
      <c r="A46" s="7" t="s">
        <v>297</v>
      </c>
      <c r="B46" s="79">
        <v>43875</v>
      </c>
      <c r="C46" s="140" t="s">
        <v>299</v>
      </c>
      <c r="D46" s="146"/>
      <c r="E46" s="7" t="s">
        <v>298</v>
      </c>
      <c r="F46" s="80">
        <v>1392</v>
      </c>
      <c r="H46" s="80">
        <f t="shared" si="1"/>
        <v>3234.6900000000014</v>
      </c>
      <c r="I46" s="7">
        <v>0</v>
      </c>
    </row>
    <row r="47" spans="1:17" hidden="1" x14ac:dyDescent="0.2">
      <c r="A47" s="7" t="s">
        <v>287</v>
      </c>
      <c r="B47" s="79">
        <v>43879</v>
      </c>
      <c r="C47" s="140" t="s">
        <v>281</v>
      </c>
      <c r="D47" s="144" t="s">
        <v>83</v>
      </c>
      <c r="E47" s="7" t="s">
        <v>286</v>
      </c>
      <c r="F47" s="156">
        <v>1166</v>
      </c>
      <c r="H47" s="80">
        <f t="shared" si="1"/>
        <v>2068.6900000000014</v>
      </c>
      <c r="I47" s="7">
        <v>1</v>
      </c>
    </row>
    <row r="48" spans="1:17" hidden="1" x14ac:dyDescent="0.2">
      <c r="A48" s="7" t="s">
        <v>189</v>
      </c>
      <c r="B48" s="79">
        <v>43882</v>
      </c>
      <c r="D48" s="144" t="s">
        <v>83</v>
      </c>
      <c r="E48" s="7" t="s">
        <v>288</v>
      </c>
      <c r="G48" s="156">
        <v>439.83</v>
      </c>
      <c r="H48" s="80">
        <f t="shared" si="1"/>
        <v>2508.5200000000013</v>
      </c>
      <c r="I48" s="7">
        <v>1</v>
      </c>
      <c r="J48" s="7">
        <v>1</v>
      </c>
      <c r="K48" s="7" t="s">
        <v>289</v>
      </c>
    </row>
    <row r="49" spans="1:17" hidden="1" x14ac:dyDescent="0.2">
      <c r="A49" s="7" t="s">
        <v>304</v>
      </c>
      <c r="B49" s="79">
        <v>43886</v>
      </c>
      <c r="C49" s="140" t="s">
        <v>305</v>
      </c>
      <c r="D49" s="144" t="s">
        <v>83</v>
      </c>
      <c r="E49" s="7" t="s">
        <v>306</v>
      </c>
      <c r="F49" s="156">
        <v>250.99</v>
      </c>
      <c r="H49" s="80">
        <f t="shared" si="1"/>
        <v>2257.5300000000016</v>
      </c>
      <c r="I49" s="7">
        <v>1</v>
      </c>
    </row>
    <row r="50" spans="1:17" x14ac:dyDescent="0.2">
      <c r="A50" s="7" t="s">
        <v>295</v>
      </c>
      <c r="B50" s="79">
        <v>43887</v>
      </c>
      <c r="C50" s="140" t="s">
        <v>296</v>
      </c>
      <c r="D50" s="144" t="s">
        <v>83</v>
      </c>
      <c r="E50" s="36" t="s">
        <v>294</v>
      </c>
      <c r="F50" s="80">
        <v>206</v>
      </c>
      <c r="H50" s="80">
        <f t="shared" si="1"/>
        <v>2051.5300000000016</v>
      </c>
      <c r="I50" s="7">
        <v>0</v>
      </c>
    </row>
    <row r="51" spans="1:17" s="81" customFormat="1" hidden="1" x14ac:dyDescent="0.2">
      <c r="A51" s="7" t="s">
        <v>259</v>
      </c>
      <c r="B51" s="79">
        <v>43888</v>
      </c>
      <c r="C51" s="140"/>
      <c r="D51" s="144"/>
      <c r="E51" s="7" t="s">
        <v>307</v>
      </c>
      <c r="F51" s="156">
        <v>1595.6</v>
      </c>
      <c r="G51" s="80"/>
      <c r="H51" s="80">
        <f t="shared" si="1"/>
        <v>455.93000000000166</v>
      </c>
      <c r="I51" s="7">
        <v>1</v>
      </c>
      <c r="J51" s="7"/>
      <c r="K51" s="7"/>
      <c r="L51" s="7"/>
      <c r="M51" s="7"/>
      <c r="N51" s="7"/>
      <c r="O51" s="7"/>
      <c r="P51" s="7"/>
      <c r="Q51" s="7"/>
    </row>
    <row r="52" spans="1:17" hidden="1" x14ac:dyDescent="0.2">
      <c r="A52" s="7" t="s">
        <v>260</v>
      </c>
      <c r="B52" s="79">
        <v>43890</v>
      </c>
      <c r="D52" s="144" t="s">
        <v>83</v>
      </c>
      <c r="E52" s="7" t="s">
        <v>308</v>
      </c>
      <c r="F52" s="156">
        <v>968.84</v>
      </c>
      <c r="H52" s="80">
        <f t="shared" si="1"/>
        <v>-512.90999999999838</v>
      </c>
      <c r="I52" s="7">
        <v>1</v>
      </c>
    </row>
    <row r="53" spans="1:17" hidden="1" x14ac:dyDescent="0.2">
      <c r="A53" s="7" t="s">
        <v>297</v>
      </c>
      <c r="B53" s="79">
        <v>43892</v>
      </c>
      <c r="C53" s="140" t="s">
        <v>301</v>
      </c>
      <c r="D53" s="146" t="s">
        <v>219</v>
      </c>
      <c r="E53" s="7" t="s">
        <v>300</v>
      </c>
      <c r="F53" s="156">
        <v>378.1</v>
      </c>
      <c r="H53" s="80">
        <f t="shared" si="1"/>
        <v>-891.0099999999984</v>
      </c>
      <c r="I53" s="7">
        <v>1</v>
      </c>
    </row>
    <row r="54" spans="1:17" x14ac:dyDescent="0.2">
      <c r="A54" s="7" t="s">
        <v>297</v>
      </c>
      <c r="B54" s="79">
        <v>43893</v>
      </c>
      <c r="D54" s="147" t="s">
        <v>219</v>
      </c>
      <c r="E54" s="7" t="s">
        <v>314</v>
      </c>
      <c r="F54" s="80">
        <v>9.99</v>
      </c>
      <c r="H54" s="80">
        <f t="shared" si="1"/>
        <v>-900.99999999999841</v>
      </c>
      <c r="I54" s="7">
        <v>0</v>
      </c>
    </row>
    <row r="55" spans="1:17" x14ac:dyDescent="0.2">
      <c r="A55" s="7" t="s">
        <v>297</v>
      </c>
      <c r="B55" s="79">
        <v>43893</v>
      </c>
      <c r="D55" s="147" t="s">
        <v>219</v>
      </c>
      <c r="E55" s="7" t="s">
        <v>314</v>
      </c>
      <c r="F55" s="80">
        <v>9.99</v>
      </c>
      <c r="H55" s="80">
        <f t="shared" si="1"/>
        <v>-910.98999999999842</v>
      </c>
      <c r="I55" s="7">
        <v>0</v>
      </c>
    </row>
    <row r="56" spans="1:17" x14ac:dyDescent="0.2">
      <c r="A56" s="7" t="s">
        <v>313</v>
      </c>
      <c r="B56" s="79">
        <v>43893</v>
      </c>
      <c r="D56" s="144" t="s">
        <v>132</v>
      </c>
      <c r="E56" s="7" t="s">
        <v>315</v>
      </c>
      <c r="F56" s="80">
        <f>72+24</f>
        <v>96</v>
      </c>
      <c r="H56" s="80">
        <f t="shared" si="1"/>
        <v>-1006.9899999999984</v>
      </c>
      <c r="I56" s="7">
        <v>0</v>
      </c>
    </row>
    <row r="57" spans="1:17" hidden="1" x14ac:dyDescent="0.2">
      <c r="A57" s="7" t="s">
        <v>297</v>
      </c>
      <c r="B57" s="79">
        <v>43894</v>
      </c>
      <c r="D57" s="144" t="s">
        <v>309</v>
      </c>
      <c r="E57" s="7" t="s">
        <v>171</v>
      </c>
      <c r="F57" s="156">
        <v>8.33</v>
      </c>
      <c r="H57" s="80">
        <f t="shared" si="1"/>
        <v>-1015.3199999999985</v>
      </c>
      <c r="I57" s="7">
        <v>1</v>
      </c>
    </row>
    <row r="58" spans="1:17" hidden="1" x14ac:dyDescent="0.2">
      <c r="A58" s="7" t="s">
        <v>260</v>
      </c>
      <c r="B58" s="79">
        <v>43894</v>
      </c>
      <c r="D58" s="144" t="s">
        <v>83</v>
      </c>
      <c r="E58" s="7" t="s">
        <v>310</v>
      </c>
      <c r="F58" s="156">
        <v>775.92</v>
      </c>
      <c r="H58" s="80">
        <f t="shared" si="1"/>
        <v>-1791.2399999999984</v>
      </c>
      <c r="I58" s="7">
        <v>1</v>
      </c>
    </row>
    <row r="59" spans="1:17" hidden="1" x14ac:dyDescent="0.2">
      <c r="A59" s="7" t="s">
        <v>297</v>
      </c>
      <c r="B59" s="79">
        <v>43895</v>
      </c>
      <c r="D59" s="146" t="s">
        <v>219</v>
      </c>
      <c r="E59" s="7" t="s">
        <v>278</v>
      </c>
      <c r="F59" s="156">
        <v>166.8</v>
      </c>
      <c r="H59" s="80">
        <f t="shared" si="1"/>
        <v>-1958.0399999999984</v>
      </c>
      <c r="I59" s="7">
        <v>1</v>
      </c>
    </row>
    <row r="60" spans="1:17" hidden="1" x14ac:dyDescent="0.2">
      <c r="A60" s="7" t="s">
        <v>297</v>
      </c>
      <c r="B60" s="79">
        <v>43895</v>
      </c>
      <c r="C60" s="140" t="s">
        <v>281</v>
      </c>
      <c r="D60" s="144" t="s">
        <v>239</v>
      </c>
      <c r="E60" s="7" t="s">
        <v>322</v>
      </c>
      <c r="F60" s="156">
        <v>94.49</v>
      </c>
      <c r="H60" s="80">
        <f t="shared" si="1"/>
        <v>-2052.5299999999984</v>
      </c>
      <c r="I60" s="7">
        <v>1</v>
      </c>
    </row>
    <row r="61" spans="1:17" hidden="1" x14ac:dyDescent="0.2">
      <c r="A61" s="81" t="s">
        <v>163</v>
      </c>
      <c r="B61" s="84">
        <v>43897</v>
      </c>
      <c r="C61" s="141" t="s">
        <v>178</v>
      </c>
      <c r="D61" s="145" t="s">
        <v>239</v>
      </c>
      <c r="E61" s="81" t="s">
        <v>183</v>
      </c>
      <c r="F61" s="155">
        <v>8.7899999999999991</v>
      </c>
      <c r="H61" s="80">
        <f t="shared" si="1"/>
        <v>-2061.3199999999983</v>
      </c>
      <c r="I61" s="7">
        <v>1</v>
      </c>
    </row>
    <row r="62" spans="1:17" hidden="1" x14ac:dyDescent="0.2">
      <c r="A62" s="81" t="s">
        <v>163</v>
      </c>
      <c r="B62" s="84">
        <v>43900</v>
      </c>
      <c r="C62" s="141" t="s">
        <v>281</v>
      </c>
      <c r="D62" s="145"/>
      <c r="E62" s="84" t="s">
        <v>323</v>
      </c>
      <c r="F62" s="155">
        <v>14.64</v>
      </c>
      <c r="H62" s="80">
        <f t="shared" si="1"/>
        <v>-2075.9599999999982</v>
      </c>
      <c r="I62" s="7">
        <v>1</v>
      </c>
    </row>
    <row r="63" spans="1:17" s="81" customFormat="1" hidden="1" x14ac:dyDescent="0.2">
      <c r="A63" s="7" t="s">
        <v>163</v>
      </c>
      <c r="B63" s="79">
        <v>43900</v>
      </c>
      <c r="C63" s="140" t="s">
        <v>281</v>
      </c>
      <c r="D63" s="144" t="s">
        <v>239</v>
      </c>
      <c r="E63" s="144" t="s">
        <v>324</v>
      </c>
      <c r="F63" s="156">
        <v>95</v>
      </c>
      <c r="G63" s="80"/>
      <c r="H63" s="80">
        <f t="shared" si="1"/>
        <v>-2170.9599999999982</v>
      </c>
      <c r="I63" s="7">
        <v>1</v>
      </c>
      <c r="J63" s="7"/>
      <c r="K63" s="7"/>
      <c r="L63" s="7"/>
      <c r="M63" s="7"/>
      <c r="N63" s="7"/>
      <c r="O63" s="7"/>
      <c r="P63" s="7"/>
      <c r="Q63" s="7"/>
    </row>
    <row r="64" spans="1:17" hidden="1" x14ac:dyDescent="0.2">
      <c r="A64" s="7" t="s">
        <v>174</v>
      </c>
      <c r="B64" s="79">
        <v>43900</v>
      </c>
      <c r="C64" s="140" t="s">
        <v>289</v>
      </c>
      <c r="D64" s="146" t="s">
        <v>222</v>
      </c>
      <c r="E64" s="83" t="s">
        <v>325</v>
      </c>
      <c r="G64" s="156">
        <v>1200</v>
      </c>
      <c r="H64" s="80">
        <f t="shared" si="1"/>
        <v>-970.95999999999822</v>
      </c>
      <c r="I64" s="7">
        <v>1</v>
      </c>
    </row>
    <row r="65" spans="1:17" hidden="1" x14ac:dyDescent="0.2">
      <c r="A65" s="7" t="s">
        <v>174</v>
      </c>
      <c r="B65" s="79">
        <v>43900</v>
      </c>
      <c r="C65" s="140" t="s">
        <v>289</v>
      </c>
      <c r="D65" s="146" t="s">
        <v>222</v>
      </c>
      <c r="E65" s="83" t="s">
        <v>325</v>
      </c>
      <c r="G65" s="156">
        <v>1200</v>
      </c>
      <c r="H65" s="80">
        <f t="shared" si="1"/>
        <v>229.04000000000178</v>
      </c>
      <c r="I65" s="7">
        <v>1</v>
      </c>
      <c r="K65" s="157" t="s">
        <v>326</v>
      </c>
    </row>
    <row r="66" spans="1:17" hidden="1" x14ac:dyDescent="0.2">
      <c r="A66" s="7" t="s">
        <v>201</v>
      </c>
      <c r="B66" s="79">
        <v>43899</v>
      </c>
      <c r="C66" s="140" t="s">
        <v>327</v>
      </c>
      <c r="D66" s="144" t="s">
        <v>132</v>
      </c>
      <c r="E66" s="7" t="s">
        <v>328</v>
      </c>
      <c r="F66" s="158">
        <v>110</v>
      </c>
      <c r="H66" s="80">
        <f t="shared" si="1"/>
        <v>119.04000000000178</v>
      </c>
      <c r="I66" s="7">
        <v>1</v>
      </c>
    </row>
    <row r="67" spans="1:17" hidden="1" x14ac:dyDescent="0.2">
      <c r="A67" s="7" t="s">
        <v>287</v>
      </c>
      <c r="B67" s="79">
        <v>43905</v>
      </c>
      <c r="C67" s="140" t="s">
        <v>185</v>
      </c>
      <c r="D67" s="7" t="s">
        <v>132</v>
      </c>
      <c r="E67" s="7" t="s">
        <v>334</v>
      </c>
      <c r="F67" s="158">
        <v>1166</v>
      </c>
      <c r="H67" s="80">
        <f t="shared" si="1"/>
        <v>-1046.9599999999982</v>
      </c>
      <c r="I67" s="7">
        <v>1</v>
      </c>
    </row>
    <row r="68" spans="1:17" x14ac:dyDescent="0.2">
      <c r="A68" s="7" t="s">
        <v>259</v>
      </c>
      <c r="B68" s="79">
        <v>43903</v>
      </c>
      <c r="C68" s="140" t="s">
        <v>339</v>
      </c>
      <c r="E68" s="83" t="s">
        <v>335</v>
      </c>
      <c r="F68" s="80">
        <v>148.80000000000001</v>
      </c>
      <c r="H68" s="80">
        <f t="shared" ref="H68:H99" si="2">H67-F68+G68</f>
        <v>-1195.7599999999982</v>
      </c>
      <c r="I68" s="7">
        <v>0</v>
      </c>
    </row>
    <row r="69" spans="1:17" x14ac:dyDescent="0.2">
      <c r="A69" s="7" t="s">
        <v>259</v>
      </c>
      <c r="B69" s="79">
        <v>43903</v>
      </c>
      <c r="C69" s="142" t="s">
        <v>336</v>
      </c>
      <c r="D69" s="146"/>
      <c r="E69" s="83" t="s">
        <v>337</v>
      </c>
      <c r="F69" s="80">
        <v>194.75</v>
      </c>
      <c r="H69" s="80">
        <f t="shared" si="2"/>
        <v>-1390.5099999999982</v>
      </c>
      <c r="I69" s="7">
        <v>0</v>
      </c>
    </row>
    <row r="70" spans="1:17" hidden="1" x14ac:dyDescent="0.2">
      <c r="B70" s="87"/>
      <c r="C70" s="143"/>
      <c r="D70" s="148"/>
      <c r="E70" s="83"/>
      <c r="F70" s="88"/>
      <c r="G70" s="88"/>
      <c r="H70" s="80">
        <f t="shared" ref="H70:H77" si="3">H69-F70+G70</f>
        <v>-1390.5099999999982</v>
      </c>
      <c r="I70" s="83"/>
      <c r="J70" s="83"/>
      <c r="K70" s="83"/>
    </row>
    <row r="71" spans="1:17" hidden="1" x14ac:dyDescent="0.2">
      <c r="A71" s="81"/>
      <c r="B71" s="84"/>
      <c r="C71" s="141"/>
      <c r="D71" s="145"/>
      <c r="E71" s="81"/>
      <c r="F71" s="85"/>
      <c r="G71" s="85"/>
      <c r="H71" s="80">
        <f t="shared" si="3"/>
        <v>-1390.5099999999982</v>
      </c>
      <c r="I71" s="81"/>
      <c r="J71" s="81"/>
      <c r="K71" s="81"/>
      <c r="L71" s="81"/>
      <c r="M71" s="81"/>
      <c r="N71" s="81"/>
      <c r="O71" s="81"/>
      <c r="P71" s="81"/>
      <c r="Q71" s="81"/>
    </row>
    <row r="72" spans="1:17" hidden="1" x14ac:dyDescent="0.2">
      <c r="H72" s="80">
        <f t="shared" si="3"/>
        <v>-1390.5099999999982</v>
      </c>
    </row>
    <row r="73" spans="1:17" s="81" customFormat="1" hidden="1" x14ac:dyDescent="0.2">
      <c r="A73" s="7"/>
      <c r="B73" s="79"/>
      <c r="C73" s="140"/>
      <c r="D73" s="144"/>
      <c r="E73" s="7"/>
      <c r="F73" s="80"/>
      <c r="G73" s="80"/>
      <c r="H73" s="80">
        <f t="shared" si="3"/>
        <v>-1390.5099999999982</v>
      </c>
      <c r="I73" s="7"/>
      <c r="J73" s="7"/>
      <c r="K73" s="7"/>
      <c r="L73" s="7"/>
      <c r="M73" s="7"/>
      <c r="N73" s="7"/>
      <c r="O73" s="7"/>
      <c r="P73" s="7"/>
      <c r="Q73" s="7"/>
    </row>
    <row r="74" spans="1:17" hidden="1" x14ac:dyDescent="0.2">
      <c r="H74" s="80">
        <f t="shared" si="3"/>
        <v>-1390.5099999999982</v>
      </c>
    </row>
    <row r="75" spans="1:17" hidden="1" x14ac:dyDescent="0.2">
      <c r="H75" s="80">
        <f t="shared" si="3"/>
        <v>-1390.5099999999982</v>
      </c>
    </row>
    <row r="76" spans="1:17" hidden="1" x14ac:dyDescent="0.2">
      <c r="H76" s="80">
        <f t="shared" si="3"/>
        <v>-1390.5099999999982</v>
      </c>
    </row>
    <row r="77" spans="1:17" hidden="1" x14ac:dyDescent="0.2">
      <c r="H77" s="80">
        <f t="shared" si="3"/>
        <v>-1390.5099999999982</v>
      </c>
    </row>
    <row r="86" spans="1:17" x14ac:dyDescent="0.2">
      <c r="J86" s="80"/>
    </row>
    <row r="90" spans="1:17" x14ac:dyDescent="0.2">
      <c r="L90" s="83"/>
      <c r="M90" s="83"/>
      <c r="N90" s="83"/>
      <c r="O90" s="83"/>
      <c r="P90" s="83"/>
      <c r="Q90" s="83"/>
    </row>
    <row r="91" spans="1:17" s="83" customFormat="1" x14ac:dyDescent="0.2">
      <c r="A91" s="7"/>
      <c r="B91" s="79"/>
      <c r="C91" s="140"/>
      <c r="D91" s="144"/>
      <c r="E91" s="7"/>
      <c r="F91" s="80"/>
      <c r="G91" s="80"/>
      <c r="H91" s="80"/>
      <c r="I91" s="7"/>
      <c r="J91" s="7"/>
      <c r="K91" s="7"/>
      <c r="L91" s="7"/>
      <c r="M91" s="7"/>
      <c r="N91" s="7">
        <f>313-148</f>
        <v>165</v>
      </c>
      <c r="O91" s="7"/>
      <c r="P91" s="7"/>
      <c r="Q91" s="7"/>
    </row>
    <row r="92" spans="1:17" x14ac:dyDescent="0.2">
      <c r="A92" s="81"/>
      <c r="B92" s="84"/>
      <c r="C92" s="141"/>
      <c r="D92" s="145"/>
      <c r="E92" s="81"/>
      <c r="F92" s="85"/>
      <c r="G92" s="85"/>
      <c r="H92" s="85"/>
      <c r="I92" s="81"/>
      <c r="J92" s="81"/>
      <c r="K92" s="81"/>
      <c r="L92" s="81"/>
      <c r="M92" s="81"/>
      <c r="N92" s="81"/>
      <c r="O92" s="81"/>
      <c r="P92" s="81"/>
      <c r="Q92" s="81"/>
    </row>
    <row r="94" spans="1:17" s="81" customFormat="1" x14ac:dyDescent="0.2">
      <c r="A94" s="7"/>
      <c r="B94" s="79"/>
      <c r="C94" s="140"/>
      <c r="D94" s="144"/>
      <c r="E94" s="7"/>
      <c r="F94" s="80"/>
      <c r="G94" s="80"/>
      <c r="H94" s="80"/>
      <c r="I94" s="7"/>
      <c r="J94" s="7"/>
      <c r="K94" s="7"/>
      <c r="L94" s="7"/>
      <c r="M94" s="7"/>
      <c r="N94" s="7"/>
      <c r="O94" s="7"/>
      <c r="P94" s="7"/>
      <c r="Q94" s="7"/>
    </row>
    <row r="100" spans="1:17" x14ac:dyDescent="0.2">
      <c r="A100" s="81"/>
      <c r="B100" s="84"/>
      <c r="C100" s="141"/>
      <c r="D100" s="145"/>
      <c r="E100" s="81"/>
      <c r="F100" s="85"/>
      <c r="G100" s="85"/>
      <c r="H100" s="85"/>
      <c r="I100" s="81"/>
      <c r="J100" s="81"/>
      <c r="K100" s="81"/>
      <c r="L100" s="81"/>
      <c r="M100" s="81"/>
      <c r="N100" s="81"/>
      <c r="O100" s="81"/>
      <c r="P100" s="81"/>
      <c r="Q100" s="81"/>
    </row>
    <row r="104" spans="1:17" x14ac:dyDescent="0.2">
      <c r="A104" s="81"/>
      <c r="B104" s="84"/>
      <c r="C104" s="141"/>
      <c r="D104" s="145"/>
      <c r="E104" s="81"/>
      <c r="F104" s="85"/>
      <c r="G104" s="85"/>
      <c r="H104" s="85"/>
      <c r="I104" s="81"/>
      <c r="J104" s="81"/>
      <c r="K104" s="81"/>
      <c r="L104" s="81"/>
      <c r="M104" s="81"/>
      <c r="N104" s="81"/>
      <c r="O104" s="81"/>
      <c r="P104" s="81"/>
      <c r="Q104" s="81"/>
    </row>
    <row r="105" spans="1:17" s="81" customFormat="1" x14ac:dyDescent="0.2">
      <c r="A105" s="7"/>
      <c r="B105" s="79"/>
      <c r="C105" s="140"/>
      <c r="D105" s="144"/>
      <c r="E105" s="7"/>
      <c r="F105" s="80"/>
      <c r="G105" s="80"/>
      <c r="H105" s="80"/>
      <c r="I105" s="7"/>
      <c r="J105" s="7"/>
      <c r="K105" s="7"/>
      <c r="L105" s="7"/>
      <c r="M105" s="7"/>
      <c r="N105" s="7"/>
      <c r="O105" s="7"/>
      <c r="P105" s="7"/>
      <c r="Q105" s="7"/>
    </row>
    <row r="106" spans="1:17" x14ac:dyDescent="0.2">
      <c r="E106" s="83"/>
    </row>
    <row r="108" spans="1:17" s="81" customFormat="1" x14ac:dyDescent="0.2">
      <c r="A108" s="7"/>
      <c r="B108" s="79"/>
      <c r="C108" s="140"/>
      <c r="D108" s="144"/>
      <c r="E108" s="83"/>
      <c r="F108" s="80"/>
      <c r="G108" s="80"/>
      <c r="H108" s="80"/>
      <c r="I108" s="7"/>
      <c r="J108" s="7"/>
      <c r="K108" s="7"/>
      <c r="L108" s="7"/>
      <c r="M108" s="7"/>
      <c r="N108" s="7"/>
      <c r="O108" s="7"/>
      <c r="P108" s="7"/>
      <c r="Q108" s="7"/>
    </row>
    <row r="109" spans="1:17" x14ac:dyDescent="0.2">
      <c r="A109" s="81"/>
      <c r="B109" s="84"/>
      <c r="C109" s="141"/>
      <c r="D109" s="145"/>
      <c r="E109" s="89"/>
      <c r="F109" s="85"/>
      <c r="G109" s="85"/>
      <c r="H109" s="85"/>
      <c r="I109" s="81"/>
      <c r="J109" s="81"/>
      <c r="K109" s="81"/>
      <c r="L109" s="81"/>
      <c r="M109" s="81"/>
      <c r="N109" s="81"/>
      <c r="O109" s="81"/>
      <c r="P109" s="81"/>
      <c r="Q109" s="81"/>
    </row>
    <row r="110" spans="1:17" s="81" customFormat="1" x14ac:dyDescent="0.2">
      <c r="A110" s="7"/>
      <c r="B110" s="79"/>
      <c r="C110" s="140"/>
      <c r="D110" s="144"/>
      <c r="E110" s="7"/>
      <c r="F110" s="80"/>
      <c r="G110" s="80"/>
      <c r="H110" s="80"/>
      <c r="I110" s="7"/>
      <c r="J110" s="7"/>
      <c r="K110" s="7"/>
      <c r="L110" s="7"/>
      <c r="M110" s="7"/>
      <c r="N110" s="7"/>
      <c r="O110" s="7"/>
      <c r="P110" s="7"/>
      <c r="Q110" s="7"/>
    </row>
    <row r="112" spans="1:17" x14ac:dyDescent="0.2">
      <c r="E112" s="86"/>
    </row>
    <row r="113" spans="1:17" x14ac:dyDescent="0.2">
      <c r="E113" s="83"/>
    </row>
    <row r="114" spans="1:17" x14ac:dyDescent="0.2">
      <c r="A114" s="81"/>
      <c r="B114" s="84"/>
      <c r="C114" s="141"/>
      <c r="D114" s="145"/>
      <c r="E114" s="81"/>
      <c r="F114" s="85"/>
      <c r="G114" s="85"/>
      <c r="H114" s="85"/>
      <c r="I114" s="81"/>
      <c r="J114" s="81"/>
      <c r="K114" s="81"/>
      <c r="L114" s="81"/>
      <c r="M114" s="81"/>
      <c r="N114" s="81"/>
      <c r="O114" s="81"/>
      <c r="P114" s="81"/>
      <c r="Q114" s="81"/>
    </row>
    <row r="115" spans="1:17" x14ac:dyDescent="0.2">
      <c r="A115" s="81"/>
      <c r="B115" s="84"/>
      <c r="C115" s="141"/>
      <c r="D115" s="145"/>
      <c r="E115" s="81"/>
      <c r="F115" s="85"/>
      <c r="G115" s="85"/>
      <c r="H115" s="85"/>
      <c r="I115" s="81"/>
      <c r="J115" s="81"/>
      <c r="K115" s="81"/>
      <c r="L115" s="81"/>
      <c r="M115" s="81"/>
      <c r="N115" s="81"/>
      <c r="O115" s="81"/>
      <c r="P115" s="81"/>
      <c r="Q115" s="81"/>
    </row>
    <row r="116" spans="1:17" x14ac:dyDescent="0.2">
      <c r="A116" s="81"/>
      <c r="B116" s="84"/>
      <c r="C116" s="141"/>
      <c r="D116" s="145"/>
      <c r="E116" s="81"/>
      <c r="F116" s="85"/>
      <c r="G116" s="85"/>
      <c r="H116" s="85"/>
      <c r="I116" s="81"/>
      <c r="J116" s="81"/>
      <c r="K116" s="81"/>
      <c r="L116" s="81"/>
      <c r="M116" s="81"/>
      <c r="N116" s="81"/>
      <c r="O116" s="81"/>
      <c r="P116" s="81"/>
      <c r="Q116" s="81"/>
    </row>
    <row r="117" spans="1:17" s="81" customFormat="1" x14ac:dyDescent="0.2">
      <c r="B117" s="84"/>
      <c r="C117" s="141"/>
      <c r="D117" s="145"/>
      <c r="F117" s="85"/>
      <c r="G117" s="85"/>
      <c r="H117" s="85"/>
    </row>
    <row r="118" spans="1:17" x14ac:dyDescent="0.2">
      <c r="A118" s="81"/>
      <c r="B118" s="84"/>
      <c r="C118" s="141"/>
      <c r="D118" s="145"/>
      <c r="E118" s="81"/>
      <c r="F118" s="85"/>
      <c r="G118" s="85"/>
      <c r="H118" s="85"/>
      <c r="I118" s="81"/>
      <c r="J118" s="81"/>
      <c r="K118" s="81"/>
      <c r="L118" s="81"/>
      <c r="M118" s="81"/>
      <c r="N118" s="81"/>
      <c r="O118" s="81"/>
      <c r="P118" s="81"/>
      <c r="Q118" s="81"/>
    </row>
    <row r="120" spans="1:17" x14ac:dyDescent="0.2">
      <c r="E120" s="90"/>
    </row>
    <row r="122" spans="1:17" s="81" customFormat="1" x14ac:dyDescent="0.2">
      <c r="A122" s="7"/>
      <c r="B122" s="79"/>
      <c r="C122" s="140"/>
      <c r="D122" s="144"/>
      <c r="E122" s="7"/>
      <c r="F122" s="80"/>
      <c r="G122" s="80"/>
      <c r="H122" s="80"/>
      <c r="I122" s="7"/>
      <c r="J122" s="7"/>
      <c r="K122" s="7"/>
      <c r="L122" s="7"/>
      <c r="M122" s="7"/>
      <c r="N122" s="7"/>
      <c r="O122" s="7"/>
      <c r="P122" s="7"/>
      <c r="Q122" s="7"/>
    </row>
    <row r="123" spans="1:17" s="81" customFormat="1" x14ac:dyDescent="0.2">
      <c r="A123" s="7"/>
      <c r="B123" s="79"/>
      <c r="C123" s="140"/>
      <c r="D123" s="144"/>
      <c r="E123" s="7"/>
      <c r="F123" s="80"/>
      <c r="G123" s="80"/>
      <c r="H123" s="80"/>
      <c r="I123" s="7"/>
      <c r="J123" s="7"/>
      <c r="K123" s="7"/>
      <c r="L123" s="7"/>
      <c r="M123" s="7"/>
      <c r="N123" s="7"/>
      <c r="O123" s="7"/>
      <c r="P123" s="7"/>
      <c r="Q123" s="7"/>
    </row>
    <row r="124" spans="1:17" s="81" customFormat="1" x14ac:dyDescent="0.2">
      <c r="A124" s="7"/>
      <c r="B124" s="79"/>
      <c r="C124" s="140"/>
      <c r="D124" s="144"/>
      <c r="E124" s="91"/>
      <c r="F124" s="80"/>
      <c r="G124" s="80"/>
      <c r="H124" s="80"/>
      <c r="I124" s="7"/>
      <c r="J124" s="7"/>
      <c r="K124" s="7"/>
      <c r="L124" s="7"/>
      <c r="M124" s="7"/>
      <c r="N124" s="7"/>
      <c r="O124" s="7"/>
      <c r="P124" s="7"/>
      <c r="Q124" s="7"/>
    </row>
    <row r="125" spans="1:17" s="81" customFormat="1" x14ac:dyDescent="0.2">
      <c r="A125" s="7"/>
      <c r="B125" s="79"/>
      <c r="C125" s="140"/>
      <c r="D125" s="144"/>
      <c r="E125" s="7"/>
      <c r="F125" s="80"/>
      <c r="G125" s="80"/>
      <c r="H125" s="80"/>
      <c r="I125" s="7"/>
      <c r="J125" s="7"/>
      <c r="K125" s="7"/>
      <c r="L125" s="7"/>
      <c r="M125" s="7"/>
      <c r="N125" s="7"/>
      <c r="O125" s="7"/>
      <c r="P125" s="7"/>
      <c r="Q125" s="7"/>
    </row>
    <row r="126" spans="1:17" s="81" customFormat="1" x14ac:dyDescent="0.2">
      <c r="A126" s="7"/>
      <c r="B126" s="79"/>
      <c r="C126" s="140"/>
      <c r="D126" s="144"/>
      <c r="E126" s="7"/>
      <c r="F126" s="80"/>
      <c r="G126" s="80"/>
      <c r="H126" s="80"/>
      <c r="I126" s="7"/>
      <c r="J126" s="7"/>
      <c r="K126" s="7"/>
      <c r="L126" s="7"/>
      <c r="M126" s="7"/>
      <c r="N126" s="7"/>
      <c r="O126" s="7"/>
      <c r="P126" s="7"/>
      <c r="Q126" s="7"/>
    </row>
    <row r="129" spans="1:17" s="81" customFormat="1" x14ac:dyDescent="0.2">
      <c r="A129" s="7"/>
      <c r="B129" s="79"/>
      <c r="C129" s="140"/>
      <c r="D129" s="144"/>
      <c r="E129" s="7"/>
      <c r="F129" s="80"/>
      <c r="G129" s="80"/>
      <c r="H129" s="80"/>
      <c r="I129" s="7"/>
      <c r="J129" s="7"/>
      <c r="K129" s="7"/>
      <c r="L129" s="7"/>
      <c r="M129" s="7"/>
      <c r="N129" s="7"/>
      <c r="O129" s="7"/>
      <c r="P129" s="7"/>
      <c r="Q129" s="7"/>
    </row>
    <row r="130" spans="1:17" x14ac:dyDescent="0.2">
      <c r="A130" s="81"/>
      <c r="B130" s="84"/>
      <c r="C130" s="141"/>
      <c r="D130" s="145"/>
      <c r="E130" s="81"/>
      <c r="F130" s="85"/>
      <c r="G130" s="85"/>
      <c r="H130" s="85"/>
      <c r="I130" s="81"/>
      <c r="J130" s="81"/>
      <c r="K130" s="81"/>
      <c r="L130" s="81"/>
      <c r="M130" s="81"/>
      <c r="N130" s="81"/>
      <c r="O130" s="81"/>
      <c r="P130" s="81"/>
      <c r="Q130" s="81"/>
    </row>
    <row r="131" spans="1:17" s="81" customFormat="1" x14ac:dyDescent="0.2">
      <c r="A131" s="7"/>
      <c r="B131" s="79"/>
      <c r="C131" s="140"/>
      <c r="D131" s="144"/>
      <c r="E131" s="7"/>
      <c r="F131" s="80"/>
      <c r="G131" s="80"/>
      <c r="H131" s="80"/>
      <c r="I131" s="7"/>
      <c r="J131" s="7"/>
      <c r="K131" s="7"/>
      <c r="L131" s="7"/>
      <c r="M131" s="7"/>
      <c r="N131" s="7"/>
      <c r="O131" s="7"/>
      <c r="P131" s="7"/>
      <c r="Q131" s="7"/>
    </row>
    <row r="134" spans="1:17" x14ac:dyDescent="0.2">
      <c r="A134" s="81"/>
      <c r="B134" s="84"/>
      <c r="C134" s="141"/>
      <c r="D134" s="145"/>
      <c r="E134" s="81"/>
      <c r="F134" s="85"/>
      <c r="G134" s="85"/>
      <c r="H134" s="85"/>
      <c r="I134" s="81"/>
      <c r="J134" s="81"/>
      <c r="K134" s="81"/>
      <c r="L134" s="81"/>
      <c r="M134" s="81"/>
      <c r="N134" s="81"/>
      <c r="O134" s="81"/>
      <c r="P134" s="81"/>
      <c r="Q134" s="81"/>
    </row>
    <row r="135" spans="1:17" x14ac:dyDescent="0.2">
      <c r="A135" s="81"/>
      <c r="B135" s="84"/>
      <c r="C135" s="141"/>
      <c r="D135" s="145"/>
      <c r="E135" s="81"/>
      <c r="F135" s="85"/>
      <c r="G135" s="85"/>
      <c r="H135" s="85"/>
      <c r="I135" s="81"/>
      <c r="J135" s="81"/>
      <c r="K135" s="81"/>
      <c r="L135" s="81"/>
      <c r="M135" s="81"/>
      <c r="N135" s="81"/>
      <c r="O135" s="81"/>
      <c r="P135" s="81"/>
      <c r="Q135" s="81"/>
    </row>
    <row r="140" spans="1:17" s="81" customFormat="1" x14ac:dyDescent="0.2">
      <c r="A140" s="7"/>
      <c r="B140" s="79"/>
      <c r="C140" s="140"/>
      <c r="D140" s="144"/>
      <c r="E140" s="7"/>
      <c r="F140" s="80"/>
      <c r="G140" s="80"/>
      <c r="H140" s="80"/>
      <c r="I140" s="7"/>
      <c r="J140" s="7"/>
      <c r="K140" s="7"/>
      <c r="L140" s="7"/>
      <c r="M140" s="7"/>
      <c r="N140" s="7"/>
      <c r="O140" s="7"/>
      <c r="P140" s="7"/>
      <c r="Q140" s="7"/>
    </row>
    <row r="144" spans="1:17" s="81" customFormat="1" x14ac:dyDescent="0.2">
      <c r="B144" s="84"/>
      <c r="C144" s="141"/>
      <c r="D144" s="145"/>
      <c r="F144" s="85"/>
      <c r="G144" s="85"/>
      <c r="H144" s="85"/>
    </row>
    <row r="145" spans="1:17" s="81" customFormat="1" x14ac:dyDescent="0.2">
      <c r="A145" s="7"/>
      <c r="B145" s="79"/>
      <c r="C145" s="140"/>
      <c r="D145" s="144"/>
      <c r="E145" s="7"/>
      <c r="F145" s="80"/>
      <c r="G145" s="80"/>
      <c r="H145" s="80"/>
      <c r="I145" s="7"/>
      <c r="J145" s="7"/>
      <c r="K145" s="7"/>
      <c r="L145" s="7"/>
      <c r="M145" s="7"/>
      <c r="N145" s="7"/>
      <c r="O145" s="7"/>
      <c r="P145" s="7"/>
      <c r="Q145" s="7"/>
    </row>
    <row r="150" spans="1:17" x14ac:dyDescent="0.2">
      <c r="E150" s="83"/>
    </row>
    <row r="153" spans="1:17" x14ac:dyDescent="0.2">
      <c r="A153" s="81"/>
      <c r="B153" s="84"/>
      <c r="C153" s="141"/>
      <c r="D153" s="145"/>
      <c r="E153" s="81"/>
      <c r="F153" s="85"/>
      <c r="G153" s="85"/>
      <c r="H153" s="85"/>
      <c r="I153" s="81"/>
      <c r="J153" s="81"/>
      <c r="K153" s="81"/>
      <c r="L153" s="81"/>
      <c r="M153" s="81"/>
      <c r="N153" s="81"/>
      <c r="O153" s="81"/>
      <c r="P153" s="81"/>
      <c r="Q153" s="81"/>
    </row>
    <row r="154" spans="1:17" s="81" customFormat="1" x14ac:dyDescent="0.2">
      <c r="A154" s="7"/>
      <c r="B154" s="79"/>
      <c r="C154" s="140"/>
      <c r="D154" s="144"/>
      <c r="E154" s="7"/>
      <c r="F154" s="80"/>
      <c r="G154" s="80"/>
      <c r="H154" s="80"/>
      <c r="I154" s="7"/>
      <c r="J154" s="7"/>
      <c r="K154" s="7"/>
      <c r="L154" s="7"/>
      <c r="M154" s="7"/>
      <c r="N154" s="7"/>
      <c r="O154" s="7"/>
      <c r="P154" s="7"/>
      <c r="Q154" s="7"/>
    </row>
    <row r="161" spans="1:17" x14ac:dyDescent="0.2">
      <c r="A161" s="81"/>
      <c r="B161" s="84"/>
      <c r="C161" s="141"/>
      <c r="D161" s="145"/>
      <c r="E161" s="81"/>
      <c r="F161" s="85"/>
      <c r="G161" s="85"/>
      <c r="H161" s="85"/>
      <c r="I161" s="81"/>
      <c r="J161" s="81"/>
      <c r="K161" s="81"/>
      <c r="L161" s="81"/>
      <c r="M161" s="81"/>
      <c r="N161" s="81"/>
      <c r="O161" s="81"/>
      <c r="P161" s="81"/>
      <c r="Q161" s="81"/>
    </row>
    <row r="163" spans="1:17" s="81" customFormat="1" x14ac:dyDescent="0.2">
      <c r="A163" s="7"/>
      <c r="B163" s="79"/>
      <c r="C163" s="140"/>
      <c r="D163" s="144"/>
      <c r="E163" s="7"/>
      <c r="F163" s="80"/>
      <c r="G163" s="80"/>
      <c r="H163" s="80"/>
      <c r="I163" s="7"/>
      <c r="J163" s="7"/>
      <c r="K163" s="7"/>
      <c r="L163" s="7"/>
      <c r="M163" s="7"/>
      <c r="N163" s="7"/>
      <c r="O163" s="7"/>
      <c r="P163" s="7"/>
      <c r="Q163" s="7"/>
    </row>
    <row r="168" spans="1:17" x14ac:dyDescent="0.2">
      <c r="A168" s="81"/>
      <c r="B168" s="84"/>
      <c r="C168" s="141"/>
      <c r="D168" s="145"/>
      <c r="E168" s="81"/>
      <c r="F168" s="85"/>
      <c r="G168" s="85"/>
      <c r="H168" s="85"/>
      <c r="I168" s="81"/>
      <c r="J168" s="81"/>
      <c r="K168" s="81"/>
      <c r="L168" s="81"/>
      <c r="M168" s="81"/>
      <c r="N168" s="81"/>
      <c r="O168" s="81"/>
      <c r="P168" s="81"/>
      <c r="Q168" s="81"/>
    </row>
    <row r="171" spans="1:17" s="81" customFormat="1" x14ac:dyDescent="0.2">
      <c r="B171" s="84"/>
      <c r="C171" s="141"/>
      <c r="D171" s="145"/>
      <c r="F171" s="85"/>
      <c r="G171" s="85"/>
      <c r="H171" s="85"/>
    </row>
    <row r="176" spans="1:17" x14ac:dyDescent="0.2">
      <c r="E176" s="83"/>
    </row>
    <row r="178" spans="1:17" s="81" customFormat="1" x14ac:dyDescent="0.2">
      <c r="A178" s="7"/>
      <c r="B178" s="79"/>
      <c r="C178" s="140"/>
      <c r="D178" s="144"/>
      <c r="E178" s="7"/>
      <c r="F178" s="80"/>
      <c r="G178" s="80"/>
      <c r="H178" s="80"/>
      <c r="I178" s="7"/>
      <c r="J178" s="7"/>
      <c r="K178" s="7"/>
      <c r="L178" s="7"/>
      <c r="M178" s="7"/>
      <c r="N178" s="7"/>
      <c r="O178" s="7"/>
      <c r="P178" s="7"/>
      <c r="Q178" s="7"/>
    </row>
    <row r="181" spans="1:17" s="81" customFormat="1" x14ac:dyDescent="0.2">
      <c r="A181" s="7"/>
      <c r="B181" s="79"/>
      <c r="C181" s="140"/>
      <c r="D181" s="144"/>
      <c r="E181" s="7"/>
      <c r="F181" s="80"/>
      <c r="G181" s="80"/>
      <c r="H181" s="80"/>
      <c r="I181" s="7"/>
      <c r="J181" s="7"/>
      <c r="K181" s="7"/>
      <c r="L181" s="7"/>
      <c r="M181" s="7"/>
      <c r="N181" s="7"/>
      <c r="O181" s="7"/>
      <c r="P181" s="7"/>
      <c r="Q181" s="7"/>
    </row>
    <row r="182" spans="1:17" x14ac:dyDescent="0.2">
      <c r="E182" s="83"/>
    </row>
    <row r="183" spans="1:17" x14ac:dyDescent="0.2">
      <c r="E183" s="83"/>
    </row>
    <row r="185" spans="1:17" x14ac:dyDescent="0.2">
      <c r="E185" s="83"/>
    </row>
    <row r="186" spans="1:17" x14ac:dyDescent="0.2">
      <c r="E186" s="83"/>
    </row>
    <row r="190" spans="1:17" x14ac:dyDescent="0.2">
      <c r="E190" s="86"/>
    </row>
    <row r="191" spans="1:17" x14ac:dyDescent="0.2">
      <c r="E191" s="83"/>
    </row>
    <row r="192" spans="1:17" x14ac:dyDescent="0.2">
      <c r="E192" s="83"/>
    </row>
    <row r="193" spans="5:5" x14ac:dyDescent="0.2">
      <c r="E193" s="83"/>
    </row>
    <row r="196" spans="5:5" x14ac:dyDescent="0.2">
      <c r="E196" s="83"/>
    </row>
    <row r="197" spans="5:5" x14ac:dyDescent="0.2">
      <c r="E197" s="83"/>
    </row>
    <row r="202" spans="5:5" x14ac:dyDescent="0.2">
      <c r="E202" s="86"/>
    </row>
    <row r="203" spans="5:5" x14ac:dyDescent="0.2">
      <c r="E203" s="83"/>
    </row>
    <row r="204" spans="5:5" x14ac:dyDescent="0.2">
      <c r="E204" s="83"/>
    </row>
    <row r="210" spans="5:17" ht="0.75" customHeight="1" x14ac:dyDescent="0.2"/>
    <row r="218" spans="5:17" x14ac:dyDescent="0.2">
      <c r="E218" s="1"/>
    </row>
    <row r="224" spans="5:17" x14ac:dyDescent="0.2">
      <c r="E224" s="81"/>
      <c r="F224" s="85"/>
      <c r="G224" s="85"/>
      <c r="H224" s="85"/>
      <c r="I224" s="81"/>
      <c r="J224" s="81"/>
      <c r="K224" s="81"/>
      <c r="L224" s="81"/>
      <c r="M224" s="81"/>
      <c r="N224" s="81"/>
      <c r="O224" s="81"/>
      <c r="P224" s="81"/>
      <c r="Q224" s="81"/>
    </row>
    <row r="225" spans="5:8" x14ac:dyDescent="0.2">
      <c r="E225" s="83"/>
    </row>
    <row r="227" spans="5:8" x14ac:dyDescent="0.2">
      <c r="E227" s="92"/>
    </row>
    <row r="232" spans="5:8" x14ac:dyDescent="0.2">
      <c r="H232" s="80">
        <f t="shared" ref="H232:H258" si="4">H231-F232+G232</f>
        <v>0</v>
      </c>
    </row>
    <row r="233" spans="5:8" x14ac:dyDescent="0.2">
      <c r="H233" s="80">
        <f t="shared" si="4"/>
        <v>0</v>
      </c>
    </row>
    <row r="234" spans="5:8" x14ac:dyDescent="0.2">
      <c r="H234" s="80">
        <f t="shared" si="4"/>
        <v>0</v>
      </c>
    </row>
    <row r="235" spans="5:8" x14ac:dyDescent="0.2">
      <c r="H235" s="80">
        <f t="shared" si="4"/>
        <v>0</v>
      </c>
    </row>
    <row r="236" spans="5:8" x14ac:dyDescent="0.2">
      <c r="H236" s="80">
        <f t="shared" si="4"/>
        <v>0</v>
      </c>
    </row>
    <row r="237" spans="5:8" x14ac:dyDescent="0.2">
      <c r="H237" s="80">
        <f t="shared" si="4"/>
        <v>0</v>
      </c>
    </row>
    <row r="238" spans="5:8" x14ac:dyDescent="0.2">
      <c r="H238" s="80">
        <f t="shared" si="4"/>
        <v>0</v>
      </c>
    </row>
    <row r="239" spans="5:8" x14ac:dyDescent="0.2">
      <c r="H239" s="80">
        <f t="shared" si="4"/>
        <v>0</v>
      </c>
    </row>
    <row r="240" spans="5:8" x14ac:dyDescent="0.2">
      <c r="H240" s="80">
        <f t="shared" si="4"/>
        <v>0</v>
      </c>
    </row>
    <row r="241" spans="8:8" x14ac:dyDescent="0.2">
      <c r="H241" s="80">
        <f t="shared" si="4"/>
        <v>0</v>
      </c>
    </row>
    <row r="242" spans="8:8" x14ac:dyDescent="0.2">
      <c r="H242" s="80">
        <f t="shared" si="4"/>
        <v>0</v>
      </c>
    </row>
    <row r="243" spans="8:8" x14ac:dyDescent="0.2">
      <c r="H243" s="80">
        <f t="shared" si="4"/>
        <v>0</v>
      </c>
    </row>
    <row r="244" spans="8:8" x14ac:dyDescent="0.2">
      <c r="H244" s="80">
        <f t="shared" si="4"/>
        <v>0</v>
      </c>
    </row>
    <row r="245" spans="8:8" x14ac:dyDescent="0.2">
      <c r="H245" s="80">
        <f t="shared" si="4"/>
        <v>0</v>
      </c>
    </row>
    <row r="246" spans="8:8" x14ac:dyDescent="0.2">
      <c r="H246" s="80">
        <f t="shared" si="4"/>
        <v>0</v>
      </c>
    </row>
    <row r="247" spans="8:8" x14ac:dyDescent="0.2">
      <c r="H247" s="80">
        <f t="shared" si="4"/>
        <v>0</v>
      </c>
    </row>
    <row r="248" spans="8:8" x14ac:dyDescent="0.2">
      <c r="H248" s="80">
        <f t="shared" si="4"/>
        <v>0</v>
      </c>
    </row>
    <row r="249" spans="8:8" x14ac:dyDescent="0.2">
      <c r="H249" s="80">
        <f t="shared" si="4"/>
        <v>0</v>
      </c>
    </row>
    <row r="250" spans="8:8" x14ac:dyDescent="0.2">
      <c r="H250" s="80">
        <f t="shared" si="4"/>
        <v>0</v>
      </c>
    </row>
    <row r="251" spans="8:8" x14ac:dyDescent="0.2">
      <c r="H251" s="80">
        <f t="shared" si="4"/>
        <v>0</v>
      </c>
    </row>
    <row r="252" spans="8:8" x14ac:dyDescent="0.2">
      <c r="H252" s="80">
        <f t="shared" si="4"/>
        <v>0</v>
      </c>
    </row>
    <row r="253" spans="8:8" x14ac:dyDescent="0.2">
      <c r="H253" s="80">
        <f t="shared" si="4"/>
        <v>0</v>
      </c>
    </row>
    <row r="254" spans="8:8" x14ac:dyDescent="0.2">
      <c r="H254" s="80">
        <f t="shared" si="4"/>
        <v>0</v>
      </c>
    </row>
    <row r="255" spans="8:8" x14ac:dyDescent="0.2">
      <c r="H255" s="80">
        <f t="shared" si="4"/>
        <v>0</v>
      </c>
    </row>
    <row r="256" spans="8:8" x14ac:dyDescent="0.2">
      <c r="H256" s="80">
        <f t="shared" si="4"/>
        <v>0</v>
      </c>
    </row>
    <row r="257" spans="8:8" x14ac:dyDescent="0.2">
      <c r="H257" s="80">
        <f t="shared" si="4"/>
        <v>0</v>
      </c>
    </row>
    <row r="258" spans="8:8" x14ac:dyDescent="0.2">
      <c r="H258" s="80">
        <f t="shared" si="4"/>
        <v>0</v>
      </c>
    </row>
    <row r="259" spans="8:8" x14ac:dyDescent="0.2">
      <c r="H259" s="80">
        <f t="shared" ref="H259:H322" si="5">H258-F259+G259</f>
        <v>0</v>
      </c>
    </row>
    <row r="260" spans="8:8" x14ac:dyDescent="0.2">
      <c r="H260" s="80">
        <f t="shared" si="5"/>
        <v>0</v>
      </c>
    </row>
    <row r="261" spans="8:8" x14ac:dyDescent="0.2">
      <c r="H261" s="80">
        <f t="shared" si="5"/>
        <v>0</v>
      </c>
    </row>
    <row r="262" spans="8:8" x14ac:dyDescent="0.2">
      <c r="H262" s="80">
        <f t="shared" si="5"/>
        <v>0</v>
      </c>
    </row>
    <row r="263" spans="8:8" x14ac:dyDescent="0.2">
      <c r="H263" s="80">
        <f t="shared" si="5"/>
        <v>0</v>
      </c>
    </row>
    <row r="264" spans="8:8" x14ac:dyDescent="0.2">
      <c r="H264" s="80">
        <f t="shared" si="5"/>
        <v>0</v>
      </c>
    </row>
    <row r="265" spans="8:8" x14ac:dyDescent="0.2">
      <c r="H265" s="80">
        <f t="shared" si="5"/>
        <v>0</v>
      </c>
    </row>
    <row r="266" spans="8:8" x14ac:dyDescent="0.2">
      <c r="H266" s="80">
        <f t="shared" si="5"/>
        <v>0</v>
      </c>
    </row>
    <row r="267" spans="8:8" x14ac:dyDescent="0.2">
      <c r="H267" s="80">
        <f t="shared" si="5"/>
        <v>0</v>
      </c>
    </row>
    <row r="268" spans="8:8" x14ac:dyDescent="0.2">
      <c r="H268" s="80">
        <f t="shared" si="5"/>
        <v>0</v>
      </c>
    </row>
    <row r="269" spans="8:8" x14ac:dyDescent="0.2">
      <c r="H269" s="80">
        <f t="shared" si="5"/>
        <v>0</v>
      </c>
    </row>
    <row r="270" spans="8:8" x14ac:dyDescent="0.2">
      <c r="H270" s="80">
        <f t="shared" si="5"/>
        <v>0</v>
      </c>
    </row>
    <row r="271" spans="8:8" x14ac:dyDescent="0.2">
      <c r="H271" s="80">
        <f t="shared" si="5"/>
        <v>0</v>
      </c>
    </row>
    <row r="272" spans="8:8" x14ac:dyDescent="0.2">
      <c r="H272" s="80">
        <f t="shared" si="5"/>
        <v>0</v>
      </c>
    </row>
    <row r="273" spans="8:8" x14ac:dyDescent="0.2">
      <c r="H273" s="80">
        <f t="shared" si="5"/>
        <v>0</v>
      </c>
    </row>
    <row r="274" spans="8:8" x14ac:dyDescent="0.2">
      <c r="H274" s="80">
        <f t="shared" si="5"/>
        <v>0</v>
      </c>
    </row>
    <row r="275" spans="8:8" x14ac:dyDescent="0.2">
      <c r="H275" s="80">
        <f t="shared" si="5"/>
        <v>0</v>
      </c>
    </row>
    <row r="276" spans="8:8" x14ac:dyDescent="0.2">
      <c r="H276" s="80">
        <f t="shared" si="5"/>
        <v>0</v>
      </c>
    </row>
    <row r="277" spans="8:8" x14ac:dyDescent="0.2">
      <c r="H277" s="80">
        <f t="shared" si="5"/>
        <v>0</v>
      </c>
    </row>
    <row r="278" spans="8:8" x14ac:dyDescent="0.2">
      <c r="H278" s="80">
        <f t="shared" si="5"/>
        <v>0</v>
      </c>
    </row>
    <row r="279" spans="8:8" x14ac:dyDescent="0.2">
      <c r="H279" s="80">
        <f t="shared" si="5"/>
        <v>0</v>
      </c>
    </row>
    <row r="280" spans="8:8" x14ac:dyDescent="0.2">
      <c r="H280" s="80">
        <f t="shared" si="5"/>
        <v>0</v>
      </c>
    </row>
    <row r="281" spans="8:8" x14ac:dyDescent="0.2">
      <c r="H281" s="80">
        <f t="shared" si="5"/>
        <v>0</v>
      </c>
    </row>
    <row r="282" spans="8:8" x14ac:dyDescent="0.2">
      <c r="H282" s="80">
        <f t="shared" si="5"/>
        <v>0</v>
      </c>
    </row>
    <row r="283" spans="8:8" x14ac:dyDescent="0.2">
      <c r="H283" s="80">
        <f t="shared" si="5"/>
        <v>0</v>
      </c>
    </row>
    <row r="284" spans="8:8" x14ac:dyDescent="0.2">
      <c r="H284" s="80">
        <f t="shared" si="5"/>
        <v>0</v>
      </c>
    </row>
    <row r="285" spans="8:8" x14ac:dyDescent="0.2">
      <c r="H285" s="80">
        <f t="shared" si="5"/>
        <v>0</v>
      </c>
    </row>
    <row r="286" spans="8:8" x14ac:dyDescent="0.2">
      <c r="H286" s="80">
        <f t="shared" si="5"/>
        <v>0</v>
      </c>
    </row>
    <row r="287" spans="8:8" x14ac:dyDescent="0.2">
      <c r="H287" s="80">
        <f t="shared" si="5"/>
        <v>0</v>
      </c>
    </row>
    <row r="288" spans="8:8" x14ac:dyDescent="0.2">
      <c r="H288" s="80">
        <f t="shared" si="5"/>
        <v>0</v>
      </c>
    </row>
    <row r="289" spans="8:8" x14ac:dyDescent="0.2">
      <c r="H289" s="80">
        <f t="shared" si="5"/>
        <v>0</v>
      </c>
    </row>
    <row r="290" spans="8:8" x14ac:dyDescent="0.2">
      <c r="H290" s="80">
        <f t="shared" si="5"/>
        <v>0</v>
      </c>
    </row>
    <row r="291" spans="8:8" x14ac:dyDescent="0.2">
      <c r="H291" s="80">
        <f t="shared" si="5"/>
        <v>0</v>
      </c>
    </row>
    <row r="292" spans="8:8" x14ac:dyDescent="0.2">
      <c r="H292" s="80">
        <f t="shared" si="5"/>
        <v>0</v>
      </c>
    </row>
    <row r="293" spans="8:8" x14ac:dyDescent="0.2">
      <c r="H293" s="80">
        <f t="shared" si="5"/>
        <v>0</v>
      </c>
    </row>
    <row r="294" spans="8:8" x14ac:dyDescent="0.2">
      <c r="H294" s="80">
        <f t="shared" si="5"/>
        <v>0</v>
      </c>
    </row>
    <row r="295" spans="8:8" x14ac:dyDescent="0.2">
      <c r="H295" s="80">
        <f t="shared" si="5"/>
        <v>0</v>
      </c>
    </row>
    <row r="296" spans="8:8" x14ac:dyDescent="0.2">
      <c r="H296" s="80">
        <f t="shared" si="5"/>
        <v>0</v>
      </c>
    </row>
    <row r="297" spans="8:8" x14ac:dyDescent="0.2">
      <c r="H297" s="80">
        <f t="shared" si="5"/>
        <v>0</v>
      </c>
    </row>
    <row r="298" spans="8:8" x14ac:dyDescent="0.2">
      <c r="H298" s="80">
        <f t="shared" si="5"/>
        <v>0</v>
      </c>
    </row>
    <row r="299" spans="8:8" x14ac:dyDescent="0.2">
      <c r="H299" s="80">
        <f t="shared" si="5"/>
        <v>0</v>
      </c>
    </row>
    <row r="300" spans="8:8" x14ac:dyDescent="0.2">
      <c r="H300" s="80">
        <f t="shared" si="5"/>
        <v>0</v>
      </c>
    </row>
    <row r="301" spans="8:8" x14ac:dyDescent="0.2">
      <c r="H301" s="80">
        <f t="shared" si="5"/>
        <v>0</v>
      </c>
    </row>
    <row r="302" spans="8:8" x14ac:dyDescent="0.2">
      <c r="H302" s="80">
        <f t="shared" si="5"/>
        <v>0</v>
      </c>
    </row>
    <row r="303" spans="8:8" x14ac:dyDescent="0.2">
      <c r="H303" s="80">
        <f t="shared" si="5"/>
        <v>0</v>
      </c>
    </row>
    <row r="304" spans="8:8" x14ac:dyDescent="0.2">
      <c r="H304" s="80">
        <f t="shared" si="5"/>
        <v>0</v>
      </c>
    </row>
    <row r="305" spans="8:8" x14ac:dyDescent="0.2">
      <c r="H305" s="80">
        <f t="shared" si="5"/>
        <v>0</v>
      </c>
    </row>
    <row r="306" spans="8:8" x14ac:dyDescent="0.2">
      <c r="H306" s="80">
        <f t="shared" si="5"/>
        <v>0</v>
      </c>
    </row>
    <row r="307" spans="8:8" x14ac:dyDescent="0.2">
      <c r="H307" s="80">
        <f t="shared" si="5"/>
        <v>0</v>
      </c>
    </row>
    <row r="308" spans="8:8" x14ac:dyDescent="0.2">
      <c r="H308" s="80">
        <f t="shared" si="5"/>
        <v>0</v>
      </c>
    </row>
    <row r="309" spans="8:8" x14ac:dyDescent="0.2">
      <c r="H309" s="80">
        <f t="shared" si="5"/>
        <v>0</v>
      </c>
    </row>
    <row r="310" spans="8:8" x14ac:dyDescent="0.2">
      <c r="H310" s="80">
        <f t="shared" si="5"/>
        <v>0</v>
      </c>
    </row>
    <row r="311" spans="8:8" x14ac:dyDescent="0.2">
      <c r="H311" s="80">
        <f t="shared" si="5"/>
        <v>0</v>
      </c>
    </row>
    <row r="312" spans="8:8" x14ac:dyDescent="0.2">
      <c r="H312" s="80">
        <f t="shared" si="5"/>
        <v>0</v>
      </c>
    </row>
    <row r="313" spans="8:8" x14ac:dyDescent="0.2">
      <c r="H313" s="80">
        <f t="shared" si="5"/>
        <v>0</v>
      </c>
    </row>
    <row r="314" spans="8:8" x14ac:dyDescent="0.2">
      <c r="H314" s="80">
        <f t="shared" si="5"/>
        <v>0</v>
      </c>
    </row>
    <row r="315" spans="8:8" x14ac:dyDescent="0.2">
      <c r="H315" s="80">
        <f t="shared" si="5"/>
        <v>0</v>
      </c>
    </row>
    <row r="316" spans="8:8" x14ac:dyDescent="0.2">
      <c r="H316" s="80">
        <f t="shared" si="5"/>
        <v>0</v>
      </c>
    </row>
    <row r="317" spans="8:8" x14ac:dyDescent="0.2">
      <c r="H317" s="80">
        <f t="shared" si="5"/>
        <v>0</v>
      </c>
    </row>
    <row r="318" spans="8:8" x14ac:dyDescent="0.2">
      <c r="H318" s="80">
        <f t="shared" si="5"/>
        <v>0</v>
      </c>
    </row>
    <row r="319" spans="8:8" x14ac:dyDescent="0.2">
      <c r="H319" s="80">
        <f t="shared" si="5"/>
        <v>0</v>
      </c>
    </row>
    <row r="320" spans="8:8" x14ac:dyDescent="0.2">
      <c r="H320" s="80">
        <f t="shared" si="5"/>
        <v>0</v>
      </c>
    </row>
    <row r="321" spans="8:8" x14ac:dyDescent="0.2">
      <c r="H321" s="80">
        <f t="shared" si="5"/>
        <v>0</v>
      </c>
    </row>
    <row r="322" spans="8:8" x14ac:dyDescent="0.2">
      <c r="H322" s="80">
        <f t="shared" si="5"/>
        <v>0</v>
      </c>
    </row>
    <row r="323" spans="8:8" x14ac:dyDescent="0.2">
      <c r="H323" s="80">
        <f t="shared" ref="H323:H386" si="6">H322-F323+G323</f>
        <v>0</v>
      </c>
    </row>
    <row r="324" spans="8:8" x14ac:dyDescent="0.2">
      <c r="H324" s="80">
        <f t="shared" si="6"/>
        <v>0</v>
      </c>
    </row>
    <row r="325" spans="8:8" x14ac:dyDescent="0.2">
      <c r="H325" s="80">
        <f t="shared" si="6"/>
        <v>0</v>
      </c>
    </row>
    <row r="326" spans="8:8" x14ac:dyDescent="0.2">
      <c r="H326" s="80">
        <f t="shared" si="6"/>
        <v>0</v>
      </c>
    </row>
    <row r="327" spans="8:8" x14ac:dyDescent="0.2">
      <c r="H327" s="80">
        <f t="shared" si="6"/>
        <v>0</v>
      </c>
    </row>
    <row r="328" spans="8:8" x14ac:dyDescent="0.2">
      <c r="H328" s="80">
        <f t="shared" si="6"/>
        <v>0</v>
      </c>
    </row>
    <row r="329" spans="8:8" x14ac:dyDescent="0.2">
      <c r="H329" s="80">
        <f t="shared" si="6"/>
        <v>0</v>
      </c>
    </row>
    <row r="330" spans="8:8" x14ac:dyDescent="0.2">
      <c r="H330" s="80">
        <f t="shared" si="6"/>
        <v>0</v>
      </c>
    </row>
    <row r="331" spans="8:8" x14ac:dyDescent="0.2">
      <c r="H331" s="80">
        <f t="shared" si="6"/>
        <v>0</v>
      </c>
    </row>
    <row r="332" spans="8:8" x14ac:dyDescent="0.2">
      <c r="H332" s="80">
        <f t="shared" si="6"/>
        <v>0</v>
      </c>
    </row>
    <row r="333" spans="8:8" x14ac:dyDescent="0.2">
      <c r="H333" s="80">
        <f t="shared" si="6"/>
        <v>0</v>
      </c>
    </row>
    <row r="334" spans="8:8" x14ac:dyDescent="0.2">
      <c r="H334" s="80">
        <f t="shared" si="6"/>
        <v>0</v>
      </c>
    </row>
    <row r="335" spans="8:8" x14ac:dyDescent="0.2">
      <c r="H335" s="80">
        <f t="shared" si="6"/>
        <v>0</v>
      </c>
    </row>
    <row r="336" spans="8:8" x14ac:dyDescent="0.2">
      <c r="H336" s="80">
        <f t="shared" si="6"/>
        <v>0</v>
      </c>
    </row>
    <row r="337" spans="8:8" x14ac:dyDescent="0.2">
      <c r="H337" s="80">
        <f t="shared" si="6"/>
        <v>0</v>
      </c>
    </row>
    <row r="338" spans="8:8" x14ac:dyDescent="0.2">
      <c r="H338" s="80">
        <f t="shared" si="6"/>
        <v>0</v>
      </c>
    </row>
    <row r="339" spans="8:8" x14ac:dyDescent="0.2">
      <c r="H339" s="80">
        <f t="shared" si="6"/>
        <v>0</v>
      </c>
    </row>
    <row r="340" spans="8:8" x14ac:dyDescent="0.2">
      <c r="H340" s="80">
        <f t="shared" si="6"/>
        <v>0</v>
      </c>
    </row>
    <row r="341" spans="8:8" x14ac:dyDescent="0.2">
      <c r="H341" s="80">
        <f t="shared" si="6"/>
        <v>0</v>
      </c>
    </row>
    <row r="342" spans="8:8" x14ac:dyDescent="0.2">
      <c r="H342" s="80">
        <f t="shared" si="6"/>
        <v>0</v>
      </c>
    </row>
    <row r="343" spans="8:8" x14ac:dyDescent="0.2">
      <c r="H343" s="80">
        <f t="shared" si="6"/>
        <v>0</v>
      </c>
    </row>
    <row r="344" spans="8:8" x14ac:dyDescent="0.2">
      <c r="H344" s="80">
        <f t="shared" si="6"/>
        <v>0</v>
      </c>
    </row>
    <row r="345" spans="8:8" x14ac:dyDescent="0.2">
      <c r="H345" s="80">
        <f t="shared" si="6"/>
        <v>0</v>
      </c>
    </row>
    <row r="346" spans="8:8" x14ac:dyDescent="0.2">
      <c r="H346" s="80">
        <f t="shared" si="6"/>
        <v>0</v>
      </c>
    </row>
    <row r="347" spans="8:8" x14ac:dyDescent="0.2">
      <c r="H347" s="80">
        <f t="shared" si="6"/>
        <v>0</v>
      </c>
    </row>
    <row r="348" spans="8:8" x14ac:dyDescent="0.2">
      <c r="H348" s="80">
        <f t="shared" si="6"/>
        <v>0</v>
      </c>
    </row>
    <row r="349" spans="8:8" x14ac:dyDescent="0.2">
      <c r="H349" s="80">
        <f t="shared" si="6"/>
        <v>0</v>
      </c>
    </row>
    <row r="350" spans="8:8" x14ac:dyDescent="0.2">
      <c r="H350" s="80">
        <f t="shared" si="6"/>
        <v>0</v>
      </c>
    </row>
    <row r="351" spans="8:8" x14ac:dyDescent="0.2">
      <c r="H351" s="80">
        <f t="shared" si="6"/>
        <v>0</v>
      </c>
    </row>
    <row r="352" spans="8:8" x14ac:dyDescent="0.2">
      <c r="H352" s="80">
        <f t="shared" si="6"/>
        <v>0</v>
      </c>
    </row>
    <row r="353" spans="8:8" x14ac:dyDescent="0.2">
      <c r="H353" s="80">
        <f t="shared" si="6"/>
        <v>0</v>
      </c>
    </row>
    <row r="354" spans="8:8" x14ac:dyDescent="0.2">
      <c r="H354" s="80">
        <f t="shared" si="6"/>
        <v>0</v>
      </c>
    </row>
    <row r="355" spans="8:8" x14ac:dyDescent="0.2">
      <c r="H355" s="80">
        <f t="shared" si="6"/>
        <v>0</v>
      </c>
    </row>
    <row r="356" spans="8:8" x14ac:dyDescent="0.2">
      <c r="H356" s="80">
        <f t="shared" si="6"/>
        <v>0</v>
      </c>
    </row>
    <row r="357" spans="8:8" x14ac:dyDescent="0.2">
      <c r="H357" s="80">
        <f t="shared" si="6"/>
        <v>0</v>
      </c>
    </row>
    <row r="358" spans="8:8" x14ac:dyDescent="0.2">
      <c r="H358" s="80">
        <f t="shared" si="6"/>
        <v>0</v>
      </c>
    </row>
    <row r="359" spans="8:8" x14ac:dyDescent="0.2">
      <c r="H359" s="80">
        <f t="shared" si="6"/>
        <v>0</v>
      </c>
    </row>
    <row r="360" spans="8:8" x14ac:dyDescent="0.2">
      <c r="H360" s="80">
        <f t="shared" si="6"/>
        <v>0</v>
      </c>
    </row>
    <row r="361" spans="8:8" x14ac:dyDescent="0.2">
      <c r="H361" s="80">
        <f t="shared" si="6"/>
        <v>0</v>
      </c>
    </row>
    <row r="362" spans="8:8" x14ac:dyDescent="0.2">
      <c r="H362" s="80">
        <f t="shared" si="6"/>
        <v>0</v>
      </c>
    </row>
    <row r="363" spans="8:8" x14ac:dyDescent="0.2">
      <c r="H363" s="80">
        <f t="shared" si="6"/>
        <v>0</v>
      </c>
    </row>
    <row r="364" spans="8:8" x14ac:dyDescent="0.2">
      <c r="H364" s="80">
        <f t="shared" si="6"/>
        <v>0</v>
      </c>
    </row>
    <row r="365" spans="8:8" x14ac:dyDescent="0.2">
      <c r="H365" s="80">
        <f t="shared" si="6"/>
        <v>0</v>
      </c>
    </row>
    <row r="366" spans="8:8" x14ac:dyDescent="0.2">
      <c r="H366" s="80">
        <f t="shared" si="6"/>
        <v>0</v>
      </c>
    </row>
    <row r="367" spans="8:8" x14ac:dyDescent="0.2">
      <c r="H367" s="80">
        <f t="shared" si="6"/>
        <v>0</v>
      </c>
    </row>
    <row r="368" spans="8:8" x14ac:dyDescent="0.2">
      <c r="H368" s="80">
        <f t="shared" si="6"/>
        <v>0</v>
      </c>
    </row>
    <row r="369" spans="8:8" x14ac:dyDescent="0.2">
      <c r="H369" s="80">
        <f t="shared" si="6"/>
        <v>0</v>
      </c>
    </row>
    <row r="370" spans="8:8" x14ac:dyDescent="0.2">
      <c r="H370" s="80">
        <f t="shared" si="6"/>
        <v>0</v>
      </c>
    </row>
    <row r="371" spans="8:8" x14ac:dyDescent="0.2">
      <c r="H371" s="80">
        <f t="shared" si="6"/>
        <v>0</v>
      </c>
    </row>
    <row r="372" spans="8:8" x14ac:dyDescent="0.2">
      <c r="H372" s="80">
        <f t="shared" si="6"/>
        <v>0</v>
      </c>
    </row>
    <row r="373" spans="8:8" x14ac:dyDescent="0.2">
      <c r="H373" s="80">
        <f t="shared" si="6"/>
        <v>0</v>
      </c>
    </row>
    <row r="374" spans="8:8" x14ac:dyDescent="0.2">
      <c r="H374" s="80">
        <f t="shared" si="6"/>
        <v>0</v>
      </c>
    </row>
    <row r="375" spans="8:8" x14ac:dyDescent="0.2">
      <c r="H375" s="80">
        <f t="shared" si="6"/>
        <v>0</v>
      </c>
    </row>
    <row r="376" spans="8:8" x14ac:dyDescent="0.2">
      <c r="H376" s="80">
        <f t="shared" si="6"/>
        <v>0</v>
      </c>
    </row>
    <row r="377" spans="8:8" x14ac:dyDescent="0.2">
      <c r="H377" s="80">
        <f t="shared" si="6"/>
        <v>0</v>
      </c>
    </row>
    <row r="378" spans="8:8" x14ac:dyDescent="0.2">
      <c r="H378" s="80">
        <f t="shared" si="6"/>
        <v>0</v>
      </c>
    </row>
    <row r="379" spans="8:8" x14ac:dyDescent="0.2">
      <c r="H379" s="80">
        <f t="shared" si="6"/>
        <v>0</v>
      </c>
    </row>
    <row r="380" spans="8:8" x14ac:dyDescent="0.2">
      <c r="H380" s="80">
        <f t="shared" si="6"/>
        <v>0</v>
      </c>
    </row>
    <row r="381" spans="8:8" x14ac:dyDescent="0.2">
      <c r="H381" s="80">
        <f t="shared" si="6"/>
        <v>0</v>
      </c>
    </row>
    <row r="382" spans="8:8" x14ac:dyDescent="0.2">
      <c r="H382" s="80">
        <f t="shared" si="6"/>
        <v>0</v>
      </c>
    </row>
    <row r="383" spans="8:8" x14ac:dyDescent="0.2">
      <c r="H383" s="80">
        <f t="shared" si="6"/>
        <v>0</v>
      </c>
    </row>
    <row r="384" spans="8:8" x14ac:dyDescent="0.2">
      <c r="H384" s="80">
        <f t="shared" si="6"/>
        <v>0</v>
      </c>
    </row>
    <row r="385" spans="8:8" x14ac:dyDescent="0.2">
      <c r="H385" s="80">
        <f t="shared" si="6"/>
        <v>0</v>
      </c>
    </row>
    <row r="386" spans="8:8" x14ac:dyDescent="0.2">
      <c r="H386" s="80">
        <f t="shared" si="6"/>
        <v>0</v>
      </c>
    </row>
    <row r="387" spans="8:8" x14ac:dyDescent="0.2">
      <c r="H387" s="80">
        <f t="shared" ref="H387:H450" si="7">H386-F387+G387</f>
        <v>0</v>
      </c>
    </row>
    <row r="388" spans="8:8" x14ac:dyDescent="0.2">
      <c r="H388" s="80">
        <f t="shared" si="7"/>
        <v>0</v>
      </c>
    </row>
    <row r="389" spans="8:8" x14ac:dyDescent="0.2">
      <c r="H389" s="80">
        <f t="shared" si="7"/>
        <v>0</v>
      </c>
    </row>
    <row r="390" spans="8:8" x14ac:dyDescent="0.2">
      <c r="H390" s="80">
        <f t="shared" si="7"/>
        <v>0</v>
      </c>
    </row>
    <row r="391" spans="8:8" x14ac:dyDescent="0.2">
      <c r="H391" s="80">
        <f t="shared" si="7"/>
        <v>0</v>
      </c>
    </row>
    <row r="392" spans="8:8" x14ac:dyDescent="0.2">
      <c r="H392" s="80">
        <f t="shared" si="7"/>
        <v>0</v>
      </c>
    </row>
    <row r="393" spans="8:8" x14ac:dyDescent="0.2">
      <c r="H393" s="80">
        <f t="shared" si="7"/>
        <v>0</v>
      </c>
    </row>
    <row r="394" spans="8:8" x14ac:dyDescent="0.2">
      <c r="H394" s="80">
        <f t="shared" si="7"/>
        <v>0</v>
      </c>
    </row>
    <row r="395" spans="8:8" x14ac:dyDescent="0.2">
      <c r="H395" s="80">
        <f t="shared" si="7"/>
        <v>0</v>
      </c>
    </row>
    <row r="396" spans="8:8" x14ac:dyDescent="0.2">
      <c r="H396" s="80">
        <f t="shared" si="7"/>
        <v>0</v>
      </c>
    </row>
    <row r="397" spans="8:8" x14ac:dyDescent="0.2">
      <c r="H397" s="80">
        <f t="shared" si="7"/>
        <v>0</v>
      </c>
    </row>
    <row r="398" spans="8:8" x14ac:dyDescent="0.2">
      <c r="H398" s="80">
        <f t="shared" si="7"/>
        <v>0</v>
      </c>
    </row>
    <row r="399" spans="8:8" x14ac:dyDescent="0.2">
      <c r="H399" s="80">
        <f t="shared" si="7"/>
        <v>0</v>
      </c>
    </row>
    <row r="400" spans="8:8" x14ac:dyDescent="0.2">
      <c r="H400" s="80">
        <f t="shared" si="7"/>
        <v>0</v>
      </c>
    </row>
    <row r="401" spans="8:8" x14ac:dyDescent="0.2">
      <c r="H401" s="80">
        <f t="shared" si="7"/>
        <v>0</v>
      </c>
    </row>
    <row r="402" spans="8:8" x14ac:dyDescent="0.2">
      <c r="H402" s="80">
        <f t="shared" si="7"/>
        <v>0</v>
      </c>
    </row>
    <row r="403" spans="8:8" x14ac:dyDescent="0.2">
      <c r="H403" s="80">
        <f t="shared" si="7"/>
        <v>0</v>
      </c>
    </row>
    <row r="404" spans="8:8" x14ac:dyDescent="0.2">
      <c r="H404" s="80">
        <f t="shared" si="7"/>
        <v>0</v>
      </c>
    </row>
    <row r="405" spans="8:8" x14ac:dyDescent="0.2">
      <c r="H405" s="80">
        <f t="shared" si="7"/>
        <v>0</v>
      </c>
    </row>
    <row r="406" spans="8:8" x14ac:dyDescent="0.2">
      <c r="H406" s="80">
        <f t="shared" si="7"/>
        <v>0</v>
      </c>
    </row>
    <row r="407" spans="8:8" x14ac:dyDescent="0.2">
      <c r="H407" s="80">
        <f t="shared" si="7"/>
        <v>0</v>
      </c>
    </row>
    <row r="408" spans="8:8" x14ac:dyDescent="0.2">
      <c r="H408" s="80">
        <f t="shared" si="7"/>
        <v>0</v>
      </c>
    </row>
    <row r="409" spans="8:8" x14ac:dyDescent="0.2">
      <c r="H409" s="80">
        <f t="shared" si="7"/>
        <v>0</v>
      </c>
    </row>
    <row r="410" spans="8:8" x14ac:dyDescent="0.2">
      <c r="H410" s="80">
        <f t="shared" si="7"/>
        <v>0</v>
      </c>
    </row>
    <row r="411" spans="8:8" x14ac:dyDescent="0.2">
      <c r="H411" s="80">
        <f t="shared" si="7"/>
        <v>0</v>
      </c>
    </row>
    <row r="412" spans="8:8" x14ac:dyDescent="0.2">
      <c r="H412" s="80">
        <f t="shared" si="7"/>
        <v>0</v>
      </c>
    </row>
    <row r="413" spans="8:8" x14ac:dyDescent="0.2">
      <c r="H413" s="80">
        <f t="shared" si="7"/>
        <v>0</v>
      </c>
    </row>
    <row r="414" spans="8:8" x14ac:dyDescent="0.2">
      <c r="H414" s="80">
        <f t="shared" si="7"/>
        <v>0</v>
      </c>
    </row>
    <row r="415" spans="8:8" x14ac:dyDescent="0.2">
      <c r="H415" s="80">
        <f t="shared" si="7"/>
        <v>0</v>
      </c>
    </row>
    <row r="416" spans="8:8" x14ac:dyDescent="0.2">
      <c r="H416" s="80">
        <f t="shared" si="7"/>
        <v>0</v>
      </c>
    </row>
    <row r="417" spans="8:8" x14ac:dyDescent="0.2">
      <c r="H417" s="80">
        <f t="shared" si="7"/>
        <v>0</v>
      </c>
    </row>
    <row r="418" spans="8:8" x14ac:dyDescent="0.2">
      <c r="H418" s="80">
        <f t="shared" si="7"/>
        <v>0</v>
      </c>
    </row>
    <row r="419" spans="8:8" x14ac:dyDescent="0.2">
      <c r="H419" s="80">
        <f t="shared" si="7"/>
        <v>0</v>
      </c>
    </row>
    <row r="420" spans="8:8" x14ac:dyDescent="0.2">
      <c r="H420" s="80">
        <f t="shared" si="7"/>
        <v>0</v>
      </c>
    </row>
    <row r="421" spans="8:8" x14ac:dyDescent="0.2">
      <c r="H421" s="80">
        <f t="shared" si="7"/>
        <v>0</v>
      </c>
    </row>
    <row r="422" spans="8:8" x14ac:dyDescent="0.2">
      <c r="H422" s="80">
        <f t="shared" si="7"/>
        <v>0</v>
      </c>
    </row>
    <row r="423" spans="8:8" x14ac:dyDescent="0.2">
      <c r="H423" s="80">
        <f t="shared" si="7"/>
        <v>0</v>
      </c>
    </row>
    <row r="424" spans="8:8" x14ac:dyDescent="0.2">
      <c r="H424" s="80">
        <f t="shared" si="7"/>
        <v>0</v>
      </c>
    </row>
    <row r="425" spans="8:8" x14ac:dyDescent="0.2">
      <c r="H425" s="80">
        <f t="shared" si="7"/>
        <v>0</v>
      </c>
    </row>
    <row r="426" spans="8:8" x14ac:dyDescent="0.2">
      <c r="H426" s="80">
        <f t="shared" si="7"/>
        <v>0</v>
      </c>
    </row>
    <row r="427" spans="8:8" x14ac:dyDescent="0.2">
      <c r="H427" s="80">
        <f t="shared" si="7"/>
        <v>0</v>
      </c>
    </row>
    <row r="428" spans="8:8" x14ac:dyDescent="0.2">
      <c r="H428" s="80">
        <f t="shared" si="7"/>
        <v>0</v>
      </c>
    </row>
    <row r="429" spans="8:8" x14ac:dyDescent="0.2">
      <c r="H429" s="80">
        <f t="shared" si="7"/>
        <v>0</v>
      </c>
    </row>
    <row r="430" spans="8:8" x14ac:dyDescent="0.2">
      <c r="H430" s="80">
        <f t="shared" si="7"/>
        <v>0</v>
      </c>
    </row>
    <row r="431" spans="8:8" x14ac:dyDescent="0.2">
      <c r="H431" s="80">
        <f t="shared" si="7"/>
        <v>0</v>
      </c>
    </row>
    <row r="432" spans="8:8" x14ac:dyDescent="0.2">
      <c r="H432" s="80">
        <f t="shared" si="7"/>
        <v>0</v>
      </c>
    </row>
    <row r="433" spans="8:8" x14ac:dyDescent="0.2">
      <c r="H433" s="80">
        <f t="shared" si="7"/>
        <v>0</v>
      </c>
    </row>
    <row r="434" spans="8:8" x14ac:dyDescent="0.2">
      <c r="H434" s="80">
        <f t="shared" si="7"/>
        <v>0</v>
      </c>
    </row>
    <row r="435" spans="8:8" x14ac:dyDescent="0.2">
      <c r="H435" s="80">
        <f t="shared" si="7"/>
        <v>0</v>
      </c>
    </row>
    <row r="436" spans="8:8" x14ac:dyDescent="0.2">
      <c r="H436" s="80">
        <f t="shared" si="7"/>
        <v>0</v>
      </c>
    </row>
    <row r="437" spans="8:8" x14ac:dyDescent="0.2">
      <c r="H437" s="80">
        <f t="shared" si="7"/>
        <v>0</v>
      </c>
    </row>
    <row r="438" spans="8:8" x14ac:dyDescent="0.2">
      <c r="H438" s="80">
        <f t="shared" si="7"/>
        <v>0</v>
      </c>
    </row>
    <row r="439" spans="8:8" x14ac:dyDescent="0.2">
      <c r="H439" s="80">
        <f t="shared" si="7"/>
        <v>0</v>
      </c>
    </row>
    <row r="440" spans="8:8" x14ac:dyDescent="0.2">
      <c r="H440" s="80">
        <f t="shared" si="7"/>
        <v>0</v>
      </c>
    </row>
    <row r="441" spans="8:8" x14ac:dyDescent="0.2">
      <c r="H441" s="80">
        <f t="shared" si="7"/>
        <v>0</v>
      </c>
    </row>
    <row r="442" spans="8:8" x14ac:dyDescent="0.2">
      <c r="H442" s="80">
        <f t="shared" si="7"/>
        <v>0</v>
      </c>
    </row>
    <row r="443" spans="8:8" x14ac:dyDescent="0.2">
      <c r="H443" s="80">
        <f t="shared" si="7"/>
        <v>0</v>
      </c>
    </row>
    <row r="444" spans="8:8" x14ac:dyDescent="0.2">
      <c r="H444" s="80">
        <f t="shared" si="7"/>
        <v>0</v>
      </c>
    </row>
    <row r="445" spans="8:8" x14ac:dyDescent="0.2">
      <c r="H445" s="80">
        <f t="shared" si="7"/>
        <v>0</v>
      </c>
    </row>
    <row r="446" spans="8:8" x14ac:dyDescent="0.2">
      <c r="H446" s="80">
        <f t="shared" si="7"/>
        <v>0</v>
      </c>
    </row>
    <row r="447" spans="8:8" x14ac:dyDescent="0.2">
      <c r="H447" s="80">
        <f t="shared" si="7"/>
        <v>0</v>
      </c>
    </row>
    <row r="448" spans="8:8" x14ac:dyDescent="0.2">
      <c r="H448" s="80">
        <f t="shared" si="7"/>
        <v>0</v>
      </c>
    </row>
    <row r="449" spans="8:8" x14ac:dyDescent="0.2">
      <c r="H449" s="80">
        <f t="shared" si="7"/>
        <v>0</v>
      </c>
    </row>
    <row r="450" spans="8:8" x14ac:dyDescent="0.2">
      <c r="H450" s="80">
        <f t="shared" si="7"/>
        <v>0</v>
      </c>
    </row>
    <row r="451" spans="8:8" x14ac:dyDescent="0.2">
      <c r="H451" s="80">
        <f t="shared" ref="H451:H514" si="8">H450-F451+G451</f>
        <v>0</v>
      </c>
    </row>
    <row r="452" spans="8:8" x14ac:dyDescent="0.2">
      <c r="H452" s="80">
        <f t="shared" si="8"/>
        <v>0</v>
      </c>
    </row>
    <row r="453" spans="8:8" x14ac:dyDescent="0.2">
      <c r="H453" s="80">
        <f t="shared" si="8"/>
        <v>0</v>
      </c>
    </row>
    <row r="454" spans="8:8" x14ac:dyDescent="0.2">
      <c r="H454" s="80">
        <f t="shared" si="8"/>
        <v>0</v>
      </c>
    </row>
    <row r="455" spans="8:8" x14ac:dyDescent="0.2">
      <c r="H455" s="80">
        <f t="shared" si="8"/>
        <v>0</v>
      </c>
    </row>
    <row r="456" spans="8:8" x14ac:dyDescent="0.2">
      <c r="H456" s="80">
        <f t="shared" si="8"/>
        <v>0</v>
      </c>
    </row>
    <row r="457" spans="8:8" x14ac:dyDescent="0.2">
      <c r="H457" s="80">
        <f t="shared" si="8"/>
        <v>0</v>
      </c>
    </row>
    <row r="458" spans="8:8" x14ac:dyDescent="0.2">
      <c r="H458" s="80">
        <f t="shared" si="8"/>
        <v>0</v>
      </c>
    </row>
    <row r="459" spans="8:8" x14ac:dyDescent="0.2">
      <c r="H459" s="80">
        <f t="shared" si="8"/>
        <v>0</v>
      </c>
    </row>
    <row r="460" spans="8:8" x14ac:dyDescent="0.2">
      <c r="H460" s="80">
        <f t="shared" si="8"/>
        <v>0</v>
      </c>
    </row>
    <row r="461" spans="8:8" x14ac:dyDescent="0.2">
      <c r="H461" s="80">
        <f t="shared" si="8"/>
        <v>0</v>
      </c>
    </row>
    <row r="462" spans="8:8" x14ac:dyDescent="0.2">
      <c r="H462" s="80">
        <f t="shared" si="8"/>
        <v>0</v>
      </c>
    </row>
    <row r="463" spans="8:8" x14ac:dyDescent="0.2">
      <c r="H463" s="80">
        <f t="shared" si="8"/>
        <v>0</v>
      </c>
    </row>
    <row r="464" spans="8:8" x14ac:dyDescent="0.2">
      <c r="H464" s="80">
        <f t="shared" si="8"/>
        <v>0</v>
      </c>
    </row>
    <row r="465" spans="8:8" x14ac:dyDescent="0.2">
      <c r="H465" s="80">
        <f t="shared" si="8"/>
        <v>0</v>
      </c>
    </row>
    <row r="466" spans="8:8" x14ac:dyDescent="0.2">
      <c r="H466" s="80">
        <f t="shared" si="8"/>
        <v>0</v>
      </c>
    </row>
    <row r="467" spans="8:8" x14ac:dyDescent="0.2">
      <c r="H467" s="80">
        <f t="shared" si="8"/>
        <v>0</v>
      </c>
    </row>
    <row r="468" spans="8:8" x14ac:dyDescent="0.2">
      <c r="H468" s="80">
        <f t="shared" si="8"/>
        <v>0</v>
      </c>
    </row>
    <row r="469" spans="8:8" x14ac:dyDescent="0.2">
      <c r="H469" s="80">
        <f t="shared" si="8"/>
        <v>0</v>
      </c>
    </row>
    <row r="470" spans="8:8" x14ac:dyDescent="0.2">
      <c r="H470" s="80">
        <f t="shared" si="8"/>
        <v>0</v>
      </c>
    </row>
    <row r="471" spans="8:8" x14ac:dyDescent="0.2">
      <c r="H471" s="80">
        <f t="shared" si="8"/>
        <v>0</v>
      </c>
    </row>
    <row r="472" spans="8:8" x14ac:dyDescent="0.2">
      <c r="H472" s="80">
        <f t="shared" si="8"/>
        <v>0</v>
      </c>
    </row>
    <row r="473" spans="8:8" x14ac:dyDescent="0.2">
      <c r="H473" s="80">
        <f t="shared" si="8"/>
        <v>0</v>
      </c>
    </row>
    <row r="474" spans="8:8" x14ac:dyDescent="0.2">
      <c r="H474" s="80">
        <f t="shared" si="8"/>
        <v>0</v>
      </c>
    </row>
    <row r="475" spans="8:8" x14ac:dyDescent="0.2">
      <c r="H475" s="80">
        <f t="shared" si="8"/>
        <v>0</v>
      </c>
    </row>
    <row r="476" spans="8:8" x14ac:dyDescent="0.2">
      <c r="H476" s="80">
        <f t="shared" si="8"/>
        <v>0</v>
      </c>
    </row>
    <row r="477" spans="8:8" x14ac:dyDescent="0.2">
      <c r="H477" s="80">
        <f t="shared" si="8"/>
        <v>0</v>
      </c>
    </row>
    <row r="478" spans="8:8" x14ac:dyDescent="0.2">
      <c r="H478" s="80">
        <f t="shared" si="8"/>
        <v>0</v>
      </c>
    </row>
    <row r="479" spans="8:8" x14ac:dyDescent="0.2">
      <c r="H479" s="80">
        <f t="shared" si="8"/>
        <v>0</v>
      </c>
    </row>
    <row r="480" spans="8:8" x14ac:dyDescent="0.2">
      <c r="H480" s="80">
        <f t="shared" si="8"/>
        <v>0</v>
      </c>
    </row>
    <row r="481" spans="8:8" x14ac:dyDescent="0.2">
      <c r="H481" s="80">
        <f t="shared" si="8"/>
        <v>0</v>
      </c>
    </row>
    <row r="482" spans="8:8" x14ac:dyDescent="0.2">
      <c r="H482" s="80">
        <f t="shared" si="8"/>
        <v>0</v>
      </c>
    </row>
    <row r="483" spans="8:8" x14ac:dyDescent="0.2">
      <c r="H483" s="80">
        <f t="shared" si="8"/>
        <v>0</v>
      </c>
    </row>
    <row r="484" spans="8:8" x14ac:dyDescent="0.2">
      <c r="H484" s="80">
        <f t="shared" si="8"/>
        <v>0</v>
      </c>
    </row>
    <row r="485" spans="8:8" x14ac:dyDescent="0.2">
      <c r="H485" s="80">
        <f t="shared" si="8"/>
        <v>0</v>
      </c>
    </row>
    <row r="486" spans="8:8" x14ac:dyDescent="0.2">
      <c r="H486" s="80">
        <f t="shared" si="8"/>
        <v>0</v>
      </c>
    </row>
    <row r="487" spans="8:8" x14ac:dyDescent="0.2">
      <c r="H487" s="80">
        <f t="shared" si="8"/>
        <v>0</v>
      </c>
    </row>
    <row r="488" spans="8:8" x14ac:dyDescent="0.2">
      <c r="H488" s="80">
        <f t="shared" si="8"/>
        <v>0</v>
      </c>
    </row>
    <row r="489" spans="8:8" x14ac:dyDescent="0.2">
      <c r="H489" s="80">
        <f t="shared" si="8"/>
        <v>0</v>
      </c>
    </row>
    <row r="490" spans="8:8" x14ac:dyDescent="0.2">
      <c r="H490" s="80">
        <f t="shared" si="8"/>
        <v>0</v>
      </c>
    </row>
    <row r="491" spans="8:8" x14ac:dyDescent="0.2">
      <c r="H491" s="80">
        <f t="shared" si="8"/>
        <v>0</v>
      </c>
    </row>
    <row r="492" spans="8:8" x14ac:dyDescent="0.2">
      <c r="H492" s="80">
        <f t="shared" si="8"/>
        <v>0</v>
      </c>
    </row>
    <row r="493" spans="8:8" x14ac:dyDescent="0.2">
      <c r="H493" s="80">
        <f t="shared" si="8"/>
        <v>0</v>
      </c>
    </row>
    <row r="494" spans="8:8" x14ac:dyDescent="0.2">
      <c r="H494" s="80">
        <f t="shared" si="8"/>
        <v>0</v>
      </c>
    </row>
    <row r="495" spans="8:8" x14ac:dyDescent="0.2">
      <c r="H495" s="80">
        <f t="shared" si="8"/>
        <v>0</v>
      </c>
    </row>
    <row r="496" spans="8:8" x14ac:dyDescent="0.2">
      <c r="H496" s="80">
        <f t="shared" si="8"/>
        <v>0</v>
      </c>
    </row>
    <row r="497" spans="8:8" x14ac:dyDescent="0.2">
      <c r="H497" s="80">
        <f t="shared" si="8"/>
        <v>0</v>
      </c>
    </row>
    <row r="498" spans="8:8" x14ac:dyDescent="0.2">
      <c r="H498" s="80">
        <f t="shared" si="8"/>
        <v>0</v>
      </c>
    </row>
    <row r="499" spans="8:8" x14ac:dyDescent="0.2">
      <c r="H499" s="80">
        <f t="shared" si="8"/>
        <v>0</v>
      </c>
    </row>
    <row r="500" spans="8:8" x14ac:dyDescent="0.2">
      <c r="H500" s="80">
        <f t="shared" si="8"/>
        <v>0</v>
      </c>
    </row>
    <row r="501" spans="8:8" x14ac:dyDescent="0.2">
      <c r="H501" s="80">
        <f t="shared" si="8"/>
        <v>0</v>
      </c>
    </row>
    <row r="502" spans="8:8" x14ac:dyDescent="0.2">
      <c r="H502" s="80">
        <f t="shared" si="8"/>
        <v>0</v>
      </c>
    </row>
    <row r="503" spans="8:8" x14ac:dyDescent="0.2">
      <c r="H503" s="80">
        <f t="shared" si="8"/>
        <v>0</v>
      </c>
    </row>
    <row r="504" spans="8:8" x14ac:dyDescent="0.2">
      <c r="H504" s="80">
        <f t="shared" si="8"/>
        <v>0</v>
      </c>
    </row>
    <row r="505" spans="8:8" x14ac:dyDescent="0.2">
      <c r="H505" s="80">
        <f t="shared" si="8"/>
        <v>0</v>
      </c>
    </row>
    <row r="506" spans="8:8" x14ac:dyDescent="0.2">
      <c r="H506" s="80">
        <f t="shared" si="8"/>
        <v>0</v>
      </c>
    </row>
    <row r="507" spans="8:8" x14ac:dyDescent="0.2">
      <c r="H507" s="80">
        <f t="shared" si="8"/>
        <v>0</v>
      </c>
    </row>
    <row r="508" spans="8:8" x14ac:dyDescent="0.2">
      <c r="H508" s="80">
        <f t="shared" si="8"/>
        <v>0</v>
      </c>
    </row>
    <row r="509" spans="8:8" x14ac:dyDescent="0.2">
      <c r="H509" s="80">
        <f t="shared" si="8"/>
        <v>0</v>
      </c>
    </row>
    <row r="510" spans="8:8" x14ac:dyDescent="0.2">
      <c r="H510" s="80">
        <f t="shared" si="8"/>
        <v>0</v>
      </c>
    </row>
    <row r="511" spans="8:8" x14ac:dyDescent="0.2">
      <c r="H511" s="80">
        <f t="shared" si="8"/>
        <v>0</v>
      </c>
    </row>
    <row r="512" spans="8:8" x14ac:dyDescent="0.2">
      <c r="H512" s="80">
        <f t="shared" si="8"/>
        <v>0</v>
      </c>
    </row>
    <row r="513" spans="8:8" x14ac:dyDescent="0.2">
      <c r="H513" s="80">
        <f t="shared" si="8"/>
        <v>0</v>
      </c>
    </row>
    <row r="514" spans="8:8" x14ac:dyDescent="0.2">
      <c r="H514" s="80">
        <f t="shared" si="8"/>
        <v>0</v>
      </c>
    </row>
    <row r="515" spans="8:8" x14ac:dyDescent="0.2">
      <c r="H515" s="80">
        <f t="shared" ref="H515:H578" si="9">H514-F515+G515</f>
        <v>0</v>
      </c>
    </row>
    <row r="516" spans="8:8" x14ac:dyDescent="0.2">
      <c r="H516" s="80">
        <f t="shared" si="9"/>
        <v>0</v>
      </c>
    </row>
    <row r="517" spans="8:8" x14ac:dyDescent="0.2">
      <c r="H517" s="80">
        <f t="shared" si="9"/>
        <v>0</v>
      </c>
    </row>
    <row r="518" spans="8:8" x14ac:dyDescent="0.2">
      <c r="H518" s="80">
        <f t="shared" si="9"/>
        <v>0</v>
      </c>
    </row>
    <row r="519" spans="8:8" x14ac:dyDescent="0.2">
      <c r="H519" s="80">
        <f t="shared" si="9"/>
        <v>0</v>
      </c>
    </row>
    <row r="520" spans="8:8" x14ac:dyDescent="0.2">
      <c r="H520" s="80">
        <f t="shared" si="9"/>
        <v>0</v>
      </c>
    </row>
    <row r="521" spans="8:8" x14ac:dyDescent="0.2">
      <c r="H521" s="80">
        <f t="shared" si="9"/>
        <v>0</v>
      </c>
    </row>
    <row r="522" spans="8:8" x14ac:dyDescent="0.2">
      <c r="H522" s="80">
        <f t="shared" si="9"/>
        <v>0</v>
      </c>
    </row>
    <row r="523" spans="8:8" x14ac:dyDescent="0.2">
      <c r="H523" s="80">
        <f t="shared" si="9"/>
        <v>0</v>
      </c>
    </row>
    <row r="524" spans="8:8" x14ac:dyDescent="0.2">
      <c r="H524" s="80">
        <f t="shared" si="9"/>
        <v>0</v>
      </c>
    </row>
    <row r="525" spans="8:8" x14ac:dyDescent="0.2">
      <c r="H525" s="80">
        <f t="shared" si="9"/>
        <v>0</v>
      </c>
    </row>
    <row r="526" spans="8:8" x14ac:dyDescent="0.2">
      <c r="H526" s="80">
        <f t="shared" si="9"/>
        <v>0</v>
      </c>
    </row>
    <row r="527" spans="8:8" x14ac:dyDescent="0.2">
      <c r="H527" s="80">
        <f t="shared" si="9"/>
        <v>0</v>
      </c>
    </row>
    <row r="528" spans="8:8" x14ac:dyDescent="0.2">
      <c r="H528" s="80">
        <f t="shared" si="9"/>
        <v>0</v>
      </c>
    </row>
    <row r="529" spans="8:8" x14ac:dyDescent="0.2">
      <c r="H529" s="80">
        <f t="shared" si="9"/>
        <v>0</v>
      </c>
    </row>
    <row r="530" spans="8:8" x14ac:dyDescent="0.2">
      <c r="H530" s="80">
        <f t="shared" si="9"/>
        <v>0</v>
      </c>
    </row>
    <row r="531" spans="8:8" x14ac:dyDescent="0.2">
      <c r="H531" s="80">
        <f t="shared" si="9"/>
        <v>0</v>
      </c>
    </row>
    <row r="532" spans="8:8" x14ac:dyDescent="0.2">
      <c r="H532" s="80">
        <f t="shared" si="9"/>
        <v>0</v>
      </c>
    </row>
    <row r="533" spans="8:8" x14ac:dyDescent="0.2">
      <c r="H533" s="80">
        <f t="shared" si="9"/>
        <v>0</v>
      </c>
    </row>
    <row r="534" spans="8:8" x14ac:dyDescent="0.2">
      <c r="H534" s="80">
        <f t="shared" si="9"/>
        <v>0</v>
      </c>
    </row>
    <row r="535" spans="8:8" x14ac:dyDescent="0.2">
      <c r="H535" s="80">
        <f t="shared" si="9"/>
        <v>0</v>
      </c>
    </row>
    <row r="536" spans="8:8" x14ac:dyDescent="0.2">
      <c r="H536" s="80">
        <f t="shared" si="9"/>
        <v>0</v>
      </c>
    </row>
    <row r="537" spans="8:8" x14ac:dyDescent="0.2">
      <c r="H537" s="80">
        <f t="shared" si="9"/>
        <v>0</v>
      </c>
    </row>
    <row r="538" spans="8:8" x14ac:dyDescent="0.2">
      <c r="H538" s="80">
        <f t="shared" si="9"/>
        <v>0</v>
      </c>
    </row>
    <row r="539" spans="8:8" x14ac:dyDescent="0.2">
      <c r="H539" s="80">
        <f t="shared" si="9"/>
        <v>0</v>
      </c>
    </row>
    <row r="540" spans="8:8" x14ac:dyDescent="0.2">
      <c r="H540" s="80">
        <f t="shared" si="9"/>
        <v>0</v>
      </c>
    </row>
    <row r="541" spans="8:8" x14ac:dyDescent="0.2">
      <c r="H541" s="80">
        <f t="shared" si="9"/>
        <v>0</v>
      </c>
    </row>
    <row r="542" spans="8:8" x14ac:dyDescent="0.2">
      <c r="H542" s="80">
        <f t="shared" si="9"/>
        <v>0</v>
      </c>
    </row>
    <row r="543" spans="8:8" x14ac:dyDescent="0.2">
      <c r="H543" s="80">
        <f t="shared" si="9"/>
        <v>0</v>
      </c>
    </row>
    <row r="544" spans="8:8" x14ac:dyDescent="0.2">
      <c r="H544" s="80">
        <f t="shared" si="9"/>
        <v>0</v>
      </c>
    </row>
    <row r="545" spans="8:8" x14ac:dyDescent="0.2">
      <c r="H545" s="80">
        <f t="shared" si="9"/>
        <v>0</v>
      </c>
    </row>
    <row r="546" spans="8:8" x14ac:dyDescent="0.2">
      <c r="H546" s="80">
        <f t="shared" si="9"/>
        <v>0</v>
      </c>
    </row>
    <row r="547" spans="8:8" x14ac:dyDescent="0.2">
      <c r="H547" s="80">
        <f t="shared" si="9"/>
        <v>0</v>
      </c>
    </row>
    <row r="548" spans="8:8" x14ac:dyDescent="0.2">
      <c r="H548" s="80">
        <f t="shared" si="9"/>
        <v>0</v>
      </c>
    </row>
    <row r="549" spans="8:8" x14ac:dyDescent="0.2">
      <c r="H549" s="80">
        <f t="shared" si="9"/>
        <v>0</v>
      </c>
    </row>
    <row r="550" spans="8:8" x14ac:dyDescent="0.2">
      <c r="H550" s="80">
        <f t="shared" si="9"/>
        <v>0</v>
      </c>
    </row>
    <row r="551" spans="8:8" x14ac:dyDescent="0.2">
      <c r="H551" s="80">
        <f t="shared" si="9"/>
        <v>0</v>
      </c>
    </row>
    <row r="552" spans="8:8" x14ac:dyDescent="0.2">
      <c r="H552" s="80">
        <f t="shared" si="9"/>
        <v>0</v>
      </c>
    </row>
    <row r="553" spans="8:8" x14ac:dyDescent="0.2">
      <c r="H553" s="80">
        <f t="shared" si="9"/>
        <v>0</v>
      </c>
    </row>
    <row r="554" spans="8:8" x14ac:dyDescent="0.2">
      <c r="H554" s="80">
        <f t="shared" si="9"/>
        <v>0</v>
      </c>
    </row>
    <row r="555" spans="8:8" x14ac:dyDescent="0.2">
      <c r="H555" s="80">
        <f t="shared" si="9"/>
        <v>0</v>
      </c>
    </row>
    <row r="556" spans="8:8" x14ac:dyDescent="0.2">
      <c r="H556" s="80">
        <f t="shared" si="9"/>
        <v>0</v>
      </c>
    </row>
    <row r="557" spans="8:8" x14ac:dyDescent="0.2">
      <c r="H557" s="80">
        <f t="shared" si="9"/>
        <v>0</v>
      </c>
    </row>
    <row r="558" spans="8:8" x14ac:dyDescent="0.2">
      <c r="H558" s="80">
        <f t="shared" si="9"/>
        <v>0</v>
      </c>
    </row>
    <row r="559" spans="8:8" x14ac:dyDescent="0.2">
      <c r="H559" s="80">
        <f t="shared" si="9"/>
        <v>0</v>
      </c>
    </row>
    <row r="560" spans="8:8" x14ac:dyDescent="0.2">
      <c r="H560" s="80">
        <f t="shared" si="9"/>
        <v>0</v>
      </c>
    </row>
    <row r="561" spans="8:8" x14ac:dyDescent="0.2">
      <c r="H561" s="80">
        <f t="shared" si="9"/>
        <v>0</v>
      </c>
    </row>
    <row r="562" spans="8:8" x14ac:dyDescent="0.2">
      <c r="H562" s="80">
        <f t="shared" si="9"/>
        <v>0</v>
      </c>
    </row>
    <row r="563" spans="8:8" x14ac:dyDescent="0.2">
      <c r="H563" s="80">
        <f t="shared" si="9"/>
        <v>0</v>
      </c>
    </row>
    <row r="564" spans="8:8" x14ac:dyDescent="0.2">
      <c r="H564" s="80">
        <f t="shared" si="9"/>
        <v>0</v>
      </c>
    </row>
    <row r="565" spans="8:8" x14ac:dyDescent="0.2">
      <c r="H565" s="80">
        <f t="shared" si="9"/>
        <v>0</v>
      </c>
    </row>
    <row r="566" spans="8:8" x14ac:dyDescent="0.2">
      <c r="H566" s="80">
        <f t="shared" si="9"/>
        <v>0</v>
      </c>
    </row>
    <row r="567" spans="8:8" x14ac:dyDescent="0.2">
      <c r="H567" s="80">
        <f t="shared" si="9"/>
        <v>0</v>
      </c>
    </row>
    <row r="568" spans="8:8" x14ac:dyDescent="0.2">
      <c r="H568" s="80">
        <f t="shared" si="9"/>
        <v>0</v>
      </c>
    </row>
    <row r="569" spans="8:8" x14ac:dyDescent="0.2">
      <c r="H569" s="80">
        <f t="shared" si="9"/>
        <v>0</v>
      </c>
    </row>
    <row r="570" spans="8:8" x14ac:dyDescent="0.2">
      <c r="H570" s="80">
        <f t="shared" si="9"/>
        <v>0</v>
      </c>
    </row>
    <row r="571" spans="8:8" x14ac:dyDescent="0.2">
      <c r="H571" s="80">
        <f t="shared" si="9"/>
        <v>0</v>
      </c>
    </row>
    <row r="572" spans="8:8" x14ac:dyDescent="0.2">
      <c r="H572" s="80">
        <f t="shared" si="9"/>
        <v>0</v>
      </c>
    </row>
    <row r="573" spans="8:8" x14ac:dyDescent="0.2">
      <c r="H573" s="80">
        <f t="shared" si="9"/>
        <v>0</v>
      </c>
    </row>
    <row r="574" spans="8:8" x14ac:dyDescent="0.2">
      <c r="H574" s="80">
        <f t="shared" si="9"/>
        <v>0</v>
      </c>
    </row>
    <row r="575" spans="8:8" x14ac:dyDescent="0.2">
      <c r="H575" s="80">
        <f t="shared" si="9"/>
        <v>0</v>
      </c>
    </row>
    <row r="576" spans="8:8" x14ac:dyDescent="0.2">
      <c r="H576" s="80">
        <f t="shared" si="9"/>
        <v>0</v>
      </c>
    </row>
    <row r="577" spans="8:8" x14ac:dyDescent="0.2">
      <c r="H577" s="80">
        <f t="shared" si="9"/>
        <v>0</v>
      </c>
    </row>
    <row r="578" spans="8:8" x14ac:dyDescent="0.2">
      <c r="H578" s="80">
        <f t="shared" si="9"/>
        <v>0</v>
      </c>
    </row>
    <row r="579" spans="8:8" x14ac:dyDescent="0.2">
      <c r="H579" s="80">
        <f t="shared" ref="H579:H642" si="10">H578-F579+G579</f>
        <v>0</v>
      </c>
    </row>
    <row r="580" spans="8:8" x14ac:dyDescent="0.2">
      <c r="H580" s="80">
        <f t="shared" si="10"/>
        <v>0</v>
      </c>
    </row>
    <row r="581" spans="8:8" x14ac:dyDescent="0.2">
      <c r="H581" s="80">
        <f t="shared" si="10"/>
        <v>0</v>
      </c>
    </row>
    <row r="582" spans="8:8" x14ac:dyDescent="0.2">
      <c r="H582" s="80">
        <f t="shared" si="10"/>
        <v>0</v>
      </c>
    </row>
    <row r="583" spans="8:8" x14ac:dyDescent="0.2">
      <c r="H583" s="80">
        <f t="shared" si="10"/>
        <v>0</v>
      </c>
    </row>
    <row r="584" spans="8:8" x14ac:dyDescent="0.2">
      <c r="H584" s="80">
        <f t="shared" si="10"/>
        <v>0</v>
      </c>
    </row>
    <row r="585" spans="8:8" x14ac:dyDescent="0.2">
      <c r="H585" s="80">
        <f t="shared" si="10"/>
        <v>0</v>
      </c>
    </row>
    <row r="586" spans="8:8" x14ac:dyDescent="0.2">
      <c r="H586" s="80">
        <f t="shared" si="10"/>
        <v>0</v>
      </c>
    </row>
    <row r="587" spans="8:8" x14ac:dyDescent="0.2">
      <c r="H587" s="80">
        <f t="shared" si="10"/>
        <v>0</v>
      </c>
    </row>
    <row r="588" spans="8:8" x14ac:dyDescent="0.2">
      <c r="H588" s="80">
        <f t="shared" si="10"/>
        <v>0</v>
      </c>
    </row>
    <row r="589" spans="8:8" x14ac:dyDescent="0.2">
      <c r="H589" s="80">
        <f t="shared" si="10"/>
        <v>0</v>
      </c>
    </row>
    <row r="590" spans="8:8" x14ac:dyDescent="0.2">
      <c r="H590" s="80">
        <f t="shared" si="10"/>
        <v>0</v>
      </c>
    </row>
    <row r="591" spans="8:8" x14ac:dyDescent="0.2">
      <c r="H591" s="80">
        <f t="shared" si="10"/>
        <v>0</v>
      </c>
    </row>
    <row r="592" spans="8:8" x14ac:dyDescent="0.2">
      <c r="H592" s="80">
        <f t="shared" si="10"/>
        <v>0</v>
      </c>
    </row>
    <row r="593" spans="8:8" x14ac:dyDescent="0.2">
      <c r="H593" s="80">
        <f t="shared" si="10"/>
        <v>0</v>
      </c>
    </row>
    <row r="594" spans="8:8" x14ac:dyDescent="0.2">
      <c r="H594" s="80">
        <f t="shared" si="10"/>
        <v>0</v>
      </c>
    </row>
    <row r="595" spans="8:8" x14ac:dyDescent="0.2">
      <c r="H595" s="80">
        <f t="shared" si="10"/>
        <v>0</v>
      </c>
    </row>
    <row r="596" spans="8:8" x14ac:dyDescent="0.2">
      <c r="H596" s="80">
        <f t="shared" si="10"/>
        <v>0</v>
      </c>
    </row>
    <row r="597" spans="8:8" x14ac:dyDescent="0.2">
      <c r="H597" s="80">
        <f t="shared" si="10"/>
        <v>0</v>
      </c>
    </row>
    <row r="598" spans="8:8" x14ac:dyDescent="0.2">
      <c r="H598" s="80">
        <f t="shared" si="10"/>
        <v>0</v>
      </c>
    </row>
    <row r="599" spans="8:8" x14ac:dyDescent="0.2">
      <c r="H599" s="80">
        <f t="shared" si="10"/>
        <v>0</v>
      </c>
    </row>
    <row r="600" spans="8:8" x14ac:dyDescent="0.2">
      <c r="H600" s="80">
        <f t="shared" si="10"/>
        <v>0</v>
      </c>
    </row>
    <row r="601" spans="8:8" x14ac:dyDescent="0.2">
      <c r="H601" s="80">
        <f t="shared" si="10"/>
        <v>0</v>
      </c>
    </row>
    <row r="602" spans="8:8" x14ac:dyDescent="0.2">
      <c r="H602" s="80">
        <f t="shared" si="10"/>
        <v>0</v>
      </c>
    </row>
    <row r="603" spans="8:8" x14ac:dyDescent="0.2">
      <c r="H603" s="80">
        <f t="shared" si="10"/>
        <v>0</v>
      </c>
    </row>
    <row r="604" spans="8:8" x14ac:dyDescent="0.2">
      <c r="H604" s="80">
        <f t="shared" si="10"/>
        <v>0</v>
      </c>
    </row>
    <row r="605" spans="8:8" x14ac:dyDescent="0.2">
      <c r="H605" s="80">
        <f t="shared" si="10"/>
        <v>0</v>
      </c>
    </row>
    <row r="606" spans="8:8" x14ac:dyDescent="0.2">
      <c r="H606" s="80">
        <f t="shared" si="10"/>
        <v>0</v>
      </c>
    </row>
    <row r="607" spans="8:8" x14ac:dyDescent="0.2">
      <c r="H607" s="80">
        <f t="shared" si="10"/>
        <v>0</v>
      </c>
    </row>
    <row r="608" spans="8:8" x14ac:dyDescent="0.2">
      <c r="H608" s="80">
        <f t="shared" si="10"/>
        <v>0</v>
      </c>
    </row>
    <row r="609" spans="8:8" x14ac:dyDescent="0.2">
      <c r="H609" s="80">
        <f t="shared" si="10"/>
        <v>0</v>
      </c>
    </row>
    <row r="610" spans="8:8" x14ac:dyDescent="0.2">
      <c r="H610" s="80">
        <f t="shared" si="10"/>
        <v>0</v>
      </c>
    </row>
    <row r="611" spans="8:8" x14ac:dyDescent="0.2">
      <c r="H611" s="80">
        <f t="shared" si="10"/>
        <v>0</v>
      </c>
    </row>
    <row r="612" spans="8:8" x14ac:dyDescent="0.2">
      <c r="H612" s="80">
        <f t="shared" si="10"/>
        <v>0</v>
      </c>
    </row>
    <row r="613" spans="8:8" x14ac:dyDescent="0.2">
      <c r="H613" s="80">
        <f t="shared" si="10"/>
        <v>0</v>
      </c>
    </row>
    <row r="614" spans="8:8" x14ac:dyDescent="0.2">
      <c r="H614" s="80">
        <f t="shared" si="10"/>
        <v>0</v>
      </c>
    </row>
    <row r="615" spans="8:8" x14ac:dyDescent="0.2">
      <c r="H615" s="80">
        <f t="shared" si="10"/>
        <v>0</v>
      </c>
    </row>
    <row r="616" spans="8:8" x14ac:dyDescent="0.2">
      <c r="H616" s="80">
        <f t="shared" si="10"/>
        <v>0</v>
      </c>
    </row>
    <row r="617" spans="8:8" x14ac:dyDescent="0.2">
      <c r="H617" s="80">
        <f t="shared" si="10"/>
        <v>0</v>
      </c>
    </row>
    <row r="618" spans="8:8" x14ac:dyDescent="0.2">
      <c r="H618" s="80">
        <f t="shared" si="10"/>
        <v>0</v>
      </c>
    </row>
    <row r="619" spans="8:8" x14ac:dyDescent="0.2">
      <c r="H619" s="80">
        <f t="shared" si="10"/>
        <v>0</v>
      </c>
    </row>
    <row r="620" spans="8:8" x14ac:dyDescent="0.2">
      <c r="H620" s="80">
        <f t="shared" si="10"/>
        <v>0</v>
      </c>
    </row>
    <row r="621" spans="8:8" x14ac:dyDescent="0.2">
      <c r="H621" s="80">
        <f t="shared" si="10"/>
        <v>0</v>
      </c>
    </row>
    <row r="622" spans="8:8" x14ac:dyDescent="0.2">
      <c r="H622" s="80">
        <f t="shared" si="10"/>
        <v>0</v>
      </c>
    </row>
    <row r="623" spans="8:8" x14ac:dyDescent="0.2">
      <c r="H623" s="80">
        <f t="shared" si="10"/>
        <v>0</v>
      </c>
    </row>
    <row r="624" spans="8:8" x14ac:dyDescent="0.2">
      <c r="H624" s="80">
        <f t="shared" si="10"/>
        <v>0</v>
      </c>
    </row>
    <row r="625" spans="8:8" x14ac:dyDescent="0.2">
      <c r="H625" s="80">
        <f t="shared" si="10"/>
        <v>0</v>
      </c>
    </row>
    <row r="626" spans="8:8" x14ac:dyDescent="0.2">
      <c r="H626" s="80">
        <f t="shared" si="10"/>
        <v>0</v>
      </c>
    </row>
    <row r="627" spans="8:8" x14ac:dyDescent="0.2">
      <c r="H627" s="80">
        <f t="shared" si="10"/>
        <v>0</v>
      </c>
    </row>
    <row r="628" spans="8:8" x14ac:dyDescent="0.2">
      <c r="H628" s="80">
        <f t="shared" si="10"/>
        <v>0</v>
      </c>
    </row>
    <row r="629" spans="8:8" x14ac:dyDescent="0.2">
      <c r="H629" s="80">
        <f t="shared" si="10"/>
        <v>0</v>
      </c>
    </row>
    <row r="630" spans="8:8" x14ac:dyDescent="0.2">
      <c r="H630" s="80">
        <f t="shared" si="10"/>
        <v>0</v>
      </c>
    </row>
    <row r="631" spans="8:8" x14ac:dyDescent="0.2">
      <c r="H631" s="80">
        <f t="shared" si="10"/>
        <v>0</v>
      </c>
    </row>
    <row r="632" spans="8:8" x14ac:dyDescent="0.2">
      <c r="H632" s="80">
        <f t="shared" si="10"/>
        <v>0</v>
      </c>
    </row>
    <row r="633" spans="8:8" x14ac:dyDescent="0.2">
      <c r="H633" s="80">
        <f t="shared" si="10"/>
        <v>0</v>
      </c>
    </row>
    <row r="634" spans="8:8" x14ac:dyDescent="0.2">
      <c r="H634" s="80">
        <f t="shared" si="10"/>
        <v>0</v>
      </c>
    </row>
    <row r="635" spans="8:8" x14ac:dyDescent="0.2">
      <c r="H635" s="80">
        <f t="shared" si="10"/>
        <v>0</v>
      </c>
    </row>
    <row r="636" spans="8:8" x14ac:dyDescent="0.2">
      <c r="H636" s="80">
        <f t="shared" si="10"/>
        <v>0</v>
      </c>
    </row>
    <row r="637" spans="8:8" x14ac:dyDescent="0.2">
      <c r="H637" s="80">
        <f t="shared" si="10"/>
        <v>0</v>
      </c>
    </row>
    <row r="638" spans="8:8" x14ac:dyDescent="0.2">
      <c r="H638" s="80">
        <f t="shared" si="10"/>
        <v>0</v>
      </c>
    </row>
    <row r="639" spans="8:8" x14ac:dyDescent="0.2">
      <c r="H639" s="80">
        <f t="shared" si="10"/>
        <v>0</v>
      </c>
    </row>
    <row r="640" spans="8:8" x14ac:dyDescent="0.2">
      <c r="H640" s="80">
        <f t="shared" si="10"/>
        <v>0</v>
      </c>
    </row>
    <row r="641" spans="8:8" x14ac:dyDescent="0.2">
      <c r="H641" s="80">
        <f t="shared" si="10"/>
        <v>0</v>
      </c>
    </row>
    <row r="642" spans="8:8" x14ac:dyDescent="0.2">
      <c r="H642" s="80">
        <f t="shared" si="10"/>
        <v>0</v>
      </c>
    </row>
    <row r="643" spans="8:8" x14ac:dyDescent="0.2">
      <c r="H643" s="80">
        <f t="shared" ref="H643:H706" si="11">H642-F643+G643</f>
        <v>0</v>
      </c>
    </row>
    <row r="644" spans="8:8" x14ac:dyDescent="0.2">
      <c r="H644" s="80">
        <f t="shared" si="11"/>
        <v>0</v>
      </c>
    </row>
    <row r="645" spans="8:8" x14ac:dyDescent="0.2">
      <c r="H645" s="80">
        <f t="shared" si="11"/>
        <v>0</v>
      </c>
    </row>
    <row r="646" spans="8:8" x14ac:dyDescent="0.2">
      <c r="H646" s="80">
        <f t="shared" si="11"/>
        <v>0</v>
      </c>
    </row>
    <row r="647" spans="8:8" x14ac:dyDescent="0.2">
      <c r="H647" s="80">
        <f t="shared" si="11"/>
        <v>0</v>
      </c>
    </row>
    <row r="648" spans="8:8" x14ac:dyDescent="0.2">
      <c r="H648" s="80">
        <f t="shared" si="11"/>
        <v>0</v>
      </c>
    </row>
    <row r="649" spans="8:8" x14ac:dyDescent="0.2">
      <c r="H649" s="80">
        <f t="shared" si="11"/>
        <v>0</v>
      </c>
    </row>
    <row r="650" spans="8:8" x14ac:dyDescent="0.2">
      <c r="H650" s="80">
        <f t="shared" si="11"/>
        <v>0</v>
      </c>
    </row>
    <row r="651" spans="8:8" x14ac:dyDescent="0.2">
      <c r="H651" s="80">
        <f t="shared" si="11"/>
        <v>0</v>
      </c>
    </row>
    <row r="652" spans="8:8" x14ac:dyDescent="0.2">
      <c r="H652" s="80">
        <f t="shared" si="11"/>
        <v>0</v>
      </c>
    </row>
    <row r="653" spans="8:8" x14ac:dyDescent="0.2">
      <c r="H653" s="80">
        <f t="shared" si="11"/>
        <v>0</v>
      </c>
    </row>
    <row r="654" spans="8:8" x14ac:dyDescent="0.2">
      <c r="H654" s="80">
        <f t="shared" si="11"/>
        <v>0</v>
      </c>
    </row>
    <row r="655" spans="8:8" x14ac:dyDescent="0.2">
      <c r="H655" s="80">
        <f t="shared" si="11"/>
        <v>0</v>
      </c>
    </row>
    <row r="656" spans="8:8" x14ac:dyDescent="0.2">
      <c r="H656" s="80">
        <f t="shared" si="11"/>
        <v>0</v>
      </c>
    </row>
    <row r="657" spans="8:8" x14ac:dyDescent="0.2">
      <c r="H657" s="80">
        <f t="shared" si="11"/>
        <v>0</v>
      </c>
    </row>
    <row r="658" spans="8:8" x14ac:dyDescent="0.2">
      <c r="H658" s="80">
        <f t="shared" si="11"/>
        <v>0</v>
      </c>
    </row>
    <row r="659" spans="8:8" x14ac:dyDescent="0.2">
      <c r="H659" s="80">
        <f t="shared" si="11"/>
        <v>0</v>
      </c>
    </row>
    <row r="660" spans="8:8" x14ac:dyDescent="0.2">
      <c r="H660" s="80">
        <f t="shared" si="11"/>
        <v>0</v>
      </c>
    </row>
    <row r="661" spans="8:8" x14ac:dyDescent="0.2">
      <c r="H661" s="80">
        <f t="shared" si="11"/>
        <v>0</v>
      </c>
    </row>
    <row r="662" spans="8:8" x14ac:dyDescent="0.2">
      <c r="H662" s="80">
        <f t="shared" si="11"/>
        <v>0</v>
      </c>
    </row>
    <row r="663" spans="8:8" x14ac:dyDescent="0.2">
      <c r="H663" s="80">
        <f t="shared" si="11"/>
        <v>0</v>
      </c>
    </row>
    <row r="664" spans="8:8" x14ac:dyDescent="0.2">
      <c r="H664" s="80">
        <f t="shared" si="11"/>
        <v>0</v>
      </c>
    </row>
    <row r="665" spans="8:8" x14ac:dyDescent="0.2">
      <c r="H665" s="80">
        <f t="shared" si="11"/>
        <v>0</v>
      </c>
    </row>
    <row r="666" spans="8:8" x14ac:dyDescent="0.2">
      <c r="H666" s="80">
        <f t="shared" si="11"/>
        <v>0</v>
      </c>
    </row>
    <row r="667" spans="8:8" x14ac:dyDescent="0.2">
      <c r="H667" s="80">
        <f t="shared" si="11"/>
        <v>0</v>
      </c>
    </row>
    <row r="668" spans="8:8" x14ac:dyDescent="0.2">
      <c r="H668" s="80">
        <f t="shared" si="11"/>
        <v>0</v>
      </c>
    </row>
    <row r="669" spans="8:8" x14ac:dyDescent="0.2">
      <c r="H669" s="80">
        <f t="shared" si="11"/>
        <v>0</v>
      </c>
    </row>
    <row r="670" spans="8:8" x14ac:dyDescent="0.2">
      <c r="H670" s="80">
        <f t="shared" si="11"/>
        <v>0</v>
      </c>
    </row>
    <row r="671" spans="8:8" x14ac:dyDescent="0.2">
      <c r="H671" s="80">
        <f t="shared" si="11"/>
        <v>0</v>
      </c>
    </row>
    <row r="672" spans="8:8" x14ac:dyDescent="0.2">
      <c r="H672" s="80">
        <f t="shared" si="11"/>
        <v>0</v>
      </c>
    </row>
    <row r="673" spans="8:8" x14ac:dyDescent="0.2">
      <c r="H673" s="80">
        <f t="shared" si="11"/>
        <v>0</v>
      </c>
    </row>
    <row r="674" spans="8:8" x14ac:dyDescent="0.2">
      <c r="H674" s="80">
        <f t="shared" si="11"/>
        <v>0</v>
      </c>
    </row>
    <row r="675" spans="8:8" x14ac:dyDescent="0.2">
      <c r="H675" s="80">
        <f t="shared" si="11"/>
        <v>0</v>
      </c>
    </row>
    <row r="676" spans="8:8" x14ac:dyDescent="0.2">
      <c r="H676" s="80">
        <f t="shared" si="11"/>
        <v>0</v>
      </c>
    </row>
    <row r="677" spans="8:8" x14ac:dyDescent="0.2">
      <c r="H677" s="80">
        <f t="shared" si="11"/>
        <v>0</v>
      </c>
    </row>
    <row r="678" spans="8:8" x14ac:dyDescent="0.2">
      <c r="H678" s="80">
        <f t="shared" si="11"/>
        <v>0</v>
      </c>
    </row>
    <row r="679" spans="8:8" x14ac:dyDescent="0.2">
      <c r="H679" s="80">
        <f t="shared" si="11"/>
        <v>0</v>
      </c>
    </row>
    <row r="680" spans="8:8" x14ac:dyDescent="0.2">
      <c r="H680" s="80">
        <f t="shared" si="11"/>
        <v>0</v>
      </c>
    </row>
    <row r="681" spans="8:8" x14ac:dyDescent="0.2">
      <c r="H681" s="80">
        <f t="shared" si="11"/>
        <v>0</v>
      </c>
    </row>
    <row r="682" spans="8:8" x14ac:dyDescent="0.2">
      <c r="H682" s="80">
        <f t="shared" si="11"/>
        <v>0</v>
      </c>
    </row>
    <row r="683" spans="8:8" x14ac:dyDescent="0.2">
      <c r="H683" s="80">
        <f t="shared" si="11"/>
        <v>0</v>
      </c>
    </row>
    <row r="684" spans="8:8" x14ac:dyDescent="0.2">
      <c r="H684" s="80">
        <f t="shared" si="11"/>
        <v>0</v>
      </c>
    </row>
    <row r="685" spans="8:8" x14ac:dyDescent="0.2">
      <c r="H685" s="80">
        <f t="shared" si="11"/>
        <v>0</v>
      </c>
    </row>
    <row r="686" spans="8:8" x14ac:dyDescent="0.2">
      <c r="H686" s="80">
        <f t="shared" si="11"/>
        <v>0</v>
      </c>
    </row>
    <row r="687" spans="8:8" x14ac:dyDescent="0.2">
      <c r="H687" s="80">
        <f t="shared" si="11"/>
        <v>0</v>
      </c>
    </row>
    <row r="688" spans="8:8" x14ac:dyDescent="0.2">
      <c r="H688" s="80">
        <f t="shared" si="11"/>
        <v>0</v>
      </c>
    </row>
    <row r="689" spans="8:8" x14ac:dyDescent="0.2">
      <c r="H689" s="80">
        <f t="shared" si="11"/>
        <v>0</v>
      </c>
    </row>
    <row r="690" spans="8:8" x14ac:dyDescent="0.2">
      <c r="H690" s="80">
        <f t="shared" si="11"/>
        <v>0</v>
      </c>
    </row>
    <row r="691" spans="8:8" x14ac:dyDescent="0.2">
      <c r="H691" s="80">
        <f t="shared" si="11"/>
        <v>0</v>
      </c>
    </row>
    <row r="692" spans="8:8" x14ac:dyDescent="0.2">
      <c r="H692" s="80">
        <f t="shared" si="11"/>
        <v>0</v>
      </c>
    </row>
    <row r="693" spans="8:8" x14ac:dyDescent="0.2">
      <c r="H693" s="80">
        <f t="shared" si="11"/>
        <v>0</v>
      </c>
    </row>
    <row r="694" spans="8:8" x14ac:dyDescent="0.2">
      <c r="H694" s="80">
        <f t="shared" si="11"/>
        <v>0</v>
      </c>
    </row>
    <row r="695" spans="8:8" x14ac:dyDescent="0.2">
      <c r="H695" s="80">
        <f t="shared" si="11"/>
        <v>0</v>
      </c>
    </row>
    <row r="696" spans="8:8" x14ac:dyDescent="0.2">
      <c r="H696" s="80">
        <f t="shared" si="11"/>
        <v>0</v>
      </c>
    </row>
    <row r="697" spans="8:8" x14ac:dyDescent="0.2">
      <c r="H697" s="80">
        <f t="shared" si="11"/>
        <v>0</v>
      </c>
    </row>
    <row r="698" spans="8:8" x14ac:dyDescent="0.2">
      <c r="H698" s="80">
        <f t="shared" si="11"/>
        <v>0</v>
      </c>
    </row>
    <row r="699" spans="8:8" x14ac:dyDescent="0.2">
      <c r="H699" s="80">
        <f t="shared" si="11"/>
        <v>0</v>
      </c>
    </row>
    <row r="700" spans="8:8" x14ac:dyDescent="0.2">
      <c r="H700" s="80">
        <f t="shared" si="11"/>
        <v>0</v>
      </c>
    </row>
    <row r="701" spans="8:8" x14ac:dyDescent="0.2">
      <c r="H701" s="80">
        <f t="shared" si="11"/>
        <v>0</v>
      </c>
    </row>
    <row r="702" spans="8:8" x14ac:dyDescent="0.2">
      <c r="H702" s="80">
        <f t="shared" si="11"/>
        <v>0</v>
      </c>
    </row>
    <row r="703" spans="8:8" x14ac:dyDescent="0.2">
      <c r="H703" s="80">
        <f t="shared" si="11"/>
        <v>0</v>
      </c>
    </row>
    <row r="704" spans="8:8" x14ac:dyDescent="0.2">
      <c r="H704" s="80">
        <f t="shared" si="11"/>
        <v>0</v>
      </c>
    </row>
    <row r="705" spans="8:8" x14ac:dyDescent="0.2">
      <c r="H705" s="80">
        <f t="shared" si="11"/>
        <v>0</v>
      </c>
    </row>
    <row r="706" spans="8:8" x14ac:dyDescent="0.2">
      <c r="H706" s="80">
        <f t="shared" si="11"/>
        <v>0</v>
      </c>
    </row>
    <row r="707" spans="8:8" x14ac:dyDescent="0.2">
      <c r="H707" s="80">
        <f t="shared" ref="H707:H770" si="12">H706-F707+G707</f>
        <v>0</v>
      </c>
    </row>
    <row r="708" spans="8:8" x14ac:dyDescent="0.2">
      <c r="H708" s="80">
        <f t="shared" si="12"/>
        <v>0</v>
      </c>
    </row>
    <row r="709" spans="8:8" x14ac:dyDescent="0.2">
      <c r="H709" s="80">
        <f t="shared" si="12"/>
        <v>0</v>
      </c>
    </row>
    <row r="710" spans="8:8" x14ac:dyDescent="0.2">
      <c r="H710" s="80">
        <f t="shared" si="12"/>
        <v>0</v>
      </c>
    </row>
    <row r="711" spans="8:8" x14ac:dyDescent="0.2">
      <c r="H711" s="80">
        <f t="shared" si="12"/>
        <v>0</v>
      </c>
    </row>
    <row r="712" spans="8:8" x14ac:dyDescent="0.2">
      <c r="H712" s="80">
        <f t="shared" si="12"/>
        <v>0</v>
      </c>
    </row>
    <row r="713" spans="8:8" x14ac:dyDescent="0.2">
      <c r="H713" s="80">
        <f t="shared" si="12"/>
        <v>0</v>
      </c>
    </row>
    <row r="714" spans="8:8" x14ac:dyDescent="0.2">
      <c r="H714" s="80">
        <f t="shared" si="12"/>
        <v>0</v>
      </c>
    </row>
    <row r="715" spans="8:8" x14ac:dyDescent="0.2">
      <c r="H715" s="80">
        <f t="shared" si="12"/>
        <v>0</v>
      </c>
    </row>
    <row r="716" spans="8:8" x14ac:dyDescent="0.2">
      <c r="H716" s="80">
        <f t="shared" si="12"/>
        <v>0</v>
      </c>
    </row>
    <row r="717" spans="8:8" x14ac:dyDescent="0.2">
      <c r="H717" s="80">
        <f t="shared" si="12"/>
        <v>0</v>
      </c>
    </row>
    <row r="718" spans="8:8" x14ac:dyDescent="0.2">
      <c r="H718" s="80">
        <f t="shared" si="12"/>
        <v>0</v>
      </c>
    </row>
    <row r="719" spans="8:8" x14ac:dyDescent="0.2">
      <c r="H719" s="80">
        <f t="shared" si="12"/>
        <v>0</v>
      </c>
    </row>
    <row r="720" spans="8:8" x14ac:dyDescent="0.2">
      <c r="H720" s="80">
        <f t="shared" si="12"/>
        <v>0</v>
      </c>
    </row>
    <row r="721" spans="8:8" x14ac:dyDescent="0.2">
      <c r="H721" s="80">
        <f t="shared" si="12"/>
        <v>0</v>
      </c>
    </row>
    <row r="722" spans="8:8" x14ac:dyDescent="0.2">
      <c r="H722" s="80">
        <f t="shared" si="12"/>
        <v>0</v>
      </c>
    </row>
    <row r="723" spans="8:8" x14ac:dyDescent="0.2">
      <c r="H723" s="80">
        <f t="shared" si="12"/>
        <v>0</v>
      </c>
    </row>
    <row r="724" spans="8:8" x14ac:dyDescent="0.2">
      <c r="H724" s="80">
        <f t="shared" si="12"/>
        <v>0</v>
      </c>
    </row>
    <row r="725" spans="8:8" x14ac:dyDescent="0.2">
      <c r="H725" s="80">
        <f t="shared" si="12"/>
        <v>0</v>
      </c>
    </row>
    <row r="726" spans="8:8" x14ac:dyDescent="0.2">
      <c r="H726" s="80">
        <f t="shared" si="12"/>
        <v>0</v>
      </c>
    </row>
    <row r="727" spans="8:8" x14ac:dyDescent="0.2">
      <c r="H727" s="80">
        <f t="shared" si="12"/>
        <v>0</v>
      </c>
    </row>
    <row r="728" spans="8:8" x14ac:dyDescent="0.2">
      <c r="H728" s="80">
        <f t="shared" si="12"/>
        <v>0</v>
      </c>
    </row>
    <row r="729" spans="8:8" x14ac:dyDescent="0.2">
      <c r="H729" s="80">
        <f t="shared" si="12"/>
        <v>0</v>
      </c>
    </row>
    <row r="730" spans="8:8" x14ac:dyDescent="0.2">
      <c r="H730" s="80">
        <f t="shared" si="12"/>
        <v>0</v>
      </c>
    </row>
    <row r="731" spans="8:8" x14ac:dyDescent="0.2">
      <c r="H731" s="80">
        <f t="shared" si="12"/>
        <v>0</v>
      </c>
    </row>
    <row r="732" spans="8:8" x14ac:dyDescent="0.2">
      <c r="H732" s="80">
        <f t="shared" si="12"/>
        <v>0</v>
      </c>
    </row>
    <row r="733" spans="8:8" x14ac:dyDescent="0.2">
      <c r="H733" s="80">
        <f t="shared" si="12"/>
        <v>0</v>
      </c>
    </row>
    <row r="734" spans="8:8" x14ac:dyDescent="0.2">
      <c r="H734" s="80">
        <f t="shared" si="12"/>
        <v>0</v>
      </c>
    </row>
    <row r="735" spans="8:8" x14ac:dyDescent="0.2">
      <c r="H735" s="80">
        <f t="shared" si="12"/>
        <v>0</v>
      </c>
    </row>
    <row r="736" spans="8:8" x14ac:dyDescent="0.2">
      <c r="H736" s="80">
        <f t="shared" si="12"/>
        <v>0</v>
      </c>
    </row>
    <row r="737" spans="8:8" x14ac:dyDescent="0.2">
      <c r="H737" s="80">
        <f t="shared" si="12"/>
        <v>0</v>
      </c>
    </row>
    <row r="738" spans="8:8" x14ac:dyDescent="0.2">
      <c r="H738" s="80">
        <f t="shared" si="12"/>
        <v>0</v>
      </c>
    </row>
    <row r="739" spans="8:8" x14ac:dyDescent="0.2">
      <c r="H739" s="80">
        <f t="shared" si="12"/>
        <v>0</v>
      </c>
    </row>
    <row r="740" spans="8:8" x14ac:dyDescent="0.2">
      <c r="H740" s="80">
        <f t="shared" si="12"/>
        <v>0</v>
      </c>
    </row>
    <row r="741" spans="8:8" x14ac:dyDescent="0.2">
      <c r="H741" s="80">
        <f t="shared" si="12"/>
        <v>0</v>
      </c>
    </row>
    <row r="742" spans="8:8" x14ac:dyDescent="0.2">
      <c r="H742" s="80">
        <f t="shared" si="12"/>
        <v>0</v>
      </c>
    </row>
    <row r="743" spans="8:8" x14ac:dyDescent="0.2">
      <c r="H743" s="80">
        <f t="shared" si="12"/>
        <v>0</v>
      </c>
    </row>
    <row r="744" spans="8:8" x14ac:dyDescent="0.2">
      <c r="H744" s="80">
        <f t="shared" si="12"/>
        <v>0</v>
      </c>
    </row>
    <row r="745" spans="8:8" x14ac:dyDescent="0.2">
      <c r="H745" s="80">
        <f t="shared" si="12"/>
        <v>0</v>
      </c>
    </row>
    <row r="746" spans="8:8" x14ac:dyDescent="0.2">
      <c r="H746" s="80">
        <f t="shared" si="12"/>
        <v>0</v>
      </c>
    </row>
    <row r="747" spans="8:8" x14ac:dyDescent="0.2">
      <c r="H747" s="80">
        <f t="shared" si="12"/>
        <v>0</v>
      </c>
    </row>
    <row r="748" spans="8:8" x14ac:dyDescent="0.2">
      <c r="H748" s="80">
        <f t="shared" si="12"/>
        <v>0</v>
      </c>
    </row>
    <row r="749" spans="8:8" x14ac:dyDescent="0.2">
      <c r="H749" s="80">
        <f t="shared" si="12"/>
        <v>0</v>
      </c>
    </row>
    <row r="750" spans="8:8" x14ac:dyDescent="0.2">
      <c r="H750" s="80">
        <f t="shared" si="12"/>
        <v>0</v>
      </c>
    </row>
    <row r="751" spans="8:8" x14ac:dyDescent="0.2">
      <c r="H751" s="80">
        <f t="shared" si="12"/>
        <v>0</v>
      </c>
    </row>
    <row r="752" spans="8:8" x14ac:dyDescent="0.2">
      <c r="H752" s="80">
        <f t="shared" si="12"/>
        <v>0</v>
      </c>
    </row>
    <row r="753" spans="8:8" x14ac:dyDescent="0.2">
      <c r="H753" s="80">
        <f t="shared" si="12"/>
        <v>0</v>
      </c>
    </row>
    <row r="754" spans="8:8" x14ac:dyDescent="0.2">
      <c r="H754" s="80">
        <f t="shared" si="12"/>
        <v>0</v>
      </c>
    </row>
    <row r="755" spans="8:8" x14ac:dyDescent="0.2">
      <c r="H755" s="80">
        <f t="shared" si="12"/>
        <v>0</v>
      </c>
    </row>
    <row r="756" spans="8:8" x14ac:dyDescent="0.2">
      <c r="H756" s="80">
        <f t="shared" si="12"/>
        <v>0</v>
      </c>
    </row>
    <row r="757" spans="8:8" x14ac:dyDescent="0.2">
      <c r="H757" s="80">
        <f t="shared" si="12"/>
        <v>0</v>
      </c>
    </row>
    <row r="758" spans="8:8" x14ac:dyDescent="0.2">
      <c r="H758" s="80">
        <f t="shared" si="12"/>
        <v>0</v>
      </c>
    </row>
    <row r="759" spans="8:8" x14ac:dyDescent="0.2">
      <c r="H759" s="80">
        <f t="shared" si="12"/>
        <v>0</v>
      </c>
    </row>
    <row r="760" spans="8:8" x14ac:dyDescent="0.2">
      <c r="H760" s="80">
        <f t="shared" si="12"/>
        <v>0</v>
      </c>
    </row>
    <row r="761" spans="8:8" x14ac:dyDescent="0.2">
      <c r="H761" s="80">
        <f t="shared" si="12"/>
        <v>0</v>
      </c>
    </row>
    <row r="762" spans="8:8" x14ac:dyDescent="0.2">
      <c r="H762" s="80">
        <f t="shared" si="12"/>
        <v>0</v>
      </c>
    </row>
    <row r="763" spans="8:8" x14ac:dyDescent="0.2">
      <c r="H763" s="80">
        <f t="shared" si="12"/>
        <v>0</v>
      </c>
    </row>
    <row r="764" spans="8:8" x14ac:dyDescent="0.2">
      <c r="H764" s="80">
        <f t="shared" si="12"/>
        <v>0</v>
      </c>
    </row>
    <row r="765" spans="8:8" x14ac:dyDescent="0.2">
      <c r="H765" s="80">
        <f t="shared" si="12"/>
        <v>0</v>
      </c>
    </row>
    <row r="766" spans="8:8" x14ac:dyDescent="0.2">
      <c r="H766" s="80">
        <f t="shared" si="12"/>
        <v>0</v>
      </c>
    </row>
    <row r="767" spans="8:8" x14ac:dyDescent="0.2">
      <c r="H767" s="80">
        <f t="shared" si="12"/>
        <v>0</v>
      </c>
    </row>
    <row r="768" spans="8:8" x14ac:dyDescent="0.2">
      <c r="H768" s="80">
        <f t="shared" si="12"/>
        <v>0</v>
      </c>
    </row>
    <row r="769" spans="8:8" x14ac:dyDescent="0.2">
      <c r="H769" s="80">
        <f t="shared" si="12"/>
        <v>0</v>
      </c>
    </row>
    <row r="770" spans="8:8" x14ac:dyDescent="0.2">
      <c r="H770" s="80">
        <f t="shared" si="12"/>
        <v>0</v>
      </c>
    </row>
    <row r="771" spans="8:8" x14ac:dyDescent="0.2">
      <c r="H771" s="80">
        <f t="shared" ref="H771:H834" si="13">H770-F771+G771</f>
        <v>0</v>
      </c>
    </row>
    <row r="772" spans="8:8" x14ac:dyDescent="0.2">
      <c r="H772" s="80">
        <f t="shared" si="13"/>
        <v>0</v>
      </c>
    </row>
    <row r="773" spans="8:8" x14ac:dyDescent="0.2">
      <c r="H773" s="80">
        <f t="shared" si="13"/>
        <v>0</v>
      </c>
    </row>
    <row r="774" spans="8:8" x14ac:dyDescent="0.2">
      <c r="H774" s="80">
        <f t="shared" si="13"/>
        <v>0</v>
      </c>
    </row>
    <row r="775" spans="8:8" x14ac:dyDescent="0.2">
      <c r="H775" s="80">
        <f t="shared" si="13"/>
        <v>0</v>
      </c>
    </row>
    <row r="776" spans="8:8" x14ac:dyDescent="0.2">
      <c r="H776" s="80">
        <f t="shared" si="13"/>
        <v>0</v>
      </c>
    </row>
    <row r="777" spans="8:8" x14ac:dyDescent="0.2">
      <c r="H777" s="80">
        <f t="shared" si="13"/>
        <v>0</v>
      </c>
    </row>
    <row r="778" spans="8:8" x14ac:dyDescent="0.2">
      <c r="H778" s="80">
        <f t="shared" si="13"/>
        <v>0</v>
      </c>
    </row>
    <row r="779" spans="8:8" x14ac:dyDescent="0.2">
      <c r="H779" s="80">
        <f t="shared" si="13"/>
        <v>0</v>
      </c>
    </row>
    <row r="780" spans="8:8" x14ac:dyDescent="0.2">
      <c r="H780" s="80">
        <f t="shared" si="13"/>
        <v>0</v>
      </c>
    </row>
    <row r="781" spans="8:8" x14ac:dyDescent="0.2">
      <c r="H781" s="80">
        <f t="shared" si="13"/>
        <v>0</v>
      </c>
    </row>
    <row r="782" spans="8:8" x14ac:dyDescent="0.2">
      <c r="H782" s="80">
        <f t="shared" si="13"/>
        <v>0</v>
      </c>
    </row>
    <row r="783" spans="8:8" x14ac:dyDescent="0.2">
      <c r="H783" s="80">
        <f t="shared" si="13"/>
        <v>0</v>
      </c>
    </row>
    <row r="784" spans="8:8" x14ac:dyDescent="0.2">
      <c r="H784" s="80">
        <f t="shared" si="13"/>
        <v>0</v>
      </c>
    </row>
    <row r="785" spans="8:8" x14ac:dyDescent="0.2">
      <c r="H785" s="80">
        <f t="shared" si="13"/>
        <v>0</v>
      </c>
    </row>
    <row r="786" spans="8:8" x14ac:dyDescent="0.2">
      <c r="H786" s="80">
        <f t="shared" si="13"/>
        <v>0</v>
      </c>
    </row>
    <row r="787" spans="8:8" x14ac:dyDescent="0.2">
      <c r="H787" s="80">
        <f t="shared" si="13"/>
        <v>0</v>
      </c>
    </row>
    <row r="788" spans="8:8" x14ac:dyDescent="0.2">
      <c r="H788" s="80">
        <f t="shared" si="13"/>
        <v>0</v>
      </c>
    </row>
    <row r="789" spans="8:8" x14ac:dyDescent="0.2">
      <c r="H789" s="80">
        <f t="shared" si="13"/>
        <v>0</v>
      </c>
    </row>
    <row r="790" spans="8:8" x14ac:dyDescent="0.2">
      <c r="H790" s="80">
        <f t="shared" si="13"/>
        <v>0</v>
      </c>
    </row>
    <row r="791" spans="8:8" x14ac:dyDescent="0.2">
      <c r="H791" s="80">
        <f t="shared" si="13"/>
        <v>0</v>
      </c>
    </row>
    <row r="792" spans="8:8" x14ac:dyDescent="0.2">
      <c r="H792" s="80">
        <f t="shared" si="13"/>
        <v>0</v>
      </c>
    </row>
    <row r="793" spans="8:8" x14ac:dyDescent="0.2">
      <c r="H793" s="80">
        <f t="shared" si="13"/>
        <v>0</v>
      </c>
    </row>
    <row r="794" spans="8:8" x14ac:dyDescent="0.2">
      <c r="H794" s="80">
        <f t="shared" si="13"/>
        <v>0</v>
      </c>
    </row>
    <row r="795" spans="8:8" x14ac:dyDescent="0.2">
      <c r="H795" s="80">
        <f t="shared" si="13"/>
        <v>0</v>
      </c>
    </row>
    <row r="796" spans="8:8" x14ac:dyDescent="0.2">
      <c r="H796" s="80">
        <f t="shared" si="13"/>
        <v>0</v>
      </c>
    </row>
    <row r="797" spans="8:8" x14ac:dyDescent="0.2">
      <c r="H797" s="80">
        <f t="shared" si="13"/>
        <v>0</v>
      </c>
    </row>
    <row r="798" spans="8:8" x14ac:dyDescent="0.2">
      <c r="H798" s="80">
        <f t="shared" si="13"/>
        <v>0</v>
      </c>
    </row>
    <row r="799" spans="8:8" x14ac:dyDescent="0.2">
      <c r="H799" s="80">
        <f t="shared" si="13"/>
        <v>0</v>
      </c>
    </row>
    <row r="800" spans="8:8" x14ac:dyDescent="0.2">
      <c r="H800" s="80">
        <f t="shared" si="13"/>
        <v>0</v>
      </c>
    </row>
    <row r="801" spans="8:8" x14ac:dyDescent="0.2">
      <c r="H801" s="80">
        <f t="shared" si="13"/>
        <v>0</v>
      </c>
    </row>
    <row r="802" spans="8:8" x14ac:dyDescent="0.2">
      <c r="H802" s="80">
        <f t="shared" si="13"/>
        <v>0</v>
      </c>
    </row>
    <row r="803" spans="8:8" x14ac:dyDescent="0.2">
      <c r="H803" s="80">
        <f t="shared" si="13"/>
        <v>0</v>
      </c>
    </row>
    <row r="804" spans="8:8" x14ac:dyDescent="0.2">
      <c r="H804" s="80">
        <f t="shared" si="13"/>
        <v>0</v>
      </c>
    </row>
    <row r="805" spans="8:8" x14ac:dyDescent="0.2">
      <c r="H805" s="80">
        <f t="shared" si="13"/>
        <v>0</v>
      </c>
    </row>
    <row r="806" spans="8:8" x14ac:dyDescent="0.2">
      <c r="H806" s="80">
        <f t="shared" si="13"/>
        <v>0</v>
      </c>
    </row>
    <row r="807" spans="8:8" x14ac:dyDescent="0.2">
      <c r="H807" s="80">
        <f t="shared" si="13"/>
        <v>0</v>
      </c>
    </row>
    <row r="808" spans="8:8" x14ac:dyDescent="0.2">
      <c r="H808" s="80">
        <f t="shared" si="13"/>
        <v>0</v>
      </c>
    </row>
    <row r="809" spans="8:8" x14ac:dyDescent="0.2">
      <c r="H809" s="80">
        <f t="shared" si="13"/>
        <v>0</v>
      </c>
    </row>
    <row r="810" spans="8:8" x14ac:dyDescent="0.2">
      <c r="H810" s="80">
        <f t="shared" si="13"/>
        <v>0</v>
      </c>
    </row>
    <row r="811" spans="8:8" x14ac:dyDescent="0.2">
      <c r="H811" s="80">
        <f t="shared" si="13"/>
        <v>0</v>
      </c>
    </row>
    <row r="812" spans="8:8" x14ac:dyDescent="0.2">
      <c r="H812" s="80">
        <f t="shared" si="13"/>
        <v>0</v>
      </c>
    </row>
    <row r="813" spans="8:8" x14ac:dyDescent="0.2">
      <c r="H813" s="80">
        <f t="shared" si="13"/>
        <v>0</v>
      </c>
    </row>
    <row r="814" spans="8:8" x14ac:dyDescent="0.2">
      <c r="H814" s="80">
        <f t="shared" si="13"/>
        <v>0</v>
      </c>
    </row>
    <row r="815" spans="8:8" x14ac:dyDescent="0.2">
      <c r="H815" s="80">
        <f t="shared" si="13"/>
        <v>0</v>
      </c>
    </row>
    <row r="816" spans="8:8" x14ac:dyDescent="0.2">
      <c r="H816" s="80">
        <f t="shared" si="13"/>
        <v>0</v>
      </c>
    </row>
    <row r="817" spans="8:8" x14ac:dyDescent="0.2">
      <c r="H817" s="80">
        <f t="shared" si="13"/>
        <v>0</v>
      </c>
    </row>
    <row r="818" spans="8:8" x14ac:dyDescent="0.2">
      <c r="H818" s="80">
        <f t="shared" si="13"/>
        <v>0</v>
      </c>
    </row>
    <row r="819" spans="8:8" x14ac:dyDescent="0.2">
      <c r="H819" s="80">
        <f t="shared" si="13"/>
        <v>0</v>
      </c>
    </row>
    <row r="820" spans="8:8" x14ac:dyDescent="0.2">
      <c r="H820" s="80">
        <f t="shared" si="13"/>
        <v>0</v>
      </c>
    </row>
    <row r="821" spans="8:8" x14ac:dyDescent="0.2">
      <c r="H821" s="80">
        <f t="shared" si="13"/>
        <v>0</v>
      </c>
    </row>
    <row r="822" spans="8:8" x14ac:dyDescent="0.2">
      <c r="H822" s="80">
        <f t="shared" si="13"/>
        <v>0</v>
      </c>
    </row>
    <row r="823" spans="8:8" x14ac:dyDescent="0.2">
      <c r="H823" s="80">
        <f t="shared" si="13"/>
        <v>0</v>
      </c>
    </row>
    <row r="824" spans="8:8" x14ac:dyDescent="0.2">
      <c r="H824" s="80">
        <f t="shared" si="13"/>
        <v>0</v>
      </c>
    </row>
    <row r="825" spans="8:8" x14ac:dyDescent="0.2">
      <c r="H825" s="80">
        <f t="shared" si="13"/>
        <v>0</v>
      </c>
    </row>
    <row r="826" spans="8:8" x14ac:dyDescent="0.2">
      <c r="H826" s="80">
        <f t="shared" si="13"/>
        <v>0</v>
      </c>
    </row>
    <row r="827" spans="8:8" x14ac:dyDescent="0.2">
      <c r="H827" s="80">
        <f t="shared" si="13"/>
        <v>0</v>
      </c>
    </row>
    <row r="828" spans="8:8" x14ac:dyDescent="0.2">
      <c r="H828" s="80">
        <f t="shared" si="13"/>
        <v>0</v>
      </c>
    </row>
    <row r="829" spans="8:8" x14ac:dyDescent="0.2">
      <c r="H829" s="80">
        <f t="shared" si="13"/>
        <v>0</v>
      </c>
    </row>
    <row r="830" spans="8:8" x14ac:dyDescent="0.2">
      <c r="H830" s="80">
        <f t="shared" si="13"/>
        <v>0</v>
      </c>
    </row>
    <row r="831" spans="8:8" x14ac:dyDescent="0.2">
      <c r="H831" s="80">
        <f t="shared" si="13"/>
        <v>0</v>
      </c>
    </row>
    <row r="832" spans="8:8" x14ac:dyDescent="0.2">
      <c r="H832" s="80">
        <f t="shared" si="13"/>
        <v>0</v>
      </c>
    </row>
    <row r="833" spans="8:8" x14ac:dyDescent="0.2">
      <c r="H833" s="80">
        <f t="shared" si="13"/>
        <v>0</v>
      </c>
    </row>
    <row r="834" spans="8:8" x14ac:dyDescent="0.2">
      <c r="H834" s="80">
        <f t="shared" si="13"/>
        <v>0</v>
      </c>
    </row>
    <row r="835" spans="8:8" x14ac:dyDescent="0.2">
      <c r="H835" s="80">
        <f t="shared" ref="H835:H898" si="14">H834-F835+G835</f>
        <v>0</v>
      </c>
    </row>
    <row r="836" spans="8:8" x14ac:dyDescent="0.2">
      <c r="H836" s="80">
        <f t="shared" si="14"/>
        <v>0</v>
      </c>
    </row>
    <row r="837" spans="8:8" x14ac:dyDescent="0.2">
      <c r="H837" s="80">
        <f t="shared" si="14"/>
        <v>0</v>
      </c>
    </row>
    <row r="838" spans="8:8" x14ac:dyDescent="0.2">
      <c r="H838" s="80">
        <f t="shared" si="14"/>
        <v>0</v>
      </c>
    </row>
    <row r="839" spans="8:8" x14ac:dyDescent="0.2">
      <c r="H839" s="80">
        <f t="shared" si="14"/>
        <v>0</v>
      </c>
    </row>
    <row r="840" spans="8:8" x14ac:dyDescent="0.2">
      <c r="H840" s="80">
        <f t="shared" si="14"/>
        <v>0</v>
      </c>
    </row>
    <row r="841" spans="8:8" x14ac:dyDescent="0.2">
      <c r="H841" s="80">
        <f t="shared" si="14"/>
        <v>0</v>
      </c>
    </row>
    <row r="842" spans="8:8" x14ac:dyDescent="0.2">
      <c r="H842" s="80">
        <f t="shared" si="14"/>
        <v>0</v>
      </c>
    </row>
    <row r="843" spans="8:8" x14ac:dyDescent="0.2">
      <c r="H843" s="80">
        <f t="shared" si="14"/>
        <v>0</v>
      </c>
    </row>
    <row r="844" spans="8:8" x14ac:dyDescent="0.2">
      <c r="H844" s="80">
        <f t="shared" si="14"/>
        <v>0</v>
      </c>
    </row>
    <row r="845" spans="8:8" x14ac:dyDescent="0.2">
      <c r="H845" s="80">
        <f t="shared" si="14"/>
        <v>0</v>
      </c>
    </row>
    <row r="846" spans="8:8" x14ac:dyDescent="0.2">
      <c r="H846" s="80">
        <f t="shared" si="14"/>
        <v>0</v>
      </c>
    </row>
    <row r="847" spans="8:8" x14ac:dyDescent="0.2">
      <c r="H847" s="80">
        <f t="shared" si="14"/>
        <v>0</v>
      </c>
    </row>
    <row r="848" spans="8:8" x14ac:dyDescent="0.2">
      <c r="H848" s="80">
        <f t="shared" si="14"/>
        <v>0</v>
      </c>
    </row>
    <row r="849" spans="8:8" x14ac:dyDescent="0.2">
      <c r="H849" s="80">
        <f t="shared" si="14"/>
        <v>0</v>
      </c>
    </row>
    <row r="850" spans="8:8" x14ac:dyDescent="0.2">
      <c r="H850" s="80">
        <f t="shared" si="14"/>
        <v>0</v>
      </c>
    </row>
    <row r="851" spans="8:8" x14ac:dyDescent="0.2">
      <c r="H851" s="80">
        <f t="shared" si="14"/>
        <v>0</v>
      </c>
    </row>
    <row r="852" spans="8:8" x14ac:dyDescent="0.2">
      <c r="H852" s="80">
        <f t="shared" si="14"/>
        <v>0</v>
      </c>
    </row>
    <row r="853" spans="8:8" x14ac:dyDescent="0.2">
      <c r="H853" s="80">
        <f t="shared" si="14"/>
        <v>0</v>
      </c>
    </row>
    <row r="854" spans="8:8" x14ac:dyDescent="0.2">
      <c r="H854" s="80">
        <f t="shared" si="14"/>
        <v>0</v>
      </c>
    </row>
    <row r="855" spans="8:8" x14ac:dyDescent="0.2">
      <c r="H855" s="80">
        <f t="shared" si="14"/>
        <v>0</v>
      </c>
    </row>
    <row r="856" spans="8:8" x14ac:dyDescent="0.2">
      <c r="H856" s="80">
        <f t="shared" si="14"/>
        <v>0</v>
      </c>
    </row>
    <row r="857" spans="8:8" x14ac:dyDescent="0.2">
      <c r="H857" s="80">
        <f t="shared" si="14"/>
        <v>0</v>
      </c>
    </row>
    <row r="858" spans="8:8" x14ac:dyDescent="0.2">
      <c r="H858" s="80">
        <f t="shared" si="14"/>
        <v>0</v>
      </c>
    </row>
    <row r="859" spans="8:8" x14ac:dyDescent="0.2">
      <c r="H859" s="80">
        <f t="shared" si="14"/>
        <v>0</v>
      </c>
    </row>
    <row r="860" spans="8:8" x14ac:dyDescent="0.2">
      <c r="H860" s="80">
        <f t="shared" si="14"/>
        <v>0</v>
      </c>
    </row>
    <row r="861" spans="8:8" x14ac:dyDescent="0.2">
      <c r="H861" s="80">
        <f t="shared" si="14"/>
        <v>0</v>
      </c>
    </row>
    <row r="862" spans="8:8" x14ac:dyDescent="0.2">
      <c r="H862" s="80">
        <f t="shared" si="14"/>
        <v>0</v>
      </c>
    </row>
    <row r="863" spans="8:8" x14ac:dyDescent="0.2">
      <c r="H863" s="80">
        <f t="shared" si="14"/>
        <v>0</v>
      </c>
    </row>
    <row r="864" spans="8:8" x14ac:dyDescent="0.2">
      <c r="H864" s="80">
        <f t="shared" si="14"/>
        <v>0</v>
      </c>
    </row>
    <row r="865" spans="8:8" x14ac:dyDescent="0.2">
      <c r="H865" s="80">
        <f t="shared" si="14"/>
        <v>0</v>
      </c>
    </row>
    <row r="866" spans="8:8" x14ac:dyDescent="0.2">
      <c r="H866" s="80">
        <f t="shared" si="14"/>
        <v>0</v>
      </c>
    </row>
    <row r="867" spans="8:8" x14ac:dyDescent="0.2">
      <c r="H867" s="80">
        <f t="shared" si="14"/>
        <v>0</v>
      </c>
    </row>
    <row r="868" spans="8:8" x14ac:dyDescent="0.2">
      <c r="H868" s="80">
        <f t="shared" si="14"/>
        <v>0</v>
      </c>
    </row>
    <row r="869" spans="8:8" x14ac:dyDescent="0.2">
      <c r="H869" s="80">
        <f t="shared" si="14"/>
        <v>0</v>
      </c>
    </row>
    <row r="870" spans="8:8" x14ac:dyDescent="0.2">
      <c r="H870" s="80">
        <f t="shared" si="14"/>
        <v>0</v>
      </c>
    </row>
    <row r="871" spans="8:8" x14ac:dyDescent="0.2">
      <c r="H871" s="80">
        <f t="shared" si="14"/>
        <v>0</v>
      </c>
    </row>
    <row r="872" spans="8:8" x14ac:dyDescent="0.2">
      <c r="H872" s="80">
        <f t="shared" si="14"/>
        <v>0</v>
      </c>
    </row>
    <row r="873" spans="8:8" x14ac:dyDescent="0.2">
      <c r="H873" s="80">
        <f t="shared" si="14"/>
        <v>0</v>
      </c>
    </row>
    <row r="874" spans="8:8" x14ac:dyDescent="0.2">
      <c r="H874" s="80">
        <f t="shared" si="14"/>
        <v>0</v>
      </c>
    </row>
    <row r="875" spans="8:8" x14ac:dyDescent="0.2">
      <c r="H875" s="80">
        <f t="shared" si="14"/>
        <v>0</v>
      </c>
    </row>
    <row r="876" spans="8:8" x14ac:dyDescent="0.2">
      <c r="H876" s="80">
        <f t="shared" si="14"/>
        <v>0</v>
      </c>
    </row>
    <row r="877" spans="8:8" x14ac:dyDescent="0.2">
      <c r="H877" s="80">
        <f t="shared" si="14"/>
        <v>0</v>
      </c>
    </row>
    <row r="878" spans="8:8" x14ac:dyDescent="0.2">
      <c r="H878" s="80">
        <f t="shared" si="14"/>
        <v>0</v>
      </c>
    </row>
    <row r="879" spans="8:8" x14ac:dyDescent="0.2">
      <c r="H879" s="80">
        <f t="shared" si="14"/>
        <v>0</v>
      </c>
    </row>
    <row r="880" spans="8:8" x14ac:dyDescent="0.2">
      <c r="H880" s="80">
        <f t="shared" si="14"/>
        <v>0</v>
      </c>
    </row>
    <row r="881" spans="8:8" x14ac:dyDescent="0.2">
      <c r="H881" s="80">
        <f t="shared" si="14"/>
        <v>0</v>
      </c>
    </row>
    <row r="882" spans="8:8" x14ac:dyDescent="0.2">
      <c r="H882" s="80">
        <f t="shared" si="14"/>
        <v>0</v>
      </c>
    </row>
    <row r="883" spans="8:8" x14ac:dyDescent="0.2">
      <c r="H883" s="80">
        <f t="shared" si="14"/>
        <v>0</v>
      </c>
    </row>
    <row r="884" spans="8:8" x14ac:dyDescent="0.2">
      <c r="H884" s="80">
        <f t="shared" si="14"/>
        <v>0</v>
      </c>
    </row>
    <row r="885" spans="8:8" x14ac:dyDescent="0.2">
      <c r="H885" s="80">
        <f t="shared" si="14"/>
        <v>0</v>
      </c>
    </row>
    <row r="886" spans="8:8" x14ac:dyDescent="0.2">
      <c r="H886" s="80">
        <f t="shared" si="14"/>
        <v>0</v>
      </c>
    </row>
    <row r="887" spans="8:8" x14ac:dyDescent="0.2">
      <c r="H887" s="80">
        <f t="shared" si="14"/>
        <v>0</v>
      </c>
    </row>
    <row r="888" spans="8:8" x14ac:dyDescent="0.2">
      <c r="H888" s="80">
        <f t="shared" si="14"/>
        <v>0</v>
      </c>
    </row>
    <row r="889" spans="8:8" x14ac:dyDescent="0.2">
      <c r="H889" s="80">
        <f t="shared" si="14"/>
        <v>0</v>
      </c>
    </row>
    <row r="890" spans="8:8" x14ac:dyDescent="0.2">
      <c r="H890" s="80">
        <f t="shared" si="14"/>
        <v>0</v>
      </c>
    </row>
    <row r="891" spans="8:8" x14ac:dyDescent="0.2">
      <c r="H891" s="80">
        <f t="shared" si="14"/>
        <v>0</v>
      </c>
    </row>
    <row r="892" spans="8:8" x14ac:dyDescent="0.2">
      <c r="H892" s="80">
        <f t="shared" si="14"/>
        <v>0</v>
      </c>
    </row>
    <row r="893" spans="8:8" x14ac:dyDescent="0.2">
      <c r="H893" s="80">
        <f t="shared" si="14"/>
        <v>0</v>
      </c>
    </row>
    <row r="894" spans="8:8" x14ac:dyDescent="0.2">
      <c r="H894" s="80">
        <f t="shared" si="14"/>
        <v>0</v>
      </c>
    </row>
    <row r="895" spans="8:8" x14ac:dyDescent="0.2">
      <c r="H895" s="80">
        <f t="shared" si="14"/>
        <v>0</v>
      </c>
    </row>
    <row r="896" spans="8:8" x14ac:dyDescent="0.2">
      <c r="H896" s="80">
        <f t="shared" si="14"/>
        <v>0</v>
      </c>
    </row>
    <row r="897" spans="8:8" x14ac:dyDescent="0.2">
      <c r="H897" s="80">
        <f t="shared" si="14"/>
        <v>0</v>
      </c>
    </row>
    <row r="898" spans="8:8" x14ac:dyDescent="0.2">
      <c r="H898" s="80">
        <f t="shared" si="14"/>
        <v>0</v>
      </c>
    </row>
    <row r="899" spans="8:8" x14ac:dyDescent="0.2">
      <c r="H899" s="80">
        <f t="shared" ref="H899:H962" si="15">H898-F899+G899</f>
        <v>0</v>
      </c>
    </row>
    <row r="900" spans="8:8" x14ac:dyDescent="0.2">
      <c r="H900" s="80">
        <f t="shared" si="15"/>
        <v>0</v>
      </c>
    </row>
    <row r="901" spans="8:8" x14ac:dyDescent="0.2">
      <c r="H901" s="80">
        <f t="shared" si="15"/>
        <v>0</v>
      </c>
    </row>
    <row r="902" spans="8:8" x14ac:dyDescent="0.2">
      <c r="H902" s="80">
        <f t="shared" si="15"/>
        <v>0</v>
      </c>
    </row>
    <row r="903" spans="8:8" x14ac:dyDescent="0.2">
      <c r="H903" s="80">
        <f t="shared" si="15"/>
        <v>0</v>
      </c>
    </row>
    <row r="904" spans="8:8" x14ac:dyDescent="0.2">
      <c r="H904" s="80">
        <f t="shared" si="15"/>
        <v>0</v>
      </c>
    </row>
    <row r="905" spans="8:8" x14ac:dyDescent="0.2">
      <c r="H905" s="80">
        <f t="shared" si="15"/>
        <v>0</v>
      </c>
    </row>
    <row r="906" spans="8:8" x14ac:dyDescent="0.2">
      <c r="H906" s="80">
        <f t="shared" si="15"/>
        <v>0</v>
      </c>
    </row>
    <row r="907" spans="8:8" x14ac:dyDescent="0.2">
      <c r="H907" s="80">
        <f t="shared" si="15"/>
        <v>0</v>
      </c>
    </row>
    <row r="908" spans="8:8" x14ac:dyDescent="0.2">
      <c r="H908" s="80">
        <f t="shared" si="15"/>
        <v>0</v>
      </c>
    </row>
    <row r="909" spans="8:8" x14ac:dyDescent="0.2">
      <c r="H909" s="80">
        <f t="shared" si="15"/>
        <v>0</v>
      </c>
    </row>
    <row r="910" spans="8:8" x14ac:dyDescent="0.2">
      <c r="H910" s="80">
        <f t="shared" si="15"/>
        <v>0</v>
      </c>
    </row>
    <row r="911" spans="8:8" x14ac:dyDescent="0.2">
      <c r="H911" s="80">
        <f t="shared" si="15"/>
        <v>0</v>
      </c>
    </row>
    <row r="912" spans="8:8" x14ac:dyDescent="0.2">
      <c r="H912" s="80">
        <f t="shared" si="15"/>
        <v>0</v>
      </c>
    </row>
    <row r="913" spans="8:8" x14ac:dyDescent="0.2">
      <c r="H913" s="80">
        <f t="shared" si="15"/>
        <v>0</v>
      </c>
    </row>
    <row r="914" spans="8:8" x14ac:dyDescent="0.2">
      <c r="H914" s="80">
        <f t="shared" si="15"/>
        <v>0</v>
      </c>
    </row>
    <row r="915" spans="8:8" x14ac:dyDescent="0.2">
      <c r="H915" s="80">
        <f t="shared" si="15"/>
        <v>0</v>
      </c>
    </row>
    <row r="916" spans="8:8" x14ac:dyDescent="0.2">
      <c r="H916" s="80">
        <f t="shared" si="15"/>
        <v>0</v>
      </c>
    </row>
    <row r="917" spans="8:8" x14ac:dyDescent="0.2">
      <c r="H917" s="80">
        <f t="shared" si="15"/>
        <v>0</v>
      </c>
    </row>
    <row r="918" spans="8:8" x14ac:dyDescent="0.2">
      <c r="H918" s="80">
        <f t="shared" si="15"/>
        <v>0</v>
      </c>
    </row>
    <row r="919" spans="8:8" x14ac:dyDescent="0.2">
      <c r="H919" s="80">
        <f t="shared" si="15"/>
        <v>0</v>
      </c>
    </row>
    <row r="920" spans="8:8" x14ac:dyDescent="0.2">
      <c r="H920" s="80">
        <f t="shared" si="15"/>
        <v>0</v>
      </c>
    </row>
    <row r="921" spans="8:8" x14ac:dyDescent="0.2">
      <c r="H921" s="80">
        <f t="shared" si="15"/>
        <v>0</v>
      </c>
    </row>
    <row r="922" spans="8:8" x14ac:dyDescent="0.2">
      <c r="H922" s="80">
        <f t="shared" si="15"/>
        <v>0</v>
      </c>
    </row>
    <row r="923" spans="8:8" x14ac:dyDescent="0.2">
      <c r="H923" s="80">
        <f t="shared" si="15"/>
        <v>0</v>
      </c>
    </row>
    <row r="924" spans="8:8" x14ac:dyDescent="0.2">
      <c r="H924" s="80">
        <f t="shared" si="15"/>
        <v>0</v>
      </c>
    </row>
    <row r="925" spans="8:8" x14ac:dyDescent="0.2">
      <c r="H925" s="80">
        <f t="shared" si="15"/>
        <v>0</v>
      </c>
    </row>
    <row r="926" spans="8:8" x14ac:dyDescent="0.2">
      <c r="H926" s="80">
        <f t="shared" si="15"/>
        <v>0</v>
      </c>
    </row>
    <row r="927" spans="8:8" x14ac:dyDescent="0.2">
      <c r="H927" s="80">
        <f t="shared" si="15"/>
        <v>0</v>
      </c>
    </row>
    <row r="928" spans="8:8" x14ac:dyDescent="0.2">
      <c r="H928" s="80">
        <f t="shared" si="15"/>
        <v>0</v>
      </c>
    </row>
    <row r="929" spans="8:8" x14ac:dyDescent="0.2">
      <c r="H929" s="80">
        <f t="shared" si="15"/>
        <v>0</v>
      </c>
    </row>
    <row r="930" spans="8:8" x14ac:dyDescent="0.2">
      <c r="H930" s="80">
        <f t="shared" si="15"/>
        <v>0</v>
      </c>
    </row>
    <row r="931" spans="8:8" x14ac:dyDescent="0.2">
      <c r="H931" s="80">
        <f t="shared" si="15"/>
        <v>0</v>
      </c>
    </row>
    <row r="932" spans="8:8" x14ac:dyDescent="0.2">
      <c r="H932" s="80">
        <f t="shared" si="15"/>
        <v>0</v>
      </c>
    </row>
    <row r="933" spans="8:8" x14ac:dyDescent="0.2">
      <c r="H933" s="80">
        <f t="shared" si="15"/>
        <v>0</v>
      </c>
    </row>
    <row r="934" spans="8:8" x14ac:dyDescent="0.2">
      <c r="H934" s="80">
        <f t="shared" si="15"/>
        <v>0</v>
      </c>
    </row>
    <row r="935" spans="8:8" x14ac:dyDescent="0.2">
      <c r="H935" s="80">
        <f t="shared" si="15"/>
        <v>0</v>
      </c>
    </row>
    <row r="936" spans="8:8" x14ac:dyDescent="0.2">
      <c r="H936" s="80">
        <f t="shared" si="15"/>
        <v>0</v>
      </c>
    </row>
    <row r="937" spans="8:8" x14ac:dyDescent="0.2">
      <c r="H937" s="80">
        <f t="shared" si="15"/>
        <v>0</v>
      </c>
    </row>
    <row r="938" spans="8:8" x14ac:dyDescent="0.2">
      <c r="H938" s="80">
        <f t="shared" si="15"/>
        <v>0</v>
      </c>
    </row>
    <row r="939" spans="8:8" x14ac:dyDescent="0.2">
      <c r="H939" s="80">
        <f t="shared" si="15"/>
        <v>0</v>
      </c>
    </row>
    <row r="940" spans="8:8" x14ac:dyDescent="0.2">
      <c r="H940" s="80">
        <f t="shared" si="15"/>
        <v>0</v>
      </c>
    </row>
    <row r="941" spans="8:8" x14ac:dyDescent="0.2">
      <c r="H941" s="80">
        <f t="shared" si="15"/>
        <v>0</v>
      </c>
    </row>
    <row r="942" spans="8:8" x14ac:dyDescent="0.2">
      <c r="H942" s="80">
        <f t="shared" si="15"/>
        <v>0</v>
      </c>
    </row>
    <row r="943" spans="8:8" x14ac:dyDescent="0.2">
      <c r="H943" s="80">
        <f t="shared" si="15"/>
        <v>0</v>
      </c>
    </row>
    <row r="944" spans="8:8" x14ac:dyDescent="0.2">
      <c r="H944" s="80">
        <f t="shared" si="15"/>
        <v>0</v>
      </c>
    </row>
    <row r="945" spans="8:8" x14ac:dyDescent="0.2">
      <c r="H945" s="80">
        <f t="shared" si="15"/>
        <v>0</v>
      </c>
    </row>
    <row r="946" spans="8:8" x14ac:dyDescent="0.2">
      <c r="H946" s="80">
        <f t="shared" si="15"/>
        <v>0</v>
      </c>
    </row>
    <row r="947" spans="8:8" x14ac:dyDescent="0.2">
      <c r="H947" s="80">
        <f t="shared" si="15"/>
        <v>0</v>
      </c>
    </row>
    <row r="948" spans="8:8" x14ac:dyDescent="0.2">
      <c r="H948" s="80">
        <f t="shared" si="15"/>
        <v>0</v>
      </c>
    </row>
    <row r="949" spans="8:8" x14ac:dyDescent="0.2">
      <c r="H949" s="80">
        <f t="shared" si="15"/>
        <v>0</v>
      </c>
    </row>
    <row r="950" spans="8:8" x14ac:dyDescent="0.2">
      <c r="H950" s="80">
        <f t="shared" si="15"/>
        <v>0</v>
      </c>
    </row>
    <row r="951" spans="8:8" x14ac:dyDescent="0.2">
      <c r="H951" s="80">
        <f t="shared" si="15"/>
        <v>0</v>
      </c>
    </row>
    <row r="952" spans="8:8" x14ac:dyDescent="0.2">
      <c r="H952" s="80">
        <f t="shared" si="15"/>
        <v>0</v>
      </c>
    </row>
    <row r="953" spans="8:8" x14ac:dyDescent="0.2">
      <c r="H953" s="80">
        <f t="shared" si="15"/>
        <v>0</v>
      </c>
    </row>
    <row r="954" spans="8:8" x14ac:dyDescent="0.2">
      <c r="H954" s="80">
        <f t="shared" si="15"/>
        <v>0</v>
      </c>
    </row>
    <row r="955" spans="8:8" x14ac:dyDescent="0.2">
      <c r="H955" s="80">
        <f t="shared" si="15"/>
        <v>0</v>
      </c>
    </row>
    <row r="956" spans="8:8" x14ac:dyDescent="0.2">
      <c r="H956" s="80">
        <f t="shared" si="15"/>
        <v>0</v>
      </c>
    </row>
    <row r="957" spans="8:8" x14ac:dyDescent="0.2">
      <c r="H957" s="80">
        <f t="shared" si="15"/>
        <v>0</v>
      </c>
    </row>
    <row r="958" spans="8:8" x14ac:dyDescent="0.2">
      <c r="H958" s="80">
        <f t="shared" si="15"/>
        <v>0</v>
      </c>
    </row>
    <row r="959" spans="8:8" x14ac:dyDescent="0.2">
      <c r="H959" s="80">
        <f t="shared" si="15"/>
        <v>0</v>
      </c>
    </row>
    <row r="960" spans="8:8" x14ac:dyDescent="0.2">
      <c r="H960" s="80">
        <f t="shared" si="15"/>
        <v>0</v>
      </c>
    </row>
    <row r="961" spans="8:8" x14ac:dyDescent="0.2">
      <c r="H961" s="80">
        <f t="shared" si="15"/>
        <v>0</v>
      </c>
    </row>
    <row r="962" spans="8:8" x14ac:dyDescent="0.2">
      <c r="H962" s="80">
        <f t="shared" si="15"/>
        <v>0</v>
      </c>
    </row>
    <row r="963" spans="8:8" x14ac:dyDescent="0.2">
      <c r="H963" s="80">
        <f t="shared" ref="H963:H1003" si="16">H962-F963+G963</f>
        <v>0</v>
      </c>
    </row>
    <row r="964" spans="8:8" x14ac:dyDescent="0.2">
      <c r="H964" s="80">
        <f t="shared" si="16"/>
        <v>0</v>
      </c>
    </row>
    <row r="965" spans="8:8" x14ac:dyDescent="0.2">
      <c r="H965" s="80">
        <f t="shared" si="16"/>
        <v>0</v>
      </c>
    </row>
    <row r="966" spans="8:8" x14ac:dyDescent="0.2">
      <c r="H966" s="80">
        <f t="shared" si="16"/>
        <v>0</v>
      </c>
    </row>
    <row r="967" spans="8:8" x14ac:dyDescent="0.2">
      <c r="H967" s="80">
        <f t="shared" si="16"/>
        <v>0</v>
      </c>
    </row>
    <row r="968" spans="8:8" x14ac:dyDescent="0.2">
      <c r="H968" s="80">
        <f t="shared" si="16"/>
        <v>0</v>
      </c>
    </row>
    <row r="969" spans="8:8" x14ac:dyDescent="0.2">
      <c r="H969" s="80">
        <f t="shared" si="16"/>
        <v>0</v>
      </c>
    </row>
    <row r="970" spans="8:8" x14ac:dyDescent="0.2">
      <c r="H970" s="80">
        <f t="shared" si="16"/>
        <v>0</v>
      </c>
    </row>
    <row r="971" spans="8:8" x14ac:dyDescent="0.2">
      <c r="H971" s="80">
        <f t="shared" si="16"/>
        <v>0</v>
      </c>
    </row>
    <row r="972" spans="8:8" x14ac:dyDescent="0.2">
      <c r="H972" s="80">
        <f t="shared" si="16"/>
        <v>0</v>
      </c>
    </row>
    <row r="973" spans="8:8" x14ac:dyDescent="0.2">
      <c r="H973" s="80">
        <f t="shared" si="16"/>
        <v>0</v>
      </c>
    </row>
    <row r="974" spans="8:8" x14ac:dyDescent="0.2">
      <c r="H974" s="80">
        <f t="shared" si="16"/>
        <v>0</v>
      </c>
    </row>
    <row r="975" spans="8:8" x14ac:dyDescent="0.2">
      <c r="H975" s="80">
        <f t="shared" si="16"/>
        <v>0</v>
      </c>
    </row>
    <row r="976" spans="8:8" x14ac:dyDescent="0.2">
      <c r="H976" s="80">
        <f t="shared" si="16"/>
        <v>0</v>
      </c>
    </row>
    <row r="977" spans="8:8" x14ac:dyDescent="0.2">
      <c r="H977" s="80">
        <f t="shared" si="16"/>
        <v>0</v>
      </c>
    </row>
    <row r="978" spans="8:8" x14ac:dyDescent="0.2">
      <c r="H978" s="80">
        <f t="shared" si="16"/>
        <v>0</v>
      </c>
    </row>
    <row r="979" spans="8:8" x14ac:dyDescent="0.2">
      <c r="H979" s="80">
        <f t="shared" si="16"/>
        <v>0</v>
      </c>
    </row>
    <row r="980" spans="8:8" x14ac:dyDescent="0.2">
      <c r="H980" s="80">
        <f t="shared" si="16"/>
        <v>0</v>
      </c>
    </row>
    <row r="981" spans="8:8" x14ac:dyDescent="0.2">
      <c r="H981" s="80">
        <f t="shared" si="16"/>
        <v>0</v>
      </c>
    </row>
    <row r="982" spans="8:8" x14ac:dyDescent="0.2">
      <c r="H982" s="80">
        <f t="shared" si="16"/>
        <v>0</v>
      </c>
    </row>
    <row r="983" spans="8:8" x14ac:dyDescent="0.2">
      <c r="H983" s="80">
        <f t="shared" si="16"/>
        <v>0</v>
      </c>
    </row>
    <row r="984" spans="8:8" x14ac:dyDescent="0.2">
      <c r="H984" s="80">
        <f t="shared" si="16"/>
        <v>0</v>
      </c>
    </row>
    <row r="985" spans="8:8" x14ac:dyDescent="0.2">
      <c r="H985" s="80">
        <f t="shared" si="16"/>
        <v>0</v>
      </c>
    </row>
    <row r="986" spans="8:8" x14ac:dyDescent="0.2">
      <c r="H986" s="80">
        <f t="shared" si="16"/>
        <v>0</v>
      </c>
    </row>
    <row r="987" spans="8:8" x14ac:dyDescent="0.2">
      <c r="H987" s="80">
        <f t="shared" si="16"/>
        <v>0</v>
      </c>
    </row>
    <row r="988" spans="8:8" x14ac:dyDescent="0.2">
      <c r="H988" s="80">
        <f t="shared" si="16"/>
        <v>0</v>
      </c>
    </row>
    <row r="989" spans="8:8" x14ac:dyDescent="0.2">
      <c r="H989" s="80">
        <f t="shared" si="16"/>
        <v>0</v>
      </c>
    </row>
    <row r="990" spans="8:8" x14ac:dyDescent="0.2">
      <c r="H990" s="80">
        <f t="shared" si="16"/>
        <v>0</v>
      </c>
    </row>
    <row r="991" spans="8:8" x14ac:dyDescent="0.2">
      <c r="H991" s="80">
        <f t="shared" si="16"/>
        <v>0</v>
      </c>
    </row>
    <row r="992" spans="8:8" x14ac:dyDescent="0.2">
      <c r="H992" s="80">
        <f t="shared" si="16"/>
        <v>0</v>
      </c>
    </row>
    <row r="993" spans="5:8" x14ac:dyDescent="0.2">
      <c r="H993" s="80">
        <f t="shared" si="16"/>
        <v>0</v>
      </c>
    </row>
    <row r="994" spans="5:8" x14ac:dyDescent="0.2">
      <c r="H994" s="80">
        <f t="shared" si="16"/>
        <v>0</v>
      </c>
    </row>
    <row r="995" spans="5:8" x14ac:dyDescent="0.2">
      <c r="H995" s="80">
        <f t="shared" si="16"/>
        <v>0</v>
      </c>
    </row>
    <row r="996" spans="5:8" x14ac:dyDescent="0.2">
      <c r="H996" s="80">
        <f t="shared" si="16"/>
        <v>0</v>
      </c>
    </row>
    <row r="997" spans="5:8" x14ac:dyDescent="0.2">
      <c r="H997" s="80">
        <f t="shared" si="16"/>
        <v>0</v>
      </c>
    </row>
    <row r="998" spans="5:8" x14ac:dyDescent="0.2">
      <c r="H998" s="80">
        <f t="shared" si="16"/>
        <v>0</v>
      </c>
    </row>
    <row r="999" spans="5:8" x14ac:dyDescent="0.2">
      <c r="H999" s="80">
        <f t="shared" si="16"/>
        <v>0</v>
      </c>
    </row>
    <row r="1000" spans="5:8" x14ac:dyDescent="0.2">
      <c r="H1000" s="80">
        <f t="shared" si="16"/>
        <v>0</v>
      </c>
    </row>
    <row r="1001" spans="5:8" x14ac:dyDescent="0.2">
      <c r="H1001" s="80">
        <f t="shared" si="16"/>
        <v>0</v>
      </c>
    </row>
    <row r="1002" spans="5:8" x14ac:dyDescent="0.2">
      <c r="H1002" s="80">
        <f t="shared" si="16"/>
        <v>0</v>
      </c>
    </row>
    <row r="1003" spans="5:8" x14ac:dyDescent="0.2">
      <c r="H1003" s="80">
        <f t="shared" si="16"/>
        <v>0</v>
      </c>
    </row>
    <row r="1006" spans="5:8" x14ac:dyDescent="0.2">
      <c r="E1006" s="93"/>
    </row>
    <row r="1007" spans="5:8" x14ac:dyDescent="0.2">
      <c r="E1007" s="93"/>
    </row>
    <row r="1008" spans="5:8" x14ac:dyDescent="0.2">
      <c r="E1008" s="93"/>
    </row>
    <row r="1012" spans="14:14" x14ac:dyDescent="0.2">
      <c r="N1012" s="7">
        <v>1699.23</v>
      </c>
    </row>
    <row r="1013" spans="14:14" x14ac:dyDescent="0.2">
      <c r="N1013" s="7">
        <v>2070.1999999999998</v>
      </c>
    </row>
  </sheetData>
  <autoFilter ref="A1:M77">
    <filterColumn colId="8">
      <filters>
        <filter val="0"/>
      </filters>
    </filterColumn>
  </autoFilter>
  <sortState ref="A4:Q66">
    <sortCondition ref="B4:B66"/>
  </sortState>
  <conditionalFormatting sqref="E62:E63 E70:E72 E78:E80 E83:E84 B11:D11 E74:E75 F4:G20 G21:G22 B23:E25 B26:D26 B12:E20 B27:E30 B31:D34 B35:E36 B4:E10 B37:C39 E37 B40:E40 B41:C41 E39:E41 B42:D42 B43:E46 B47:D47 B48:E48 B54:E54 B49:D49 E50 B50:C52 E52 B53 D53 E55:E59 F23:G54 I4:I88">
    <cfRule type="cellIs" dxfId="50" priority="46" operator="equal">
      <formula>"ok"</formula>
    </cfRule>
  </conditionalFormatting>
  <conditionalFormatting sqref="E60">
    <cfRule type="cellIs" dxfId="49" priority="41" operator="equal">
      <formula>"ok"</formula>
    </cfRule>
  </conditionalFormatting>
  <conditionalFormatting sqref="E76">
    <cfRule type="cellIs" dxfId="48" priority="37" operator="equal">
      <formula>"ok"</formula>
    </cfRule>
  </conditionalFormatting>
  <conditionalFormatting sqref="E77">
    <cfRule type="cellIs" dxfId="47" priority="36" operator="equal">
      <formula>"ok"</formula>
    </cfRule>
  </conditionalFormatting>
  <conditionalFormatting sqref="E94">
    <cfRule type="cellIs" dxfId="46" priority="31" operator="equal">
      <formula>"ok"</formula>
    </cfRule>
  </conditionalFormatting>
  <conditionalFormatting sqref="E197">
    <cfRule type="cellIs" dxfId="45" priority="30" operator="equal">
      <formula>"ok"</formula>
    </cfRule>
  </conditionalFormatting>
  <conditionalFormatting sqref="E202">
    <cfRule type="cellIs" dxfId="44" priority="29" operator="equal">
      <formula>"ok"</formula>
    </cfRule>
  </conditionalFormatting>
  <conditionalFormatting sqref="E95">
    <cfRule type="cellIs" dxfId="43" priority="28" operator="equal">
      <formula>"ok"</formula>
    </cfRule>
  </conditionalFormatting>
  <conditionalFormatting sqref="B193:D193 B149:D149 B110:D110 B105:D105 B60:C60">
    <cfRule type="cellIs" dxfId="42" priority="27" operator="equal">
      <formula>"ok"</formula>
    </cfRule>
  </conditionalFormatting>
  <conditionalFormatting sqref="B21:F22">
    <cfRule type="cellIs" dxfId="41" priority="25" operator="equal">
      <formula>"ok"</formula>
    </cfRule>
  </conditionalFormatting>
  <conditionalFormatting sqref="K24">
    <cfRule type="cellIs" dxfId="40" priority="23" operator="equal">
      <formula>"ok"</formula>
    </cfRule>
  </conditionalFormatting>
  <conditionalFormatting sqref="K25">
    <cfRule type="cellIs" dxfId="39" priority="22" operator="equal">
      <formula>"ok"</formula>
    </cfRule>
  </conditionalFormatting>
  <conditionalFormatting sqref="D37:D39">
    <cfRule type="cellIs" dxfId="38" priority="21" operator="equal">
      <formula>"ok"</formula>
    </cfRule>
  </conditionalFormatting>
  <conditionalFormatting sqref="D41">
    <cfRule type="cellIs" dxfId="37" priority="20" operator="equal">
      <formula>"ok"</formula>
    </cfRule>
  </conditionalFormatting>
  <conditionalFormatting sqref="E47">
    <cfRule type="cellIs" dxfId="36" priority="19" operator="equal">
      <formula>"ok"</formula>
    </cfRule>
  </conditionalFormatting>
  <conditionalFormatting sqref="D50">
    <cfRule type="cellIs" dxfId="35" priority="18" operator="equal">
      <formula>"ok"</formula>
    </cfRule>
  </conditionalFormatting>
  <conditionalFormatting sqref="D51">
    <cfRule type="cellIs" dxfId="34" priority="17" operator="equal">
      <formula>"ok"</formula>
    </cfRule>
  </conditionalFormatting>
  <conditionalFormatting sqref="D52">
    <cfRule type="cellIs" dxfId="33" priority="16" operator="equal">
      <formula>"ok"</formula>
    </cfRule>
  </conditionalFormatting>
  <conditionalFormatting sqref="D59">
    <cfRule type="cellIs" dxfId="32" priority="15" operator="equal">
      <formula>"ok"</formula>
    </cfRule>
  </conditionalFormatting>
  <conditionalFormatting sqref="D60">
    <cfRule type="cellIs" dxfId="31" priority="14" operator="equal">
      <formula>"ok"</formula>
    </cfRule>
  </conditionalFormatting>
  <conditionalFormatting sqref="E61">
    <cfRule type="cellIs" dxfId="30" priority="13" operator="equal">
      <formula>"ok"</formula>
    </cfRule>
  </conditionalFormatting>
  <conditionalFormatting sqref="D61">
    <cfRule type="cellIs" dxfId="29" priority="12" operator="equal">
      <formula>"ok"</formula>
    </cfRule>
  </conditionalFormatting>
  <conditionalFormatting sqref="D64">
    <cfRule type="cellIs" dxfId="28" priority="11" operator="equal">
      <formula>"ok"</formula>
    </cfRule>
  </conditionalFormatting>
  <conditionalFormatting sqref="B65:F65">
    <cfRule type="cellIs" dxfId="27" priority="10" operator="equal">
      <formula>"ok"</formula>
    </cfRule>
  </conditionalFormatting>
  <conditionalFormatting sqref="B66:F66">
    <cfRule type="cellIs" dxfId="26" priority="9" operator="equal">
      <formula>"ok"</formula>
    </cfRule>
  </conditionalFormatting>
  <conditionalFormatting sqref="D68">
    <cfRule type="cellIs" dxfId="25" priority="6" operator="equal">
      <formula>"ok"</formula>
    </cfRule>
  </conditionalFormatting>
  <conditionalFormatting sqref="D69">
    <cfRule type="cellIs" dxfId="24" priority="5" operator="equal">
      <formula>"ok"</formula>
    </cfRule>
  </conditionalFormatting>
  <conditionalFormatting sqref="E68">
    <cfRule type="cellIs" dxfId="23" priority="4" operator="equal">
      <formula>"ok"</formula>
    </cfRule>
  </conditionalFormatting>
  <conditionalFormatting sqref="E69">
    <cfRule type="cellIs" dxfId="22" priority="3" operator="equal">
      <formula>"ok"</formula>
    </cfRule>
  </conditionalFormatting>
  <conditionalFormatting sqref="F67">
    <cfRule type="cellIs" dxfId="21" priority="2" operator="equal">
      <formula>"ok"</formula>
    </cfRule>
  </conditionalFormatting>
  <conditionalFormatting sqref="E67">
    <cfRule type="cellIs" dxfId="20" priority="1" operator="equal">
      <formula>"ok"</formula>
    </cfRule>
  </conditionalFormatting>
  <pageMargins left="0" right="0" top="0.39409448818897636" bottom="0.39409448818897636" header="0" footer="0"/>
  <pageSetup paperSize="9" orientation="portrait" r:id="rId1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J1004"/>
  <sheetViews>
    <sheetView zoomScale="120" zoomScaleNormal="120" workbookViewId="0">
      <selection activeCell="A8" sqref="A8"/>
    </sheetView>
  </sheetViews>
  <sheetFormatPr baseColWidth="10" defaultRowHeight="14.25" x14ac:dyDescent="0.2"/>
  <cols>
    <col min="1" max="1" width="9.875" style="2" bestFit="1" customWidth="1"/>
    <col min="2" max="2" width="57.375" style="1" customWidth="1"/>
    <col min="3" max="5" width="10.75" style="8" customWidth="1"/>
    <col min="6" max="6" width="10.75" style="1" customWidth="1"/>
    <col min="7" max="7" width="18" style="1" customWidth="1"/>
    <col min="8" max="8" width="20.625" style="1" bestFit="1" customWidth="1"/>
    <col min="9" max="9" width="17.125" style="1" customWidth="1"/>
    <col min="10" max="10" width="10.75" style="1" customWidth="1"/>
    <col min="11" max="16384" width="11" style="1"/>
  </cols>
  <sheetData>
    <row r="1" spans="1:9" x14ac:dyDescent="0.2">
      <c r="A1" s="2" t="s">
        <v>0</v>
      </c>
      <c r="B1" s="1" t="s">
        <v>1</v>
      </c>
      <c r="C1" s="8" t="s">
        <v>2</v>
      </c>
      <c r="D1" s="8" t="s">
        <v>3</v>
      </c>
      <c r="E1" s="8" t="s">
        <v>4</v>
      </c>
      <c r="F1" s="8" t="s">
        <v>121</v>
      </c>
      <c r="I1" s="1" t="s">
        <v>26</v>
      </c>
    </row>
    <row r="2" spans="1:9" x14ac:dyDescent="0.2">
      <c r="A2" s="2">
        <v>43779</v>
      </c>
      <c r="B2" s="1" t="s">
        <v>118</v>
      </c>
      <c r="E2" s="8">
        <v>20</v>
      </c>
      <c r="F2" s="1">
        <v>1</v>
      </c>
      <c r="I2" s="1" t="s">
        <v>119</v>
      </c>
    </row>
    <row r="3" spans="1:9" x14ac:dyDescent="0.2">
      <c r="A3" s="2">
        <v>43784</v>
      </c>
      <c r="B3" s="1" t="s">
        <v>120</v>
      </c>
      <c r="C3" s="8">
        <v>2.5</v>
      </c>
      <c r="E3" s="8">
        <f>E2-C3+D3</f>
        <v>17.5</v>
      </c>
      <c r="F3" s="1">
        <v>1</v>
      </c>
      <c r="H3" s="11"/>
    </row>
    <row r="4" spans="1:9" x14ac:dyDescent="0.2">
      <c r="A4" s="2">
        <v>43790</v>
      </c>
      <c r="B4" s="1" t="s">
        <v>124</v>
      </c>
      <c r="C4" s="8">
        <v>1.45</v>
      </c>
      <c r="E4" s="8">
        <f t="shared" ref="E4:E67" si="0">E3-C4+D4</f>
        <v>16.05</v>
      </c>
      <c r="F4" s="1">
        <v>1</v>
      </c>
      <c r="H4" s="11"/>
    </row>
    <row r="5" spans="1:9" x14ac:dyDescent="0.2">
      <c r="A5" s="2">
        <v>43799</v>
      </c>
      <c r="B5" s="1" t="s">
        <v>139</v>
      </c>
      <c r="C5" s="8">
        <v>1.45</v>
      </c>
      <c r="E5" s="8">
        <f t="shared" si="0"/>
        <v>14.600000000000001</v>
      </c>
      <c r="F5" s="1">
        <v>1</v>
      </c>
      <c r="H5" s="11"/>
    </row>
    <row r="6" spans="1:9" x14ac:dyDescent="0.2">
      <c r="A6" s="2">
        <v>43814</v>
      </c>
      <c r="B6" s="1" t="s">
        <v>148</v>
      </c>
      <c r="D6" s="8">
        <v>150</v>
      </c>
      <c r="E6" s="8">
        <f t="shared" si="0"/>
        <v>164.6</v>
      </c>
      <c r="F6" s="1">
        <v>1</v>
      </c>
      <c r="H6" s="11"/>
    </row>
    <row r="7" spans="1:9" x14ac:dyDescent="0.2">
      <c r="A7" s="2">
        <v>43857</v>
      </c>
      <c r="B7" s="1" t="s">
        <v>202</v>
      </c>
      <c r="C7" s="8">
        <v>1.3</v>
      </c>
      <c r="E7" s="8">
        <f t="shared" si="0"/>
        <v>163.29999999999998</v>
      </c>
      <c r="F7" s="1">
        <v>1</v>
      </c>
      <c r="H7" s="11"/>
    </row>
    <row r="8" spans="1:9" x14ac:dyDescent="0.2">
      <c r="B8" s="36"/>
      <c r="E8" s="8">
        <f t="shared" si="0"/>
        <v>163.29999999999998</v>
      </c>
    </row>
    <row r="9" spans="1:9" x14ac:dyDescent="0.2">
      <c r="E9" s="8">
        <f t="shared" si="0"/>
        <v>163.29999999999998</v>
      </c>
    </row>
    <row r="10" spans="1:9" x14ac:dyDescent="0.2">
      <c r="E10" s="8">
        <f t="shared" si="0"/>
        <v>163.29999999999998</v>
      </c>
      <c r="H10" s="11"/>
    </row>
    <row r="11" spans="1:9" x14ac:dyDescent="0.2">
      <c r="E11" s="8">
        <f t="shared" si="0"/>
        <v>163.29999999999998</v>
      </c>
      <c r="H11" s="11"/>
    </row>
    <row r="12" spans="1:9" x14ac:dyDescent="0.2">
      <c r="E12" s="8">
        <f t="shared" si="0"/>
        <v>163.29999999999998</v>
      </c>
      <c r="H12" s="11"/>
    </row>
    <row r="13" spans="1:9" x14ac:dyDescent="0.2">
      <c r="E13" s="8">
        <f t="shared" si="0"/>
        <v>163.29999999999998</v>
      </c>
      <c r="H13" s="11"/>
    </row>
    <row r="14" spans="1:9" x14ac:dyDescent="0.2">
      <c r="E14" s="8">
        <f t="shared" si="0"/>
        <v>163.29999999999998</v>
      </c>
      <c r="H14" s="11"/>
    </row>
    <row r="15" spans="1:9" x14ac:dyDescent="0.2">
      <c r="B15" s="35"/>
      <c r="E15" s="8">
        <f t="shared" si="0"/>
        <v>163.29999999999998</v>
      </c>
      <c r="G15" s="35"/>
    </row>
    <row r="16" spans="1:9" x14ac:dyDescent="0.2">
      <c r="E16" s="8">
        <f t="shared" si="0"/>
        <v>163.29999999999998</v>
      </c>
      <c r="H16" s="11"/>
    </row>
    <row r="17" spans="1:9" x14ac:dyDescent="0.2">
      <c r="E17" s="8">
        <f t="shared" si="0"/>
        <v>163.29999999999998</v>
      </c>
      <c r="H17" s="11"/>
    </row>
    <row r="18" spans="1:9" x14ac:dyDescent="0.2">
      <c r="E18" s="8">
        <f t="shared" si="0"/>
        <v>163.29999999999998</v>
      </c>
      <c r="H18" s="11"/>
    </row>
    <row r="19" spans="1:9" x14ac:dyDescent="0.2">
      <c r="A19" s="58"/>
      <c r="B19" s="35"/>
      <c r="C19" s="59"/>
      <c r="D19" s="59"/>
      <c r="E19" s="8">
        <f t="shared" si="0"/>
        <v>163.29999999999998</v>
      </c>
      <c r="F19" s="35"/>
      <c r="G19" s="35"/>
      <c r="H19" s="11"/>
      <c r="I19" s="35"/>
    </row>
    <row r="20" spans="1:9" x14ac:dyDescent="0.2">
      <c r="E20" s="8">
        <f t="shared" si="0"/>
        <v>163.29999999999998</v>
      </c>
      <c r="H20" s="11"/>
    </row>
    <row r="21" spans="1:9" x14ac:dyDescent="0.2">
      <c r="E21" s="8">
        <f t="shared" si="0"/>
        <v>163.29999999999998</v>
      </c>
      <c r="H21" s="11"/>
    </row>
    <row r="22" spans="1:9" x14ac:dyDescent="0.2">
      <c r="E22" s="8">
        <f t="shared" si="0"/>
        <v>163.29999999999998</v>
      </c>
      <c r="H22" s="11"/>
    </row>
    <row r="23" spans="1:9" x14ac:dyDescent="0.2">
      <c r="E23" s="8">
        <f t="shared" si="0"/>
        <v>163.29999999999998</v>
      </c>
      <c r="H23" s="11"/>
    </row>
    <row r="24" spans="1:9" x14ac:dyDescent="0.2">
      <c r="A24" s="58"/>
      <c r="B24" s="35"/>
      <c r="C24" s="59"/>
      <c r="D24" s="59"/>
      <c r="E24" s="8">
        <f t="shared" si="0"/>
        <v>163.29999999999998</v>
      </c>
      <c r="H24" s="11"/>
    </row>
    <row r="25" spans="1:9" x14ac:dyDescent="0.2">
      <c r="E25" s="8">
        <f t="shared" si="0"/>
        <v>163.29999999999998</v>
      </c>
      <c r="H25" s="11"/>
    </row>
    <row r="26" spans="1:9" x14ac:dyDescent="0.2">
      <c r="E26" s="8">
        <f t="shared" si="0"/>
        <v>163.29999999999998</v>
      </c>
      <c r="H26" s="11"/>
    </row>
    <row r="27" spans="1:9" x14ac:dyDescent="0.2">
      <c r="E27" s="8">
        <f t="shared" si="0"/>
        <v>163.29999999999998</v>
      </c>
      <c r="H27" s="11"/>
    </row>
    <row r="28" spans="1:9" x14ac:dyDescent="0.2">
      <c r="B28" s="60"/>
      <c r="E28" s="8">
        <f t="shared" si="0"/>
        <v>163.29999999999998</v>
      </c>
      <c r="H28" s="11"/>
    </row>
    <row r="29" spans="1:9" x14ac:dyDescent="0.2">
      <c r="E29" s="8">
        <f t="shared" si="0"/>
        <v>163.29999999999998</v>
      </c>
      <c r="H29" s="11"/>
    </row>
    <row r="30" spans="1:9" x14ac:dyDescent="0.2">
      <c r="E30" s="8">
        <f t="shared" si="0"/>
        <v>163.29999999999998</v>
      </c>
      <c r="H30" s="11"/>
    </row>
    <row r="31" spans="1:9" x14ac:dyDescent="0.2">
      <c r="B31" s="60"/>
      <c r="E31" s="8">
        <f t="shared" si="0"/>
        <v>163.29999999999998</v>
      </c>
      <c r="H31" s="11"/>
    </row>
    <row r="32" spans="1:9" x14ac:dyDescent="0.2">
      <c r="B32" s="60"/>
      <c r="E32" s="8">
        <f t="shared" si="0"/>
        <v>163.29999999999998</v>
      </c>
      <c r="H32" s="11"/>
    </row>
    <row r="33" spans="1:10" x14ac:dyDescent="0.2">
      <c r="A33" s="61"/>
      <c r="B33" s="36"/>
      <c r="C33" s="62"/>
      <c r="D33" s="62"/>
      <c r="E33" s="8">
        <f t="shared" si="0"/>
        <v>163.29999999999998</v>
      </c>
      <c r="F33" s="36"/>
      <c r="G33" s="36"/>
      <c r="H33" s="36"/>
      <c r="I33" s="36"/>
    </row>
    <row r="34" spans="1:10" x14ac:dyDescent="0.2">
      <c r="E34" s="8">
        <f t="shared" si="0"/>
        <v>163.29999999999998</v>
      </c>
      <c r="H34" s="11"/>
    </row>
    <row r="35" spans="1:10" x14ac:dyDescent="0.2">
      <c r="B35" s="60"/>
      <c r="E35" s="8">
        <f t="shared" si="0"/>
        <v>163.29999999999998</v>
      </c>
      <c r="H35" s="11"/>
    </row>
    <row r="36" spans="1:10" x14ac:dyDescent="0.2">
      <c r="E36" s="8">
        <f t="shared" si="0"/>
        <v>163.29999999999998</v>
      </c>
      <c r="H36" s="11"/>
    </row>
    <row r="37" spans="1:10" x14ac:dyDescent="0.2">
      <c r="E37" s="8">
        <f t="shared" si="0"/>
        <v>163.29999999999998</v>
      </c>
      <c r="H37" s="11"/>
    </row>
    <row r="38" spans="1:10" x14ac:dyDescent="0.2">
      <c r="E38" s="8">
        <f t="shared" si="0"/>
        <v>163.29999999999998</v>
      </c>
      <c r="H38" s="11"/>
    </row>
    <row r="39" spans="1:10" x14ac:dyDescent="0.2">
      <c r="A39" s="58"/>
      <c r="B39" s="35"/>
      <c r="C39" s="59"/>
      <c r="D39" s="59"/>
      <c r="E39" s="8">
        <f t="shared" si="0"/>
        <v>163.29999999999998</v>
      </c>
      <c r="F39" s="35"/>
      <c r="G39" s="35"/>
      <c r="H39" s="11"/>
      <c r="I39" s="35"/>
    </row>
    <row r="40" spans="1:10" x14ac:dyDescent="0.2">
      <c r="A40" s="58"/>
      <c r="B40" s="63"/>
      <c r="C40" s="59"/>
      <c r="D40" s="59"/>
      <c r="E40" s="8">
        <f t="shared" si="0"/>
        <v>163.29999999999998</v>
      </c>
      <c r="G40" s="35"/>
      <c r="H40" s="11"/>
      <c r="I40" s="35"/>
    </row>
    <row r="41" spans="1:10" x14ac:dyDescent="0.2">
      <c r="B41" s="64"/>
      <c r="E41" s="8">
        <f t="shared" si="0"/>
        <v>163.29999999999998</v>
      </c>
      <c r="H41" s="11"/>
    </row>
    <row r="42" spans="1:10" x14ac:dyDescent="0.2">
      <c r="E42" s="8">
        <f t="shared" si="0"/>
        <v>163.29999999999998</v>
      </c>
      <c r="H42" s="11"/>
    </row>
    <row r="43" spans="1:10" x14ac:dyDescent="0.2">
      <c r="B43" s="60"/>
      <c r="E43" s="8">
        <f t="shared" si="0"/>
        <v>163.29999999999998</v>
      </c>
      <c r="H43" s="11"/>
    </row>
    <row r="44" spans="1:10" x14ac:dyDescent="0.2">
      <c r="A44" s="61"/>
      <c r="B44" s="65"/>
      <c r="C44" s="62"/>
      <c r="D44" s="62"/>
      <c r="E44" s="8">
        <f t="shared" si="0"/>
        <v>163.29999999999998</v>
      </c>
      <c r="F44" s="36"/>
      <c r="G44" s="36"/>
      <c r="H44" s="42"/>
      <c r="I44" s="36"/>
      <c r="J44" s="36"/>
    </row>
    <row r="45" spans="1:10" x14ac:dyDescent="0.2">
      <c r="A45" s="58"/>
      <c r="B45" s="63"/>
      <c r="C45" s="59"/>
      <c r="E45" s="8">
        <f t="shared" si="0"/>
        <v>163.29999999999998</v>
      </c>
      <c r="G45" s="35"/>
      <c r="H45" s="11"/>
    </row>
    <row r="46" spans="1:10" s="36" customFormat="1" x14ac:dyDescent="0.2">
      <c r="A46" s="2"/>
      <c r="B46" s="64"/>
      <c r="C46" s="8"/>
      <c r="D46" s="8"/>
      <c r="E46" s="8">
        <f t="shared" si="0"/>
        <v>163.29999999999998</v>
      </c>
      <c r="F46" s="1"/>
      <c r="G46" s="1"/>
      <c r="H46" s="11"/>
      <c r="I46" s="1"/>
      <c r="J46" s="1"/>
    </row>
    <row r="47" spans="1:10" x14ac:dyDescent="0.2">
      <c r="A47" s="58"/>
      <c r="B47" s="35"/>
      <c r="C47" s="59"/>
      <c r="E47" s="8">
        <f t="shared" si="0"/>
        <v>163.29999999999998</v>
      </c>
      <c r="G47" s="35"/>
      <c r="H47" s="11"/>
      <c r="I47" s="35"/>
    </row>
    <row r="48" spans="1:10" x14ac:dyDescent="0.2">
      <c r="B48" s="60"/>
      <c r="E48" s="8">
        <f t="shared" si="0"/>
        <v>163.29999999999998</v>
      </c>
      <c r="H48" s="11"/>
    </row>
    <row r="49" spans="1:10" x14ac:dyDescent="0.2">
      <c r="E49" s="8">
        <f t="shared" si="0"/>
        <v>163.29999999999998</v>
      </c>
      <c r="H49" s="11"/>
    </row>
    <row r="50" spans="1:10" x14ac:dyDescent="0.2">
      <c r="A50" s="58"/>
      <c r="B50" s="63"/>
      <c r="E50" s="8">
        <f t="shared" si="0"/>
        <v>163.29999999999998</v>
      </c>
      <c r="G50" s="35"/>
      <c r="H50" s="11"/>
    </row>
    <row r="51" spans="1:10" x14ac:dyDescent="0.2">
      <c r="A51" s="61"/>
      <c r="B51" s="66"/>
      <c r="C51" s="62"/>
      <c r="D51" s="62"/>
      <c r="E51" s="8">
        <f t="shared" si="0"/>
        <v>163.29999999999998</v>
      </c>
      <c r="F51" s="36"/>
      <c r="G51" s="36"/>
      <c r="H51" s="42"/>
      <c r="I51" s="36"/>
    </row>
    <row r="52" spans="1:10" s="36" customFormat="1" x14ac:dyDescent="0.2">
      <c r="A52" s="2"/>
      <c r="C52" s="8"/>
      <c r="D52" s="8"/>
      <c r="E52" s="8">
        <f t="shared" si="0"/>
        <v>163.29999999999998</v>
      </c>
      <c r="F52" s="1"/>
      <c r="G52" s="1"/>
      <c r="H52" s="11"/>
      <c r="I52" s="1"/>
      <c r="J52" s="1"/>
    </row>
    <row r="53" spans="1:10" x14ac:dyDescent="0.2">
      <c r="E53" s="8">
        <f t="shared" si="0"/>
        <v>163.29999999999998</v>
      </c>
      <c r="H53" s="11"/>
    </row>
    <row r="54" spans="1:10" s="36" customFormat="1" x14ac:dyDescent="0.2">
      <c r="A54" s="61"/>
      <c r="B54" s="66"/>
      <c r="C54" s="62"/>
      <c r="D54" s="62"/>
      <c r="E54" s="8">
        <f t="shared" si="0"/>
        <v>163.29999999999998</v>
      </c>
      <c r="H54" s="42"/>
    </row>
    <row r="55" spans="1:10" s="36" customFormat="1" x14ac:dyDescent="0.2">
      <c r="A55" s="2"/>
      <c r="C55" s="8"/>
      <c r="D55" s="8"/>
      <c r="E55" s="8">
        <f t="shared" si="0"/>
        <v>163.29999999999998</v>
      </c>
      <c r="F55" s="1"/>
      <c r="G55" s="1"/>
      <c r="H55" s="11"/>
      <c r="I55" s="1"/>
    </row>
    <row r="56" spans="1:10" x14ac:dyDescent="0.2">
      <c r="B56" s="36"/>
      <c r="E56" s="8">
        <f t="shared" si="0"/>
        <v>163.29999999999998</v>
      </c>
      <c r="H56" s="11"/>
    </row>
    <row r="57" spans="1:10" x14ac:dyDescent="0.2">
      <c r="B57" s="36"/>
      <c r="E57" s="8">
        <f t="shared" si="0"/>
        <v>163.29999999999998</v>
      </c>
    </row>
    <row r="58" spans="1:10" x14ac:dyDescent="0.2">
      <c r="B58" s="36"/>
      <c r="E58" s="8">
        <f t="shared" si="0"/>
        <v>163.29999999999998</v>
      </c>
    </row>
    <row r="59" spans="1:10" x14ac:dyDescent="0.2">
      <c r="B59" s="36"/>
      <c r="E59" s="8">
        <f t="shared" si="0"/>
        <v>163.29999999999998</v>
      </c>
    </row>
    <row r="60" spans="1:10" x14ac:dyDescent="0.2">
      <c r="A60" s="58"/>
      <c r="B60" s="35"/>
      <c r="C60" s="59"/>
      <c r="D60" s="59"/>
      <c r="E60" s="8">
        <f t="shared" si="0"/>
        <v>163.29999999999998</v>
      </c>
      <c r="F60" s="35"/>
      <c r="G60" s="35"/>
      <c r="H60" s="35"/>
      <c r="I60" s="35"/>
      <c r="J60" s="35"/>
    </row>
    <row r="61" spans="1:10" x14ac:dyDescent="0.2">
      <c r="E61" s="8">
        <f t="shared" si="0"/>
        <v>163.29999999999998</v>
      </c>
    </row>
    <row r="62" spans="1:10" x14ac:dyDescent="0.2">
      <c r="E62" s="8">
        <f t="shared" si="0"/>
        <v>163.29999999999998</v>
      </c>
    </row>
    <row r="63" spans="1:10" x14ac:dyDescent="0.2">
      <c r="B63" s="36"/>
      <c r="E63" s="8">
        <f t="shared" si="0"/>
        <v>163.29999999999998</v>
      </c>
    </row>
    <row r="64" spans="1:10" x14ac:dyDescent="0.2">
      <c r="E64" s="8">
        <f t="shared" si="0"/>
        <v>163.29999999999998</v>
      </c>
      <c r="G64" s="35"/>
    </row>
    <row r="65" spans="1:10" x14ac:dyDescent="0.2">
      <c r="E65" s="8">
        <f t="shared" si="0"/>
        <v>163.29999999999998</v>
      </c>
    </row>
    <row r="66" spans="1:10" x14ac:dyDescent="0.2">
      <c r="E66" s="8">
        <f t="shared" si="0"/>
        <v>163.29999999999998</v>
      </c>
      <c r="F66" s="35"/>
      <c r="G66" s="35"/>
    </row>
    <row r="67" spans="1:10" x14ac:dyDescent="0.2">
      <c r="A67" s="58"/>
      <c r="B67" s="35"/>
      <c r="C67" s="59"/>
      <c r="D67" s="59"/>
      <c r="E67" s="8">
        <f t="shared" si="0"/>
        <v>163.29999999999998</v>
      </c>
      <c r="F67" s="35"/>
      <c r="G67" s="35"/>
      <c r="H67" s="35"/>
      <c r="I67" s="35"/>
      <c r="J67" s="35"/>
    </row>
    <row r="68" spans="1:10" x14ac:dyDescent="0.2">
      <c r="A68" s="58"/>
      <c r="B68" s="35"/>
      <c r="C68" s="59"/>
      <c r="D68" s="59"/>
      <c r="E68" s="8">
        <f t="shared" ref="E68:E131" si="1">E67-C68+D68</f>
        <v>163.29999999999998</v>
      </c>
      <c r="F68" s="35"/>
      <c r="G68" s="35"/>
      <c r="H68" s="35"/>
      <c r="I68" s="35"/>
      <c r="J68" s="35"/>
    </row>
    <row r="69" spans="1:10" x14ac:dyDescent="0.2">
      <c r="B69" s="36"/>
      <c r="E69" s="8">
        <f t="shared" si="1"/>
        <v>163.29999999999998</v>
      </c>
      <c r="H69" s="11"/>
    </row>
    <row r="70" spans="1:10" x14ac:dyDescent="0.2">
      <c r="A70" s="58"/>
      <c r="B70" s="35"/>
      <c r="C70" s="59"/>
      <c r="D70" s="59"/>
      <c r="E70" s="8">
        <f t="shared" si="1"/>
        <v>163.29999999999998</v>
      </c>
      <c r="F70" s="35"/>
      <c r="G70" s="35"/>
      <c r="H70" s="35"/>
      <c r="I70" s="35"/>
      <c r="J70" s="35"/>
    </row>
    <row r="71" spans="1:10" x14ac:dyDescent="0.2">
      <c r="A71" s="58"/>
      <c r="B71" s="35"/>
      <c r="C71" s="59"/>
      <c r="D71" s="59"/>
      <c r="E71" s="8">
        <f t="shared" si="1"/>
        <v>163.29999999999998</v>
      </c>
      <c r="F71" s="35"/>
      <c r="G71" s="35"/>
      <c r="H71" s="35"/>
      <c r="I71" s="35"/>
      <c r="J71" s="35"/>
    </row>
    <row r="72" spans="1:10" x14ac:dyDescent="0.2">
      <c r="A72" s="67"/>
      <c r="B72" s="68"/>
      <c r="C72" s="69"/>
      <c r="D72" s="69"/>
      <c r="E72" s="8">
        <f t="shared" si="1"/>
        <v>163.29999999999998</v>
      </c>
      <c r="F72" s="60"/>
      <c r="G72" s="66"/>
      <c r="H72" s="60"/>
      <c r="I72" s="60"/>
      <c r="J72" s="60"/>
    </row>
    <row r="73" spans="1:10" x14ac:dyDescent="0.2">
      <c r="A73" s="58"/>
      <c r="B73" s="35"/>
      <c r="C73" s="59"/>
      <c r="D73" s="59"/>
      <c r="E73" s="8">
        <f t="shared" si="1"/>
        <v>163.29999999999998</v>
      </c>
      <c r="F73" s="35"/>
      <c r="G73" s="35"/>
      <c r="H73" s="35"/>
      <c r="I73" s="35"/>
      <c r="J73" s="35"/>
    </row>
    <row r="74" spans="1:10" x14ac:dyDescent="0.2">
      <c r="A74" s="58"/>
      <c r="B74" s="35"/>
      <c r="C74" s="59"/>
      <c r="D74" s="59"/>
      <c r="E74" s="8">
        <f t="shared" si="1"/>
        <v>163.29999999999998</v>
      </c>
      <c r="F74" s="35"/>
      <c r="G74" s="36"/>
      <c r="H74" s="35"/>
      <c r="I74" s="35"/>
      <c r="J74" s="35"/>
    </row>
    <row r="75" spans="1:10" x14ac:dyDescent="0.2">
      <c r="A75" s="58"/>
      <c r="B75" s="35"/>
      <c r="C75" s="59"/>
      <c r="D75" s="59"/>
      <c r="E75" s="8">
        <f t="shared" si="1"/>
        <v>163.29999999999998</v>
      </c>
      <c r="F75" s="35"/>
      <c r="G75" s="35"/>
      <c r="H75" s="35"/>
      <c r="I75" s="35"/>
      <c r="J75" s="35"/>
    </row>
    <row r="76" spans="1:10" x14ac:dyDescent="0.2">
      <c r="A76" s="58"/>
      <c r="B76" s="35"/>
      <c r="C76" s="59"/>
      <c r="D76" s="59"/>
      <c r="E76" s="8">
        <f t="shared" si="1"/>
        <v>163.29999999999998</v>
      </c>
      <c r="F76" s="35"/>
      <c r="G76" s="35"/>
      <c r="H76" s="35"/>
      <c r="I76" s="35"/>
      <c r="J76" s="35"/>
    </row>
    <row r="77" spans="1:10" x14ac:dyDescent="0.2">
      <c r="B77" s="36"/>
      <c r="E77" s="8">
        <f t="shared" si="1"/>
        <v>163.29999999999998</v>
      </c>
      <c r="G77" s="36"/>
      <c r="H77" s="11"/>
    </row>
    <row r="78" spans="1:10" x14ac:dyDescent="0.2">
      <c r="A78" s="61"/>
      <c r="B78" s="36"/>
      <c r="C78" s="62"/>
      <c r="D78" s="62"/>
      <c r="E78" s="8">
        <f t="shared" si="1"/>
        <v>163.29999999999998</v>
      </c>
      <c r="F78" s="36"/>
      <c r="G78" s="36"/>
      <c r="H78" s="36"/>
      <c r="I78" s="36"/>
      <c r="J78" s="36"/>
    </row>
    <row r="79" spans="1:10" x14ac:dyDescent="0.2">
      <c r="E79" s="8">
        <f t="shared" si="1"/>
        <v>163.29999999999998</v>
      </c>
      <c r="F79" s="36"/>
      <c r="G79" s="36"/>
      <c r="I79" s="36"/>
    </row>
    <row r="80" spans="1:10" x14ac:dyDescent="0.2">
      <c r="B80" s="36"/>
      <c r="E80" s="8">
        <f t="shared" si="1"/>
        <v>163.29999999999998</v>
      </c>
      <c r="H80" s="11"/>
    </row>
    <row r="81" spans="1:10" x14ac:dyDescent="0.2">
      <c r="B81" s="36"/>
      <c r="E81" s="8">
        <f t="shared" si="1"/>
        <v>163.29999999999998</v>
      </c>
      <c r="H81" s="11"/>
    </row>
    <row r="82" spans="1:10" x14ac:dyDescent="0.2">
      <c r="B82" s="36"/>
      <c r="E82" s="8">
        <f t="shared" si="1"/>
        <v>163.29999999999998</v>
      </c>
      <c r="H82" s="11"/>
    </row>
    <row r="83" spans="1:10" x14ac:dyDescent="0.2">
      <c r="B83" s="36"/>
      <c r="E83" s="8">
        <f t="shared" si="1"/>
        <v>163.29999999999998</v>
      </c>
      <c r="H83" s="11"/>
    </row>
    <row r="84" spans="1:10" x14ac:dyDescent="0.2">
      <c r="E84" s="8">
        <f t="shared" si="1"/>
        <v>163.29999999999998</v>
      </c>
      <c r="F84" s="36"/>
      <c r="I84" s="36"/>
    </row>
    <row r="85" spans="1:10" x14ac:dyDescent="0.2">
      <c r="E85" s="8">
        <f t="shared" si="1"/>
        <v>163.29999999999998</v>
      </c>
      <c r="H85" s="11"/>
    </row>
    <row r="86" spans="1:10" x14ac:dyDescent="0.2">
      <c r="B86" s="36"/>
      <c r="E86" s="8">
        <f t="shared" si="1"/>
        <v>163.29999999999998</v>
      </c>
    </row>
    <row r="87" spans="1:10" s="35" customFormat="1" x14ac:dyDescent="0.2">
      <c r="A87" s="58"/>
      <c r="C87" s="59"/>
      <c r="D87" s="59"/>
      <c r="E87" s="8">
        <f t="shared" si="1"/>
        <v>163.29999999999998</v>
      </c>
    </row>
    <row r="88" spans="1:10" s="35" customFormat="1" x14ac:dyDescent="0.2">
      <c r="A88" s="2"/>
      <c r="B88" s="1"/>
      <c r="C88" s="8"/>
      <c r="D88" s="8"/>
      <c r="E88" s="8">
        <f t="shared" si="1"/>
        <v>163.29999999999998</v>
      </c>
      <c r="F88" s="36"/>
      <c r="G88" s="1"/>
      <c r="H88" s="1"/>
      <c r="I88" s="36"/>
      <c r="J88" s="8"/>
    </row>
    <row r="89" spans="1:10" s="35" customFormat="1" x14ac:dyDescent="0.2">
      <c r="A89" s="58"/>
      <c r="C89" s="59"/>
      <c r="D89" s="59"/>
      <c r="E89" s="8">
        <f t="shared" si="1"/>
        <v>163.29999999999998</v>
      </c>
    </row>
    <row r="90" spans="1:10" s="35" customFormat="1" x14ac:dyDescent="0.2">
      <c r="A90" s="58"/>
      <c r="C90" s="59"/>
      <c r="D90" s="59"/>
      <c r="E90" s="8">
        <f t="shared" si="1"/>
        <v>163.29999999999998</v>
      </c>
    </row>
    <row r="91" spans="1:10" s="60" customFormat="1" x14ac:dyDescent="0.2">
      <c r="A91" s="2"/>
      <c r="B91" s="36"/>
      <c r="C91" s="8"/>
      <c r="D91" s="8"/>
      <c r="E91" s="8">
        <f t="shared" si="1"/>
        <v>163.29999999999998</v>
      </c>
      <c r="F91" s="1"/>
      <c r="G91" s="1"/>
      <c r="H91" s="11"/>
      <c r="I91" s="1"/>
      <c r="J91" s="1"/>
    </row>
    <row r="92" spans="1:10" s="35" customFormat="1" x14ac:dyDescent="0.2">
      <c r="A92" s="2"/>
      <c r="B92" s="36"/>
      <c r="C92" s="8"/>
      <c r="D92" s="8"/>
      <c r="E92" s="8">
        <f t="shared" si="1"/>
        <v>163.29999999999998</v>
      </c>
      <c r="F92" s="1"/>
      <c r="G92" s="1"/>
      <c r="H92" s="1"/>
      <c r="I92" s="1"/>
      <c r="J92" s="1"/>
    </row>
    <row r="93" spans="1:10" s="35" customFormat="1" x14ac:dyDescent="0.2">
      <c r="A93" s="58"/>
      <c r="C93" s="59"/>
      <c r="D93" s="59"/>
      <c r="E93" s="8">
        <f t="shared" si="1"/>
        <v>163.29999999999998</v>
      </c>
    </row>
    <row r="94" spans="1:10" s="35" customFormat="1" x14ac:dyDescent="0.2">
      <c r="A94" s="61"/>
      <c r="B94" s="36"/>
      <c r="C94" s="62"/>
      <c r="D94" s="62"/>
      <c r="E94" s="8">
        <f t="shared" si="1"/>
        <v>163.29999999999998</v>
      </c>
      <c r="F94" s="36"/>
      <c r="G94" s="36"/>
      <c r="H94" s="36"/>
      <c r="I94" s="36"/>
      <c r="J94" s="36"/>
    </row>
    <row r="95" spans="1:10" s="35" customFormat="1" x14ac:dyDescent="0.2">
      <c r="A95" s="58"/>
      <c r="C95" s="59"/>
      <c r="D95" s="59"/>
      <c r="E95" s="8">
        <f t="shared" si="1"/>
        <v>163.29999999999998</v>
      </c>
      <c r="H95" s="39"/>
    </row>
    <row r="96" spans="1:10" s="35" customFormat="1" x14ac:dyDescent="0.2">
      <c r="A96" s="2"/>
      <c r="B96" s="36"/>
      <c r="C96" s="8"/>
      <c r="D96" s="8"/>
      <c r="E96" s="8">
        <f t="shared" si="1"/>
        <v>163.29999999999998</v>
      </c>
      <c r="F96" s="1"/>
      <c r="G96" s="1"/>
      <c r="H96" s="1"/>
      <c r="I96" s="1"/>
      <c r="J96" s="1"/>
    </row>
    <row r="97" spans="1:10" s="36" customFormat="1" x14ac:dyDescent="0.2">
      <c r="A97" s="58"/>
      <c r="B97" s="35"/>
      <c r="C97" s="59"/>
      <c r="D97" s="59"/>
      <c r="E97" s="8">
        <f t="shared" si="1"/>
        <v>163.29999999999998</v>
      </c>
      <c r="F97" s="35"/>
      <c r="G97" s="35"/>
      <c r="H97" s="35"/>
      <c r="I97" s="35"/>
      <c r="J97" s="35"/>
    </row>
    <row r="98" spans="1:10" x14ac:dyDescent="0.2">
      <c r="B98" s="36"/>
      <c r="E98" s="8">
        <f t="shared" si="1"/>
        <v>163.29999999999998</v>
      </c>
      <c r="H98" s="11"/>
    </row>
    <row r="99" spans="1:10" x14ac:dyDescent="0.2">
      <c r="B99" s="36"/>
      <c r="E99" s="8">
        <f t="shared" si="1"/>
        <v>163.29999999999998</v>
      </c>
      <c r="H99" s="11"/>
    </row>
    <row r="100" spans="1:10" s="35" customFormat="1" x14ac:dyDescent="0.2">
      <c r="A100" s="2"/>
      <c r="B100" s="36"/>
      <c r="C100" s="8"/>
      <c r="D100" s="8"/>
      <c r="E100" s="8">
        <f t="shared" si="1"/>
        <v>163.29999999999998</v>
      </c>
      <c r="F100" s="1"/>
      <c r="G100" s="1"/>
      <c r="H100" s="11"/>
      <c r="I100" s="1"/>
      <c r="J100" s="1"/>
    </row>
    <row r="101" spans="1:10" s="35" customFormat="1" x14ac:dyDescent="0.2">
      <c r="A101" s="58"/>
      <c r="C101" s="59"/>
      <c r="D101" s="59"/>
      <c r="E101" s="8">
        <f t="shared" si="1"/>
        <v>163.29999999999998</v>
      </c>
    </row>
    <row r="102" spans="1:10" s="35" customFormat="1" x14ac:dyDescent="0.2">
      <c r="A102" s="2"/>
      <c r="B102" s="1"/>
      <c r="C102" s="8"/>
      <c r="D102" s="8"/>
      <c r="E102" s="8">
        <f t="shared" si="1"/>
        <v>163.29999999999998</v>
      </c>
      <c r="F102" s="36"/>
      <c r="G102" s="1"/>
      <c r="H102" s="1"/>
      <c r="I102" s="36"/>
      <c r="J102" s="1"/>
    </row>
    <row r="103" spans="1:10" s="36" customFormat="1" x14ac:dyDescent="0.2">
      <c r="A103" s="58"/>
      <c r="B103" s="35"/>
      <c r="C103" s="59"/>
      <c r="D103" s="59"/>
      <c r="E103" s="8">
        <f t="shared" si="1"/>
        <v>163.29999999999998</v>
      </c>
      <c r="F103" s="35"/>
      <c r="G103" s="35"/>
      <c r="H103" s="35"/>
      <c r="I103" s="35"/>
      <c r="J103" s="35"/>
    </row>
    <row r="104" spans="1:10" x14ac:dyDescent="0.2">
      <c r="B104" s="36"/>
      <c r="E104" s="8">
        <f t="shared" si="1"/>
        <v>163.29999999999998</v>
      </c>
      <c r="F104" s="36"/>
      <c r="H104" s="11"/>
      <c r="I104" s="70"/>
    </row>
    <row r="105" spans="1:10" s="35" customFormat="1" x14ac:dyDescent="0.2">
      <c r="A105" s="2"/>
      <c r="B105" s="36"/>
      <c r="C105" s="8"/>
      <c r="D105" s="8"/>
      <c r="E105" s="8">
        <f t="shared" si="1"/>
        <v>163.29999999999998</v>
      </c>
      <c r="F105" s="1"/>
      <c r="G105" s="1"/>
      <c r="H105" s="11"/>
      <c r="I105" s="1"/>
      <c r="J105" s="1"/>
    </row>
    <row r="106" spans="1:10" s="35" customFormat="1" x14ac:dyDescent="0.2">
      <c r="A106" s="58"/>
      <c r="C106" s="59"/>
      <c r="D106" s="59"/>
      <c r="E106" s="8">
        <f t="shared" si="1"/>
        <v>163.29999999999998</v>
      </c>
    </row>
    <row r="107" spans="1:10" x14ac:dyDescent="0.2">
      <c r="E107" s="8">
        <f t="shared" si="1"/>
        <v>163.29999999999998</v>
      </c>
      <c r="F107" s="36"/>
    </row>
    <row r="108" spans="1:10" s="35" customFormat="1" x14ac:dyDescent="0.2">
      <c r="A108" s="2"/>
      <c r="B108" s="1"/>
      <c r="C108" s="8"/>
      <c r="D108" s="8"/>
      <c r="E108" s="8">
        <f t="shared" si="1"/>
        <v>163.29999999999998</v>
      </c>
      <c r="F108" s="36"/>
      <c r="G108" s="36"/>
      <c r="H108" s="1"/>
      <c r="I108" s="1"/>
      <c r="J108" s="1"/>
    </row>
    <row r="109" spans="1:10" s="35" customFormat="1" x14ac:dyDescent="0.2">
      <c r="A109" s="2"/>
      <c r="B109" s="1"/>
      <c r="C109" s="8"/>
      <c r="D109" s="8"/>
      <c r="E109" s="8">
        <f t="shared" si="1"/>
        <v>163.29999999999998</v>
      </c>
      <c r="H109" s="1"/>
      <c r="I109" s="1"/>
      <c r="J109" s="1"/>
    </row>
    <row r="110" spans="1:10" s="35" customFormat="1" x14ac:dyDescent="0.2">
      <c r="A110" s="2"/>
      <c r="B110" s="1"/>
      <c r="C110" s="8"/>
      <c r="D110" s="8"/>
      <c r="E110" s="8">
        <f t="shared" si="1"/>
        <v>163.29999999999998</v>
      </c>
      <c r="F110" s="36"/>
      <c r="G110" s="36"/>
      <c r="H110" s="1"/>
      <c r="I110" s="1"/>
      <c r="J110" s="1"/>
    </row>
    <row r="111" spans="1:10" x14ac:dyDescent="0.2">
      <c r="E111" s="8">
        <f t="shared" si="1"/>
        <v>163.29999999999998</v>
      </c>
      <c r="F111" s="35"/>
      <c r="G111" s="35"/>
    </row>
    <row r="112" spans="1:10" x14ac:dyDescent="0.2">
      <c r="B112" s="64"/>
      <c r="E112" s="8">
        <f t="shared" si="1"/>
        <v>163.29999999999998</v>
      </c>
      <c r="F112" s="36"/>
      <c r="G112" s="36"/>
    </row>
    <row r="113" spans="1:10" x14ac:dyDescent="0.2">
      <c r="E113" s="8">
        <f t="shared" si="1"/>
        <v>163.29999999999998</v>
      </c>
      <c r="F113" s="35"/>
      <c r="G113" s="35"/>
    </row>
    <row r="114" spans="1:10" x14ac:dyDescent="0.2">
      <c r="B114" s="66"/>
      <c r="E114" s="8">
        <f t="shared" si="1"/>
        <v>163.29999999999998</v>
      </c>
    </row>
    <row r="115" spans="1:10" x14ac:dyDescent="0.2">
      <c r="B115" s="71"/>
      <c r="E115" s="8">
        <f t="shared" si="1"/>
        <v>163.29999999999998</v>
      </c>
      <c r="F115" s="35"/>
      <c r="G115" s="35"/>
    </row>
    <row r="116" spans="1:10" x14ac:dyDescent="0.2">
      <c r="E116" s="8">
        <f t="shared" si="1"/>
        <v>163.29999999999998</v>
      </c>
      <c r="F116" s="35"/>
      <c r="G116" s="35"/>
    </row>
    <row r="117" spans="1:10" x14ac:dyDescent="0.2">
      <c r="E117" s="8">
        <f t="shared" si="1"/>
        <v>163.29999999999998</v>
      </c>
      <c r="F117" s="35"/>
      <c r="G117" s="35"/>
    </row>
    <row r="118" spans="1:10" x14ac:dyDescent="0.2">
      <c r="B118" s="36"/>
      <c r="E118" s="8">
        <f t="shared" si="1"/>
        <v>163.29999999999998</v>
      </c>
    </row>
    <row r="119" spans="1:10" x14ac:dyDescent="0.2">
      <c r="A119" s="58"/>
      <c r="B119" s="35"/>
      <c r="C119" s="59"/>
      <c r="D119" s="59"/>
      <c r="E119" s="8">
        <f t="shared" si="1"/>
        <v>163.29999999999998</v>
      </c>
      <c r="F119" s="35"/>
      <c r="G119" s="35"/>
      <c r="H119" s="35"/>
      <c r="I119" s="35"/>
      <c r="J119" s="35"/>
    </row>
    <row r="120" spans="1:10" x14ac:dyDescent="0.2">
      <c r="E120" s="8">
        <f t="shared" si="1"/>
        <v>163.29999999999998</v>
      </c>
      <c r="F120" s="35"/>
      <c r="G120" s="35"/>
    </row>
    <row r="121" spans="1:10" x14ac:dyDescent="0.2">
      <c r="E121" s="8">
        <f t="shared" si="1"/>
        <v>163.29999999999998</v>
      </c>
      <c r="F121" s="36"/>
      <c r="G121" s="36"/>
    </row>
    <row r="122" spans="1:10" x14ac:dyDescent="0.2">
      <c r="E122" s="8">
        <f t="shared" si="1"/>
        <v>163.29999999999998</v>
      </c>
      <c r="F122" s="36"/>
      <c r="G122" s="36"/>
    </row>
    <row r="123" spans="1:10" x14ac:dyDescent="0.2">
      <c r="A123" s="58"/>
      <c r="B123" s="35"/>
      <c r="C123" s="59"/>
      <c r="D123" s="59"/>
      <c r="E123" s="8">
        <f t="shared" si="1"/>
        <v>163.29999999999998</v>
      </c>
      <c r="F123" s="35"/>
      <c r="G123" s="35"/>
      <c r="H123" s="35"/>
      <c r="I123" s="35"/>
      <c r="J123" s="35"/>
    </row>
    <row r="124" spans="1:10" s="35" customFormat="1" x14ac:dyDescent="0.2">
      <c r="A124" s="58"/>
      <c r="C124" s="59"/>
      <c r="D124" s="59"/>
      <c r="E124" s="8">
        <f t="shared" si="1"/>
        <v>163.29999999999998</v>
      </c>
    </row>
    <row r="125" spans="1:10" s="35" customFormat="1" x14ac:dyDescent="0.2">
      <c r="A125" s="58"/>
      <c r="C125" s="59"/>
      <c r="D125" s="59"/>
      <c r="E125" s="8">
        <f t="shared" si="1"/>
        <v>163.29999999999998</v>
      </c>
    </row>
    <row r="126" spans="1:10" s="35" customFormat="1" x14ac:dyDescent="0.2">
      <c r="A126" s="2"/>
      <c r="B126" s="72"/>
      <c r="C126" s="8"/>
      <c r="D126" s="8"/>
      <c r="E126" s="8">
        <f t="shared" si="1"/>
        <v>163.29999999999998</v>
      </c>
      <c r="F126" s="36"/>
      <c r="G126" s="1"/>
      <c r="H126" s="1"/>
      <c r="I126" s="1"/>
      <c r="J126" s="1"/>
    </row>
    <row r="127" spans="1:10" x14ac:dyDescent="0.2">
      <c r="B127" s="73"/>
      <c r="E127" s="8">
        <f t="shared" si="1"/>
        <v>163.29999999999998</v>
      </c>
    </row>
    <row r="128" spans="1:10" s="35" customFormat="1" x14ac:dyDescent="0.2">
      <c r="A128" s="2"/>
      <c r="B128" s="1"/>
      <c r="C128" s="8"/>
      <c r="D128" s="8"/>
      <c r="E128" s="8">
        <f t="shared" si="1"/>
        <v>163.29999999999998</v>
      </c>
      <c r="F128" s="1"/>
      <c r="G128" s="36"/>
      <c r="H128" s="11"/>
      <c r="I128" s="1"/>
      <c r="J128" s="1"/>
    </row>
    <row r="129" spans="1:7" x14ac:dyDescent="0.2">
      <c r="E129" s="8">
        <f t="shared" si="1"/>
        <v>163.29999999999998</v>
      </c>
      <c r="F129" s="36"/>
      <c r="G129" s="74"/>
    </row>
    <row r="130" spans="1:7" x14ac:dyDescent="0.2">
      <c r="E130" s="8">
        <f t="shared" si="1"/>
        <v>163.29999999999998</v>
      </c>
    </row>
    <row r="131" spans="1:7" x14ac:dyDescent="0.2">
      <c r="E131" s="8">
        <f t="shared" si="1"/>
        <v>163.29999999999998</v>
      </c>
    </row>
    <row r="132" spans="1:7" x14ac:dyDescent="0.2">
      <c r="E132" s="8">
        <f t="shared" ref="E132:E182" si="2">E131-C132+D132</f>
        <v>163.29999999999998</v>
      </c>
    </row>
    <row r="133" spans="1:7" x14ac:dyDescent="0.2">
      <c r="E133" s="8">
        <f t="shared" si="2"/>
        <v>163.29999999999998</v>
      </c>
    </row>
    <row r="134" spans="1:7" s="35" customFormat="1" x14ac:dyDescent="0.2">
      <c r="A134" s="58"/>
      <c r="C134" s="59"/>
      <c r="D134" s="59"/>
      <c r="E134" s="8">
        <f t="shared" si="2"/>
        <v>163.29999999999998</v>
      </c>
    </row>
    <row r="135" spans="1:7" s="35" customFormat="1" x14ac:dyDescent="0.2">
      <c r="A135" s="58"/>
      <c r="C135" s="59"/>
      <c r="D135" s="59"/>
      <c r="E135" s="8">
        <f t="shared" si="2"/>
        <v>163.29999999999998</v>
      </c>
    </row>
    <row r="136" spans="1:7" x14ac:dyDescent="0.2">
      <c r="E136" s="8">
        <f t="shared" si="2"/>
        <v>163.29999999999998</v>
      </c>
      <c r="F136" s="35"/>
      <c r="G136" s="35"/>
    </row>
    <row r="137" spans="1:7" x14ac:dyDescent="0.2">
      <c r="E137" s="8">
        <f t="shared" si="2"/>
        <v>163.29999999999998</v>
      </c>
      <c r="F137" s="36"/>
      <c r="G137" s="36"/>
    </row>
    <row r="138" spans="1:7" s="35" customFormat="1" x14ac:dyDescent="0.2">
      <c r="A138" s="58"/>
      <c r="C138" s="59"/>
      <c r="D138" s="59"/>
      <c r="E138" s="8">
        <f t="shared" si="2"/>
        <v>163.29999999999998</v>
      </c>
    </row>
    <row r="139" spans="1:7" s="35" customFormat="1" x14ac:dyDescent="0.2">
      <c r="A139" s="58"/>
      <c r="C139" s="59"/>
      <c r="D139" s="59"/>
      <c r="E139" s="8">
        <f t="shared" si="2"/>
        <v>163.29999999999998</v>
      </c>
    </row>
    <row r="140" spans="1:7" s="35" customFormat="1" x14ac:dyDescent="0.2">
      <c r="A140" s="58"/>
      <c r="C140" s="59"/>
      <c r="D140" s="59"/>
      <c r="E140" s="8">
        <f t="shared" si="2"/>
        <v>163.29999999999998</v>
      </c>
    </row>
    <row r="141" spans="1:7" s="35" customFormat="1" x14ac:dyDescent="0.2">
      <c r="A141" s="58"/>
      <c r="C141" s="59"/>
      <c r="D141" s="59"/>
      <c r="E141" s="8">
        <f t="shared" si="2"/>
        <v>163.29999999999998</v>
      </c>
    </row>
    <row r="142" spans="1:7" s="35" customFormat="1" x14ac:dyDescent="0.2">
      <c r="A142" s="58"/>
      <c r="C142" s="59"/>
      <c r="D142" s="59"/>
      <c r="E142" s="8">
        <f t="shared" si="2"/>
        <v>163.29999999999998</v>
      </c>
    </row>
    <row r="143" spans="1:7" s="35" customFormat="1" x14ac:dyDescent="0.2">
      <c r="A143" s="58"/>
      <c r="C143" s="59"/>
      <c r="D143" s="59"/>
      <c r="E143" s="8">
        <f t="shared" si="2"/>
        <v>163.29999999999998</v>
      </c>
    </row>
    <row r="144" spans="1:7" s="35" customFormat="1" x14ac:dyDescent="0.2">
      <c r="A144" s="58"/>
      <c r="C144" s="59"/>
      <c r="D144" s="59"/>
      <c r="E144" s="8">
        <f t="shared" si="2"/>
        <v>163.29999999999998</v>
      </c>
    </row>
    <row r="145" spans="1:7" s="35" customFormat="1" x14ac:dyDescent="0.2">
      <c r="A145" s="58"/>
      <c r="C145" s="59"/>
      <c r="D145" s="59"/>
      <c r="E145" s="8">
        <f t="shared" si="2"/>
        <v>163.29999999999998</v>
      </c>
    </row>
    <row r="146" spans="1:7" s="36" customFormat="1" x14ac:dyDescent="0.2">
      <c r="A146" s="61"/>
      <c r="C146" s="62"/>
      <c r="D146" s="62"/>
      <c r="E146" s="8">
        <f t="shared" si="2"/>
        <v>163.29999999999998</v>
      </c>
    </row>
    <row r="147" spans="1:7" x14ac:dyDescent="0.2">
      <c r="E147" s="8">
        <f t="shared" si="2"/>
        <v>163.29999999999998</v>
      </c>
      <c r="F147" s="35"/>
      <c r="G147" s="35"/>
    </row>
    <row r="148" spans="1:7" x14ac:dyDescent="0.2">
      <c r="E148" s="8">
        <f t="shared" si="2"/>
        <v>163.29999999999998</v>
      </c>
      <c r="F148" s="35"/>
      <c r="G148" s="35"/>
    </row>
    <row r="149" spans="1:7" x14ac:dyDescent="0.2">
      <c r="E149" s="8">
        <f t="shared" si="2"/>
        <v>163.29999999999998</v>
      </c>
      <c r="F149" s="35"/>
      <c r="G149" s="35"/>
    </row>
    <row r="150" spans="1:7" x14ac:dyDescent="0.2">
      <c r="E150" s="8">
        <f t="shared" si="2"/>
        <v>163.29999999999998</v>
      </c>
      <c r="F150" s="35"/>
      <c r="G150" s="35"/>
    </row>
    <row r="151" spans="1:7" x14ac:dyDescent="0.2">
      <c r="E151" s="8">
        <f t="shared" si="2"/>
        <v>163.29999999999998</v>
      </c>
      <c r="F151" s="35"/>
      <c r="G151" s="35"/>
    </row>
    <row r="152" spans="1:7" s="36" customFormat="1" x14ac:dyDescent="0.2">
      <c r="A152" s="61"/>
      <c r="C152" s="62"/>
      <c r="D152" s="62"/>
      <c r="E152" s="8">
        <f t="shared" si="2"/>
        <v>163.29999999999998</v>
      </c>
      <c r="G152" s="35"/>
    </row>
    <row r="153" spans="1:7" s="36" customFormat="1" x14ac:dyDescent="0.2">
      <c r="A153" s="61"/>
      <c r="C153" s="62"/>
      <c r="D153" s="62"/>
      <c r="E153" s="8">
        <f t="shared" si="2"/>
        <v>163.29999999999998</v>
      </c>
    </row>
    <row r="154" spans="1:7" x14ac:dyDescent="0.2">
      <c r="E154" s="8">
        <f t="shared" si="2"/>
        <v>163.29999999999998</v>
      </c>
      <c r="F154" s="35"/>
      <c r="G154" s="35"/>
    </row>
    <row r="155" spans="1:7" s="36" customFormat="1" x14ac:dyDescent="0.2">
      <c r="A155" s="61"/>
      <c r="C155" s="62"/>
      <c r="D155" s="62"/>
      <c r="E155" s="8">
        <f t="shared" si="2"/>
        <v>163.29999999999998</v>
      </c>
    </row>
    <row r="156" spans="1:7" s="35" customFormat="1" x14ac:dyDescent="0.2">
      <c r="A156" s="58"/>
      <c r="C156" s="59"/>
      <c r="D156" s="59"/>
      <c r="E156" s="8">
        <f t="shared" si="2"/>
        <v>163.29999999999998</v>
      </c>
    </row>
    <row r="157" spans="1:7" s="35" customFormat="1" x14ac:dyDescent="0.2">
      <c r="A157" s="58"/>
      <c r="C157" s="59"/>
      <c r="D157" s="59"/>
      <c r="E157" s="8">
        <f t="shared" si="2"/>
        <v>163.29999999999998</v>
      </c>
    </row>
    <row r="158" spans="1:7" s="35" customFormat="1" x14ac:dyDescent="0.2">
      <c r="A158" s="58"/>
      <c r="C158" s="59"/>
      <c r="D158" s="59"/>
      <c r="E158" s="8">
        <f t="shared" si="2"/>
        <v>163.29999999999998</v>
      </c>
    </row>
    <row r="159" spans="1:7" s="35" customFormat="1" x14ac:dyDescent="0.2">
      <c r="A159" s="58"/>
      <c r="C159" s="59"/>
      <c r="D159" s="59"/>
      <c r="E159" s="8">
        <f t="shared" si="2"/>
        <v>163.29999999999998</v>
      </c>
    </row>
    <row r="160" spans="1:7" s="35" customFormat="1" x14ac:dyDescent="0.2">
      <c r="A160" s="58"/>
      <c r="C160" s="59"/>
      <c r="D160" s="59"/>
      <c r="E160" s="8">
        <f t="shared" si="2"/>
        <v>163.29999999999998</v>
      </c>
    </row>
    <row r="161" spans="1:5" s="36" customFormat="1" x14ac:dyDescent="0.2">
      <c r="A161" s="61"/>
      <c r="C161" s="62"/>
      <c r="D161" s="62"/>
      <c r="E161" s="8">
        <f t="shared" si="2"/>
        <v>163.29999999999998</v>
      </c>
    </row>
    <row r="162" spans="1:5" s="35" customFormat="1" x14ac:dyDescent="0.2">
      <c r="A162" s="58"/>
      <c r="C162" s="59"/>
      <c r="D162" s="59"/>
      <c r="E162" s="8">
        <f t="shared" si="2"/>
        <v>163.29999999999998</v>
      </c>
    </row>
    <row r="163" spans="1:5" s="35" customFormat="1" x14ac:dyDescent="0.2">
      <c r="A163" s="58"/>
      <c r="C163" s="59"/>
      <c r="D163" s="59"/>
      <c r="E163" s="8">
        <f t="shared" si="2"/>
        <v>163.29999999999998</v>
      </c>
    </row>
    <row r="164" spans="1:5" s="35" customFormat="1" x14ac:dyDescent="0.2">
      <c r="A164" s="58"/>
      <c r="C164" s="59"/>
      <c r="D164" s="59"/>
      <c r="E164" s="8">
        <f t="shared" si="2"/>
        <v>163.29999999999998</v>
      </c>
    </row>
    <row r="165" spans="1:5" s="36" customFormat="1" x14ac:dyDescent="0.2">
      <c r="A165" s="61"/>
      <c r="C165" s="62"/>
      <c r="D165" s="62"/>
      <c r="E165" s="8">
        <f t="shared" si="2"/>
        <v>163.29999999999998</v>
      </c>
    </row>
    <row r="166" spans="1:5" s="36" customFormat="1" x14ac:dyDescent="0.2">
      <c r="A166" s="61"/>
      <c r="C166" s="62"/>
      <c r="D166" s="62"/>
      <c r="E166" s="8">
        <f t="shared" si="2"/>
        <v>163.29999999999998</v>
      </c>
    </row>
    <row r="167" spans="1:5" s="36" customFormat="1" x14ac:dyDescent="0.2">
      <c r="A167" s="61"/>
      <c r="C167" s="62"/>
      <c r="D167" s="62"/>
      <c r="E167" s="8">
        <f t="shared" si="2"/>
        <v>163.29999999999998</v>
      </c>
    </row>
    <row r="168" spans="1:5" s="35" customFormat="1" x14ac:dyDescent="0.2">
      <c r="A168" s="58"/>
      <c r="C168" s="59"/>
      <c r="D168" s="59"/>
      <c r="E168" s="8">
        <f t="shared" si="2"/>
        <v>163.29999999999998</v>
      </c>
    </row>
    <row r="169" spans="1:5" s="35" customFormat="1" x14ac:dyDescent="0.2">
      <c r="A169" s="58"/>
      <c r="C169" s="59"/>
      <c r="D169" s="59"/>
      <c r="E169" s="8">
        <f t="shared" si="2"/>
        <v>163.29999999999998</v>
      </c>
    </row>
    <row r="170" spans="1:5" s="35" customFormat="1" x14ac:dyDescent="0.2">
      <c r="A170" s="58"/>
      <c r="C170" s="59"/>
      <c r="D170" s="59"/>
      <c r="E170" s="8">
        <f t="shared" si="2"/>
        <v>163.29999999999998</v>
      </c>
    </row>
    <row r="171" spans="1:5" s="35" customFormat="1" x14ac:dyDescent="0.2">
      <c r="A171" s="58"/>
      <c r="C171" s="59"/>
      <c r="D171" s="59"/>
      <c r="E171" s="8">
        <f t="shared" si="2"/>
        <v>163.29999999999998</v>
      </c>
    </row>
    <row r="172" spans="1:5" s="35" customFormat="1" x14ac:dyDescent="0.2">
      <c r="A172" s="58"/>
      <c r="C172" s="59"/>
      <c r="D172" s="59"/>
      <c r="E172" s="8">
        <f t="shared" si="2"/>
        <v>163.29999999999998</v>
      </c>
    </row>
    <row r="173" spans="1:5" s="36" customFormat="1" x14ac:dyDescent="0.2">
      <c r="A173" s="61"/>
      <c r="C173" s="62"/>
      <c r="D173" s="62"/>
      <c r="E173" s="8">
        <f t="shared" si="2"/>
        <v>163.29999999999998</v>
      </c>
    </row>
    <row r="174" spans="1:5" s="35" customFormat="1" x14ac:dyDescent="0.2">
      <c r="A174" s="58"/>
      <c r="C174" s="59"/>
      <c r="D174" s="59"/>
      <c r="E174" s="8">
        <f t="shared" si="2"/>
        <v>163.29999999999998</v>
      </c>
    </row>
    <row r="175" spans="1:5" s="35" customFormat="1" x14ac:dyDescent="0.2">
      <c r="A175" s="58"/>
      <c r="C175" s="59"/>
      <c r="D175" s="59"/>
      <c r="E175" s="8">
        <f t="shared" si="2"/>
        <v>163.29999999999998</v>
      </c>
    </row>
    <row r="176" spans="1:5" s="36" customFormat="1" x14ac:dyDescent="0.2">
      <c r="A176" s="61"/>
      <c r="C176" s="62"/>
      <c r="D176" s="62"/>
      <c r="E176" s="8">
        <f t="shared" si="2"/>
        <v>163.29999999999998</v>
      </c>
    </row>
    <row r="177" spans="1:7" s="35" customFormat="1" x14ac:dyDescent="0.2">
      <c r="A177" s="58"/>
      <c r="C177" s="59"/>
      <c r="D177" s="59"/>
      <c r="E177" s="8">
        <f t="shared" si="2"/>
        <v>163.29999999999998</v>
      </c>
    </row>
    <row r="178" spans="1:7" s="36" customFormat="1" x14ac:dyDescent="0.2">
      <c r="A178" s="61"/>
      <c r="C178" s="62"/>
      <c r="D178" s="62"/>
      <c r="E178" s="8">
        <f t="shared" si="2"/>
        <v>163.29999999999998</v>
      </c>
    </row>
    <row r="179" spans="1:7" s="36" customFormat="1" x14ac:dyDescent="0.2">
      <c r="A179" s="61"/>
      <c r="C179" s="62"/>
      <c r="D179" s="62"/>
      <c r="E179" s="8">
        <f t="shared" si="2"/>
        <v>163.29999999999998</v>
      </c>
    </row>
    <row r="180" spans="1:7" x14ac:dyDescent="0.2">
      <c r="B180" s="36"/>
      <c r="E180" s="8">
        <f t="shared" si="2"/>
        <v>163.29999999999998</v>
      </c>
      <c r="F180" s="36"/>
      <c r="G180" s="36"/>
    </row>
    <row r="181" spans="1:7" x14ac:dyDescent="0.2">
      <c r="B181" s="36"/>
      <c r="E181" s="8">
        <f t="shared" si="2"/>
        <v>163.29999999999998</v>
      </c>
      <c r="F181" s="36"/>
      <c r="G181" s="36"/>
    </row>
    <row r="182" spans="1:7" x14ac:dyDescent="0.2">
      <c r="B182" s="36"/>
      <c r="E182" s="8">
        <f t="shared" si="2"/>
        <v>163.29999999999998</v>
      </c>
      <c r="F182" s="36"/>
      <c r="G182" s="36"/>
    </row>
    <row r="183" spans="1:7" x14ac:dyDescent="0.2">
      <c r="E183" s="8">
        <f t="shared" ref="E183:E194" si="3">E182-C183+D183</f>
        <v>163.29999999999998</v>
      </c>
    </row>
    <row r="184" spans="1:7" x14ac:dyDescent="0.2">
      <c r="E184" s="8">
        <f t="shared" si="3"/>
        <v>163.29999999999998</v>
      </c>
    </row>
    <row r="185" spans="1:7" x14ac:dyDescent="0.2">
      <c r="E185" s="8">
        <f t="shared" si="3"/>
        <v>163.29999999999998</v>
      </c>
    </row>
    <row r="186" spans="1:7" x14ac:dyDescent="0.2">
      <c r="E186" s="8">
        <f t="shared" si="3"/>
        <v>163.29999999999998</v>
      </c>
    </row>
    <row r="187" spans="1:7" x14ac:dyDescent="0.2">
      <c r="E187" s="8">
        <f t="shared" si="3"/>
        <v>163.29999999999998</v>
      </c>
    </row>
    <row r="188" spans="1:7" x14ac:dyDescent="0.2">
      <c r="E188" s="8">
        <f t="shared" si="3"/>
        <v>163.29999999999998</v>
      </c>
    </row>
    <row r="189" spans="1:7" x14ac:dyDescent="0.2">
      <c r="E189" s="8">
        <f t="shared" si="3"/>
        <v>163.29999999999998</v>
      </c>
    </row>
    <row r="190" spans="1:7" x14ac:dyDescent="0.2">
      <c r="E190" s="8">
        <f t="shared" si="3"/>
        <v>163.29999999999998</v>
      </c>
    </row>
    <row r="191" spans="1:7" x14ac:dyDescent="0.2">
      <c r="E191" s="8">
        <f t="shared" si="3"/>
        <v>163.29999999999998</v>
      </c>
    </row>
    <row r="192" spans="1:7" x14ac:dyDescent="0.2">
      <c r="E192" s="8">
        <f t="shared" si="3"/>
        <v>163.29999999999998</v>
      </c>
    </row>
    <row r="193" spans="5:5" x14ac:dyDescent="0.2">
      <c r="E193" s="8">
        <f t="shared" si="3"/>
        <v>163.29999999999998</v>
      </c>
    </row>
    <row r="194" spans="5:5" x14ac:dyDescent="0.2">
      <c r="E194" s="8">
        <f t="shared" si="3"/>
        <v>163.29999999999998</v>
      </c>
    </row>
    <row r="195" spans="5:5" x14ac:dyDescent="0.2">
      <c r="E195" s="8">
        <f t="shared" ref="E195:E258" si="4">E194-C195+D195</f>
        <v>163.29999999999998</v>
      </c>
    </row>
    <row r="196" spans="5:5" x14ac:dyDescent="0.2">
      <c r="E196" s="8">
        <f t="shared" si="4"/>
        <v>163.29999999999998</v>
      </c>
    </row>
    <row r="197" spans="5:5" x14ac:dyDescent="0.2">
      <c r="E197" s="8">
        <f t="shared" si="4"/>
        <v>163.29999999999998</v>
      </c>
    </row>
    <row r="198" spans="5:5" x14ac:dyDescent="0.2">
      <c r="E198" s="8">
        <f t="shared" si="4"/>
        <v>163.29999999999998</v>
      </c>
    </row>
    <row r="199" spans="5:5" x14ac:dyDescent="0.2">
      <c r="E199" s="8">
        <f t="shared" si="4"/>
        <v>163.29999999999998</v>
      </c>
    </row>
    <row r="200" spans="5:5" x14ac:dyDescent="0.2">
      <c r="E200" s="8">
        <f t="shared" si="4"/>
        <v>163.29999999999998</v>
      </c>
    </row>
    <row r="201" spans="5:5" x14ac:dyDescent="0.2">
      <c r="E201" s="8">
        <f t="shared" si="4"/>
        <v>163.29999999999998</v>
      </c>
    </row>
    <row r="202" spans="5:5" x14ac:dyDescent="0.2">
      <c r="E202" s="8">
        <f t="shared" si="4"/>
        <v>163.29999999999998</v>
      </c>
    </row>
    <row r="203" spans="5:5" x14ac:dyDescent="0.2">
      <c r="E203" s="8">
        <f t="shared" si="4"/>
        <v>163.29999999999998</v>
      </c>
    </row>
    <row r="204" spans="5:5" x14ac:dyDescent="0.2">
      <c r="E204" s="8">
        <f t="shared" si="4"/>
        <v>163.29999999999998</v>
      </c>
    </row>
    <row r="205" spans="5:5" x14ac:dyDescent="0.2">
      <c r="E205" s="8">
        <f t="shared" si="4"/>
        <v>163.29999999999998</v>
      </c>
    </row>
    <row r="206" spans="5:5" x14ac:dyDescent="0.2">
      <c r="E206" s="8">
        <f t="shared" si="4"/>
        <v>163.29999999999998</v>
      </c>
    </row>
    <row r="207" spans="5:5" x14ac:dyDescent="0.2">
      <c r="E207" s="8">
        <f t="shared" si="4"/>
        <v>163.29999999999998</v>
      </c>
    </row>
    <row r="208" spans="5:5" x14ac:dyDescent="0.2">
      <c r="E208" s="8">
        <f t="shared" si="4"/>
        <v>163.29999999999998</v>
      </c>
    </row>
    <row r="209" spans="5:5" x14ac:dyDescent="0.2">
      <c r="E209" s="8">
        <f t="shared" si="4"/>
        <v>163.29999999999998</v>
      </c>
    </row>
    <row r="210" spans="5:5" x14ac:dyDescent="0.2">
      <c r="E210" s="8">
        <f t="shared" si="4"/>
        <v>163.29999999999998</v>
      </c>
    </row>
    <row r="211" spans="5:5" x14ac:dyDescent="0.2">
      <c r="E211" s="8">
        <f t="shared" si="4"/>
        <v>163.29999999999998</v>
      </c>
    </row>
    <row r="212" spans="5:5" x14ac:dyDescent="0.2">
      <c r="E212" s="8">
        <f t="shared" si="4"/>
        <v>163.29999999999998</v>
      </c>
    </row>
    <row r="213" spans="5:5" x14ac:dyDescent="0.2">
      <c r="E213" s="8">
        <f t="shared" si="4"/>
        <v>163.29999999999998</v>
      </c>
    </row>
    <row r="214" spans="5:5" x14ac:dyDescent="0.2">
      <c r="E214" s="8">
        <f t="shared" si="4"/>
        <v>163.29999999999998</v>
      </c>
    </row>
    <row r="215" spans="5:5" x14ac:dyDescent="0.2">
      <c r="E215" s="8">
        <f t="shared" si="4"/>
        <v>163.29999999999998</v>
      </c>
    </row>
    <row r="216" spans="5:5" x14ac:dyDescent="0.2">
      <c r="E216" s="8">
        <f t="shared" si="4"/>
        <v>163.29999999999998</v>
      </c>
    </row>
    <row r="217" spans="5:5" x14ac:dyDescent="0.2">
      <c r="E217" s="8">
        <f t="shared" si="4"/>
        <v>163.29999999999998</v>
      </c>
    </row>
    <row r="218" spans="5:5" x14ac:dyDescent="0.2">
      <c r="E218" s="8">
        <f t="shared" si="4"/>
        <v>163.29999999999998</v>
      </c>
    </row>
    <row r="219" spans="5:5" x14ac:dyDescent="0.2">
      <c r="E219" s="8">
        <f t="shared" si="4"/>
        <v>163.29999999999998</v>
      </c>
    </row>
    <row r="220" spans="5:5" x14ac:dyDescent="0.2">
      <c r="E220" s="8">
        <f t="shared" si="4"/>
        <v>163.29999999999998</v>
      </c>
    </row>
    <row r="221" spans="5:5" x14ac:dyDescent="0.2">
      <c r="E221" s="8">
        <f t="shared" si="4"/>
        <v>163.29999999999998</v>
      </c>
    </row>
    <row r="222" spans="5:5" x14ac:dyDescent="0.2">
      <c r="E222" s="8">
        <f t="shared" si="4"/>
        <v>163.29999999999998</v>
      </c>
    </row>
    <row r="223" spans="5:5" x14ac:dyDescent="0.2">
      <c r="E223" s="8">
        <f t="shared" si="4"/>
        <v>163.29999999999998</v>
      </c>
    </row>
    <row r="224" spans="5:5" x14ac:dyDescent="0.2">
      <c r="E224" s="8">
        <f t="shared" si="4"/>
        <v>163.29999999999998</v>
      </c>
    </row>
    <row r="225" spans="5:5" x14ac:dyDescent="0.2">
      <c r="E225" s="8">
        <f t="shared" si="4"/>
        <v>163.29999999999998</v>
      </c>
    </row>
    <row r="226" spans="5:5" x14ac:dyDescent="0.2">
      <c r="E226" s="8">
        <f t="shared" si="4"/>
        <v>163.29999999999998</v>
      </c>
    </row>
    <row r="227" spans="5:5" x14ac:dyDescent="0.2">
      <c r="E227" s="8">
        <f t="shared" si="4"/>
        <v>163.29999999999998</v>
      </c>
    </row>
    <row r="228" spans="5:5" x14ac:dyDescent="0.2">
      <c r="E228" s="8">
        <f t="shared" si="4"/>
        <v>163.29999999999998</v>
      </c>
    </row>
    <row r="229" spans="5:5" x14ac:dyDescent="0.2">
      <c r="E229" s="8">
        <f t="shared" si="4"/>
        <v>163.29999999999998</v>
      </c>
    </row>
    <row r="230" spans="5:5" x14ac:dyDescent="0.2">
      <c r="E230" s="8">
        <f t="shared" si="4"/>
        <v>163.29999999999998</v>
      </c>
    </row>
    <row r="231" spans="5:5" x14ac:dyDescent="0.2">
      <c r="E231" s="8">
        <f t="shared" si="4"/>
        <v>163.29999999999998</v>
      </c>
    </row>
    <row r="232" spans="5:5" x14ac:dyDescent="0.2">
      <c r="E232" s="8">
        <f t="shared" si="4"/>
        <v>163.29999999999998</v>
      </c>
    </row>
    <row r="233" spans="5:5" x14ac:dyDescent="0.2">
      <c r="E233" s="8">
        <f t="shared" si="4"/>
        <v>163.29999999999998</v>
      </c>
    </row>
    <row r="234" spans="5:5" x14ac:dyDescent="0.2">
      <c r="E234" s="8">
        <f t="shared" si="4"/>
        <v>163.29999999999998</v>
      </c>
    </row>
    <row r="235" spans="5:5" x14ac:dyDescent="0.2">
      <c r="E235" s="8">
        <f t="shared" si="4"/>
        <v>163.29999999999998</v>
      </c>
    </row>
    <row r="236" spans="5:5" x14ac:dyDescent="0.2">
      <c r="E236" s="8">
        <f t="shared" si="4"/>
        <v>163.29999999999998</v>
      </c>
    </row>
    <row r="237" spans="5:5" x14ac:dyDescent="0.2">
      <c r="E237" s="8">
        <f t="shared" si="4"/>
        <v>163.29999999999998</v>
      </c>
    </row>
    <row r="238" spans="5:5" x14ac:dyDescent="0.2">
      <c r="E238" s="8">
        <f t="shared" si="4"/>
        <v>163.29999999999998</v>
      </c>
    </row>
    <row r="239" spans="5:5" x14ac:dyDescent="0.2">
      <c r="E239" s="8">
        <f t="shared" si="4"/>
        <v>163.29999999999998</v>
      </c>
    </row>
    <row r="240" spans="5:5" x14ac:dyDescent="0.2">
      <c r="E240" s="8">
        <f t="shared" si="4"/>
        <v>163.29999999999998</v>
      </c>
    </row>
    <row r="241" spans="5:5" x14ac:dyDescent="0.2">
      <c r="E241" s="8">
        <f t="shared" si="4"/>
        <v>163.29999999999998</v>
      </c>
    </row>
    <row r="242" spans="5:5" x14ac:dyDescent="0.2">
      <c r="E242" s="8">
        <f t="shared" si="4"/>
        <v>163.29999999999998</v>
      </c>
    </row>
    <row r="243" spans="5:5" x14ac:dyDescent="0.2">
      <c r="E243" s="8">
        <f t="shared" si="4"/>
        <v>163.29999999999998</v>
      </c>
    </row>
    <row r="244" spans="5:5" x14ac:dyDescent="0.2">
      <c r="E244" s="8">
        <f t="shared" si="4"/>
        <v>163.29999999999998</v>
      </c>
    </row>
    <row r="245" spans="5:5" x14ac:dyDescent="0.2">
      <c r="E245" s="8">
        <f t="shared" si="4"/>
        <v>163.29999999999998</v>
      </c>
    </row>
    <row r="246" spans="5:5" x14ac:dyDescent="0.2">
      <c r="E246" s="8">
        <f t="shared" si="4"/>
        <v>163.29999999999998</v>
      </c>
    </row>
    <row r="247" spans="5:5" x14ac:dyDescent="0.2">
      <c r="E247" s="8">
        <f t="shared" si="4"/>
        <v>163.29999999999998</v>
      </c>
    </row>
    <row r="248" spans="5:5" x14ac:dyDescent="0.2">
      <c r="E248" s="8">
        <f t="shared" si="4"/>
        <v>163.29999999999998</v>
      </c>
    </row>
    <row r="249" spans="5:5" x14ac:dyDescent="0.2">
      <c r="E249" s="8">
        <f t="shared" si="4"/>
        <v>163.29999999999998</v>
      </c>
    </row>
    <row r="250" spans="5:5" x14ac:dyDescent="0.2">
      <c r="E250" s="8">
        <f t="shared" si="4"/>
        <v>163.29999999999998</v>
      </c>
    </row>
    <row r="251" spans="5:5" x14ac:dyDescent="0.2">
      <c r="E251" s="8">
        <f t="shared" si="4"/>
        <v>163.29999999999998</v>
      </c>
    </row>
    <row r="252" spans="5:5" x14ac:dyDescent="0.2">
      <c r="E252" s="8">
        <f t="shared" si="4"/>
        <v>163.29999999999998</v>
      </c>
    </row>
    <row r="253" spans="5:5" x14ac:dyDescent="0.2">
      <c r="E253" s="8">
        <f t="shared" si="4"/>
        <v>163.29999999999998</v>
      </c>
    </row>
    <row r="254" spans="5:5" x14ac:dyDescent="0.2">
      <c r="E254" s="8">
        <f t="shared" si="4"/>
        <v>163.29999999999998</v>
      </c>
    </row>
    <row r="255" spans="5:5" x14ac:dyDescent="0.2">
      <c r="E255" s="8">
        <f t="shared" si="4"/>
        <v>163.29999999999998</v>
      </c>
    </row>
    <row r="256" spans="5:5" x14ac:dyDescent="0.2">
      <c r="E256" s="8">
        <f t="shared" si="4"/>
        <v>163.29999999999998</v>
      </c>
    </row>
    <row r="257" spans="5:5" x14ac:dyDescent="0.2">
      <c r="E257" s="8">
        <f t="shared" si="4"/>
        <v>163.29999999999998</v>
      </c>
    </row>
    <row r="258" spans="5:5" x14ac:dyDescent="0.2">
      <c r="E258" s="8">
        <f t="shared" si="4"/>
        <v>163.29999999999998</v>
      </c>
    </row>
    <row r="259" spans="5:5" x14ac:dyDescent="0.2">
      <c r="E259" s="8">
        <f t="shared" ref="E259:E322" si="5">E258-C259+D259</f>
        <v>163.29999999999998</v>
      </c>
    </row>
    <row r="260" spans="5:5" x14ac:dyDescent="0.2">
      <c r="E260" s="8">
        <f t="shared" si="5"/>
        <v>163.29999999999998</v>
      </c>
    </row>
    <row r="261" spans="5:5" x14ac:dyDescent="0.2">
      <c r="E261" s="8">
        <f t="shared" si="5"/>
        <v>163.29999999999998</v>
      </c>
    </row>
    <row r="262" spans="5:5" x14ac:dyDescent="0.2">
      <c r="E262" s="8">
        <f t="shared" si="5"/>
        <v>163.29999999999998</v>
      </c>
    </row>
    <row r="263" spans="5:5" x14ac:dyDescent="0.2">
      <c r="E263" s="8">
        <f t="shared" si="5"/>
        <v>163.29999999999998</v>
      </c>
    </row>
    <row r="264" spans="5:5" x14ac:dyDescent="0.2">
      <c r="E264" s="8">
        <f t="shared" si="5"/>
        <v>163.29999999999998</v>
      </c>
    </row>
    <row r="265" spans="5:5" x14ac:dyDescent="0.2">
      <c r="E265" s="8">
        <f t="shared" si="5"/>
        <v>163.29999999999998</v>
      </c>
    </row>
    <row r="266" spans="5:5" x14ac:dyDescent="0.2">
      <c r="E266" s="8">
        <f t="shared" si="5"/>
        <v>163.29999999999998</v>
      </c>
    </row>
    <row r="267" spans="5:5" x14ac:dyDescent="0.2">
      <c r="E267" s="8">
        <f t="shared" si="5"/>
        <v>163.29999999999998</v>
      </c>
    </row>
    <row r="268" spans="5:5" x14ac:dyDescent="0.2">
      <c r="E268" s="8">
        <f t="shared" si="5"/>
        <v>163.29999999999998</v>
      </c>
    </row>
    <row r="269" spans="5:5" x14ac:dyDescent="0.2">
      <c r="E269" s="8">
        <f t="shared" si="5"/>
        <v>163.29999999999998</v>
      </c>
    </row>
    <row r="270" spans="5:5" x14ac:dyDescent="0.2">
      <c r="E270" s="8">
        <f t="shared" si="5"/>
        <v>163.29999999999998</v>
      </c>
    </row>
    <row r="271" spans="5:5" x14ac:dyDescent="0.2">
      <c r="E271" s="8">
        <f t="shared" si="5"/>
        <v>163.29999999999998</v>
      </c>
    </row>
    <row r="272" spans="5:5" x14ac:dyDescent="0.2">
      <c r="E272" s="8">
        <f t="shared" si="5"/>
        <v>163.29999999999998</v>
      </c>
    </row>
    <row r="273" spans="5:5" x14ac:dyDescent="0.2">
      <c r="E273" s="8">
        <f t="shared" si="5"/>
        <v>163.29999999999998</v>
      </c>
    </row>
    <row r="274" spans="5:5" x14ac:dyDescent="0.2">
      <c r="E274" s="8">
        <f t="shared" si="5"/>
        <v>163.29999999999998</v>
      </c>
    </row>
    <row r="275" spans="5:5" x14ac:dyDescent="0.2">
      <c r="E275" s="8">
        <f t="shared" si="5"/>
        <v>163.29999999999998</v>
      </c>
    </row>
    <row r="276" spans="5:5" x14ac:dyDescent="0.2">
      <c r="E276" s="8">
        <f t="shared" si="5"/>
        <v>163.29999999999998</v>
      </c>
    </row>
    <row r="277" spans="5:5" x14ac:dyDescent="0.2">
      <c r="E277" s="8">
        <f t="shared" si="5"/>
        <v>163.29999999999998</v>
      </c>
    </row>
    <row r="278" spans="5:5" x14ac:dyDescent="0.2">
      <c r="E278" s="8">
        <f t="shared" si="5"/>
        <v>163.29999999999998</v>
      </c>
    </row>
    <row r="279" spans="5:5" x14ac:dyDescent="0.2">
      <c r="E279" s="8">
        <f t="shared" si="5"/>
        <v>163.29999999999998</v>
      </c>
    </row>
    <row r="280" spans="5:5" x14ac:dyDescent="0.2">
      <c r="E280" s="8">
        <f t="shared" si="5"/>
        <v>163.29999999999998</v>
      </c>
    </row>
    <row r="281" spans="5:5" x14ac:dyDescent="0.2">
      <c r="E281" s="8">
        <f t="shared" si="5"/>
        <v>163.29999999999998</v>
      </c>
    </row>
    <row r="282" spans="5:5" x14ac:dyDescent="0.2">
      <c r="E282" s="8">
        <f t="shared" si="5"/>
        <v>163.29999999999998</v>
      </c>
    </row>
    <row r="283" spans="5:5" x14ac:dyDescent="0.2">
      <c r="E283" s="8">
        <f t="shared" si="5"/>
        <v>163.29999999999998</v>
      </c>
    </row>
    <row r="284" spans="5:5" x14ac:dyDescent="0.2">
      <c r="E284" s="8">
        <f t="shared" si="5"/>
        <v>163.29999999999998</v>
      </c>
    </row>
    <row r="285" spans="5:5" x14ac:dyDescent="0.2">
      <c r="E285" s="8">
        <f t="shared" si="5"/>
        <v>163.29999999999998</v>
      </c>
    </row>
    <row r="286" spans="5:5" x14ac:dyDescent="0.2">
      <c r="E286" s="8">
        <f t="shared" si="5"/>
        <v>163.29999999999998</v>
      </c>
    </row>
    <row r="287" spans="5:5" x14ac:dyDescent="0.2">
      <c r="E287" s="8">
        <f t="shared" si="5"/>
        <v>163.29999999999998</v>
      </c>
    </row>
    <row r="288" spans="5:5" x14ac:dyDescent="0.2">
      <c r="E288" s="8">
        <f t="shared" si="5"/>
        <v>163.29999999999998</v>
      </c>
    </row>
    <row r="289" spans="5:5" x14ac:dyDescent="0.2">
      <c r="E289" s="8">
        <f t="shared" si="5"/>
        <v>163.29999999999998</v>
      </c>
    </row>
    <row r="290" spans="5:5" x14ac:dyDescent="0.2">
      <c r="E290" s="8">
        <f t="shared" si="5"/>
        <v>163.29999999999998</v>
      </c>
    </row>
    <row r="291" spans="5:5" x14ac:dyDescent="0.2">
      <c r="E291" s="8">
        <f t="shared" si="5"/>
        <v>163.29999999999998</v>
      </c>
    </row>
    <row r="292" spans="5:5" x14ac:dyDescent="0.2">
      <c r="E292" s="8">
        <f t="shared" si="5"/>
        <v>163.29999999999998</v>
      </c>
    </row>
    <row r="293" spans="5:5" x14ac:dyDescent="0.2">
      <c r="E293" s="8">
        <f t="shared" si="5"/>
        <v>163.29999999999998</v>
      </c>
    </row>
    <row r="294" spans="5:5" x14ac:dyDescent="0.2">
      <c r="E294" s="8">
        <f t="shared" si="5"/>
        <v>163.29999999999998</v>
      </c>
    </row>
    <row r="295" spans="5:5" x14ac:dyDescent="0.2">
      <c r="E295" s="8">
        <f t="shared" si="5"/>
        <v>163.29999999999998</v>
      </c>
    </row>
    <row r="296" spans="5:5" x14ac:dyDescent="0.2">
      <c r="E296" s="8">
        <f t="shared" si="5"/>
        <v>163.29999999999998</v>
      </c>
    </row>
    <row r="297" spans="5:5" x14ac:dyDescent="0.2">
      <c r="E297" s="8">
        <f t="shared" si="5"/>
        <v>163.29999999999998</v>
      </c>
    </row>
    <row r="298" spans="5:5" x14ac:dyDescent="0.2">
      <c r="E298" s="8">
        <f t="shared" si="5"/>
        <v>163.29999999999998</v>
      </c>
    </row>
    <row r="299" spans="5:5" x14ac:dyDescent="0.2">
      <c r="E299" s="8">
        <f t="shared" si="5"/>
        <v>163.29999999999998</v>
      </c>
    </row>
    <row r="300" spans="5:5" x14ac:dyDescent="0.2">
      <c r="E300" s="8">
        <f t="shared" si="5"/>
        <v>163.29999999999998</v>
      </c>
    </row>
    <row r="301" spans="5:5" x14ac:dyDescent="0.2">
      <c r="E301" s="8">
        <f t="shared" si="5"/>
        <v>163.29999999999998</v>
      </c>
    </row>
    <row r="302" spans="5:5" x14ac:dyDescent="0.2">
      <c r="E302" s="8">
        <f t="shared" si="5"/>
        <v>163.29999999999998</v>
      </c>
    </row>
    <row r="303" spans="5:5" x14ac:dyDescent="0.2">
      <c r="E303" s="8">
        <f t="shared" si="5"/>
        <v>163.29999999999998</v>
      </c>
    </row>
    <row r="304" spans="5:5" x14ac:dyDescent="0.2">
      <c r="E304" s="8">
        <f t="shared" si="5"/>
        <v>163.29999999999998</v>
      </c>
    </row>
    <row r="305" spans="5:5" x14ac:dyDescent="0.2">
      <c r="E305" s="8">
        <f t="shared" si="5"/>
        <v>163.29999999999998</v>
      </c>
    </row>
    <row r="306" spans="5:5" x14ac:dyDescent="0.2">
      <c r="E306" s="8">
        <f t="shared" si="5"/>
        <v>163.29999999999998</v>
      </c>
    </row>
    <row r="307" spans="5:5" x14ac:dyDescent="0.2">
      <c r="E307" s="8">
        <f t="shared" si="5"/>
        <v>163.29999999999998</v>
      </c>
    </row>
    <row r="308" spans="5:5" x14ac:dyDescent="0.2">
      <c r="E308" s="8">
        <f t="shared" si="5"/>
        <v>163.29999999999998</v>
      </c>
    </row>
    <row r="309" spans="5:5" x14ac:dyDescent="0.2">
      <c r="E309" s="8">
        <f t="shared" si="5"/>
        <v>163.29999999999998</v>
      </c>
    </row>
    <row r="310" spans="5:5" x14ac:dyDescent="0.2">
      <c r="E310" s="8">
        <f t="shared" si="5"/>
        <v>163.29999999999998</v>
      </c>
    </row>
    <row r="311" spans="5:5" x14ac:dyDescent="0.2">
      <c r="E311" s="8">
        <f t="shared" si="5"/>
        <v>163.29999999999998</v>
      </c>
    </row>
    <row r="312" spans="5:5" x14ac:dyDescent="0.2">
      <c r="E312" s="8">
        <f t="shared" si="5"/>
        <v>163.29999999999998</v>
      </c>
    </row>
    <row r="313" spans="5:5" x14ac:dyDescent="0.2">
      <c r="E313" s="8">
        <f t="shared" si="5"/>
        <v>163.29999999999998</v>
      </c>
    </row>
    <row r="314" spans="5:5" x14ac:dyDescent="0.2">
      <c r="E314" s="8">
        <f t="shared" si="5"/>
        <v>163.29999999999998</v>
      </c>
    </row>
    <row r="315" spans="5:5" x14ac:dyDescent="0.2">
      <c r="E315" s="8">
        <f t="shared" si="5"/>
        <v>163.29999999999998</v>
      </c>
    </row>
    <row r="316" spans="5:5" x14ac:dyDescent="0.2">
      <c r="E316" s="8">
        <f t="shared" si="5"/>
        <v>163.29999999999998</v>
      </c>
    </row>
    <row r="317" spans="5:5" x14ac:dyDescent="0.2">
      <c r="E317" s="8">
        <f t="shared" si="5"/>
        <v>163.29999999999998</v>
      </c>
    </row>
    <row r="318" spans="5:5" x14ac:dyDescent="0.2">
      <c r="E318" s="8">
        <f t="shared" si="5"/>
        <v>163.29999999999998</v>
      </c>
    </row>
    <row r="319" spans="5:5" x14ac:dyDescent="0.2">
      <c r="E319" s="8">
        <f t="shared" si="5"/>
        <v>163.29999999999998</v>
      </c>
    </row>
    <row r="320" spans="5:5" x14ac:dyDescent="0.2">
      <c r="E320" s="8">
        <f t="shared" si="5"/>
        <v>163.29999999999998</v>
      </c>
    </row>
    <row r="321" spans="5:5" x14ac:dyDescent="0.2">
      <c r="E321" s="8">
        <f t="shared" si="5"/>
        <v>163.29999999999998</v>
      </c>
    </row>
    <row r="322" spans="5:5" x14ac:dyDescent="0.2">
      <c r="E322" s="8">
        <f t="shared" si="5"/>
        <v>163.29999999999998</v>
      </c>
    </row>
    <row r="323" spans="5:5" x14ac:dyDescent="0.2">
      <c r="E323" s="8">
        <f t="shared" ref="E323:E386" si="6">E322-C323+D323</f>
        <v>163.29999999999998</v>
      </c>
    </row>
    <row r="324" spans="5:5" x14ac:dyDescent="0.2">
      <c r="E324" s="8">
        <f t="shared" si="6"/>
        <v>163.29999999999998</v>
      </c>
    </row>
    <row r="325" spans="5:5" x14ac:dyDescent="0.2">
      <c r="E325" s="8">
        <f t="shared" si="6"/>
        <v>163.29999999999998</v>
      </c>
    </row>
    <row r="326" spans="5:5" x14ac:dyDescent="0.2">
      <c r="E326" s="8">
        <f t="shared" si="6"/>
        <v>163.29999999999998</v>
      </c>
    </row>
    <row r="327" spans="5:5" x14ac:dyDescent="0.2">
      <c r="E327" s="8">
        <f t="shared" si="6"/>
        <v>163.29999999999998</v>
      </c>
    </row>
    <row r="328" spans="5:5" x14ac:dyDescent="0.2">
      <c r="E328" s="8">
        <f t="shared" si="6"/>
        <v>163.29999999999998</v>
      </c>
    </row>
    <row r="329" spans="5:5" x14ac:dyDescent="0.2">
      <c r="E329" s="8">
        <f t="shared" si="6"/>
        <v>163.29999999999998</v>
      </c>
    </row>
    <row r="330" spans="5:5" x14ac:dyDescent="0.2">
      <c r="E330" s="8">
        <f t="shared" si="6"/>
        <v>163.29999999999998</v>
      </c>
    </row>
    <row r="331" spans="5:5" x14ac:dyDescent="0.2">
      <c r="E331" s="8">
        <f t="shared" si="6"/>
        <v>163.29999999999998</v>
      </c>
    </row>
    <row r="332" spans="5:5" x14ac:dyDescent="0.2">
      <c r="E332" s="8">
        <f t="shared" si="6"/>
        <v>163.29999999999998</v>
      </c>
    </row>
    <row r="333" spans="5:5" x14ac:dyDescent="0.2">
      <c r="E333" s="8">
        <f t="shared" si="6"/>
        <v>163.29999999999998</v>
      </c>
    </row>
    <row r="334" spans="5:5" x14ac:dyDescent="0.2">
      <c r="E334" s="8">
        <f t="shared" si="6"/>
        <v>163.29999999999998</v>
      </c>
    </row>
    <row r="335" spans="5:5" x14ac:dyDescent="0.2">
      <c r="E335" s="8">
        <f t="shared" si="6"/>
        <v>163.29999999999998</v>
      </c>
    </row>
    <row r="336" spans="5:5" x14ac:dyDescent="0.2">
      <c r="E336" s="8">
        <f t="shared" si="6"/>
        <v>163.29999999999998</v>
      </c>
    </row>
    <row r="337" spans="5:5" x14ac:dyDescent="0.2">
      <c r="E337" s="8">
        <f t="shared" si="6"/>
        <v>163.29999999999998</v>
      </c>
    </row>
    <row r="338" spans="5:5" x14ac:dyDescent="0.2">
      <c r="E338" s="8">
        <f t="shared" si="6"/>
        <v>163.29999999999998</v>
      </c>
    </row>
    <row r="339" spans="5:5" x14ac:dyDescent="0.2">
      <c r="E339" s="8">
        <f t="shared" si="6"/>
        <v>163.29999999999998</v>
      </c>
    </row>
    <row r="340" spans="5:5" x14ac:dyDescent="0.2">
      <c r="E340" s="8">
        <f t="shared" si="6"/>
        <v>163.29999999999998</v>
      </c>
    </row>
    <row r="341" spans="5:5" x14ac:dyDescent="0.2">
      <c r="E341" s="8">
        <f t="shared" si="6"/>
        <v>163.29999999999998</v>
      </c>
    </row>
    <row r="342" spans="5:5" x14ac:dyDescent="0.2">
      <c r="E342" s="8">
        <f t="shared" si="6"/>
        <v>163.29999999999998</v>
      </c>
    </row>
    <row r="343" spans="5:5" x14ac:dyDescent="0.2">
      <c r="E343" s="8">
        <f t="shared" si="6"/>
        <v>163.29999999999998</v>
      </c>
    </row>
    <row r="344" spans="5:5" x14ac:dyDescent="0.2">
      <c r="E344" s="8">
        <f t="shared" si="6"/>
        <v>163.29999999999998</v>
      </c>
    </row>
    <row r="345" spans="5:5" x14ac:dyDescent="0.2">
      <c r="E345" s="8">
        <f t="shared" si="6"/>
        <v>163.29999999999998</v>
      </c>
    </row>
    <row r="346" spans="5:5" x14ac:dyDescent="0.2">
      <c r="E346" s="8">
        <f t="shared" si="6"/>
        <v>163.29999999999998</v>
      </c>
    </row>
    <row r="347" spans="5:5" x14ac:dyDescent="0.2">
      <c r="E347" s="8">
        <f t="shared" si="6"/>
        <v>163.29999999999998</v>
      </c>
    </row>
    <row r="348" spans="5:5" x14ac:dyDescent="0.2">
      <c r="E348" s="8">
        <f t="shared" si="6"/>
        <v>163.29999999999998</v>
      </c>
    </row>
    <row r="349" spans="5:5" x14ac:dyDescent="0.2">
      <c r="E349" s="8">
        <f t="shared" si="6"/>
        <v>163.29999999999998</v>
      </c>
    </row>
    <row r="350" spans="5:5" x14ac:dyDescent="0.2">
      <c r="E350" s="8">
        <f t="shared" si="6"/>
        <v>163.29999999999998</v>
      </c>
    </row>
    <row r="351" spans="5:5" x14ac:dyDescent="0.2">
      <c r="E351" s="8">
        <f t="shared" si="6"/>
        <v>163.29999999999998</v>
      </c>
    </row>
    <row r="352" spans="5:5" x14ac:dyDescent="0.2">
      <c r="E352" s="8">
        <f t="shared" si="6"/>
        <v>163.29999999999998</v>
      </c>
    </row>
    <row r="353" spans="5:5" x14ac:dyDescent="0.2">
      <c r="E353" s="8">
        <f t="shared" si="6"/>
        <v>163.29999999999998</v>
      </c>
    </row>
    <row r="354" spans="5:5" x14ac:dyDescent="0.2">
      <c r="E354" s="8">
        <f t="shared" si="6"/>
        <v>163.29999999999998</v>
      </c>
    </row>
    <row r="355" spans="5:5" x14ac:dyDescent="0.2">
      <c r="E355" s="8">
        <f t="shared" si="6"/>
        <v>163.29999999999998</v>
      </c>
    </row>
    <row r="356" spans="5:5" x14ac:dyDescent="0.2">
      <c r="E356" s="8">
        <f t="shared" si="6"/>
        <v>163.29999999999998</v>
      </c>
    </row>
    <row r="357" spans="5:5" x14ac:dyDescent="0.2">
      <c r="E357" s="8">
        <f t="shared" si="6"/>
        <v>163.29999999999998</v>
      </c>
    </row>
    <row r="358" spans="5:5" x14ac:dyDescent="0.2">
      <c r="E358" s="8">
        <f t="shared" si="6"/>
        <v>163.29999999999998</v>
      </c>
    </row>
    <row r="359" spans="5:5" x14ac:dyDescent="0.2">
      <c r="E359" s="8">
        <f t="shared" si="6"/>
        <v>163.29999999999998</v>
      </c>
    </row>
    <row r="360" spans="5:5" x14ac:dyDescent="0.2">
      <c r="E360" s="8">
        <f t="shared" si="6"/>
        <v>163.29999999999998</v>
      </c>
    </row>
    <row r="361" spans="5:5" x14ac:dyDescent="0.2">
      <c r="E361" s="8">
        <f t="shared" si="6"/>
        <v>163.29999999999998</v>
      </c>
    </row>
    <row r="362" spans="5:5" x14ac:dyDescent="0.2">
      <c r="E362" s="8">
        <f t="shared" si="6"/>
        <v>163.29999999999998</v>
      </c>
    </row>
    <row r="363" spans="5:5" x14ac:dyDescent="0.2">
      <c r="E363" s="8">
        <f t="shared" si="6"/>
        <v>163.29999999999998</v>
      </c>
    </row>
    <row r="364" spans="5:5" x14ac:dyDescent="0.2">
      <c r="E364" s="8">
        <f t="shared" si="6"/>
        <v>163.29999999999998</v>
      </c>
    </row>
    <row r="365" spans="5:5" x14ac:dyDescent="0.2">
      <c r="E365" s="8">
        <f t="shared" si="6"/>
        <v>163.29999999999998</v>
      </c>
    </row>
    <row r="366" spans="5:5" x14ac:dyDescent="0.2">
      <c r="E366" s="8">
        <f t="shared" si="6"/>
        <v>163.29999999999998</v>
      </c>
    </row>
    <row r="367" spans="5:5" x14ac:dyDescent="0.2">
      <c r="E367" s="8">
        <f t="shared" si="6"/>
        <v>163.29999999999998</v>
      </c>
    </row>
    <row r="368" spans="5:5" x14ac:dyDescent="0.2">
      <c r="E368" s="8">
        <f t="shared" si="6"/>
        <v>163.29999999999998</v>
      </c>
    </row>
    <row r="369" spans="5:5" x14ac:dyDescent="0.2">
      <c r="E369" s="8">
        <f t="shared" si="6"/>
        <v>163.29999999999998</v>
      </c>
    </row>
    <row r="370" spans="5:5" x14ac:dyDescent="0.2">
      <c r="E370" s="8">
        <f t="shared" si="6"/>
        <v>163.29999999999998</v>
      </c>
    </row>
    <row r="371" spans="5:5" x14ac:dyDescent="0.2">
      <c r="E371" s="8">
        <f t="shared" si="6"/>
        <v>163.29999999999998</v>
      </c>
    </row>
    <row r="372" spans="5:5" x14ac:dyDescent="0.2">
      <c r="E372" s="8">
        <f t="shared" si="6"/>
        <v>163.29999999999998</v>
      </c>
    </row>
    <row r="373" spans="5:5" x14ac:dyDescent="0.2">
      <c r="E373" s="8">
        <f t="shared" si="6"/>
        <v>163.29999999999998</v>
      </c>
    </row>
    <row r="374" spans="5:5" x14ac:dyDescent="0.2">
      <c r="E374" s="8">
        <f t="shared" si="6"/>
        <v>163.29999999999998</v>
      </c>
    </row>
    <row r="375" spans="5:5" x14ac:dyDescent="0.2">
      <c r="E375" s="8">
        <f t="shared" si="6"/>
        <v>163.29999999999998</v>
      </c>
    </row>
    <row r="376" spans="5:5" x14ac:dyDescent="0.2">
      <c r="E376" s="8">
        <f t="shared" si="6"/>
        <v>163.29999999999998</v>
      </c>
    </row>
    <row r="377" spans="5:5" x14ac:dyDescent="0.2">
      <c r="E377" s="8">
        <f t="shared" si="6"/>
        <v>163.29999999999998</v>
      </c>
    </row>
    <row r="378" spans="5:5" x14ac:dyDescent="0.2">
      <c r="E378" s="8">
        <f t="shared" si="6"/>
        <v>163.29999999999998</v>
      </c>
    </row>
    <row r="379" spans="5:5" x14ac:dyDescent="0.2">
      <c r="E379" s="8">
        <f t="shared" si="6"/>
        <v>163.29999999999998</v>
      </c>
    </row>
    <row r="380" spans="5:5" x14ac:dyDescent="0.2">
      <c r="E380" s="8">
        <f t="shared" si="6"/>
        <v>163.29999999999998</v>
      </c>
    </row>
    <row r="381" spans="5:5" x14ac:dyDescent="0.2">
      <c r="E381" s="8">
        <f t="shared" si="6"/>
        <v>163.29999999999998</v>
      </c>
    </row>
    <row r="382" spans="5:5" x14ac:dyDescent="0.2">
      <c r="E382" s="8">
        <f t="shared" si="6"/>
        <v>163.29999999999998</v>
      </c>
    </row>
    <row r="383" spans="5:5" x14ac:dyDescent="0.2">
      <c r="E383" s="8">
        <f t="shared" si="6"/>
        <v>163.29999999999998</v>
      </c>
    </row>
    <row r="384" spans="5:5" x14ac:dyDescent="0.2">
      <c r="E384" s="8">
        <f t="shared" si="6"/>
        <v>163.29999999999998</v>
      </c>
    </row>
    <row r="385" spans="5:5" x14ac:dyDescent="0.2">
      <c r="E385" s="8">
        <f t="shared" si="6"/>
        <v>163.29999999999998</v>
      </c>
    </row>
    <row r="386" spans="5:5" x14ac:dyDescent="0.2">
      <c r="E386" s="8">
        <f t="shared" si="6"/>
        <v>163.29999999999998</v>
      </c>
    </row>
    <row r="387" spans="5:5" x14ac:dyDescent="0.2">
      <c r="E387" s="8">
        <f t="shared" ref="E387:E450" si="7">E386-C387+D387</f>
        <v>163.29999999999998</v>
      </c>
    </row>
    <row r="388" spans="5:5" x14ac:dyDescent="0.2">
      <c r="E388" s="8">
        <f t="shared" si="7"/>
        <v>163.29999999999998</v>
      </c>
    </row>
    <row r="389" spans="5:5" x14ac:dyDescent="0.2">
      <c r="E389" s="8">
        <f t="shared" si="7"/>
        <v>163.29999999999998</v>
      </c>
    </row>
    <row r="390" spans="5:5" x14ac:dyDescent="0.2">
      <c r="E390" s="8">
        <f t="shared" si="7"/>
        <v>163.29999999999998</v>
      </c>
    </row>
    <row r="391" spans="5:5" x14ac:dyDescent="0.2">
      <c r="E391" s="8">
        <f t="shared" si="7"/>
        <v>163.29999999999998</v>
      </c>
    </row>
    <row r="392" spans="5:5" x14ac:dyDescent="0.2">
      <c r="E392" s="8">
        <f t="shared" si="7"/>
        <v>163.29999999999998</v>
      </c>
    </row>
    <row r="393" spans="5:5" x14ac:dyDescent="0.2">
      <c r="E393" s="8">
        <f t="shared" si="7"/>
        <v>163.29999999999998</v>
      </c>
    </row>
    <row r="394" spans="5:5" x14ac:dyDescent="0.2">
      <c r="E394" s="8">
        <f t="shared" si="7"/>
        <v>163.29999999999998</v>
      </c>
    </row>
    <row r="395" spans="5:5" x14ac:dyDescent="0.2">
      <c r="E395" s="8">
        <f t="shared" si="7"/>
        <v>163.29999999999998</v>
      </c>
    </row>
    <row r="396" spans="5:5" x14ac:dyDescent="0.2">
      <c r="E396" s="8">
        <f t="shared" si="7"/>
        <v>163.29999999999998</v>
      </c>
    </row>
    <row r="397" spans="5:5" x14ac:dyDescent="0.2">
      <c r="E397" s="8">
        <f t="shared" si="7"/>
        <v>163.29999999999998</v>
      </c>
    </row>
    <row r="398" spans="5:5" x14ac:dyDescent="0.2">
      <c r="E398" s="8">
        <f t="shared" si="7"/>
        <v>163.29999999999998</v>
      </c>
    </row>
    <row r="399" spans="5:5" x14ac:dyDescent="0.2">
      <c r="E399" s="8">
        <f t="shared" si="7"/>
        <v>163.29999999999998</v>
      </c>
    </row>
    <row r="400" spans="5:5" x14ac:dyDescent="0.2">
      <c r="E400" s="8">
        <f t="shared" si="7"/>
        <v>163.29999999999998</v>
      </c>
    </row>
    <row r="401" spans="5:5" x14ac:dyDescent="0.2">
      <c r="E401" s="8">
        <f t="shared" si="7"/>
        <v>163.29999999999998</v>
      </c>
    </row>
    <row r="402" spans="5:5" x14ac:dyDescent="0.2">
      <c r="E402" s="8">
        <f t="shared" si="7"/>
        <v>163.29999999999998</v>
      </c>
    </row>
    <row r="403" spans="5:5" x14ac:dyDescent="0.2">
      <c r="E403" s="8">
        <f t="shared" si="7"/>
        <v>163.29999999999998</v>
      </c>
    </row>
    <row r="404" spans="5:5" x14ac:dyDescent="0.2">
      <c r="E404" s="8">
        <f t="shared" si="7"/>
        <v>163.29999999999998</v>
      </c>
    </row>
    <row r="405" spans="5:5" x14ac:dyDescent="0.2">
      <c r="E405" s="8">
        <f t="shared" si="7"/>
        <v>163.29999999999998</v>
      </c>
    </row>
    <row r="406" spans="5:5" x14ac:dyDescent="0.2">
      <c r="E406" s="8">
        <f t="shared" si="7"/>
        <v>163.29999999999998</v>
      </c>
    </row>
    <row r="407" spans="5:5" x14ac:dyDescent="0.2">
      <c r="E407" s="8">
        <f t="shared" si="7"/>
        <v>163.29999999999998</v>
      </c>
    </row>
    <row r="408" spans="5:5" x14ac:dyDescent="0.2">
      <c r="E408" s="8">
        <f t="shared" si="7"/>
        <v>163.29999999999998</v>
      </c>
    </row>
    <row r="409" spans="5:5" x14ac:dyDescent="0.2">
      <c r="E409" s="8">
        <f t="shared" si="7"/>
        <v>163.29999999999998</v>
      </c>
    </row>
    <row r="410" spans="5:5" x14ac:dyDescent="0.2">
      <c r="E410" s="8">
        <f t="shared" si="7"/>
        <v>163.29999999999998</v>
      </c>
    </row>
    <row r="411" spans="5:5" x14ac:dyDescent="0.2">
      <c r="E411" s="8">
        <f t="shared" si="7"/>
        <v>163.29999999999998</v>
      </c>
    </row>
    <row r="412" spans="5:5" x14ac:dyDescent="0.2">
      <c r="E412" s="8">
        <f t="shared" si="7"/>
        <v>163.29999999999998</v>
      </c>
    </row>
    <row r="413" spans="5:5" x14ac:dyDescent="0.2">
      <c r="E413" s="8">
        <f t="shared" si="7"/>
        <v>163.29999999999998</v>
      </c>
    </row>
    <row r="414" spans="5:5" x14ac:dyDescent="0.2">
      <c r="E414" s="8">
        <f t="shared" si="7"/>
        <v>163.29999999999998</v>
      </c>
    </row>
    <row r="415" spans="5:5" x14ac:dyDescent="0.2">
      <c r="E415" s="8">
        <f t="shared" si="7"/>
        <v>163.29999999999998</v>
      </c>
    </row>
    <row r="416" spans="5:5" x14ac:dyDescent="0.2">
      <c r="E416" s="8">
        <f t="shared" si="7"/>
        <v>163.29999999999998</v>
      </c>
    </row>
    <row r="417" spans="5:5" x14ac:dyDescent="0.2">
      <c r="E417" s="8">
        <f t="shared" si="7"/>
        <v>163.29999999999998</v>
      </c>
    </row>
    <row r="418" spans="5:5" x14ac:dyDescent="0.2">
      <c r="E418" s="8">
        <f t="shared" si="7"/>
        <v>163.29999999999998</v>
      </c>
    </row>
    <row r="419" spans="5:5" x14ac:dyDescent="0.2">
      <c r="E419" s="8">
        <f t="shared" si="7"/>
        <v>163.29999999999998</v>
      </c>
    </row>
    <row r="420" spans="5:5" x14ac:dyDescent="0.2">
      <c r="E420" s="8">
        <f t="shared" si="7"/>
        <v>163.29999999999998</v>
      </c>
    </row>
    <row r="421" spans="5:5" x14ac:dyDescent="0.2">
      <c r="E421" s="8">
        <f t="shared" si="7"/>
        <v>163.29999999999998</v>
      </c>
    </row>
    <row r="422" spans="5:5" x14ac:dyDescent="0.2">
      <c r="E422" s="8">
        <f t="shared" si="7"/>
        <v>163.29999999999998</v>
      </c>
    </row>
    <row r="423" spans="5:5" x14ac:dyDescent="0.2">
      <c r="E423" s="8">
        <f t="shared" si="7"/>
        <v>163.29999999999998</v>
      </c>
    </row>
    <row r="424" spans="5:5" x14ac:dyDescent="0.2">
      <c r="E424" s="8">
        <f t="shared" si="7"/>
        <v>163.29999999999998</v>
      </c>
    </row>
    <row r="425" spans="5:5" x14ac:dyDescent="0.2">
      <c r="E425" s="8">
        <f t="shared" si="7"/>
        <v>163.29999999999998</v>
      </c>
    </row>
    <row r="426" spans="5:5" x14ac:dyDescent="0.2">
      <c r="E426" s="8">
        <f t="shared" si="7"/>
        <v>163.29999999999998</v>
      </c>
    </row>
    <row r="427" spans="5:5" x14ac:dyDescent="0.2">
      <c r="E427" s="8">
        <f t="shared" si="7"/>
        <v>163.29999999999998</v>
      </c>
    </row>
    <row r="428" spans="5:5" x14ac:dyDescent="0.2">
      <c r="E428" s="8">
        <f t="shared" si="7"/>
        <v>163.29999999999998</v>
      </c>
    </row>
    <row r="429" spans="5:5" x14ac:dyDescent="0.2">
      <c r="E429" s="8">
        <f t="shared" si="7"/>
        <v>163.29999999999998</v>
      </c>
    </row>
    <row r="430" spans="5:5" x14ac:dyDescent="0.2">
      <c r="E430" s="8">
        <f t="shared" si="7"/>
        <v>163.29999999999998</v>
      </c>
    </row>
    <row r="431" spans="5:5" x14ac:dyDescent="0.2">
      <c r="E431" s="8">
        <f t="shared" si="7"/>
        <v>163.29999999999998</v>
      </c>
    </row>
    <row r="432" spans="5:5" x14ac:dyDescent="0.2">
      <c r="E432" s="8">
        <f t="shared" si="7"/>
        <v>163.29999999999998</v>
      </c>
    </row>
    <row r="433" spans="5:5" x14ac:dyDescent="0.2">
      <c r="E433" s="8">
        <f t="shared" si="7"/>
        <v>163.29999999999998</v>
      </c>
    </row>
    <row r="434" spans="5:5" x14ac:dyDescent="0.2">
      <c r="E434" s="8">
        <f t="shared" si="7"/>
        <v>163.29999999999998</v>
      </c>
    </row>
    <row r="435" spans="5:5" x14ac:dyDescent="0.2">
      <c r="E435" s="8">
        <f t="shared" si="7"/>
        <v>163.29999999999998</v>
      </c>
    </row>
    <row r="436" spans="5:5" x14ac:dyDescent="0.2">
      <c r="E436" s="8">
        <f t="shared" si="7"/>
        <v>163.29999999999998</v>
      </c>
    </row>
    <row r="437" spans="5:5" x14ac:dyDescent="0.2">
      <c r="E437" s="8">
        <f t="shared" si="7"/>
        <v>163.29999999999998</v>
      </c>
    </row>
    <row r="438" spans="5:5" x14ac:dyDescent="0.2">
      <c r="E438" s="8">
        <f t="shared" si="7"/>
        <v>163.29999999999998</v>
      </c>
    </row>
    <row r="439" spans="5:5" x14ac:dyDescent="0.2">
      <c r="E439" s="8">
        <f t="shared" si="7"/>
        <v>163.29999999999998</v>
      </c>
    </row>
    <row r="440" spans="5:5" x14ac:dyDescent="0.2">
      <c r="E440" s="8">
        <f t="shared" si="7"/>
        <v>163.29999999999998</v>
      </c>
    </row>
    <row r="441" spans="5:5" x14ac:dyDescent="0.2">
      <c r="E441" s="8">
        <f t="shared" si="7"/>
        <v>163.29999999999998</v>
      </c>
    </row>
    <row r="442" spans="5:5" x14ac:dyDescent="0.2">
      <c r="E442" s="8">
        <f t="shared" si="7"/>
        <v>163.29999999999998</v>
      </c>
    </row>
    <row r="443" spans="5:5" x14ac:dyDescent="0.2">
      <c r="E443" s="8">
        <f t="shared" si="7"/>
        <v>163.29999999999998</v>
      </c>
    </row>
    <row r="444" spans="5:5" x14ac:dyDescent="0.2">
      <c r="E444" s="8">
        <f t="shared" si="7"/>
        <v>163.29999999999998</v>
      </c>
    </row>
    <row r="445" spans="5:5" x14ac:dyDescent="0.2">
      <c r="E445" s="8">
        <f t="shared" si="7"/>
        <v>163.29999999999998</v>
      </c>
    </row>
    <row r="446" spans="5:5" x14ac:dyDescent="0.2">
      <c r="E446" s="8">
        <f t="shared" si="7"/>
        <v>163.29999999999998</v>
      </c>
    </row>
    <row r="447" spans="5:5" x14ac:dyDescent="0.2">
      <c r="E447" s="8">
        <f t="shared" si="7"/>
        <v>163.29999999999998</v>
      </c>
    </row>
    <row r="448" spans="5:5" x14ac:dyDescent="0.2">
      <c r="E448" s="8">
        <f t="shared" si="7"/>
        <v>163.29999999999998</v>
      </c>
    </row>
    <row r="449" spans="5:5" x14ac:dyDescent="0.2">
      <c r="E449" s="8">
        <f t="shared" si="7"/>
        <v>163.29999999999998</v>
      </c>
    </row>
    <row r="450" spans="5:5" x14ac:dyDescent="0.2">
      <c r="E450" s="8">
        <f t="shared" si="7"/>
        <v>163.29999999999998</v>
      </c>
    </row>
    <row r="451" spans="5:5" x14ac:dyDescent="0.2">
      <c r="E451" s="8">
        <f t="shared" ref="E451:E514" si="8">E450-C451+D451</f>
        <v>163.29999999999998</v>
      </c>
    </row>
    <row r="452" spans="5:5" x14ac:dyDescent="0.2">
      <c r="E452" s="8">
        <f t="shared" si="8"/>
        <v>163.29999999999998</v>
      </c>
    </row>
    <row r="453" spans="5:5" x14ac:dyDescent="0.2">
      <c r="E453" s="8">
        <f t="shared" si="8"/>
        <v>163.29999999999998</v>
      </c>
    </row>
    <row r="454" spans="5:5" x14ac:dyDescent="0.2">
      <c r="E454" s="8">
        <f t="shared" si="8"/>
        <v>163.29999999999998</v>
      </c>
    </row>
    <row r="455" spans="5:5" x14ac:dyDescent="0.2">
      <c r="E455" s="8">
        <f t="shared" si="8"/>
        <v>163.29999999999998</v>
      </c>
    </row>
    <row r="456" spans="5:5" x14ac:dyDescent="0.2">
      <c r="E456" s="8">
        <f t="shared" si="8"/>
        <v>163.29999999999998</v>
      </c>
    </row>
    <row r="457" spans="5:5" x14ac:dyDescent="0.2">
      <c r="E457" s="8">
        <f t="shared" si="8"/>
        <v>163.29999999999998</v>
      </c>
    </row>
    <row r="458" spans="5:5" x14ac:dyDescent="0.2">
      <c r="E458" s="8">
        <f t="shared" si="8"/>
        <v>163.29999999999998</v>
      </c>
    </row>
    <row r="459" spans="5:5" x14ac:dyDescent="0.2">
      <c r="E459" s="8">
        <f t="shared" si="8"/>
        <v>163.29999999999998</v>
      </c>
    </row>
    <row r="460" spans="5:5" x14ac:dyDescent="0.2">
      <c r="E460" s="8">
        <f t="shared" si="8"/>
        <v>163.29999999999998</v>
      </c>
    </row>
    <row r="461" spans="5:5" x14ac:dyDescent="0.2">
      <c r="E461" s="8">
        <f t="shared" si="8"/>
        <v>163.29999999999998</v>
      </c>
    </row>
    <row r="462" spans="5:5" x14ac:dyDescent="0.2">
      <c r="E462" s="8">
        <f t="shared" si="8"/>
        <v>163.29999999999998</v>
      </c>
    </row>
    <row r="463" spans="5:5" x14ac:dyDescent="0.2">
      <c r="E463" s="8">
        <f t="shared" si="8"/>
        <v>163.29999999999998</v>
      </c>
    </row>
    <row r="464" spans="5:5" x14ac:dyDescent="0.2">
      <c r="E464" s="8">
        <f t="shared" si="8"/>
        <v>163.29999999999998</v>
      </c>
    </row>
    <row r="465" spans="5:5" x14ac:dyDescent="0.2">
      <c r="E465" s="8">
        <f t="shared" si="8"/>
        <v>163.29999999999998</v>
      </c>
    </row>
    <row r="466" spans="5:5" x14ac:dyDescent="0.2">
      <c r="E466" s="8">
        <f t="shared" si="8"/>
        <v>163.29999999999998</v>
      </c>
    </row>
    <row r="467" spans="5:5" x14ac:dyDescent="0.2">
      <c r="E467" s="8">
        <f t="shared" si="8"/>
        <v>163.29999999999998</v>
      </c>
    </row>
    <row r="468" spans="5:5" x14ac:dyDescent="0.2">
      <c r="E468" s="8">
        <f t="shared" si="8"/>
        <v>163.29999999999998</v>
      </c>
    </row>
    <row r="469" spans="5:5" x14ac:dyDescent="0.2">
      <c r="E469" s="8">
        <f t="shared" si="8"/>
        <v>163.29999999999998</v>
      </c>
    </row>
    <row r="470" spans="5:5" x14ac:dyDescent="0.2">
      <c r="E470" s="8">
        <f t="shared" si="8"/>
        <v>163.29999999999998</v>
      </c>
    </row>
    <row r="471" spans="5:5" x14ac:dyDescent="0.2">
      <c r="E471" s="8">
        <f t="shared" si="8"/>
        <v>163.29999999999998</v>
      </c>
    </row>
    <row r="472" spans="5:5" x14ac:dyDescent="0.2">
      <c r="E472" s="8">
        <f t="shared" si="8"/>
        <v>163.29999999999998</v>
      </c>
    </row>
    <row r="473" spans="5:5" x14ac:dyDescent="0.2">
      <c r="E473" s="8">
        <f t="shared" si="8"/>
        <v>163.29999999999998</v>
      </c>
    </row>
    <row r="474" spans="5:5" x14ac:dyDescent="0.2">
      <c r="E474" s="8">
        <f t="shared" si="8"/>
        <v>163.29999999999998</v>
      </c>
    </row>
    <row r="475" spans="5:5" x14ac:dyDescent="0.2">
      <c r="E475" s="8">
        <f t="shared" si="8"/>
        <v>163.29999999999998</v>
      </c>
    </row>
    <row r="476" spans="5:5" x14ac:dyDescent="0.2">
      <c r="E476" s="8">
        <f t="shared" si="8"/>
        <v>163.29999999999998</v>
      </c>
    </row>
    <row r="477" spans="5:5" x14ac:dyDescent="0.2">
      <c r="E477" s="8">
        <f t="shared" si="8"/>
        <v>163.29999999999998</v>
      </c>
    </row>
    <row r="478" spans="5:5" x14ac:dyDescent="0.2">
      <c r="E478" s="8">
        <f t="shared" si="8"/>
        <v>163.29999999999998</v>
      </c>
    </row>
    <row r="479" spans="5:5" x14ac:dyDescent="0.2">
      <c r="E479" s="8">
        <f t="shared" si="8"/>
        <v>163.29999999999998</v>
      </c>
    </row>
    <row r="480" spans="5:5" x14ac:dyDescent="0.2">
      <c r="E480" s="8">
        <f t="shared" si="8"/>
        <v>163.29999999999998</v>
      </c>
    </row>
    <row r="481" spans="5:5" x14ac:dyDescent="0.2">
      <c r="E481" s="8">
        <f t="shared" si="8"/>
        <v>163.29999999999998</v>
      </c>
    </row>
    <row r="482" spans="5:5" x14ac:dyDescent="0.2">
      <c r="E482" s="8">
        <f t="shared" si="8"/>
        <v>163.29999999999998</v>
      </c>
    </row>
    <row r="483" spans="5:5" x14ac:dyDescent="0.2">
      <c r="E483" s="8">
        <f t="shared" si="8"/>
        <v>163.29999999999998</v>
      </c>
    </row>
    <row r="484" spans="5:5" x14ac:dyDescent="0.2">
      <c r="E484" s="8">
        <f t="shared" si="8"/>
        <v>163.29999999999998</v>
      </c>
    </row>
    <row r="485" spans="5:5" x14ac:dyDescent="0.2">
      <c r="E485" s="8">
        <f t="shared" si="8"/>
        <v>163.29999999999998</v>
      </c>
    </row>
    <row r="486" spans="5:5" x14ac:dyDescent="0.2">
      <c r="E486" s="8">
        <f t="shared" si="8"/>
        <v>163.29999999999998</v>
      </c>
    </row>
    <row r="487" spans="5:5" x14ac:dyDescent="0.2">
      <c r="E487" s="8">
        <f t="shared" si="8"/>
        <v>163.29999999999998</v>
      </c>
    </row>
    <row r="488" spans="5:5" x14ac:dyDescent="0.2">
      <c r="E488" s="8">
        <f t="shared" si="8"/>
        <v>163.29999999999998</v>
      </c>
    </row>
    <row r="489" spans="5:5" x14ac:dyDescent="0.2">
      <c r="E489" s="8">
        <f t="shared" si="8"/>
        <v>163.29999999999998</v>
      </c>
    </row>
    <row r="490" spans="5:5" x14ac:dyDescent="0.2">
      <c r="E490" s="8">
        <f t="shared" si="8"/>
        <v>163.29999999999998</v>
      </c>
    </row>
    <row r="491" spans="5:5" x14ac:dyDescent="0.2">
      <c r="E491" s="8">
        <f t="shared" si="8"/>
        <v>163.29999999999998</v>
      </c>
    </row>
    <row r="492" spans="5:5" x14ac:dyDescent="0.2">
      <c r="E492" s="8">
        <f t="shared" si="8"/>
        <v>163.29999999999998</v>
      </c>
    </row>
    <row r="493" spans="5:5" x14ac:dyDescent="0.2">
      <c r="E493" s="8">
        <f t="shared" si="8"/>
        <v>163.29999999999998</v>
      </c>
    </row>
    <row r="494" spans="5:5" x14ac:dyDescent="0.2">
      <c r="E494" s="8">
        <f t="shared" si="8"/>
        <v>163.29999999999998</v>
      </c>
    </row>
    <row r="495" spans="5:5" x14ac:dyDescent="0.2">
      <c r="E495" s="8">
        <f t="shared" si="8"/>
        <v>163.29999999999998</v>
      </c>
    </row>
    <row r="496" spans="5:5" x14ac:dyDescent="0.2">
      <c r="E496" s="8">
        <f t="shared" si="8"/>
        <v>163.29999999999998</v>
      </c>
    </row>
    <row r="497" spans="5:5" x14ac:dyDescent="0.2">
      <c r="E497" s="8">
        <f t="shared" si="8"/>
        <v>163.29999999999998</v>
      </c>
    </row>
    <row r="498" spans="5:5" x14ac:dyDescent="0.2">
      <c r="E498" s="8">
        <f t="shared" si="8"/>
        <v>163.29999999999998</v>
      </c>
    </row>
    <row r="499" spans="5:5" x14ac:dyDescent="0.2">
      <c r="E499" s="8">
        <f t="shared" si="8"/>
        <v>163.29999999999998</v>
      </c>
    </row>
    <row r="500" spans="5:5" x14ac:dyDescent="0.2">
      <c r="E500" s="8">
        <f t="shared" si="8"/>
        <v>163.29999999999998</v>
      </c>
    </row>
    <row r="501" spans="5:5" x14ac:dyDescent="0.2">
      <c r="E501" s="8">
        <f t="shared" si="8"/>
        <v>163.29999999999998</v>
      </c>
    </row>
    <row r="502" spans="5:5" x14ac:dyDescent="0.2">
      <c r="E502" s="8">
        <f t="shared" si="8"/>
        <v>163.29999999999998</v>
      </c>
    </row>
    <row r="503" spans="5:5" x14ac:dyDescent="0.2">
      <c r="E503" s="8">
        <f t="shared" si="8"/>
        <v>163.29999999999998</v>
      </c>
    </row>
    <row r="504" spans="5:5" x14ac:dyDescent="0.2">
      <c r="E504" s="8">
        <f t="shared" si="8"/>
        <v>163.29999999999998</v>
      </c>
    </row>
    <row r="505" spans="5:5" x14ac:dyDescent="0.2">
      <c r="E505" s="8">
        <f t="shared" si="8"/>
        <v>163.29999999999998</v>
      </c>
    </row>
    <row r="506" spans="5:5" x14ac:dyDescent="0.2">
      <c r="E506" s="8">
        <f t="shared" si="8"/>
        <v>163.29999999999998</v>
      </c>
    </row>
    <row r="507" spans="5:5" x14ac:dyDescent="0.2">
      <c r="E507" s="8">
        <f t="shared" si="8"/>
        <v>163.29999999999998</v>
      </c>
    </row>
    <row r="508" spans="5:5" x14ac:dyDescent="0.2">
      <c r="E508" s="8">
        <f t="shared" si="8"/>
        <v>163.29999999999998</v>
      </c>
    </row>
    <row r="509" spans="5:5" x14ac:dyDescent="0.2">
      <c r="E509" s="8">
        <f t="shared" si="8"/>
        <v>163.29999999999998</v>
      </c>
    </row>
    <row r="510" spans="5:5" x14ac:dyDescent="0.2">
      <c r="E510" s="8">
        <f t="shared" si="8"/>
        <v>163.29999999999998</v>
      </c>
    </row>
    <row r="511" spans="5:5" x14ac:dyDescent="0.2">
      <c r="E511" s="8">
        <f t="shared" si="8"/>
        <v>163.29999999999998</v>
      </c>
    </row>
    <row r="512" spans="5:5" x14ac:dyDescent="0.2">
      <c r="E512" s="8">
        <f t="shared" si="8"/>
        <v>163.29999999999998</v>
      </c>
    </row>
    <row r="513" spans="5:5" x14ac:dyDescent="0.2">
      <c r="E513" s="8">
        <f t="shared" si="8"/>
        <v>163.29999999999998</v>
      </c>
    </row>
    <row r="514" spans="5:5" x14ac:dyDescent="0.2">
      <c r="E514" s="8">
        <f t="shared" si="8"/>
        <v>163.29999999999998</v>
      </c>
    </row>
    <row r="515" spans="5:5" x14ac:dyDescent="0.2">
      <c r="E515" s="8">
        <f t="shared" ref="E515:E578" si="9">E514-C515+D515</f>
        <v>163.29999999999998</v>
      </c>
    </row>
    <row r="516" spans="5:5" x14ac:dyDescent="0.2">
      <c r="E516" s="8">
        <f t="shared" si="9"/>
        <v>163.29999999999998</v>
      </c>
    </row>
    <row r="517" spans="5:5" x14ac:dyDescent="0.2">
      <c r="E517" s="8">
        <f t="shared" si="9"/>
        <v>163.29999999999998</v>
      </c>
    </row>
    <row r="518" spans="5:5" x14ac:dyDescent="0.2">
      <c r="E518" s="8">
        <f t="shared" si="9"/>
        <v>163.29999999999998</v>
      </c>
    </row>
    <row r="519" spans="5:5" x14ac:dyDescent="0.2">
      <c r="E519" s="8">
        <f t="shared" si="9"/>
        <v>163.29999999999998</v>
      </c>
    </row>
    <row r="520" spans="5:5" x14ac:dyDescent="0.2">
      <c r="E520" s="8">
        <f t="shared" si="9"/>
        <v>163.29999999999998</v>
      </c>
    </row>
    <row r="521" spans="5:5" x14ac:dyDescent="0.2">
      <c r="E521" s="8">
        <f t="shared" si="9"/>
        <v>163.29999999999998</v>
      </c>
    </row>
    <row r="522" spans="5:5" x14ac:dyDescent="0.2">
      <c r="E522" s="8">
        <f t="shared" si="9"/>
        <v>163.29999999999998</v>
      </c>
    </row>
    <row r="523" spans="5:5" x14ac:dyDescent="0.2">
      <c r="E523" s="8">
        <f t="shared" si="9"/>
        <v>163.29999999999998</v>
      </c>
    </row>
    <row r="524" spans="5:5" x14ac:dyDescent="0.2">
      <c r="E524" s="8">
        <f t="shared" si="9"/>
        <v>163.29999999999998</v>
      </c>
    </row>
    <row r="525" spans="5:5" x14ac:dyDescent="0.2">
      <c r="E525" s="8">
        <f t="shared" si="9"/>
        <v>163.29999999999998</v>
      </c>
    </row>
    <row r="526" spans="5:5" x14ac:dyDescent="0.2">
      <c r="E526" s="8">
        <f t="shared" si="9"/>
        <v>163.29999999999998</v>
      </c>
    </row>
    <row r="527" spans="5:5" x14ac:dyDescent="0.2">
      <c r="E527" s="8">
        <f t="shared" si="9"/>
        <v>163.29999999999998</v>
      </c>
    </row>
    <row r="528" spans="5:5" x14ac:dyDescent="0.2">
      <c r="E528" s="8">
        <f t="shared" si="9"/>
        <v>163.29999999999998</v>
      </c>
    </row>
    <row r="529" spans="5:5" x14ac:dyDescent="0.2">
      <c r="E529" s="8">
        <f t="shared" si="9"/>
        <v>163.29999999999998</v>
      </c>
    </row>
    <row r="530" spans="5:5" x14ac:dyDescent="0.2">
      <c r="E530" s="8">
        <f t="shared" si="9"/>
        <v>163.29999999999998</v>
      </c>
    </row>
    <row r="531" spans="5:5" x14ac:dyDescent="0.2">
      <c r="E531" s="8">
        <f t="shared" si="9"/>
        <v>163.29999999999998</v>
      </c>
    </row>
    <row r="532" spans="5:5" x14ac:dyDescent="0.2">
      <c r="E532" s="8">
        <f t="shared" si="9"/>
        <v>163.29999999999998</v>
      </c>
    </row>
    <row r="533" spans="5:5" x14ac:dyDescent="0.2">
      <c r="E533" s="8">
        <f t="shared" si="9"/>
        <v>163.29999999999998</v>
      </c>
    </row>
    <row r="534" spans="5:5" x14ac:dyDescent="0.2">
      <c r="E534" s="8">
        <f t="shared" si="9"/>
        <v>163.29999999999998</v>
      </c>
    </row>
    <row r="535" spans="5:5" x14ac:dyDescent="0.2">
      <c r="E535" s="8">
        <f t="shared" si="9"/>
        <v>163.29999999999998</v>
      </c>
    </row>
    <row r="536" spans="5:5" x14ac:dyDescent="0.2">
      <c r="E536" s="8">
        <f t="shared" si="9"/>
        <v>163.29999999999998</v>
      </c>
    </row>
    <row r="537" spans="5:5" x14ac:dyDescent="0.2">
      <c r="E537" s="8">
        <f t="shared" si="9"/>
        <v>163.29999999999998</v>
      </c>
    </row>
    <row r="538" spans="5:5" x14ac:dyDescent="0.2">
      <c r="E538" s="8">
        <f t="shared" si="9"/>
        <v>163.29999999999998</v>
      </c>
    </row>
    <row r="539" spans="5:5" x14ac:dyDescent="0.2">
      <c r="E539" s="8">
        <f t="shared" si="9"/>
        <v>163.29999999999998</v>
      </c>
    </row>
    <row r="540" spans="5:5" x14ac:dyDescent="0.2">
      <c r="E540" s="8">
        <f t="shared" si="9"/>
        <v>163.29999999999998</v>
      </c>
    </row>
    <row r="541" spans="5:5" x14ac:dyDescent="0.2">
      <c r="E541" s="8">
        <f t="shared" si="9"/>
        <v>163.29999999999998</v>
      </c>
    </row>
    <row r="542" spans="5:5" x14ac:dyDescent="0.2">
      <c r="E542" s="8">
        <f t="shared" si="9"/>
        <v>163.29999999999998</v>
      </c>
    </row>
    <row r="543" spans="5:5" x14ac:dyDescent="0.2">
      <c r="E543" s="8">
        <f t="shared" si="9"/>
        <v>163.29999999999998</v>
      </c>
    </row>
    <row r="544" spans="5:5" x14ac:dyDescent="0.2">
      <c r="E544" s="8">
        <f t="shared" si="9"/>
        <v>163.29999999999998</v>
      </c>
    </row>
    <row r="545" spans="5:5" x14ac:dyDescent="0.2">
      <c r="E545" s="8">
        <f t="shared" si="9"/>
        <v>163.29999999999998</v>
      </c>
    </row>
    <row r="546" spans="5:5" x14ac:dyDescent="0.2">
      <c r="E546" s="8">
        <f t="shared" si="9"/>
        <v>163.29999999999998</v>
      </c>
    </row>
    <row r="547" spans="5:5" x14ac:dyDescent="0.2">
      <c r="E547" s="8">
        <f t="shared" si="9"/>
        <v>163.29999999999998</v>
      </c>
    </row>
    <row r="548" spans="5:5" x14ac:dyDescent="0.2">
      <c r="E548" s="8">
        <f t="shared" si="9"/>
        <v>163.29999999999998</v>
      </c>
    </row>
    <row r="549" spans="5:5" x14ac:dyDescent="0.2">
      <c r="E549" s="8">
        <f t="shared" si="9"/>
        <v>163.29999999999998</v>
      </c>
    </row>
    <row r="550" spans="5:5" x14ac:dyDescent="0.2">
      <c r="E550" s="8">
        <f t="shared" si="9"/>
        <v>163.29999999999998</v>
      </c>
    </row>
    <row r="551" spans="5:5" x14ac:dyDescent="0.2">
      <c r="E551" s="8">
        <f t="shared" si="9"/>
        <v>163.29999999999998</v>
      </c>
    </row>
    <row r="552" spans="5:5" x14ac:dyDescent="0.2">
      <c r="E552" s="8">
        <f t="shared" si="9"/>
        <v>163.29999999999998</v>
      </c>
    </row>
    <row r="553" spans="5:5" x14ac:dyDescent="0.2">
      <c r="E553" s="8">
        <f t="shared" si="9"/>
        <v>163.29999999999998</v>
      </c>
    </row>
    <row r="554" spans="5:5" x14ac:dyDescent="0.2">
      <c r="E554" s="8">
        <f t="shared" si="9"/>
        <v>163.29999999999998</v>
      </c>
    </row>
    <row r="555" spans="5:5" x14ac:dyDescent="0.2">
      <c r="E555" s="8">
        <f t="shared" si="9"/>
        <v>163.29999999999998</v>
      </c>
    </row>
    <row r="556" spans="5:5" x14ac:dyDescent="0.2">
      <c r="E556" s="8">
        <f t="shared" si="9"/>
        <v>163.29999999999998</v>
      </c>
    </row>
    <row r="557" spans="5:5" x14ac:dyDescent="0.2">
      <c r="E557" s="8">
        <f t="shared" si="9"/>
        <v>163.29999999999998</v>
      </c>
    </row>
    <row r="558" spans="5:5" x14ac:dyDescent="0.2">
      <c r="E558" s="8">
        <f t="shared" si="9"/>
        <v>163.29999999999998</v>
      </c>
    </row>
    <row r="559" spans="5:5" x14ac:dyDescent="0.2">
      <c r="E559" s="8">
        <f t="shared" si="9"/>
        <v>163.29999999999998</v>
      </c>
    </row>
    <row r="560" spans="5:5" x14ac:dyDescent="0.2">
      <c r="E560" s="8">
        <f t="shared" si="9"/>
        <v>163.29999999999998</v>
      </c>
    </row>
    <row r="561" spans="5:5" x14ac:dyDescent="0.2">
      <c r="E561" s="8">
        <f t="shared" si="9"/>
        <v>163.29999999999998</v>
      </c>
    </row>
    <row r="562" spans="5:5" x14ac:dyDescent="0.2">
      <c r="E562" s="8">
        <f t="shared" si="9"/>
        <v>163.29999999999998</v>
      </c>
    </row>
    <row r="563" spans="5:5" x14ac:dyDescent="0.2">
      <c r="E563" s="8">
        <f t="shared" si="9"/>
        <v>163.29999999999998</v>
      </c>
    </row>
    <row r="564" spans="5:5" x14ac:dyDescent="0.2">
      <c r="E564" s="8">
        <f t="shared" si="9"/>
        <v>163.29999999999998</v>
      </c>
    </row>
    <row r="565" spans="5:5" x14ac:dyDescent="0.2">
      <c r="E565" s="8">
        <f t="shared" si="9"/>
        <v>163.29999999999998</v>
      </c>
    </row>
    <row r="566" spans="5:5" x14ac:dyDescent="0.2">
      <c r="E566" s="8">
        <f t="shared" si="9"/>
        <v>163.29999999999998</v>
      </c>
    </row>
    <row r="567" spans="5:5" x14ac:dyDescent="0.2">
      <c r="E567" s="8">
        <f t="shared" si="9"/>
        <v>163.29999999999998</v>
      </c>
    </row>
    <row r="568" spans="5:5" x14ac:dyDescent="0.2">
      <c r="E568" s="8">
        <f t="shared" si="9"/>
        <v>163.29999999999998</v>
      </c>
    </row>
    <row r="569" spans="5:5" x14ac:dyDescent="0.2">
      <c r="E569" s="8">
        <f t="shared" si="9"/>
        <v>163.29999999999998</v>
      </c>
    </row>
    <row r="570" spans="5:5" x14ac:dyDescent="0.2">
      <c r="E570" s="8">
        <f t="shared" si="9"/>
        <v>163.29999999999998</v>
      </c>
    </row>
    <row r="571" spans="5:5" x14ac:dyDescent="0.2">
      <c r="E571" s="8">
        <f t="shared" si="9"/>
        <v>163.29999999999998</v>
      </c>
    </row>
    <row r="572" spans="5:5" x14ac:dyDescent="0.2">
      <c r="E572" s="8">
        <f t="shared" si="9"/>
        <v>163.29999999999998</v>
      </c>
    </row>
    <row r="573" spans="5:5" x14ac:dyDescent="0.2">
      <c r="E573" s="8">
        <f t="shared" si="9"/>
        <v>163.29999999999998</v>
      </c>
    </row>
    <row r="574" spans="5:5" x14ac:dyDescent="0.2">
      <c r="E574" s="8">
        <f t="shared" si="9"/>
        <v>163.29999999999998</v>
      </c>
    </row>
    <row r="575" spans="5:5" x14ac:dyDescent="0.2">
      <c r="E575" s="8">
        <f t="shared" si="9"/>
        <v>163.29999999999998</v>
      </c>
    </row>
    <row r="576" spans="5:5" x14ac:dyDescent="0.2">
      <c r="E576" s="8">
        <f t="shared" si="9"/>
        <v>163.29999999999998</v>
      </c>
    </row>
    <row r="577" spans="5:5" x14ac:dyDescent="0.2">
      <c r="E577" s="8">
        <f t="shared" si="9"/>
        <v>163.29999999999998</v>
      </c>
    </row>
    <row r="578" spans="5:5" x14ac:dyDescent="0.2">
      <c r="E578" s="8">
        <f t="shared" si="9"/>
        <v>163.29999999999998</v>
      </c>
    </row>
    <row r="579" spans="5:5" x14ac:dyDescent="0.2">
      <c r="E579" s="8">
        <f t="shared" ref="E579:E642" si="10">E578-C579+D579</f>
        <v>163.29999999999998</v>
      </c>
    </row>
    <row r="580" spans="5:5" x14ac:dyDescent="0.2">
      <c r="E580" s="8">
        <f t="shared" si="10"/>
        <v>163.29999999999998</v>
      </c>
    </row>
    <row r="581" spans="5:5" x14ac:dyDescent="0.2">
      <c r="E581" s="8">
        <f t="shared" si="10"/>
        <v>163.29999999999998</v>
      </c>
    </row>
    <row r="582" spans="5:5" x14ac:dyDescent="0.2">
      <c r="E582" s="8">
        <f t="shared" si="10"/>
        <v>163.29999999999998</v>
      </c>
    </row>
    <row r="583" spans="5:5" x14ac:dyDescent="0.2">
      <c r="E583" s="8">
        <f t="shared" si="10"/>
        <v>163.29999999999998</v>
      </c>
    </row>
    <row r="584" spans="5:5" x14ac:dyDescent="0.2">
      <c r="E584" s="8">
        <f t="shared" si="10"/>
        <v>163.29999999999998</v>
      </c>
    </row>
    <row r="585" spans="5:5" x14ac:dyDescent="0.2">
      <c r="E585" s="8">
        <f t="shared" si="10"/>
        <v>163.29999999999998</v>
      </c>
    </row>
    <row r="586" spans="5:5" x14ac:dyDescent="0.2">
      <c r="E586" s="8">
        <f t="shared" si="10"/>
        <v>163.29999999999998</v>
      </c>
    </row>
    <row r="587" spans="5:5" x14ac:dyDescent="0.2">
      <c r="E587" s="8">
        <f t="shared" si="10"/>
        <v>163.29999999999998</v>
      </c>
    </row>
    <row r="588" spans="5:5" x14ac:dyDescent="0.2">
      <c r="E588" s="8">
        <f t="shared" si="10"/>
        <v>163.29999999999998</v>
      </c>
    </row>
    <row r="589" spans="5:5" x14ac:dyDescent="0.2">
      <c r="E589" s="8">
        <f t="shared" si="10"/>
        <v>163.29999999999998</v>
      </c>
    </row>
    <row r="590" spans="5:5" x14ac:dyDescent="0.2">
      <c r="E590" s="8">
        <f t="shared" si="10"/>
        <v>163.29999999999998</v>
      </c>
    </row>
    <row r="591" spans="5:5" x14ac:dyDescent="0.2">
      <c r="E591" s="8">
        <f t="shared" si="10"/>
        <v>163.29999999999998</v>
      </c>
    </row>
    <row r="592" spans="5:5" x14ac:dyDescent="0.2">
      <c r="E592" s="8">
        <f t="shared" si="10"/>
        <v>163.29999999999998</v>
      </c>
    </row>
    <row r="593" spans="5:5" x14ac:dyDescent="0.2">
      <c r="E593" s="8">
        <f t="shared" si="10"/>
        <v>163.29999999999998</v>
      </c>
    </row>
    <row r="594" spans="5:5" x14ac:dyDescent="0.2">
      <c r="E594" s="8">
        <f t="shared" si="10"/>
        <v>163.29999999999998</v>
      </c>
    </row>
    <row r="595" spans="5:5" x14ac:dyDescent="0.2">
      <c r="E595" s="8">
        <f t="shared" si="10"/>
        <v>163.29999999999998</v>
      </c>
    </row>
    <row r="596" spans="5:5" x14ac:dyDescent="0.2">
      <c r="E596" s="8">
        <f t="shared" si="10"/>
        <v>163.29999999999998</v>
      </c>
    </row>
    <row r="597" spans="5:5" x14ac:dyDescent="0.2">
      <c r="E597" s="8">
        <f t="shared" si="10"/>
        <v>163.29999999999998</v>
      </c>
    </row>
    <row r="598" spans="5:5" x14ac:dyDescent="0.2">
      <c r="E598" s="8">
        <f t="shared" si="10"/>
        <v>163.29999999999998</v>
      </c>
    </row>
    <row r="599" spans="5:5" x14ac:dyDescent="0.2">
      <c r="E599" s="8">
        <f t="shared" si="10"/>
        <v>163.29999999999998</v>
      </c>
    </row>
    <row r="600" spans="5:5" x14ac:dyDescent="0.2">
      <c r="E600" s="8">
        <f t="shared" si="10"/>
        <v>163.29999999999998</v>
      </c>
    </row>
    <row r="601" spans="5:5" x14ac:dyDescent="0.2">
      <c r="E601" s="8">
        <f t="shared" si="10"/>
        <v>163.29999999999998</v>
      </c>
    </row>
    <row r="602" spans="5:5" x14ac:dyDescent="0.2">
      <c r="E602" s="8">
        <f t="shared" si="10"/>
        <v>163.29999999999998</v>
      </c>
    </row>
    <row r="603" spans="5:5" x14ac:dyDescent="0.2">
      <c r="E603" s="8">
        <f t="shared" si="10"/>
        <v>163.29999999999998</v>
      </c>
    </row>
    <row r="604" spans="5:5" x14ac:dyDescent="0.2">
      <c r="E604" s="8">
        <f t="shared" si="10"/>
        <v>163.29999999999998</v>
      </c>
    </row>
    <row r="605" spans="5:5" x14ac:dyDescent="0.2">
      <c r="E605" s="8">
        <f t="shared" si="10"/>
        <v>163.29999999999998</v>
      </c>
    </row>
    <row r="606" spans="5:5" x14ac:dyDescent="0.2">
      <c r="E606" s="8">
        <f t="shared" si="10"/>
        <v>163.29999999999998</v>
      </c>
    </row>
    <row r="607" spans="5:5" x14ac:dyDescent="0.2">
      <c r="E607" s="8">
        <f t="shared" si="10"/>
        <v>163.29999999999998</v>
      </c>
    </row>
    <row r="608" spans="5:5" x14ac:dyDescent="0.2">
      <c r="E608" s="8">
        <f t="shared" si="10"/>
        <v>163.29999999999998</v>
      </c>
    </row>
    <row r="609" spans="5:5" x14ac:dyDescent="0.2">
      <c r="E609" s="8">
        <f t="shared" si="10"/>
        <v>163.29999999999998</v>
      </c>
    </row>
    <row r="610" spans="5:5" x14ac:dyDescent="0.2">
      <c r="E610" s="8">
        <f t="shared" si="10"/>
        <v>163.29999999999998</v>
      </c>
    </row>
    <row r="611" spans="5:5" x14ac:dyDescent="0.2">
      <c r="E611" s="8">
        <f t="shared" si="10"/>
        <v>163.29999999999998</v>
      </c>
    </row>
    <row r="612" spans="5:5" x14ac:dyDescent="0.2">
      <c r="E612" s="8">
        <f t="shared" si="10"/>
        <v>163.29999999999998</v>
      </c>
    </row>
    <row r="613" spans="5:5" x14ac:dyDescent="0.2">
      <c r="E613" s="8">
        <f t="shared" si="10"/>
        <v>163.29999999999998</v>
      </c>
    </row>
    <row r="614" spans="5:5" x14ac:dyDescent="0.2">
      <c r="E614" s="8">
        <f t="shared" si="10"/>
        <v>163.29999999999998</v>
      </c>
    </row>
    <row r="615" spans="5:5" x14ac:dyDescent="0.2">
      <c r="E615" s="8">
        <f t="shared" si="10"/>
        <v>163.29999999999998</v>
      </c>
    </row>
    <row r="616" spans="5:5" x14ac:dyDescent="0.2">
      <c r="E616" s="8">
        <f t="shared" si="10"/>
        <v>163.29999999999998</v>
      </c>
    </row>
    <row r="617" spans="5:5" x14ac:dyDescent="0.2">
      <c r="E617" s="8">
        <f t="shared" si="10"/>
        <v>163.29999999999998</v>
      </c>
    </row>
    <row r="618" spans="5:5" x14ac:dyDescent="0.2">
      <c r="E618" s="8">
        <f t="shared" si="10"/>
        <v>163.29999999999998</v>
      </c>
    </row>
    <row r="619" spans="5:5" x14ac:dyDescent="0.2">
      <c r="E619" s="8">
        <f t="shared" si="10"/>
        <v>163.29999999999998</v>
      </c>
    </row>
    <row r="620" spans="5:5" x14ac:dyDescent="0.2">
      <c r="E620" s="8">
        <f t="shared" si="10"/>
        <v>163.29999999999998</v>
      </c>
    </row>
    <row r="621" spans="5:5" x14ac:dyDescent="0.2">
      <c r="E621" s="8">
        <f t="shared" si="10"/>
        <v>163.29999999999998</v>
      </c>
    </row>
    <row r="622" spans="5:5" x14ac:dyDescent="0.2">
      <c r="E622" s="8">
        <f t="shared" si="10"/>
        <v>163.29999999999998</v>
      </c>
    </row>
    <row r="623" spans="5:5" x14ac:dyDescent="0.2">
      <c r="E623" s="8">
        <f t="shared" si="10"/>
        <v>163.29999999999998</v>
      </c>
    </row>
    <row r="624" spans="5:5" x14ac:dyDescent="0.2">
      <c r="E624" s="8">
        <f t="shared" si="10"/>
        <v>163.29999999999998</v>
      </c>
    </row>
    <row r="625" spans="5:5" x14ac:dyDescent="0.2">
      <c r="E625" s="8">
        <f t="shared" si="10"/>
        <v>163.29999999999998</v>
      </c>
    </row>
    <row r="626" spans="5:5" x14ac:dyDescent="0.2">
      <c r="E626" s="8">
        <f t="shared" si="10"/>
        <v>163.29999999999998</v>
      </c>
    </row>
    <row r="627" spans="5:5" x14ac:dyDescent="0.2">
      <c r="E627" s="8">
        <f t="shared" si="10"/>
        <v>163.29999999999998</v>
      </c>
    </row>
    <row r="628" spans="5:5" x14ac:dyDescent="0.2">
      <c r="E628" s="8">
        <f t="shared" si="10"/>
        <v>163.29999999999998</v>
      </c>
    </row>
    <row r="629" spans="5:5" x14ac:dyDescent="0.2">
      <c r="E629" s="8">
        <f t="shared" si="10"/>
        <v>163.29999999999998</v>
      </c>
    </row>
    <row r="630" spans="5:5" x14ac:dyDescent="0.2">
      <c r="E630" s="8">
        <f t="shared" si="10"/>
        <v>163.29999999999998</v>
      </c>
    </row>
    <row r="631" spans="5:5" x14ac:dyDescent="0.2">
      <c r="E631" s="8">
        <f t="shared" si="10"/>
        <v>163.29999999999998</v>
      </c>
    </row>
    <row r="632" spans="5:5" x14ac:dyDescent="0.2">
      <c r="E632" s="8">
        <f t="shared" si="10"/>
        <v>163.29999999999998</v>
      </c>
    </row>
    <row r="633" spans="5:5" x14ac:dyDescent="0.2">
      <c r="E633" s="8">
        <f t="shared" si="10"/>
        <v>163.29999999999998</v>
      </c>
    </row>
    <row r="634" spans="5:5" x14ac:dyDescent="0.2">
      <c r="E634" s="8">
        <f t="shared" si="10"/>
        <v>163.29999999999998</v>
      </c>
    </row>
    <row r="635" spans="5:5" x14ac:dyDescent="0.2">
      <c r="E635" s="8">
        <f t="shared" si="10"/>
        <v>163.29999999999998</v>
      </c>
    </row>
    <row r="636" spans="5:5" x14ac:dyDescent="0.2">
      <c r="E636" s="8">
        <f t="shared" si="10"/>
        <v>163.29999999999998</v>
      </c>
    </row>
    <row r="637" spans="5:5" x14ac:dyDescent="0.2">
      <c r="E637" s="8">
        <f t="shared" si="10"/>
        <v>163.29999999999998</v>
      </c>
    </row>
    <row r="638" spans="5:5" x14ac:dyDescent="0.2">
      <c r="E638" s="8">
        <f t="shared" si="10"/>
        <v>163.29999999999998</v>
      </c>
    </row>
    <row r="639" spans="5:5" x14ac:dyDescent="0.2">
      <c r="E639" s="8">
        <f t="shared" si="10"/>
        <v>163.29999999999998</v>
      </c>
    </row>
    <row r="640" spans="5:5" x14ac:dyDescent="0.2">
      <c r="E640" s="8">
        <f t="shared" si="10"/>
        <v>163.29999999999998</v>
      </c>
    </row>
    <row r="641" spans="5:5" x14ac:dyDescent="0.2">
      <c r="E641" s="8">
        <f t="shared" si="10"/>
        <v>163.29999999999998</v>
      </c>
    </row>
    <row r="642" spans="5:5" x14ac:dyDescent="0.2">
      <c r="E642" s="8">
        <f t="shared" si="10"/>
        <v>163.29999999999998</v>
      </c>
    </row>
    <row r="643" spans="5:5" x14ac:dyDescent="0.2">
      <c r="E643" s="8">
        <f t="shared" ref="E643:E706" si="11">E642-C643+D643</f>
        <v>163.29999999999998</v>
      </c>
    </row>
    <row r="644" spans="5:5" x14ac:dyDescent="0.2">
      <c r="E644" s="8">
        <f t="shared" si="11"/>
        <v>163.29999999999998</v>
      </c>
    </row>
    <row r="645" spans="5:5" x14ac:dyDescent="0.2">
      <c r="E645" s="8">
        <f t="shared" si="11"/>
        <v>163.29999999999998</v>
      </c>
    </row>
    <row r="646" spans="5:5" x14ac:dyDescent="0.2">
      <c r="E646" s="8">
        <f t="shared" si="11"/>
        <v>163.29999999999998</v>
      </c>
    </row>
    <row r="647" spans="5:5" x14ac:dyDescent="0.2">
      <c r="E647" s="8">
        <f t="shared" si="11"/>
        <v>163.29999999999998</v>
      </c>
    </row>
    <row r="648" spans="5:5" x14ac:dyDescent="0.2">
      <c r="E648" s="8">
        <f t="shared" si="11"/>
        <v>163.29999999999998</v>
      </c>
    </row>
    <row r="649" spans="5:5" x14ac:dyDescent="0.2">
      <c r="E649" s="8">
        <f t="shared" si="11"/>
        <v>163.29999999999998</v>
      </c>
    </row>
    <row r="650" spans="5:5" x14ac:dyDescent="0.2">
      <c r="E650" s="8">
        <f t="shared" si="11"/>
        <v>163.29999999999998</v>
      </c>
    </row>
    <row r="651" spans="5:5" x14ac:dyDescent="0.2">
      <c r="E651" s="8">
        <f t="shared" si="11"/>
        <v>163.29999999999998</v>
      </c>
    </row>
    <row r="652" spans="5:5" x14ac:dyDescent="0.2">
      <c r="E652" s="8">
        <f t="shared" si="11"/>
        <v>163.29999999999998</v>
      </c>
    </row>
    <row r="653" spans="5:5" x14ac:dyDescent="0.2">
      <c r="E653" s="8">
        <f t="shared" si="11"/>
        <v>163.29999999999998</v>
      </c>
    </row>
    <row r="654" spans="5:5" x14ac:dyDescent="0.2">
      <c r="E654" s="8">
        <f t="shared" si="11"/>
        <v>163.29999999999998</v>
      </c>
    </row>
    <row r="655" spans="5:5" x14ac:dyDescent="0.2">
      <c r="E655" s="8">
        <f t="shared" si="11"/>
        <v>163.29999999999998</v>
      </c>
    </row>
    <row r="656" spans="5:5" x14ac:dyDescent="0.2">
      <c r="E656" s="8">
        <f t="shared" si="11"/>
        <v>163.29999999999998</v>
      </c>
    </row>
    <row r="657" spans="5:5" x14ac:dyDescent="0.2">
      <c r="E657" s="8">
        <f t="shared" si="11"/>
        <v>163.29999999999998</v>
      </c>
    </row>
    <row r="658" spans="5:5" x14ac:dyDescent="0.2">
      <c r="E658" s="8">
        <f t="shared" si="11"/>
        <v>163.29999999999998</v>
      </c>
    </row>
    <row r="659" spans="5:5" x14ac:dyDescent="0.2">
      <c r="E659" s="8">
        <f t="shared" si="11"/>
        <v>163.29999999999998</v>
      </c>
    </row>
    <row r="660" spans="5:5" x14ac:dyDescent="0.2">
      <c r="E660" s="8">
        <f t="shared" si="11"/>
        <v>163.29999999999998</v>
      </c>
    </row>
    <row r="661" spans="5:5" x14ac:dyDescent="0.2">
      <c r="E661" s="8">
        <f t="shared" si="11"/>
        <v>163.29999999999998</v>
      </c>
    </row>
    <row r="662" spans="5:5" x14ac:dyDescent="0.2">
      <c r="E662" s="8">
        <f t="shared" si="11"/>
        <v>163.29999999999998</v>
      </c>
    </row>
    <row r="663" spans="5:5" x14ac:dyDescent="0.2">
      <c r="E663" s="8">
        <f t="shared" si="11"/>
        <v>163.29999999999998</v>
      </c>
    </row>
    <row r="664" spans="5:5" x14ac:dyDescent="0.2">
      <c r="E664" s="8">
        <f t="shared" si="11"/>
        <v>163.29999999999998</v>
      </c>
    </row>
    <row r="665" spans="5:5" x14ac:dyDescent="0.2">
      <c r="E665" s="8">
        <f t="shared" si="11"/>
        <v>163.29999999999998</v>
      </c>
    </row>
    <row r="666" spans="5:5" x14ac:dyDescent="0.2">
      <c r="E666" s="8">
        <f t="shared" si="11"/>
        <v>163.29999999999998</v>
      </c>
    </row>
    <row r="667" spans="5:5" x14ac:dyDescent="0.2">
      <c r="E667" s="8">
        <f t="shared" si="11"/>
        <v>163.29999999999998</v>
      </c>
    </row>
    <row r="668" spans="5:5" x14ac:dyDescent="0.2">
      <c r="E668" s="8">
        <f t="shared" si="11"/>
        <v>163.29999999999998</v>
      </c>
    </row>
    <row r="669" spans="5:5" x14ac:dyDescent="0.2">
      <c r="E669" s="8">
        <f t="shared" si="11"/>
        <v>163.29999999999998</v>
      </c>
    </row>
    <row r="670" spans="5:5" x14ac:dyDescent="0.2">
      <c r="E670" s="8">
        <f t="shared" si="11"/>
        <v>163.29999999999998</v>
      </c>
    </row>
    <row r="671" spans="5:5" x14ac:dyDescent="0.2">
      <c r="E671" s="8">
        <f t="shared" si="11"/>
        <v>163.29999999999998</v>
      </c>
    </row>
    <row r="672" spans="5:5" x14ac:dyDescent="0.2">
      <c r="E672" s="8">
        <f t="shared" si="11"/>
        <v>163.29999999999998</v>
      </c>
    </row>
    <row r="673" spans="5:5" x14ac:dyDescent="0.2">
      <c r="E673" s="8">
        <f t="shared" si="11"/>
        <v>163.29999999999998</v>
      </c>
    </row>
    <row r="674" spans="5:5" x14ac:dyDescent="0.2">
      <c r="E674" s="8">
        <f t="shared" si="11"/>
        <v>163.29999999999998</v>
      </c>
    </row>
    <row r="675" spans="5:5" x14ac:dyDescent="0.2">
      <c r="E675" s="8">
        <f t="shared" si="11"/>
        <v>163.29999999999998</v>
      </c>
    </row>
    <row r="676" spans="5:5" x14ac:dyDescent="0.2">
      <c r="E676" s="8">
        <f t="shared" si="11"/>
        <v>163.29999999999998</v>
      </c>
    </row>
    <row r="677" spans="5:5" x14ac:dyDescent="0.2">
      <c r="E677" s="8">
        <f t="shared" si="11"/>
        <v>163.29999999999998</v>
      </c>
    </row>
    <row r="678" spans="5:5" x14ac:dyDescent="0.2">
      <c r="E678" s="8">
        <f t="shared" si="11"/>
        <v>163.29999999999998</v>
      </c>
    </row>
    <row r="679" spans="5:5" x14ac:dyDescent="0.2">
      <c r="E679" s="8">
        <f t="shared" si="11"/>
        <v>163.29999999999998</v>
      </c>
    </row>
    <row r="680" spans="5:5" x14ac:dyDescent="0.2">
      <c r="E680" s="8">
        <f t="shared" si="11"/>
        <v>163.29999999999998</v>
      </c>
    </row>
    <row r="681" spans="5:5" x14ac:dyDescent="0.2">
      <c r="E681" s="8">
        <f t="shared" si="11"/>
        <v>163.29999999999998</v>
      </c>
    </row>
    <row r="682" spans="5:5" x14ac:dyDescent="0.2">
      <c r="E682" s="8">
        <f t="shared" si="11"/>
        <v>163.29999999999998</v>
      </c>
    </row>
    <row r="683" spans="5:5" x14ac:dyDescent="0.2">
      <c r="E683" s="8">
        <f t="shared" si="11"/>
        <v>163.29999999999998</v>
      </c>
    </row>
    <row r="684" spans="5:5" x14ac:dyDescent="0.2">
      <c r="E684" s="8">
        <f t="shared" si="11"/>
        <v>163.29999999999998</v>
      </c>
    </row>
    <row r="685" spans="5:5" x14ac:dyDescent="0.2">
      <c r="E685" s="8">
        <f t="shared" si="11"/>
        <v>163.29999999999998</v>
      </c>
    </row>
    <row r="686" spans="5:5" x14ac:dyDescent="0.2">
      <c r="E686" s="8">
        <f t="shared" si="11"/>
        <v>163.29999999999998</v>
      </c>
    </row>
    <row r="687" spans="5:5" x14ac:dyDescent="0.2">
      <c r="E687" s="8">
        <f t="shared" si="11"/>
        <v>163.29999999999998</v>
      </c>
    </row>
    <row r="688" spans="5:5" x14ac:dyDescent="0.2">
      <c r="E688" s="8">
        <f t="shared" si="11"/>
        <v>163.29999999999998</v>
      </c>
    </row>
    <row r="689" spans="5:5" x14ac:dyDescent="0.2">
      <c r="E689" s="8">
        <f t="shared" si="11"/>
        <v>163.29999999999998</v>
      </c>
    </row>
    <row r="690" spans="5:5" x14ac:dyDescent="0.2">
      <c r="E690" s="8">
        <f t="shared" si="11"/>
        <v>163.29999999999998</v>
      </c>
    </row>
    <row r="691" spans="5:5" x14ac:dyDescent="0.2">
      <c r="E691" s="8">
        <f t="shared" si="11"/>
        <v>163.29999999999998</v>
      </c>
    </row>
    <row r="692" spans="5:5" x14ac:dyDescent="0.2">
      <c r="E692" s="8">
        <f t="shared" si="11"/>
        <v>163.29999999999998</v>
      </c>
    </row>
    <row r="693" spans="5:5" x14ac:dyDescent="0.2">
      <c r="E693" s="8">
        <f t="shared" si="11"/>
        <v>163.29999999999998</v>
      </c>
    </row>
    <row r="694" spans="5:5" x14ac:dyDescent="0.2">
      <c r="E694" s="8">
        <f t="shared" si="11"/>
        <v>163.29999999999998</v>
      </c>
    </row>
    <row r="695" spans="5:5" x14ac:dyDescent="0.2">
      <c r="E695" s="8">
        <f t="shared" si="11"/>
        <v>163.29999999999998</v>
      </c>
    </row>
    <row r="696" spans="5:5" x14ac:dyDescent="0.2">
      <c r="E696" s="8">
        <f t="shared" si="11"/>
        <v>163.29999999999998</v>
      </c>
    </row>
    <row r="697" spans="5:5" x14ac:dyDescent="0.2">
      <c r="E697" s="8">
        <f t="shared" si="11"/>
        <v>163.29999999999998</v>
      </c>
    </row>
    <row r="698" spans="5:5" x14ac:dyDescent="0.2">
      <c r="E698" s="8">
        <f t="shared" si="11"/>
        <v>163.29999999999998</v>
      </c>
    </row>
    <row r="699" spans="5:5" x14ac:dyDescent="0.2">
      <c r="E699" s="8">
        <f t="shared" si="11"/>
        <v>163.29999999999998</v>
      </c>
    </row>
    <row r="700" spans="5:5" x14ac:dyDescent="0.2">
      <c r="E700" s="8">
        <f t="shared" si="11"/>
        <v>163.29999999999998</v>
      </c>
    </row>
    <row r="701" spans="5:5" x14ac:dyDescent="0.2">
      <c r="E701" s="8">
        <f t="shared" si="11"/>
        <v>163.29999999999998</v>
      </c>
    </row>
    <row r="702" spans="5:5" x14ac:dyDescent="0.2">
      <c r="E702" s="8">
        <f t="shared" si="11"/>
        <v>163.29999999999998</v>
      </c>
    </row>
    <row r="703" spans="5:5" x14ac:dyDescent="0.2">
      <c r="E703" s="8">
        <f t="shared" si="11"/>
        <v>163.29999999999998</v>
      </c>
    </row>
    <row r="704" spans="5:5" x14ac:dyDescent="0.2">
      <c r="E704" s="8">
        <f t="shared" si="11"/>
        <v>163.29999999999998</v>
      </c>
    </row>
    <row r="705" spans="5:5" x14ac:dyDescent="0.2">
      <c r="E705" s="8">
        <f t="shared" si="11"/>
        <v>163.29999999999998</v>
      </c>
    </row>
    <row r="706" spans="5:5" x14ac:dyDescent="0.2">
      <c r="E706" s="8">
        <f t="shared" si="11"/>
        <v>163.29999999999998</v>
      </c>
    </row>
    <row r="707" spans="5:5" x14ac:dyDescent="0.2">
      <c r="E707" s="8">
        <f t="shared" ref="E707:E770" si="12">E706-C707+D707</f>
        <v>163.29999999999998</v>
      </c>
    </row>
    <row r="708" spans="5:5" x14ac:dyDescent="0.2">
      <c r="E708" s="8">
        <f t="shared" si="12"/>
        <v>163.29999999999998</v>
      </c>
    </row>
    <row r="709" spans="5:5" x14ac:dyDescent="0.2">
      <c r="E709" s="8">
        <f t="shared" si="12"/>
        <v>163.29999999999998</v>
      </c>
    </row>
    <row r="710" spans="5:5" x14ac:dyDescent="0.2">
      <c r="E710" s="8">
        <f t="shared" si="12"/>
        <v>163.29999999999998</v>
      </c>
    </row>
    <row r="711" spans="5:5" x14ac:dyDescent="0.2">
      <c r="E711" s="8">
        <f t="shared" si="12"/>
        <v>163.29999999999998</v>
      </c>
    </row>
    <row r="712" spans="5:5" x14ac:dyDescent="0.2">
      <c r="E712" s="8">
        <f t="shared" si="12"/>
        <v>163.29999999999998</v>
      </c>
    </row>
    <row r="713" spans="5:5" x14ac:dyDescent="0.2">
      <c r="E713" s="8">
        <f t="shared" si="12"/>
        <v>163.29999999999998</v>
      </c>
    </row>
    <row r="714" spans="5:5" x14ac:dyDescent="0.2">
      <c r="E714" s="8">
        <f t="shared" si="12"/>
        <v>163.29999999999998</v>
      </c>
    </row>
    <row r="715" spans="5:5" x14ac:dyDescent="0.2">
      <c r="E715" s="8">
        <f t="shared" si="12"/>
        <v>163.29999999999998</v>
      </c>
    </row>
    <row r="716" spans="5:5" x14ac:dyDescent="0.2">
      <c r="E716" s="8">
        <f t="shared" si="12"/>
        <v>163.29999999999998</v>
      </c>
    </row>
    <row r="717" spans="5:5" x14ac:dyDescent="0.2">
      <c r="E717" s="8">
        <f t="shared" si="12"/>
        <v>163.29999999999998</v>
      </c>
    </row>
    <row r="718" spans="5:5" x14ac:dyDescent="0.2">
      <c r="E718" s="8">
        <f t="shared" si="12"/>
        <v>163.29999999999998</v>
      </c>
    </row>
    <row r="719" spans="5:5" x14ac:dyDescent="0.2">
      <c r="E719" s="8">
        <f t="shared" si="12"/>
        <v>163.29999999999998</v>
      </c>
    </row>
    <row r="720" spans="5:5" x14ac:dyDescent="0.2">
      <c r="E720" s="8">
        <f t="shared" si="12"/>
        <v>163.29999999999998</v>
      </c>
    </row>
    <row r="721" spans="5:5" x14ac:dyDescent="0.2">
      <c r="E721" s="8">
        <f t="shared" si="12"/>
        <v>163.29999999999998</v>
      </c>
    </row>
    <row r="722" spans="5:5" x14ac:dyDescent="0.2">
      <c r="E722" s="8">
        <f t="shared" si="12"/>
        <v>163.29999999999998</v>
      </c>
    </row>
    <row r="723" spans="5:5" x14ac:dyDescent="0.2">
      <c r="E723" s="8">
        <f t="shared" si="12"/>
        <v>163.29999999999998</v>
      </c>
    </row>
    <row r="724" spans="5:5" x14ac:dyDescent="0.2">
      <c r="E724" s="8">
        <f t="shared" si="12"/>
        <v>163.29999999999998</v>
      </c>
    </row>
    <row r="725" spans="5:5" x14ac:dyDescent="0.2">
      <c r="E725" s="8">
        <f t="shared" si="12"/>
        <v>163.29999999999998</v>
      </c>
    </row>
    <row r="726" spans="5:5" x14ac:dyDescent="0.2">
      <c r="E726" s="8">
        <f t="shared" si="12"/>
        <v>163.29999999999998</v>
      </c>
    </row>
    <row r="727" spans="5:5" x14ac:dyDescent="0.2">
      <c r="E727" s="8">
        <f t="shared" si="12"/>
        <v>163.29999999999998</v>
      </c>
    </row>
    <row r="728" spans="5:5" x14ac:dyDescent="0.2">
      <c r="E728" s="8">
        <f t="shared" si="12"/>
        <v>163.29999999999998</v>
      </c>
    </row>
    <row r="729" spans="5:5" x14ac:dyDescent="0.2">
      <c r="E729" s="8">
        <f t="shared" si="12"/>
        <v>163.29999999999998</v>
      </c>
    </row>
    <row r="730" spans="5:5" x14ac:dyDescent="0.2">
      <c r="E730" s="8">
        <f t="shared" si="12"/>
        <v>163.29999999999998</v>
      </c>
    </row>
    <row r="731" spans="5:5" x14ac:dyDescent="0.2">
      <c r="E731" s="8">
        <f t="shared" si="12"/>
        <v>163.29999999999998</v>
      </c>
    </row>
    <row r="732" spans="5:5" x14ac:dyDescent="0.2">
      <c r="E732" s="8">
        <f t="shared" si="12"/>
        <v>163.29999999999998</v>
      </c>
    </row>
    <row r="733" spans="5:5" x14ac:dyDescent="0.2">
      <c r="E733" s="8">
        <f t="shared" si="12"/>
        <v>163.29999999999998</v>
      </c>
    </row>
    <row r="734" spans="5:5" x14ac:dyDescent="0.2">
      <c r="E734" s="8">
        <f t="shared" si="12"/>
        <v>163.29999999999998</v>
      </c>
    </row>
    <row r="735" spans="5:5" x14ac:dyDescent="0.2">
      <c r="E735" s="8">
        <f t="shared" si="12"/>
        <v>163.29999999999998</v>
      </c>
    </row>
    <row r="736" spans="5:5" x14ac:dyDescent="0.2">
      <c r="E736" s="8">
        <f t="shared" si="12"/>
        <v>163.29999999999998</v>
      </c>
    </row>
    <row r="737" spans="5:5" x14ac:dyDescent="0.2">
      <c r="E737" s="8">
        <f t="shared" si="12"/>
        <v>163.29999999999998</v>
      </c>
    </row>
    <row r="738" spans="5:5" x14ac:dyDescent="0.2">
      <c r="E738" s="8">
        <f t="shared" si="12"/>
        <v>163.29999999999998</v>
      </c>
    </row>
    <row r="739" spans="5:5" x14ac:dyDescent="0.2">
      <c r="E739" s="8">
        <f t="shared" si="12"/>
        <v>163.29999999999998</v>
      </c>
    </row>
    <row r="740" spans="5:5" x14ac:dyDescent="0.2">
      <c r="E740" s="8">
        <f t="shared" si="12"/>
        <v>163.29999999999998</v>
      </c>
    </row>
    <row r="741" spans="5:5" x14ac:dyDescent="0.2">
      <c r="E741" s="8">
        <f t="shared" si="12"/>
        <v>163.29999999999998</v>
      </c>
    </row>
    <row r="742" spans="5:5" x14ac:dyDescent="0.2">
      <c r="E742" s="8">
        <f t="shared" si="12"/>
        <v>163.29999999999998</v>
      </c>
    </row>
    <row r="743" spans="5:5" x14ac:dyDescent="0.2">
      <c r="E743" s="8">
        <f t="shared" si="12"/>
        <v>163.29999999999998</v>
      </c>
    </row>
    <row r="744" spans="5:5" x14ac:dyDescent="0.2">
      <c r="E744" s="8">
        <f t="shared" si="12"/>
        <v>163.29999999999998</v>
      </c>
    </row>
    <row r="745" spans="5:5" x14ac:dyDescent="0.2">
      <c r="E745" s="8">
        <f t="shared" si="12"/>
        <v>163.29999999999998</v>
      </c>
    </row>
    <row r="746" spans="5:5" x14ac:dyDescent="0.2">
      <c r="E746" s="8">
        <f t="shared" si="12"/>
        <v>163.29999999999998</v>
      </c>
    </row>
    <row r="747" spans="5:5" x14ac:dyDescent="0.2">
      <c r="E747" s="8">
        <f t="shared" si="12"/>
        <v>163.29999999999998</v>
      </c>
    </row>
    <row r="748" spans="5:5" x14ac:dyDescent="0.2">
      <c r="E748" s="8">
        <f t="shared" si="12"/>
        <v>163.29999999999998</v>
      </c>
    </row>
    <row r="749" spans="5:5" x14ac:dyDescent="0.2">
      <c r="E749" s="8">
        <f t="shared" si="12"/>
        <v>163.29999999999998</v>
      </c>
    </row>
    <row r="750" spans="5:5" x14ac:dyDescent="0.2">
      <c r="E750" s="8">
        <f t="shared" si="12"/>
        <v>163.29999999999998</v>
      </c>
    </row>
    <row r="751" spans="5:5" x14ac:dyDescent="0.2">
      <c r="E751" s="8">
        <f t="shared" si="12"/>
        <v>163.29999999999998</v>
      </c>
    </row>
    <row r="752" spans="5:5" x14ac:dyDescent="0.2">
      <c r="E752" s="8">
        <f t="shared" si="12"/>
        <v>163.29999999999998</v>
      </c>
    </row>
    <row r="753" spans="5:5" x14ac:dyDescent="0.2">
      <c r="E753" s="8">
        <f t="shared" si="12"/>
        <v>163.29999999999998</v>
      </c>
    </row>
    <row r="754" spans="5:5" x14ac:dyDescent="0.2">
      <c r="E754" s="8">
        <f t="shared" si="12"/>
        <v>163.29999999999998</v>
      </c>
    </row>
    <row r="755" spans="5:5" x14ac:dyDescent="0.2">
      <c r="E755" s="8">
        <f t="shared" si="12"/>
        <v>163.29999999999998</v>
      </c>
    </row>
    <row r="756" spans="5:5" x14ac:dyDescent="0.2">
      <c r="E756" s="8">
        <f t="shared" si="12"/>
        <v>163.29999999999998</v>
      </c>
    </row>
    <row r="757" spans="5:5" x14ac:dyDescent="0.2">
      <c r="E757" s="8">
        <f t="shared" si="12"/>
        <v>163.29999999999998</v>
      </c>
    </row>
    <row r="758" spans="5:5" x14ac:dyDescent="0.2">
      <c r="E758" s="8">
        <f t="shared" si="12"/>
        <v>163.29999999999998</v>
      </c>
    </row>
    <row r="759" spans="5:5" x14ac:dyDescent="0.2">
      <c r="E759" s="8">
        <f t="shared" si="12"/>
        <v>163.29999999999998</v>
      </c>
    </row>
    <row r="760" spans="5:5" x14ac:dyDescent="0.2">
      <c r="E760" s="8">
        <f t="shared" si="12"/>
        <v>163.29999999999998</v>
      </c>
    </row>
    <row r="761" spans="5:5" x14ac:dyDescent="0.2">
      <c r="E761" s="8">
        <f t="shared" si="12"/>
        <v>163.29999999999998</v>
      </c>
    </row>
    <row r="762" spans="5:5" x14ac:dyDescent="0.2">
      <c r="E762" s="8">
        <f t="shared" si="12"/>
        <v>163.29999999999998</v>
      </c>
    </row>
    <row r="763" spans="5:5" x14ac:dyDescent="0.2">
      <c r="E763" s="8">
        <f t="shared" si="12"/>
        <v>163.29999999999998</v>
      </c>
    </row>
    <row r="764" spans="5:5" x14ac:dyDescent="0.2">
      <c r="E764" s="8">
        <f t="shared" si="12"/>
        <v>163.29999999999998</v>
      </c>
    </row>
    <row r="765" spans="5:5" x14ac:dyDescent="0.2">
      <c r="E765" s="8">
        <f t="shared" si="12"/>
        <v>163.29999999999998</v>
      </c>
    </row>
    <row r="766" spans="5:5" x14ac:dyDescent="0.2">
      <c r="E766" s="8">
        <f t="shared" si="12"/>
        <v>163.29999999999998</v>
      </c>
    </row>
    <row r="767" spans="5:5" x14ac:dyDescent="0.2">
      <c r="E767" s="8">
        <f t="shared" si="12"/>
        <v>163.29999999999998</v>
      </c>
    </row>
    <row r="768" spans="5:5" x14ac:dyDescent="0.2">
      <c r="E768" s="8">
        <f t="shared" si="12"/>
        <v>163.29999999999998</v>
      </c>
    </row>
    <row r="769" spans="5:5" x14ac:dyDescent="0.2">
      <c r="E769" s="8">
        <f t="shared" si="12"/>
        <v>163.29999999999998</v>
      </c>
    </row>
    <row r="770" spans="5:5" x14ac:dyDescent="0.2">
      <c r="E770" s="8">
        <f t="shared" si="12"/>
        <v>163.29999999999998</v>
      </c>
    </row>
    <row r="771" spans="5:5" x14ac:dyDescent="0.2">
      <c r="E771" s="8">
        <f t="shared" ref="E771:E834" si="13">E770-C771+D771</f>
        <v>163.29999999999998</v>
      </c>
    </row>
    <row r="772" spans="5:5" x14ac:dyDescent="0.2">
      <c r="E772" s="8">
        <f t="shared" si="13"/>
        <v>163.29999999999998</v>
      </c>
    </row>
    <row r="773" spans="5:5" x14ac:dyDescent="0.2">
      <c r="E773" s="8">
        <f t="shared" si="13"/>
        <v>163.29999999999998</v>
      </c>
    </row>
    <row r="774" spans="5:5" x14ac:dyDescent="0.2">
      <c r="E774" s="8">
        <f t="shared" si="13"/>
        <v>163.29999999999998</v>
      </c>
    </row>
    <row r="775" spans="5:5" x14ac:dyDescent="0.2">
      <c r="E775" s="8">
        <f t="shared" si="13"/>
        <v>163.29999999999998</v>
      </c>
    </row>
    <row r="776" spans="5:5" x14ac:dyDescent="0.2">
      <c r="E776" s="8">
        <f t="shared" si="13"/>
        <v>163.29999999999998</v>
      </c>
    </row>
    <row r="777" spans="5:5" x14ac:dyDescent="0.2">
      <c r="E777" s="8">
        <f t="shared" si="13"/>
        <v>163.29999999999998</v>
      </c>
    </row>
    <row r="778" spans="5:5" x14ac:dyDescent="0.2">
      <c r="E778" s="8">
        <f t="shared" si="13"/>
        <v>163.29999999999998</v>
      </c>
    </row>
    <row r="779" spans="5:5" x14ac:dyDescent="0.2">
      <c r="E779" s="8">
        <f t="shared" si="13"/>
        <v>163.29999999999998</v>
      </c>
    </row>
    <row r="780" spans="5:5" x14ac:dyDescent="0.2">
      <c r="E780" s="8">
        <f t="shared" si="13"/>
        <v>163.29999999999998</v>
      </c>
    </row>
    <row r="781" spans="5:5" x14ac:dyDescent="0.2">
      <c r="E781" s="8">
        <f t="shared" si="13"/>
        <v>163.29999999999998</v>
      </c>
    </row>
    <row r="782" spans="5:5" x14ac:dyDescent="0.2">
      <c r="E782" s="8">
        <f t="shared" si="13"/>
        <v>163.29999999999998</v>
      </c>
    </row>
    <row r="783" spans="5:5" x14ac:dyDescent="0.2">
      <c r="E783" s="8">
        <f t="shared" si="13"/>
        <v>163.29999999999998</v>
      </c>
    </row>
    <row r="784" spans="5:5" x14ac:dyDescent="0.2">
      <c r="E784" s="8">
        <f t="shared" si="13"/>
        <v>163.29999999999998</v>
      </c>
    </row>
    <row r="785" spans="5:5" x14ac:dyDescent="0.2">
      <c r="E785" s="8">
        <f t="shared" si="13"/>
        <v>163.29999999999998</v>
      </c>
    </row>
    <row r="786" spans="5:5" x14ac:dyDescent="0.2">
      <c r="E786" s="8">
        <f t="shared" si="13"/>
        <v>163.29999999999998</v>
      </c>
    </row>
    <row r="787" spans="5:5" x14ac:dyDescent="0.2">
      <c r="E787" s="8">
        <f t="shared" si="13"/>
        <v>163.29999999999998</v>
      </c>
    </row>
    <row r="788" spans="5:5" x14ac:dyDescent="0.2">
      <c r="E788" s="8">
        <f t="shared" si="13"/>
        <v>163.29999999999998</v>
      </c>
    </row>
    <row r="789" spans="5:5" x14ac:dyDescent="0.2">
      <c r="E789" s="8">
        <f t="shared" si="13"/>
        <v>163.29999999999998</v>
      </c>
    </row>
    <row r="790" spans="5:5" x14ac:dyDescent="0.2">
      <c r="E790" s="8">
        <f t="shared" si="13"/>
        <v>163.29999999999998</v>
      </c>
    </row>
    <row r="791" spans="5:5" x14ac:dyDescent="0.2">
      <c r="E791" s="8">
        <f t="shared" si="13"/>
        <v>163.29999999999998</v>
      </c>
    </row>
    <row r="792" spans="5:5" x14ac:dyDescent="0.2">
      <c r="E792" s="8">
        <f t="shared" si="13"/>
        <v>163.29999999999998</v>
      </c>
    </row>
    <row r="793" spans="5:5" x14ac:dyDescent="0.2">
      <c r="E793" s="8">
        <f t="shared" si="13"/>
        <v>163.29999999999998</v>
      </c>
    </row>
    <row r="794" spans="5:5" x14ac:dyDescent="0.2">
      <c r="E794" s="8">
        <f t="shared" si="13"/>
        <v>163.29999999999998</v>
      </c>
    </row>
    <row r="795" spans="5:5" x14ac:dyDescent="0.2">
      <c r="E795" s="8">
        <f t="shared" si="13"/>
        <v>163.29999999999998</v>
      </c>
    </row>
    <row r="796" spans="5:5" x14ac:dyDescent="0.2">
      <c r="E796" s="8">
        <f t="shared" si="13"/>
        <v>163.29999999999998</v>
      </c>
    </row>
    <row r="797" spans="5:5" x14ac:dyDescent="0.2">
      <c r="E797" s="8">
        <f t="shared" si="13"/>
        <v>163.29999999999998</v>
      </c>
    </row>
    <row r="798" spans="5:5" x14ac:dyDescent="0.2">
      <c r="E798" s="8">
        <f t="shared" si="13"/>
        <v>163.29999999999998</v>
      </c>
    </row>
    <row r="799" spans="5:5" x14ac:dyDescent="0.2">
      <c r="E799" s="8">
        <f t="shared" si="13"/>
        <v>163.29999999999998</v>
      </c>
    </row>
    <row r="800" spans="5:5" x14ac:dyDescent="0.2">
      <c r="E800" s="8">
        <f t="shared" si="13"/>
        <v>163.29999999999998</v>
      </c>
    </row>
    <row r="801" spans="5:5" x14ac:dyDescent="0.2">
      <c r="E801" s="8">
        <f t="shared" si="13"/>
        <v>163.29999999999998</v>
      </c>
    </row>
    <row r="802" spans="5:5" x14ac:dyDescent="0.2">
      <c r="E802" s="8">
        <f t="shared" si="13"/>
        <v>163.29999999999998</v>
      </c>
    </row>
    <row r="803" spans="5:5" x14ac:dyDescent="0.2">
      <c r="E803" s="8">
        <f t="shared" si="13"/>
        <v>163.29999999999998</v>
      </c>
    </row>
    <row r="804" spans="5:5" x14ac:dyDescent="0.2">
      <c r="E804" s="8">
        <f t="shared" si="13"/>
        <v>163.29999999999998</v>
      </c>
    </row>
    <row r="805" spans="5:5" x14ac:dyDescent="0.2">
      <c r="E805" s="8">
        <f t="shared" si="13"/>
        <v>163.29999999999998</v>
      </c>
    </row>
    <row r="806" spans="5:5" x14ac:dyDescent="0.2">
      <c r="E806" s="8">
        <f t="shared" si="13"/>
        <v>163.29999999999998</v>
      </c>
    </row>
    <row r="807" spans="5:5" x14ac:dyDescent="0.2">
      <c r="E807" s="8">
        <f t="shared" si="13"/>
        <v>163.29999999999998</v>
      </c>
    </row>
    <row r="808" spans="5:5" x14ac:dyDescent="0.2">
      <c r="E808" s="8">
        <f t="shared" si="13"/>
        <v>163.29999999999998</v>
      </c>
    </row>
    <row r="809" spans="5:5" x14ac:dyDescent="0.2">
      <c r="E809" s="8">
        <f t="shared" si="13"/>
        <v>163.29999999999998</v>
      </c>
    </row>
    <row r="810" spans="5:5" x14ac:dyDescent="0.2">
      <c r="E810" s="8">
        <f t="shared" si="13"/>
        <v>163.29999999999998</v>
      </c>
    </row>
    <row r="811" spans="5:5" x14ac:dyDescent="0.2">
      <c r="E811" s="8">
        <f t="shared" si="13"/>
        <v>163.29999999999998</v>
      </c>
    </row>
    <row r="812" spans="5:5" x14ac:dyDescent="0.2">
      <c r="E812" s="8">
        <f t="shared" si="13"/>
        <v>163.29999999999998</v>
      </c>
    </row>
    <row r="813" spans="5:5" x14ac:dyDescent="0.2">
      <c r="E813" s="8">
        <f t="shared" si="13"/>
        <v>163.29999999999998</v>
      </c>
    </row>
    <row r="814" spans="5:5" x14ac:dyDescent="0.2">
      <c r="E814" s="8">
        <f t="shared" si="13"/>
        <v>163.29999999999998</v>
      </c>
    </row>
    <row r="815" spans="5:5" x14ac:dyDescent="0.2">
      <c r="E815" s="8">
        <f t="shared" si="13"/>
        <v>163.29999999999998</v>
      </c>
    </row>
    <row r="816" spans="5:5" x14ac:dyDescent="0.2">
      <c r="E816" s="8">
        <f t="shared" si="13"/>
        <v>163.29999999999998</v>
      </c>
    </row>
    <row r="817" spans="5:5" x14ac:dyDescent="0.2">
      <c r="E817" s="8">
        <f t="shared" si="13"/>
        <v>163.29999999999998</v>
      </c>
    </row>
    <row r="818" spans="5:5" x14ac:dyDescent="0.2">
      <c r="E818" s="8">
        <f t="shared" si="13"/>
        <v>163.29999999999998</v>
      </c>
    </row>
    <row r="819" spans="5:5" x14ac:dyDescent="0.2">
      <c r="E819" s="8">
        <f t="shared" si="13"/>
        <v>163.29999999999998</v>
      </c>
    </row>
    <row r="820" spans="5:5" x14ac:dyDescent="0.2">
      <c r="E820" s="8">
        <f t="shared" si="13"/>
        <v>163.29999999999998</v>
      </c>
    </row>
    <row r="821" spans="5:5" x14ac:dyDescent="0.2">
      <c r="E821" s="8">
        <f t="shared" si="13"/>
        <v>163.29999999999998</v>
      </c>
    </row>
    <row r="822" spans="5:5" x14ac:dyDescent="0.2">
      <c r="E822" s="8">
        <f t="shared" si="13"/>
        <v>163.29999999999998</v>
      </c>
    </row>
    <row r="823" spans="5:5" x14ac:dyDescent="0.2">
      <c r="E823" s="8">
        <f t="shared" si="13"/>
        <v>163.29999999999998</v>
      </c>
    </row>
    <row r="824" spans="5:5" x14ac:dyDescent="0.2">
      <c r="E824" s="8">
        <f t="shared" si="13"/>
        <v>163.29999999999998</v>
      </c>
    </row>
    <row r="825" spans="5:5" x14ac:dyDescent="0.2">
      <c r="E825" s="8">
        <f t="shared" si="13"/>
        <v>163.29999999999998</v>
      </c>
    </row>
    <row r="826" spans="5:5" x14ac:dyDescent="0.2">
      <c r="E826" s="8">
        <f t="shared" si="13"/>
        <v>163.29999999999998</v>
      </c>
    </row>
    <row r="827" spans="5:5" x14ac:dyDescent="0.2">
      <c r="E827" s="8">
        <f t="shared" si="13"/>
        <v>163.29999999999998</v>
      </c>
    </row>
    <row r="828" spans="5:5" x14ac:dyDescent="0.2">
      <c r="E828" s="8">
        <f t="shared" si="13"/>
        <v>163.29999999999998</v>
      </c>
    </row>
    <row r="829" spans="5:5" x14ac:dyDescent="0.2">
      <c r="E829" s="8">
        <f t="shared" si="13"/>
        <v>163.29999999999998</v>
      </c>
    </row>
    <row r="830" spans="5:5" x14ac:dyDescent="0.2">
      <c r="E830" s="8">
        <f t="shared" si="13"/>
        <v>163.29999999999998</v>
      </c>
    </row>
    <row r="831" spans="5:5" x14ac:dyDescent="0.2">
      <c r="E831" s="8">
        <f t="shared" si="13"/>
        <v>163.29999999999998</v>
      </c>
    </row>
    <row r="832" spans="5:5" x14ac:dyDescent="0.2">
      <c r="E832" s="8">
        <f t="shared" si="13"/>
        <v>163.29999999999998</v>
      </c>
    </row>
    <row r="833" spans="5:5" x14ac:dyDescent="0.2">
      <c r="E833" s="8">
        <f t="shared" si="13"/>
        <v>163.29999999999998</v>
      </c>
    </row>
    <row r="834" spans="5:5" x14ac:dyDescent="0.2">
      <c r="E834" s="8">
        <f t="shared" si="13"/>
        <v>163.29999999999998</v>
      </c>
    </row>
    <row r="835" spans="5:5" x14ac:dyDescent="0.2">
      <c r="E835" s="8">
        <f t="shared" ref="E835:E898" si="14">E834-C835+D835</f>
        <v>163.29999999999998</v>
      </c>
    </row>
    <row r="836" spans="5:5" x14ac:dyDescent="0.2">
      <c r="E836" s="8">
        <f t="shared" si="14"/>
        <v>163.29999999999998</v>
      </c>
    </row>
    <row r="837" spans="5:5" x14ac:dyDescent="0.2">
      <c r="E837" s="8">
        <f t="shared" si="14"/>
        <v>163.29999999999998</v>
      </c>
    </row>
    <row r="838" spans="5:5" x14ac:dyDescent="0.2">
      <c r="E838" s="8">
        <f t="shared" si="14"/>
        <v>163.29999999999998</v>
      </c>
    </row>
    <row r="839" spans="5:5" x14ac:dyDescent="0.2">
      <c r="E839" s="8">
        <f t="shared" si="14"/>
        <v>163.29999999999998</v>
      </c>
    </row>
    <row r="840" spans="5:5" x14ac:dyDescent="0.2">
      <c r="E840" s="8">
        <f t="shared" si="14"/>
        <v>163.29999999999998</v>
      </c>
    </row>
    <row r="841" spans="5:5" x14ac:dyDescent="0.2">
      <c r="E841" s="8">
        <f t="shared" si="14"/>
        <v>163.29999999999998</v>
      </c>
    </row>
    <row r="842" spans="5:5" x14ac:dyDescent="0.2">
      <c r="E842" s="8">
        <f t="shared" si="14"/>
        <v>163.29999999999998</v>
      </c>
    </row>
    <row r="843" spans="5:5" x14ac:dyDescent="0.2">
      <c r="E843" s="8">
        <f t="shared" si="14"/>
        <v>163.29999999999998</v>
      </c>
    </row>
    <row r="844" spans="5:5" x14ac:dyDescent="0.2">
      <c r="E844" s="8">
        <f t="shared" si="14"/>
        <v>163.29999999999998</v>
      </c>
    </row>
    <row r="845" spans="5:5" x14ac:dyDescent="0.2">
      <c r="E845" s="8">
        <f t="shared" si="14"/>
        <v>163.29999999999998</v>
      </c>
    </row>
    <row r="846" spans="5:5" x14ac:dyDescent="0.2">
      <c r="E846" s="8">
        <f t="shared" si="14"/>
        <v>163.29999999999998</v>
      </c>
    </row>
    <row r="847" spans="5:5" x14ac:dyDescent="0.2">
      <c r="E847" s="8">
        <f t="shared" si="14"/>
        <v>163.29999999999998</v>
      </c>
    </row>
    <row r="848" spans="5:5" x14ac:dyDescent="0.2">
      <c r="E848" s="8">
        <f t="shared" si="14"/>
        <v>163.29999999999998</v>
      </c>
    </row>
    <row r="849" spans="5:5" x14ac:dyDescent="0.2">
      <c r="E849" s="8">
        <f t="shared" si="14"/>
        <v>163.29999999999998</v>
      </c>
    </row>
    <row r="850" spans="5:5" x14ac:dyDescent="0.2">
      <c r="E850" s="8">
        <f t="shared" si="14"/>
        <v>163.29999999999998</v>
      </c>
    </row>
    <row r="851" spans="5:5" x14ac:dyDescent="0.2">
      <c r="E851" s="8">
        <f t="shared" si="14"/>
        <v>163.29999999999998</v>
      </c>
    </row>
    <row r="852" spans="5:5" x14ac:dyDescent="0.2">
      <c r="E852" s="8">
        <f t="shared" si="14"/>
        <v>163.29999999999998</v>
      </c>
    </row>
    <row r="853" spans="5:5" x14ac:dyDescent="0.2">
      <c r="E853" s="8">
        <f t="shared" si="14"/>
        <v>163.29999999999998</v>
      </c>
    </row>
    <row r="854" spans="5:5" x14ac:dyDescent="0.2">
      <c r="E854" s="8">
        <f t="shared" si="14"/>
        <v>163.29999999999998</v>
      </c>
    </row>
    <row r="855" spans="5:5" x14ac:dyDescent="0.2">
      <c r="E855" s="8">
        <f t="shared" si="14"/>
        <v>163.29999999999998</v>
      </c>
    </row>
    <row r="856" spans="5:5" x14ac:dyDescent="0.2">
      <c r="E856" s="8">
        <f t="shared" si="14"/>
        <v>163.29999999999998</v>
      </c>
    </row>
    <row r="857" spans="5:5" x14ac:dyDescent="0.2">
      <c r="E857" s="8">
        <f t="shared" si="14"/>
        <v>163.29999999999998</v>
      </c>
    </row>
    <row r="858" spans="5:5" x14ac:dyDescent="0.2">
      <c r="E858" s="8">
        <f t="shared" si="14"/>
        <v>163.29999999999998</v>
      </c>
    </row>
    <row r="859" spans="5:5" x14ac:dyDescent="0.2">
      <c r="E859" s="8">
        <f t="shared" si="14"/>
        <v>163.29999999999998</v>
      </c>
    </row>
    <row r="860" spans="5:5" x14ac:dyDescent="0.2">
      <c r="E860" s="8">
        <f t="shared" si="14"/>
        <v>163.29999999999998</v>
      </c>
    </row>
    <row r="861" spans="5:5" x14ac:dyDescent="0.2">
      <c r="E861" s="8">
        <f t="shared" si="14"/>
        <v>163.29999999999998</v>
      </c>
    </row>
    <row r="862" spans="5:5" x14ac:dyDescent="0.2">
      <c r="E862" s="8">
        <f t="shared" si="14"/>
        <v>163.29999999999998</v>
      </c>
    </row>
    <row r="863" spans="5:5" x14ac:dyDescent="0.2">
      <c r="E863" s="8">
        <f t="shared" si="14"/>
        <v>163.29999999999998</v>
      </c>
    </row>
    <row r="864" spans="5:5" x14ac:dyDescent="0.2">
      <c r="E864" s="8">
        <f t="shared" si="14"/>
        <v>163.29999999999998</v>
      </c>
    </row>
    <row r="865" spans="5:5" x14ac:dyDescent="0.2">
      <c r="E865" s="8">
        <f t="shared" si="14"/>
        <v>163.29999999999998</v>
      </c>
    </row>
    <row r="866" spans="5:5" x14ac:dyDescent="0.2">
      <c r="E866" s="8">
        <f t="shared" si="14"/>
        <v>163.29999999999998</v>
      </c>
    </row>
    <row r="867" spans="5:5" x14ac:dyDescent="0.2">
      <c r="E867" s="8">
        <f t="shared" si="14"/>
        <v>163.29999999999998</v>
      </c>
    </row>
    <row r="868" spans="5:5" x14ac:dyDescent="0.2">
      <c r="E868" s="8">
        <f t="shared" si="14"/>
        <v>163.29999999999998</v>
      </c>
    </row>
    <row r="869" spans="5:5" x14ac:dyDescent="0.2">
      <c r="E869" s="8">
        <f t="shared" si="14"/>
        <v>163.29999999999998</v>
      </c>
    </row>
    <row r="870" spans="5:5" x14ac:dyDescent="0.2">
      <c r="E870" s="8">
        <f t="shared" si="14"/>
        <v>163.29999999999998</v>
      </c>
    </row>
    <row r="871" spans="5:5" x14ac:dyDescent="0.2">
      <c r="E871" s="8">
        <f t="shared" si="14"/>
        <v>163.29999999999998</v>
      </c>
    </row>
    <row r="872" spans="5:5" x14ac:dyDescent="0.2">
      <c r="E872" s="8">
        <f t="shared" si="14"/>
        <v>163.29999999999998</v>
      </c>
    </row>
    <row r="873" spans="5:5" x14ac:dyDescent="0.2">
      <c r="E873" s="8">
        <f t="shared" si="14"/>
        <v>163.29999999999998</v>
      </c>
    </row>
    <row r="874" spans="5:5" x14ac:dyDescent="0.2">
      <c r="E874" s="8">
        <f t="shared" si="14"/>
        <v>163.29999999999998</v>
      </c>
    </row>
    <row r="875" spans="5:5" x14ac:dyDescent="0.2">
      <c r="E875" s="8">
        <f t="shared" si="14"/>
        <v>163.29999999999998</v>
      </c>
    </row>
    <row r="876" spans="5:5" x14ac:dyDescent="0.2">
      <c r="E876" s="8">
        <f t="shared" si="14"/>
        <v>163.29999999999998</v>
      </c>
    </row>
    <row r="877" spans="5:5" x14ac:dyDescent="0.2">
      <c r="E877" s="8">
        <f t="shared" si="14"/>
        <v>163.29999999999998</v>
      </c>
    </row>
    <row r="878" spans="5:5" x14ac:dyDescent="0.2">
      <c r="E878" s="8">
        <f t="shared" si="14"/>
        <v>163.29999999999998</v>
      </c>
    </row>
    <row r="879" spans="5:5" x14ac:dyDescent="0.2">
      <c r="E879" s="8">
        <f t="shared" si="14"/>
        <v>163.29999999999998</v>
      </c>
    </row>
    <row r="880" spans="5:5" x14ac:dyDescent="0.2">
      <c r="E880" s="8">
        <f t="shared" si="14"/>
        <v>163.29999999999998</v>
      </c>
    </row>
    <row r="881" spans="5:5" x14ac:dyDescent="0.2">
      <c r="E881" s="8">
        <f t="shared" si="14"/>
        <v>163.29999999999998</v>
      </c>
    </row>
    <row r="882" spans="5:5" x14ac:dyDescent="0.2">
      <c r="E882" s="8">
        <f t="shared" si="14"/>
        <v>163.29999999999998</v>
      </c>
    </row>
    <row r="883" spans="5:5" x14ac:dyDescent="0.2">
      <c r="E883" s="8">
        <f t="shared" si="14"/>
        <v>163.29999999999998</v>
      </c>
    </row>
    <row r="884" spans="5:5" x14ac:dyDescent="0.2">
      <c r="E884" s="8">
        <f t="shared" si="14"/>
        <v>163.29999999999998</v>
      </c>
    </row>
    <row r="885" spans="5:5" x14ac:dyDescent="0.2">
      <c r="E885" s="8">
        <f t="shared" si="14"/>
        <v>163.29999999999998</v>
      </c>
    </row>
    <row r="886" spans="5:5" x14ac:dyDescent="0.2">
      <c r="E886" s="8">
        <f t="shared" si="14"/>
        <v>163.29999999999998</v>
      </c>
    </row>
    <row r="887" spans="5:5" x14ac:dyDescent="0.2">
      <c r="E887" s="8">
        <f t="shared" si="14"/>
        <v>163.29999999999998</v>
      </c>
    </row>
    <row r="888" spans="5:5" x14ac:dyDescent="0.2">
      <c r="E888" s="8">
        <f t="shared" si="14"/>
        <v>163.29999999999998</v>
      </c>
    </row>
    <row r="889" spans="5:5" x14ac:dyDescent="0.2">
      <c r="E889" s="8">
        <f t="shared" si="14"/>
        <v>163.29999999999998</v>
      </c>
    </row>
    <row r="890" spans="5:5" x14ac:dyDescent="0.2">
      <c r="E890" s="8">
        <f t="shared" si="14"/>
        <v>163.29999999999998</v>
      </c>
    </row>
    <row r="891" spans="5:5" x14ac:dyDescent="0.2">
      <c r="E891" s="8">
        <f t="shared" si="14"/>
        <v>163.29999999999998</v>
      </c>
    </row>
    <row r="892" spans="5:5" x14ac:dyDescent="0.2">
      <c r="E892" s="8">
        <f t="shared" si="14"/>
        <v>163.29999999999998</v>
      </c>
    </row>
    <row r="893" spans="5:5" x14ac:dyDescent="0.2">
      <c r="E893" s="8">
        <f t="shared" si="14"/>
        <v>163.29999999999998</v>
      </c>
    </row>
    <row r="894" spans="5:5" x14ac:dyDescent="0.2">
      <c r="E894" s="8">
        <f t="shared" si="14"/>
        <v>163.29999999999998</v>
      </c>
    </row>
    <row r="895" spans="5:5" x14ac:dyDescent="0.2">
      <c r="E895" s="8">
        <f t="shared" si="14"/>
        <v>163.29999999999998</v>
      </c>
    </row>
    <row r="896" spans="5:5" x14ac:dyDescent="0.2">
      <c r="E896" s="8">
        <f t="shared" si="14"/>
        <v>163.29999999999998</v>
      </c>
    </row>
    <row r="897" spans="5:5" x14ac:dyDescent="0.2">
      <c r="E897" s="8">
        <f t="shared" si="14"/>
        <v>163.29999999999998</v>
      </c>
    </row>
    <row r="898" spans="5:5" x14ac:dyDescent="0.2">
      <c r="E898" s="8">
        <f t="shared" si="14"/>
        <v>163.29999999999998</v>
      </c>
    </row>
    <row r="899" spans="5:5" x14ac:dyDescent="0.2">
      <c r="E899" s="8">
        <f t="shared" ref="E899:E962" si="15">E898-C899+D899</f>
        <v>163.29999999999998</v>
      </c>
    </row>
    <row r="900" spans="5:5" x14ac:dyDescent="0.2">
      <c r="E900" s="8">
        <f t="shared" si="15"/>
        <v>163.29999999999998</v>
      </c>
    </row>
    <row r="901" spans="5:5" x14ac:dyDescent="0.2">
      <c r="E901" s="8">
        <f t="shared" si="15"/>
        <v>163.29999999999998</v>
      </c>
    </row>
    <row r="902" spans="5:5" x14ac:dyDescent="0.2">
      <c r="E902" s="8">
        <f t="shared" si="15"/>
        <v>163.29999999999998</v>
      </c>
    </row>
    <row r="903" spans="5:5" x14ac:dyDescent="0.2">
      <c r="E903" s="8">
        <f t="shared" si="15"/>
        <v>163.29999999999998</v>
      </c>
    </row>
    <row r="904" spans="5:5" x14ac:dyDescent="0.2">
      <c r="E904" s="8">
        <f t="shared" si="15"/>
        <v>163.29999999999998</v>
      </c>
    </row>
    <row r="905" spans="5:5" x14ac:dyDescent="0.2">
      <c r="E905" s="8">
        <f t="shared" si="15"/>
        <v>163.29999999999998</v>
      </c>
    </row>
    <row r="906" spans="5:5" x14ac:dyDescent="0.2">
      <c r="E906" s="8">
        <f t="shared" si="15"/>
        <v>163.29999999999998</v>
      </c>
    </row>
    <row r="907" spans="5:5" x14ac:dyDescent="0.2">
      <c r="E907" s="8">
        <f t="shared" si="15"/>
        <v>163.29999999999998</v>
      </c>
    </row>
    <row r="908" spans="5:5" x14ac:dyDescent="0.2">
      <c r="E908" s="8">
        <f t="shared" si="15"/>
        <v>163.29999999999998</v>
      </c>
    </row>
    <row r="909" spans="5:5" x14ac:dyDescent="0.2">
      <c r="E909" s="8">
        <f t="shared" si="15"/>
        <v>163.29999999999998</v>
      </c>
    </row>
    <row r="910" spans="5:5" x14ac:dyDescent="0.2">
      <c r="E910" s="8">
        <f t="shared" si="15"/>
        <v>163.29999999999998</v>
      </c>
    </row>
    <row r="911" spans="5:5" x14ac:dyDescent="0.2">
      <c r="E911" s="8">
        <f t="shared" si="15"/>
        <v>163.29999999999998</v>
      </c>
    </row>
    <row r="912" spans="5:5" x14ac:dyDescent="0.2">
      <c r="E912" s="8">
        <f t="shared" si="15"/>
        <v>163.29999999999998</v>
      </c>
    </row>
    <row r="913" spans="5:5" x14ac:dyDescent="0.2">
      <c r="E913" s="8">
        <f t="shared" si="15"/>
        <v>163.29999999999998</v>
      </c>
    </row>
    <row r="914" spans="5:5" x14ac:dyDescent="0.2">
      <c r="E914" s="8">
        <f t="shared" si="15"/>
        <v>163.29999999999998</v>
      </c>
    </row>
    <row r="915" spans="5:5" x14ac:dyDescent="0.2">
      <c r="E915" s="8">
        <f t="shared" si="15"/>
        <v>163.29999999999998</v>
      </c>
    </row>
    <row r="916" spans="5:5" x14ac:dyDescent="0.2">
      <c r="E916" s="8">
        <f t="shared" si="15"/>
        <v>163.29999999999998</v>
      </c>
    </row>
    <row r="917" spans="5:5" x14ac:dyDescent="0.2">
      <c r="E917" s="8">
        <f t="shared" si="15"/>
        <v>163.29999999999998</v>
      </c>
    </row>
    <row r="918" spans="5:5" x14ac:dyDescent="0.2">
      <c r="E918" s="8">
        <f t="shared" si="15"/>
        <v>163.29999999999998</v>
      </c>
    </row>
    <row r="919" spans="5:5" x14ac:dyDescent="0.2">
      <c r="E919" s="8">
        <f t="shared" si="15"/>
        <v>163.29999999999998</v>
      </c>
    </row>
    <row r="920" spans="5:5" x14ac:dyDescent="0.2">
      <c r="E920" s="8">
        <f t="shared" si="15"/>
        <v>163.29999999999998</v>
      </c>
    </row>
    <row r="921" spans="5:5" x14ac:dyDescent="0.2">
      <c r="E921" s="8">
        <f t="shared" si="15"/>
        <v>163.29999999999998</v>
      </c>
    </row>
    <row r="922" spans="5:5" x14ac:dyDescent="0.2">
      <c r="E922" s="8">
        <f t="shared" si="15"/>
        <v>163.29999999999998</v>
      </c>
    </row>
    <row r="923" spans="5:5" x14ac:dyDescent="0.2">
      <c r="E923" s="8">
        <f t="shared" si="15"/>
        <v>163.29999999999998</v>
      </c>
    </row>
    <row r="924" spans="5:5" x14ac:dyDescent="0.2">
      <c r="E924" s="8">
        <f t="shared" si="15"/>
        <v>163.29999999999998</v>
      </c>
    </row>
    <row r="925" spans="5:5" x14ac:dyDescent="0.2">
      <c r="E925" s="8">
        <f t="shared" si="15"/>
        <v>163.29999999999998</v>
      </c>
    </row>
    <row r="926" spans="5:5" x14ac:dyDescent="0.2">
      <c r="E926" s="8">
        <f t="shared" si="15"/>
        <v>163.29999999999998</v>
      </c>
    </row>
    <row r="927" spans="5:5" x14ac:dyDescent="0.2">
      <c r="E927" s="8">
        <f t="shared" si="15"/>
        <v>163.29999999999998</v>
      </c>
    </row>
    <row r="928" spans="5:5" x14ac:dyDescent="0.2">
      <c r="E928" s="8">
        <f t="shared" si="15"/>
        <v>163.29999999999998</v>
      </c>
    </row>
    <row r="929" spans="5:5" x14ac:dyDescent="0.2">
      <c r="E929" s="8">
        <f t="shared" si="15"/>
        <v>163.29999999999998</v>
      </c>
    </row>
    <row r="930" spans="5:5" x14ac:dyDescent="0.2">
      <c r="E930" s="8">
        <f t="shared" si="15"/>
        <v>163.29999999999998</v>
      </c>
    </row>
    <row r="931" spans="5:5" x14ac:dyDescent="0.2">
      <c r="E931" s="8">
        <f t="shared" si="15"/>
        <v>163.29999999999998</v>
      </c>
    </row>
    <row r="932" spans="5:5" x14ac:dyDescent="0.2">
      <c r="E932" s="8">
        <f t="shared" si="15"/>
        <v>163.29999999999998</v>
      </c>
    </row>
    <row r="933" spans="5:5" x14ac:dyDescent="0.2">
      <c r="E933" s="8">
        <f t="shared" si="15"/>
        <v>163.29999999999998</v>
      </c>
    </row>
    <row r="934" spans="5:5" x14ac:dyDescent="0.2">
      <c r="E934" s="8">
        <f t="shared" si="15"/>
        <v>163.29999999999998</v>
      </c>
    </row>
    <row r="935" spans="5:5" x14ac:dyDescent="0.2">
      <c r="E935" s="8">
        <f t="shared" si="15"/>
        <v>163.29999999999998</v>
      </c>
    </row>
    <row r="936" spans="5:5" x14ac:dyDescent="0.2">
      <c r="E936" s="8">
        <f t="shared" si="15"/>
        <v>163.29999999999998</v>
      </c>
    </row>
    <row r="937" spans="5:5" x14ac:dyDescent="0.2">
      <c r="E937" s="8">
        <f t="shared" si="15"/>
        <v>163.29999999999998</v>
      </c>
    </row>
    <row r="938" spans="5:5" x14ac:dyDescent="0.2">
      <c r="E938" s="8">
        <f t="shared" si="15"/>
        <v>163.29999999999998</v>
      </c>
    </row>
    <row r="939" spans="5:5" x14ac:dyDescent="0.2">
      <c r="E939" s="8">
        <f t="shared" si="15"/>
        <v>163.29999999999998</v>
      </c>
    </row>
    <row r="940" spans="5:5" x14ac:dyDescent="0.2">
      <c r="E940" s="8">
        <f t="shared" si="15"/>
        <v>163.29999999999998</v>
      </c>
    </row>
    <row r="941" spans="5:5" x14ac:dyDescent="0.2">
      <c r="E941" s="8">
        <f t="shared" si="15"/>
        <v>163.29999999999998</v>
      </c>
    </row>
    <row r="942" spans="5:5" x14ac:dyDescent="0.2">
      <c r="E942" s="8">
        <f t="shared" si="15"/>
        <v>163.29999999999998</v>
      </c>
    </row>
    <row r="943" spans="5:5" x14ac:dyDescent="0.2">
      <c r="E943" s="8">
        <f t="shared" si="15"/>
        <v>163.29999999999998</v>
      </c>
    </row>
    <row r="944" spans="5:5" x14ac:dyDescent="0.2">
      <c r="E944" s="8">
        <f t="shared" si="15"/>
        <v>163.29999999999998</v>
      </c>
    </row>
    <row r="945" spans="5:5" x14ac:dyDescent="0.2">
      <c r="E945" s="8">
        <f t="shared" si="15"/>
        <v>163.29999999999998</v>
      </c>
    </row>
    <row r="946" spans="5:5" x14ac:dyDescent="0.2">
      <c r="E946" s="8">
        <f t="shared" si="15"/>
        <v>163.29999999999998</v>
      </c>
    </row>
    <row r="947" spans="5:5" x14ac:dyDescent="0.2">
      <c r="E947" s="8">
        <f t="shared" si="15"/>
        <v>163.29999999999998</v>
      </c>
    </row>
    <row r="948" spans="5:5" x14ac:dyDescent="0.2">
      <c r="E948" s="8">
        <f t="shared" si="15"/>
        <v>163.29999999999998</v>
      </c>
    </row>
    <row r="949" spans="5:5" x14ac:dyDescent="0.2">
      <c r="E949" s="8">
        <f t="shared" si="15"/>
        <v>163.29999999999998</v>
      </c>
    </row>
    <row r="950" spans="5:5" x14ac:dyDescent="0.2">
      <c r="E950" s="8">
        <f t="shared" si="15"/>
        <v>163.29999999999998</v>
      </c>
    </row>
    <row r="951" spans="5:5" x14ac:dyDescent="0.2">
      <c r="E951" s="8">
        <f t="shared" si="15"/>
        <v>163.29999999999998</v>
      </c>
    </row>
    <row r="952" spans="5:5" x14ac:dyDescent="0.2">
      <c r="E952" s="8">
        <f t="shared" si="15"/>
        <v>163.29999999999998</v>
      </c>
    </row>
    <row r="953" spans="5:5" x14ac:dyDescent="0.2">
      <c r="E953" s="8">
        <f t="shared" si="15"/>
        <v>163.29999999999998</v>
      </c>
    </row>
    <row r="954" spans="5:5" x14ac:dyDescent="0.2">
      <c r="E954" s="8">
        <f t="shared" si="15"/>
        <v>163.29999999999998</v>
      </c>
    </row>
    <row r="955" spans="5:5" x14ac:dyDescent="0.2">
      <c r="E955" s="8">
        <f t="shared" si="15"/>
        <v>163.29999999999998</v>
      </c>
    </row>
    <row r="956" spans="5:5" x14ac:dyDescent="0.2">
      <c r="E956" s="8">
        <f t="shared" si="15"/>
        <v>163.29999999999998</v>
      </c>
    </row>
    <row r="957" spans="5:5" x14ac:dyDescent="0.2">
      <c r="E957" s="8">
        <f t="shared" si="15"/>
        <v>163.29999999999998</v>
      </c>
    </row>
    <row r="958" spans="5:5" x14ac:dyDescent="0.2">
      <c r="E958" s="8">
        <f t="shared" si="15"/>
        <v>163.29999999999998</v>
      </c>
    </row>
    <row r="959" spans="5:5" x14ac:dyDescent="0.2">
      <c r="E959" s="8">
        <f t="shared" si="15"/>
        <v>163.29999999999998</v>
      </c>
    </row>
    <row r="960" spans="5:5" x14ac:dyDescent="0.2">
      <c r="E960" s="8">
        <f t="shared" si="15"/>
        <v>163.29999999999998</v>
      </c>
    </row>
    <row r="961" spans="5:5" x14ac:dyDescent="0.2">
      <c r="E961" s="8">
        <f t="shared" si="15"/>
        <v>163.29999999999998</v>
      </c>
    </row>
    <row r="962" spans="5:5" x14ac:dyDescent="0.2">
      <c r="E962" s="8">
        <f t="shared" si="15"/>
        <v>163.29999999999998</v>
      </c>
    </row>
    <row r="963" spans="5:5" x14ac:dyDescent="0.2">
      <c r="E963" s="8">
        <f t="shared" ref="E963:E1003" si="16">E962-C963+D963</f>
        <v>163.29999999999998</v>
      </c>
    </row>
    <row r="964" spans="5:5" x14ac:dyDescent="0.2">
      <c r="E964" s="8">
        <f t="shared" si="16"/>
        <v>163.29999999999998</v>
      </c>
    </row>
    <row r="965" spans="5:5" x14ac:dyDescent="0.2">
      <c r="E965" s="8">
        <f t="shared" si="16"/>
        <v>163.29999999999998</v>
      </c>
    </row>
    <row r="966" spans="5:5" x14ac:dyDescent="0.2">
      <c r="E966" s="8">
        <f t="shared" si="16"/>
        <v>163.29999999999998</v>
      </c>
    </row>
    <row r="967" spans="5:5" x14ac:dyDescent="0.2">
      <c r="E967" s="8">
        <f t="shared" si="16"/>
        <v>163.29999999999998</v>
      </c>
    </row>
    <row r="968" spans="5:5" x14ac:dyDescent="0.2">
      <c r="E968" s="8">
        <f t="shared" si="16"/>
        <v>163.29999999999998</v>
      </c>
    </row>
    <row r="969" spans="5:5" x14ac:dyDescent="0.2">
      <c r="E969" s="8">
        <f t="shared" si="16"/>
        <v>163.29999999999998</v>
      </c>
    </row>
    <row r="970" spans="5:5" x14ac:dyDescent="0.2">
      <c r="E970" s="8">
        <f t="shared" si="16"/>
        <v>163.29999999999998</v>
      </c>
    </row>
    <row r="971" spans="5:5" x14ac:dyDescent="0.2">
      <c r="E971" s="8">
        <f t="shared" si="16"/>
        <v>163.29999999999998</v>
      </c>
    </row>
    <row r="972" spans="5:5" x14ac:dyDescent="0.2">
      <c r="E972" s="8">
        <f t="shared" si="16"/>
        <v>163.29999999999998</v>
      </c>
    </row>
    <row r="973" spans="5:5" x14ac:dyDescent="0.2">
      <c r="E973" s="8">
        <f t="shared" si="16"/>
        <v>163.29999999999998</v>
      </c>
    </row>
    <row r="974" spans="5:5" x14ac:dyDescent="0.2">
      <c r="E974" s="8">
        <f t="shared" si="16"/>
        <v>163.29999999999998</v>
      </c>
    </row>
    <row r="975" spans="5:5" x14ac:dyDescent="0.2">
      <c r="E975" s="8">
        <f t="shared" si="16"/>
        <v>163.29999999999998</v>
      </c>
    </row>
    <row r="976" spans="5:5" x14ac:dyDescent="0.2">
      <c r="E976" s="8">
        <f t="shared" si="16"/>
        <v>163.29999999999998</v>
      </c>
    </row>
    <row r="977" spans="5:5" x14ac:dyDescent="0.2">
      <c r="E977" s="8">
        <f t="shared" si="16"/>
        <v>163.29999999999998</v>
      </c>
    </row>
    <row r="978" spans="5:5" x14ac:dyDescent="0.2">
      <c r="E978" s="8">
        <f t="shared" si="16"/>
        <v>163.29999999999998</v>
      </c>
    </row>
    <row r="979" spans="5:5" x14ac:dyDescent="0.2">
      <c r="E979" s="8">
        <f t="shared" si="16"/>
        <v>163.29999999999998</v>
      </c>
    </row>
    <row r="980" spans="5:5" x14ac:dyDescent="0.2">
      <c r="E980" s="8">
        <f t="shared" si="16"/>
        <v>163.29999999999998</v>
      </c>
    </row>
    <row r="981" spans="5:5" x14ac:dyDescent="0.2">
      <c r="E981" s="8">
        <f t="shared" si="16"/>
        <v>163.29999999999998</v>
      </c>
    </row>
    <row r="982" spans="5:5" x14ac:dyDescent="0.2">
      <c r="E982" s="8">
        <f t="shared" si="16"/>
        <v>163.29999999999998</v>
      </c>
    </row>
    <row r="983" spans="5:5" x14ac:dyDescent="0.2">
      <c r="E983" s="8">
        <f t="shared" si="16"/>
        <v>163.29999999999998</v>
      </c>
    </row>
    <row r="984" spans="5:5" x14ac:dyDescent="0.2">
      <c r="E984" s="8">
        <f t="shared" si="16"/>
        <v>163.29999999999998</v>
      </c>
    </row>
    <row r="985" spans="5:5" x14ac:dyDescent="0.2">
      <c r="E985" s="8">
        <f t="shared" si="16"/>
        <v>163.29999999999998</v>
      </c>
    </row>
    <row r="986" spans="5:5" x14ac:dyDescent="0.2">
      <c r="E986" s="8">
        <f t="shared" si="16"/>
        <v>163.29999999999998</v>
      </c>
    </row>
    <row r="987" spans="5:5" x14ac:dyDescent="0.2">
      <c r="E987" s="8">
        <f t="shared" si="16"/>
        <v>163.29999999999998</v>
      </c>
    </row>
    <row r="988" spans="5:5" x14ac:dyDescent="0.2">
      <c r="E988" s="8">
        <f t="shared" si="16"/>
        <v>163.29999999999998</v>
      </c>
    </row>
    <row r="989" spans="5:5" x14ac:dyDescent="0.2">
      <c r="E989" s="8">
        <f t="shared" si="16"/>
        <v>163.29999999999998</v>
      </c>
    </row>
    <row r="990" spans="5:5" x14ac:dyDescent="0.2">
      <c r="E990" s="8">
        <f t="shared" si="16"/>
        <v>163.29999999999998</v>
      </c>
    </row>
    <row r="991" spans="5:5" x14ac:dyDescent="0.2">
      <c r="E991" s="8">
        <f t="shared" si="16"/>
        <v>163.29999999999998</v>
      </c>
    </row>
    <row r="992" spans="5:5" x14ac:dyDescent="0.2">
      <c r="E992" s="8">
        <f t="shared" si="16"/>
        <v>163.29999999999998</v>
      </c>
    </row>
    <row r="993" spans="1:5" x14ac:dyDescent="0.2">
      <c r="E993" s="8">
        <f t="shared" si="16"/>
        <v>163.29999999999998</v>
      </c>
    </row>
    <row r="994" spans="1:5" x14ac:dyDescent="0.2">
      <c r="E994" s="8">
        <f t="shared" si="16"/>
        <v>163.29999999999998</v>
      </c>
    </row>
    <row r="995" spans="1:5" x14ac:dyDescent="0.2">
      <c r="E995" s="8">
        <f t="shared" si="16"/>
        <v>163.29999999999998</v>
      </c>
    </row>
    <row r="996" spans="1:5" x14ac:dyDescent="0.2">
      <c r="E996" s="8">
        <f t="shared" si="16"/>
        <v>163.29999999999998</v>
      </c>
    </row>
    <row r="997" spans="1:5" x14ac:dyDescent="0.2">
      <c r="E997" s="8">
        <f t="shared" si="16"/>
        <v>163.29999999999998</v>
      </c>
    </row>
    <row r="998" spans="1:5" x14ac:dyDescent="0.2">
      <c r="E998" s="8">
        <f t="shared" si="16"/>
        <v>163.29999999999998</v>
      </c>
    </row>
    <row r="999" spans="1:5" x14ac:dyDescent="0.2">
      <c r="E999" s="8">
        <f t="shared" si="16"/>
        <v>163.29999999999998</v>
      </c>
    </row>
    <row r="1000" spans="1:5" x14ac:dyDescent="0.2">
      <c r="E1000" s="8">
        <f t="shared" si="16"/>
        <v>163.29999999999998</v>
      </c>
    </row>
    <row r="1001" spans="1:5" x14ac:dyDescent="0.2">
      <c r="E1001" s="8">
        <f t="shared" si="16"/>
        <v>163.29999999999998</v>
      </c>
    </row>
    <row r="1002" spans="1:5" x14ac:dyDescent="0.2">
      <c r="E1002" s="8">
        <f t="shared" si="16"/>
        <v>163.29999999999998</v>
      </c>
    </row>
    <row r="1003" spans="1:5" x14ac:dyDescent="0.2">
      <c r="E1003" s="8">
        <f t="shared" si="16"/>
        <v>163.29999999999998</v>
      </c>
    </row>
    <row r="1004" spans="1:5" x14ac:dyDescent="0.2">
      <c r="A1004" s="2">
        <v>43749</v>
      </c>
    </row>
  </sheetData>
  <autoFilter ref="A1:J1004"/>
  <conditionalFormatting sqref="B55:B59 B61:B67 B69:B75 B78:B80 B83:B84 A7:D54 A4:A6 C4:D6 B5:B6">
    <cfRule type="cellIs" dxfId="19" priority="16" operator="equal">
      <formula>"ok"</formula>
    </cfRule>
  </conditionalFormatting>
  <conditionalFormatting sqref="F55:F84 F4:G54">
    <cfRule type="cellIs" dxfId="18" priority="15" operator="equal">
      <formula>"ok"</formula>
    </cfRule>
  </conditionalFormatting>
  <conditionalFormatting sqref="H4:I54 I56:I58">
    <cfRule type="cellIs" dxfId="17" priority="14" operator="equal">
      <formula>"ok"</formula>
    </cfRule>
  </conditionalFormatting>
  <conditionalFormatting sqref="H57">
    <cfRule type="cellIs" dxfId="16" priority="13" operator="equal">
      <formula>"ok"</formula>
    </cfRule>
  </conditionalFormatting>
  <conditionalFormatting sqref="H58">
    <cfRule type="cellIs" dxfId="15" priority="12" operator="equal">
      <formula>"ok"</formula>
    </cfRule>
  </conditionalFormatting>
  <conditionalFormatting sqref="B60">
    <cfRule type="cellIs" dxfId="14" priority="11" operator="equal">
      <formula>"ok"</formula>
    </cfRule>
  </conditionalFormatting>
  <conditionalFormatting sqref="H59">
    <cfRule type="cellIs" dxfId="13" priority="10" operator="equal">
      <formula>"ok"</formula>
    </cfRule>
  </conditionalFormatting>
  <conditionalFormatting sqref="I59">
    <cfRule type="cellIs" dxfId="12" priority="9" operator="equal">
      <formula>"ok"</formula>
    </cfRule>
  </conditionalFormatting>
  <conditionalFormatting sqref="B68">
    <cfRule type="cellIs" dxfId="11" priority="8" operator="equal">
      <formula>"ok"</formula>
    </cfRule>
  </conditionalFormatting>
  <conditionalFormatting sqref="B76">
    <cfRule type="cellIs" dxfId="10" priority="7" operator="equal">
      <formula>"ok"</formula>
    </cfRule>
  </conditionalFormatting>
  <conditionalFormatting sqref="B77">
    <cfRule type="cellIs" dxfId="9" priority="6" operator="equal">
      <formula>"ok"</formula>
    </cfRule>
  </conditionalFormatting>
  <conditionalFormatting sqref="F85">
    <cfRule type="cellIs" dxfId="8" priority="5" operator="equal">
      <formula>"ok"</formula>
    </cfRule>
  </conditionalFormatting>
  <conditionalFormatting sqref="F86">
    <cfRule type="cellIs" dxfId="7" priority="4" operator="equal">
      <formula>"ok"</formula>
    </cfRule>
  </conditionalFormatting>
  <conditionalFormatting sqref="F87">
    <cfRule type="cellIs" dxfId="6" priority="3" operator="equal">
      <formula>"ok"</formula>
    </cfRule>
  </conditionalFormatting>
  <conditionalFormatting sqref="F88">
    <cfRule type="cellIs" dxfId="5" priority="2" operator="equal">
      <formula>"ok"</formula>
    </cfRule>
  </conditionalFormatting>
  <conditionalFormatting sqref="B94">
    <cfRule type="cellIs" dxfId="4" priority="1" operator="equal">
      <formula>"ok"</formula>
    </cfRule>
  </conditionalFormatting>
  <pageMargins left="0" right="0" top="0.39409448818897636" bottom="0.39409448818897636" header="0" footer="0"/>
  <pageSetup paperSize="9" orientation="portrait" r:id="rId1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10"/>
  <sheetViews>
    <sheetView tabSelected="1" workbookViewId="0">
      <selection activeCell="J7" sqref="J7"/>
    </sheetView>
  </sheetViews>
  <sheetFormatPr baseColWidth="10" defaultRowHeight="14.25" x14ac:dyDescent="0.2"/>
  <cols>
    <col min="1" max="3" width="11" style="12"/>
    <col min="4" max="5" width="12.625" style="12" bestFit="1" customWidth="1"/>
    <col min="6" max="7" width="11" style="1"/>
    <col min="8" max="8" width="0" style="1" hidden="1" customWidth="1"/>
    <col min="9" max="9" width="16.625" style="1" bestFit="1" customWidth="1"/>
    <col min="10" max="10" width="47.5" style="1" bestFit="1" customWidth="1"/>
    <col min="11" max="16384" width="11" style="1"/>
  </cols>
  <sheetData>
    <row r="1" spans="1:17" ht="15.75" thickBot="1" x14ac:dyDescent="0.3">
      <c r="A1" s="154" t="s">
        <v>316</v>
      </c>
      <c r="B1" s="154" t="s">
        <v>317</v>
      </c>
      <c r="C1" s="154" t="s">
        <v>318</v>
      </c>
      <c r="D1" s="154" t="s">
        <v>321</v>
      </c>
      <c r="E1" s="154" t="s">
        <v>320</v>
      </c>
      <c r="F1" s="154" t="s">
        <v>319</v>
      </c>
      <c r="H1" s="1" t="s">
        <v>312</v>
      </c>
      <c r="J1" s="35"/>
      <c r="K1" s="35"/>
      <c r="L1" s="35"/>
      <c r="M1" s="35"/>
      <c r="N1" s="35"/>
      <c r="O1" s="35"/>
      <c r="P1" s="35"/>
      <c r="Q1" s="35"/>
    </row>
    <row r="2" spans="1:17" ht="15.75" thickBot="1" x14ac:dyDescent="0.3">
      <c r="A2" s="154">
        <f>'Comptes BQ'!H3</f>
        <v>2792.35</v>
      </c>
      <c r="B2" s="154">
        <f>SUM('Comptes BQ'!F:F)</f>
        <v>26862.520000000004</v>
      </c>
      <c r="C2" s="154">
        <f>SUM('Comptes BQ'!G:G)</f>
        <v>22679.660000000003</v>
      </c>
      <c r="D2" s="154">
        <f>SUMIF('Comptes BQ'!I:I,0,'Comptes BQ'!F:F)</f>
        <v>3706.33</v>
      </c>
      <c r="E2" s="154">
        <f>SUMIF('Comptes BQ'!I:I,0,'Comptes BQ'!G:G)</f>
        <v>0</v>
      </c>
      <c r="F2" s="154">
        <f>A2-B2+C2+D2-E2</f>
        <v>2315.8199999999979</v>
      </c>
      <c r="H2" s="1" t="s">
        <v>311</v>
      </c>
      <c r="K2" s="35"/>
      <c r="L2" s="35"/>
      <c r="M2" s="35"/>
      <c r="N2" s="35"/>
      <c r="O2" s="35"/>
      <c r="P2" s="35"/>
      <c r="Q2" s="35"/>
    </row>
    <row r="3" spans="1:17" s="35" customFormat="1" x14ac:dyDescent="0.2">
      <c r="A3" s="38"/>
      <c r="B3" s="38"/>
      <c r="C3" s="38"/>
      <c r="D3" s="38"/>
      <c r="E3" s="38"/>
    </row>
    <row r="4" spans="1:17" s="150" customFormat="1" x14ac:dyDescent="0.2">
      <c r="A4" s="153"/>
      <c r="B4" s="153"/>
      <c r="C4" s="153"/>
      <c r="D4" s="153"/>
      <c r="E4" s="153"/>
    </row>
    <row r="5" spans="1:17" s="150" customFormat="1" x14ac:dyDescent="0.2">
      <c r="A5" s="153"/>
      <c r="B5" s="153"/>
      <c r="C5" s="153"/>
      <c r="D5" s="153"/>
      <c r="E5" s="153"/>
    </row>
    <row r="6" spans="1:17" x14ac:dyDescent="0.2">
      <c r="I6" s="1" t="s">
        <v>329</v>
      </c>
      <c r="J6" s="1" t="s">
        <v>330</v>
      </c>
    </row>
    <row r="7" spans="1:17" ht="15" x14ac:dyDescent="0.25">
      <c r="I7" s="163" t="s">
        <v>331</v>
      </c>
      <c r="J7" s="164" t="s">
        <v>332</v>
      </c>
    </row>
    <row r="10" spans="1:17" x14ac:dyDescent="0.2">
      <c r="I10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3"/>
  <sheetViews>
    <sheetView workbookViewId="0">
      <selection activeCell="J36" sqref="J36"/>
    </sheetView>
  </sheetViews>
  <sheetFormatPr baseColWidth="10" defaultRowHeight="14.25" x14ac:dyDescent="0.2"/>
  <cols>
    <col min="1" max="16384" width="11" style="1"/>
  </cols>
  <sheetData>
    <row r="1" spans="1:1" x14ac:dyDescent="0.2">
      <c r="A1" s="1">
        <f>100/120</f>
        <v>0.83333333333333337</v>
      </c>
    </row>
    <row r="2" spans="1:1" x14ac:dyDescent="0.2">
      <c r="A2" s="1">
        <f>100/110</f>
        <v>0.90909090909090906</v>
      </c>
    </row>
    <row r="3" spans="1:1" x14ac:dyDescent="0.2">
      <c r="A3" s="1">
        <f>1</f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8"/>
  <sheetViews>
    <sheetView workbookViewId="0">
      <selection activeCell="A8" sqref="A8"/>
    </sheetView>
  </sheetViews>
  <sheetFormatPr baseColWidth="10" defaultRowHeight="14.25" x14ac:dyDescent="0.2"/>
  <cols>
    <col min="1" max="1" width="59.375" style="1" bestFit="1" customWidth="1"/>
    <col min="2" max="16384" width="11" style="1"/>
  </cols>
  <sheetData>
    <row r="1" spans="1:1" x14ac:dyDescent="0.2">
      <c r="A1" s="1" t="s">
        <v>77</v>
      </c>
    </row>
    <row r="2" spans="1:1" x14ac:dyDescent="0.2">
      <c r="A2" s="1" t="s">
        <v>228</v>
      </c>
    </row>
    <row r="3" spans="1:1" x14ac:dyDescent="0.2">
      <c r="A3" s="1" t="s">
        <v>229</v>
      </c>
    </row>
    <row r="4" spans="1:1" x14ac:dyDescent="0.2">
      <c r="A4" s="1" t="s">
        <v>230</v>
      </c>
    </row>
    <row r="5" spans="1:1" x14ac:dyDescent="0.2">
      <c r="A5" s="1" t="s">
        <v>122</v>
      </c>
    </row>
    <row r="6" spans="1:1" x14ac:dyDescent="0.2">
      <c r="A6" s="1" t="s">
        <v>133</v>
      </c>
    </row>
    <row r="7" spans="1:1" x14ac:dyDescent="0.2">
      <c r="A7" s="1" t="s">
        <v>134</v>
      </c>
    </row>
    <row r="8" spans="1:1" x14ac:dyDescent="0.2">
      <c r="A8" s="1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00B050"/>
  </sheetPr>
  <dimension ref="A1:E116"/>
  <sheetViews>
    <sheetView workbookViewId="0">
      <selection activeCell="I36" sqref="I36"/>
    </sheetView>
  </sheetViews>
  <sheetFormatPr baseColWidth="10" defaultRowHeight="14.25" x14ac:dyDescent="0.2"/>
  <cols>
    <col min="1" max="1" width="11.875" style="1" bestFit="1" customWidth="1"/>
    <col min="2" max="2" width="9.375" style="1" bestFit="1" customWidth="1"/>
    <col min="3" max="3" width="22.75" style="4" bestFit="1" customWidth="1"/>
    <col min="4" max="4" width="23.875" style="4" bestFit="1" customWidth="1"/>
    <col min="5" max="5" width="9.375" style="1" bestFit="1" customWidth="1"/>
    <col min="6" max="16384" width="11" style="1"/>
  </cols>
  <sheetData>
    <row r="1" spans="1:5" x14ac:dyDescent="0.2">
      <c r="A1" s="43" t="s">
        <v>10</v>
      </c>
      <c r="B1" s="44" t="s">
        <v>6</v>
      </c>
      <c r="C1" s="45" t="s">
        <v>0</v>
      </c>
      <c r="D1" s="45" t="s">
        <v>17</v>
      </c>
      <c r="E1" s="46" t="s">
        <v>18</v>
      </c>
    </row>
    <row r="2" spans="1:5" x14ac:dyDescent="0.2">
      <c r="A2" s="94"/>
      <c r="B2" s="95"/>
      <c r="C2" s="96"/>
      <c r="D2" s="96"/>
      <c r="E2" s="97"/>
    </row>
    <row r="3" spans="1:5" x14ac:dyDescent="0.2">
      <c r="A3" s="94"/>
      <c r="B3" s="95"/>
      <c r="C3" s="96"/>
      <c r="D3" s="96"/>
      <c r="E3" s="97"/>
    </row>
    <row r="4" spans="1:5" x14ac:dyDescent="0.2">
      <c r="A4" s="94"/>
      <c r="B4" s="95"/>
      <c r="C4" s="96"/>
      <c r="D4" s="96"/>
      <c r="E4" s="97"/>
    </row>
    <row r="5" spans="1:5" ht="15" x14ac:dyDescent="0.25">
      <c r="A5" s="6"/>
      <c r="B5" s="47"/>
      <c r="C5" s="48"/>
      <c r="D5" s="49"/>
      <c r="E5" s="50"/>
    </row>
    <row r="6" spans="1:5" ht="15" x14ac:dyDescent="0.25">
      <c r="A6" s="6"/>
      <c r="B6" s="47"/>
      <c r="C6" s="48"/>
      <c r="D6" s="49"/>
      <c r="E6" s="50"/>
    </row>
    <row r="7" spans="1:5" ht="15" thickBot="1" x14ac:dyDescent="0.25">
      <c r="A7" s="51"/>
      <c r="B7" s="52"/>
      <c r="C7" s="53"/>
      <c r="D7" s="53"/>
      <c r="E7" s="54"/>
    </row>
    <row r="8" spans="1:5" ht="15.75" thickBot="1" x14ac:dyDescent="0.3">
      <c r="D8" s="55" t="s">
        <v>150</v>
      </c>
      <c r="E8" s="56">
        <f>SUM(B5:B7)</f>
        <v>0</v>
      </c>
    </row>
    <row r="9" spans="1:5" ht="15" thickBot="1" x14ac:dyDescent="0.25"/>
    <row r="10" spans="1:5" x14ac:dyDescent="0.2">
      <c r="A10" s="43" t="s">
        <v>10</v>
      </c>
      <c r="B10" s="44" t="s">
        <v>6</v>
      </c>
      <c r="C10" s="45" t="s">
        <v>0</v>
      </c>
      <c r="D10" s="45" t="s">
        <v>17</v>
      </c>
      <c r="E10" s="46" t="s">
        <v>18</v>
      </c>
    </row>
    <row r="11" spans="1:5" x14ac:dyDescent="0.2">
      <c r="A11" s="94"/>
      <c r="B11" s="95"/>
      <c r="C11" s="96"/>
      <c r="D11" s="96"/>
      <c r="E11" s="97"/>
    </row>
    <row r="12" spans="1:5" x14ac:dyDescent="0.2">
      <c r="A12" s="94"/>
      <c r="B12" s="95"/>
      <c r="C12" s="96"/>
      <c r="D12" s="96"/>
      <c r="E12" s="97"/>
    </row>
    <row r="13" spans="1:5" x14ac:dyDescent="0.2">
      <c r="A13" s="94"/>
      <c r="B13" s="95"/>
      <c r="C13" s="96"/>
      <c r="D13" s="96"/>
      <c r="E13" s="97"/>
    </row>
    <row r="14" spans="1:5" ht="15" x14ac:dyDescent="0.25">
      <c r="A14" s="6"/>
      <c r="B14" s="47"/>
      <c r="C14" s="48"/>
      <c r="D14" s="49"/>
      <c r="E14" s="50"/>
    </row>
    <row r="15" spans="1:5" ht="15" x14ac:dyDescent="0.25">
      <c r="A15" s="6"/>
      <c r="B15" s="47"/>
      <c r="C15" s="48"/>
      <c r="D15" s="49"/>
      <c r="E15" s="50"/>
    </row>
    <row r="16" spans="1:5" ht="15" thickBot="1" x14ac:dyDescent="0.25">
      <c r="A16" s="51"/>
      <c r="B16" s="52"/>
      <c r="C16" s="53"/>
      <c r="D16" s="53"/>
      <c r="E16" s="54"/>
    </row>
    <row r="17" spans="1:5" ht="15.75" thickBot="1" x14ac:dyDescent="0.3">
      <c r="D17" s="55" t="s">
        <v>151</v>
      </c>
      <c r="E17" s="56">
        <f>SUM(B14:B16)</f>
        <v>0</v>
      </c>
    </row>
    <row r="18" spans="1:5" ht="15.75" thickBot="1" x14ac:dyDescent="0.3">
      <c r="D18" s="55"/>
      <c r="E18" s="57"/>
    </row>
    <row r="19" spans="1:5" x14ac:dyDescent="0.2">
      <c r="A19" s="43" t="s">
        <v>10</v>
      </c>
      <c r="B19" s="44" t="s">
        <v>6</v>
      </c>
      <c r="C19" s="45" t="s">
        <v>0</v>
      </c>
      <c r="D19" s="45" t="s">
        <v>17</v>
      </c>
      <c r="E19" s="46" t="s">
        <v>18</v>
      </c>
    </row>
    <row r="20" spans="1:5" x14ac:dyDescent="0.2">
      <c r="A20" s="94"/>
      <c r="B20" s="95"/>
      <c r="C20" s="96"/>
      <c r="D20" s="96"/>
      <c r="E20" s="97"/>
    </row>
    <row r="21" spans="1:5" x14ac:dyDescent="0.2">
      <c r="A21" s="94"/>
      <c r="B21" s="95"/>
      <c r="C21" s="96"/>
      <c r="D21" s="96"/>
      <c r="E21" s="97"/>
    </row>
    <row r="22" spans="1:5" x14ac:dyDescent="0.2">
      <c r="A22" s="94"/>
      <c r="B22" s="95"/>
      <c r="C22" s="96"/>
      <c r="D22" s="96"/>
      <c r="E22" s="97"/>
    </row>
    <row r="23" spans="1:5" ht="15" x14ac:dyDescent="0.25">
      <c r="A23" s="6"/>
      <c r="B23" s="47"/>
      <c r="C23" s="48"/>
      <c r="D23" s="49"/>
      <c r="E23" s="50"/>
    </row>
    <row r="24" spans="1:5" ht="15" x14ac:dyDescent="0.25">
      <c r="A24" s="6"/>
      <c r="B24" s="47"/>
      <c r="C24" s="48"/>
      <c r="D24" s="49"/>
      <c r="E24" s="50"/>
    </row>
    <row r="25" spans="1:5" ht="15" thickBot="1" x14ac:dyDescent="0.25">
      <c r="A25" s="51"/>
      <c r="B25" s="52"/>
      <c r="C25" s="53"/>
      <c r="D25" s="53"/>
      <c r="E25" s="54"/>
    </row>
    <row r="26" spans="1:5" ht="15.75" thickBot="1" x14ac:dyDescent="0.3">
      <c r="D26" s="55" t="s">
        <v>152</v>
      </c>
      <c r="E26" s="56">
        <f>SUM(B23:B25)</f>
        <v>0</v>
      </c>
    </row>
    <row r="27" spans="1:5" ht="15.75" thickBot="1" x14ac:dyDescent="0.3">
      <c r="D27" s="55"/>
      <c r="E27" s="57"/>
    </row>
    <row r="28" spans="1:5" x14ac:dyDescent="0.2">
      <c r="A28" s="43" t="s">
        <v>10</v>
      </c>
      <c r="B28" s="44" t="s">
        <v>6</v>
      </c>
      <c r="C28" s="45" t="s">
        <v>0</v>
      </c>
      <c r="D28" s="45" t="s">
        <v>17</v>
      </c>
      <c r="E28" s="46" t="s">
        <v>18</v>
      </c>
    </row>
    <row r="29" spans="1:5" x14ac:dyDescent="0.2">
      <c r="A29" s="94"/>
      <c r="B29" s="95"/>
      <c r="C29" s="96"/>
      <c r="D29" s="96"/>
      <c r="E29" s="97"/>
    </row>
    <row r="30" spans="1:5" x14ac:dyDescent="0.2">
      <c r="A30" s="94"/>
      <c r="B30" s="95"/>
      <c r="C30" s="96"/>
      <c r="D30" s="96"/>
      <c r="E30" s="97"/>
    </row>
    <row r="31" spans="1:5" x14ac:dyDescent="0.2">
      <c r="A31" s="94"/>
      <c r="B31" s="95"/>
      <c r="C31" s="96"/>
      <c r="D31" s="96"/>
      <c r="E31" s="97"/>
    </row>
    <row r="32" spans="1:5" ht="15" x14ac:dyDescent="0.25">
      <c r="A32" s="6"/>
      <c r="B32" s="47"/>
      <c r="C32" s="48"/>
      <c r="D32" s="49"/>
      <c r="E32" s="50"/>
    </row>
    <row r="33" spans="1:5" ht="15" x14ac:dyDescent="0.25">
      <c r="A33" s="6"/>
      <c r="B33" s="47"/>
      <c r="C33" s="48"/>
      <c r="D33" s="49"/>
      <c r="E33" s="50"/>
    </row>
    <row r="34" spans="1:5" ht="15" thickBot="1" x14ac:dyDescent="0.25">
      <c r="A34" s="51"/>
      <c r="B34" s="52"/>
      <c r="C34" s="53"/>
      <c r="D34" s="53"/>
      <c r="E34" s="54"/>
    </row>
    <row r="35" spans="1:5" ht="15.75" thickBot="1" x14ac:dyDescent="0.3">
      <c r="D35" s="55" t="s">
        <v>153</v>
      </c>
      <c r="E35" s="56">
        <f>SUM(B32:B34)</f>
        <v>0</v>
      </c>
    </row>
    <row r="36" spans="1:5" ht="15.75" thickBot="1" x14ac:dyDescent="0.3">
      <c r="D36" s="55"/>
      <c r="E36" s="57"/>
    </row>
    <row r="37" spans="1:5" x14ac:dyDescent="0.2">
      <c r="A37" s="43" t="s">
        <v>10</v>
      </c>
      <c r="B37" s="44" t="s">
        <v>6</v>
      </c>
      <c r="C37" s="45" t="s">
        <v>0</v>
      </c>
      <c r="D37" s="45" t="s">
        <v>17</v>
      </c>
      <c r="E37" s="46" t="s">
        <v>18</v>
      </c>
    </row>
    <row r="38" spans="1:5" x14ac:dyDescent="0.2">
      <c r="A38" s="94"/>
      <c r="B38" s="95"/>
      <c r="C38" s="96"/>
      <c r="D38" s="96"/>
      <c r="E38" s="97"/>
    </row>
    <row r="39" spans="1:5" x14ac:dyDescent="0.2">
      <c r="A39" s="94"/>
      <c r="B39" s="95"/>
      <c r="C39" s="96"/>
      <c r="D39" s="96"/>
      <c r="E39" s="97"/>
    </row>
    <row r="40" spans="1:5" x14ac:dyDescent="0.2">
      <c r="A40" s="94"/>
      <c r="B40" s="95"/>
      <c r="C40" s="96"/>
      <c r="D40" s="96"/>
      <c r="E40" s="97"/>
    </row>
    <row r="41" spans="1:5" ht="15" x14ac:dyDescent="0.25">
      <c r="A41" s="6"/>
      <c r="B41" s="47"/>
      <c r="C41" s="48"/>
      <c r="D41" s="49"/>
      <c r="E41" s="50"/>
    </row>
    <row r="42" spans="1:5" ht="15" x14ac:dyDescent="0.25">
      <c r="A42" s="6"/>
      <c r="B42" s="47"/>
      <c r="C42" s="48"/>
      <c r="D42" s="49"/>
      <c r="E42" s="50"/>
    </row>
    <row r="43" spans="1:5" ht="15" thickBot="1" x14ac:dyDescent="0.25">
      <c r="A43" s="51"/>
      <c r="B43" s="52"/>
      <c r="C43" s="53"/>
      <c r="D43" s="53"/>
      <c r="E43" s="54"/>
    </row>
    <row r="44" spans="1:5" ht="15.75" thickBot="1" x14ac:dyDescent="0.3">
      <c r="D44" s="55" t="s">
        <v>154</v>
      </c>
      <c r="E44" s="56">
        <f>SUM(B41:B43)</f>
        <v>0</v>
      </c>
    </row>
    <row r="45" spans="1:5" ht="15.75" thickBot="1" x14ac:dyDescent="0.3">
      <c r="D45" s="55"/>
      <c r="E45" s="57"/>
    </row>
    <row r="46" spans="1:5" x14ac:dyDescent="0.2">
      <c r="A46" s="43" t="s">
        <v>10</v>
      </c>
      <c r="B46" s="44" t="s">
        <v>6</v>
      </c>
      <c r="C46" s="45" t="s">
        <v>0</v>
      </c>
      <c r="D46" s="45" t="s">
        <v>17</v>
      </c>
      <c r="E46" s="46" t="s">
        <v>18</v>
      </c>
    </row>
    <row r="47" spans="1:5" x14ac:dyDescent="0.2">
      <c r="A47" s="94"/>
      <c r="B47" s="95"/>
      <c r="C47" s="96"/>
      <c r="D47" s="96"/>
      <c r="E47" s="97"/>
    </row>
    <row r="48" spans="1:5" x14ac:dyDescent="0.2">
      <c r="A48" s="94"/>
      <c r="B48" s="95"/>
      <c r="C48" s="96"/>
      <c r="D48" s="96"/>
      <c r="E48" s="97"/>
    </row>
    <row r="49" spans="1:5" x14ac:dyDescent="0.2">
      <c r="A49" s="94"/>
      <c r="B49" s="95"/>
      <c r="C49" s="96"/>
      <c r="D49" s="96"/>
      <c r="E49" s="97"/>
    </row>
    <row r="50" spans="1:5" ht="15" x14ac:dyDescent="0.25">
      <c r="A50" s="6"/>
      <c r="B50" s="47"/>
      <c r="C50" s="48"/>
      <c r="D50" s="49"/>
      <c r="E50" s="50"/>
    </row>
    <row r="51" spans="1:5" ht="15" x14ac:dyDescent="0.25">
      <c r="A51" s="6"/>
      <c r="B51" s="47"/>
      <c r="C51" s="48"/>
      <c r="D51" s="49"/>
      <c r="E51" s="50"/>
    </row>
    <row r="52" spans="1:5" ht="15" thickBot="1" x14ac:dyDescent="0.25">
      <c r="A52" s="51"/>
      <c r="B52" s="52"/>
      <c r="C52" s="53"/>
      <c r="D52" s="53"/>
      <c r="E52" s="54"/>
    </row>
    <row r="53" spans="1:5" ht="15.75" thickBot="1" x14ac:dyDescent="0.3">
      <c r="D53" s="55" t="s">
        <v>155</v>
      </c>
      <c r="E53" s="56">
        <f>SUM(B50:B52)</f>
        <v>0</v>
      </c>
    </row>
    <row r="54" spans="1:5" ht="15.75" thickBot="1" x14ac:dyDescent="0.3">
      <c r="D54" s="55"/>
      <c r="E54" s="57"/>
    </row>
    <row r="55" spans="1:5" x14ac:dyDescent="0.2">
      <c r="A55" s="43" t="s">
        <v>10</v>
      </c>
      <c r="B55" s="44" t="s">
        <v>6</v>
      </c>
      <c r="C55" s="45" t="s">
        <v>0</v>
      </c>
      <c r="D55" s="45" t="s">
        <v>17</v>
      </c>
      <c r="E55" s="46" t="s">
        <v>18</v>
      </c>
    </row>
    <row r="56" spans="1:5" x14ac:dyDescent="0.2">
      <c r="A56" s="94"/>
      <c r="B56" s="95"/>
      <c r="C56" s="96"/>
      <c r="D56" s="96"/>
      <c r="E56" s="97"/>
    </row>
    <row r="57" spans="1:5" x14ac:dyDescent="0.2">
      <c r="A57" s="94"/>
      <c r="B57" s="95"/>
      <c r="C57" s="96"/>
      <c r="D57" s="96"/>
      <c r="E57" s="97"/>
    </row>
    <row r="58" spans="1:5" x14ac:dyDescent="0.2">
      <c r="A58" s="94"/>
      <c r="B58" s="95"/>
      <c r="C58" s="96"/>
      <c r="D58" s="96"/>
      <c r="E58" s="97"/>
    </row>
    <row r="59" spans="1:5" ht="15" x14ac:dyDescent="0.25">
      <c r="A59" s="6"/>
      <c r="B59" s="47"/>
      <c r="C59" s="48"/>
      <c r="D59" s="49"/>
      <c r="E59" s="50"/>
    </row>
    <row r="60" spans="1:5" ht="15" x14ac:dyDescent="0.25">
      <c r="A60" s="6"/>
      <c r="B60" s="47"/>
      <c r="C60" s="48"/>
      <c r="D60" s="49"/>
      <c r="E60" s="50"/>
    </row>
    <row r="61" spans="1:5" ht="15" thickBot="1" x14ac:dyDescent="0.25">
      <c r="A61" s="51"/>
      <c r="B61" s="52"/>
      <c r="C61" s="53"/>
      <c r="D61" s="53"/>
      <c r="E61" s="54"/>
    </row>
    <row r="62" spans="1:5" ht="15.75" thickBot="1" x14ac:dyDescent="0.3">
      <c r="D62" s="55" t="s">
        <v>156</v>
      </c>
      <c r="E62" s="56">
        <f>SUM(B59:B61)</f>
        <v>0</v>
      </c>
    </row>
    <row r="63" spans="1:5" ht="15.75" thickBot="1" x14ac:dyDescent="0.3">
      <c r="D63" s="55"/>
      <c r="E63" s="57"/>
    </row>
    <row r="64" spans="1:5" x14ac:dyDescent="0.2">
      <c r="A64" s="43" t="s">
        <v>10</v>
      </c>
      <c r="B64" s="44" t="s">
        <v>6</v>
      </c>
      <c r="C64" s="45" t="s">
        <v>0</v>
      </c>
      <c r="D64" s="45" t="s">
        <v>17</v>
      </c>
      <c r="E64" s="46" t="s">
        <v>18</v>
      </c>
    </row>
    <row r="65" spans="1:5" x14ac:dyDescent="0.2">
      <c r="A65" s="94"/>
      <c r="B65" s="95"/>
      <c r="C65" s="96"/>
      <c r="D65" s="96"/>
      <c r="E65" s="97"/>
    </row>
    <row r="66" spans="1:5" x14ac:dyDescent="0.2">
      <c r="A66" s="94"/>
      <c r="B66" s="95"/>
      <c r="C66" s="96"/>
      <c r="D66" s="96"/>
      <c r="E66" s="97"/>
    </row>
    <row r="67" spans="1:5" x14ac:dyDescent="0.2">
      <c r="A67" s="94"/>
      <c r="B67" s="95"/>
      <c r="C67" s="96"/>
      <c r="D67" s="96"/>
      <c r="E67" s="97"/>
    </row>
    <row r="68" spans="1:5" ht="15" x14ac:dyDescent="0.25">
      <c r="A68" s="6"/>
      <c r="B68" s="47"/>
      <c r="C68" s="48"/>
      <c r="D68" s="49"/>
      <c r="E68" s="50"/>
    </row>
    <row r="69" spans="1:5" ht="15" x14ac:dyDescent="0.25">
      <c r="A69" s="6"/>
      <c r="B69" s="47"/>
      <c r="C69" s="48"/>
      <c r="D69" s="49"/>
      <c r="E69" s="50"/>
    </row>
    <row r="70" spans="1:5" ht="15" thickBot="1" x14ac:dyDescent="0.25">
      <c r="A70" s="51"/>
      <c r="B70" s="52"/>
      <c r="C70" s="53"/>
      <c r="D70" s="53"/>
      <c r="E70" s="54"/>
    </row>
    <row r="71" spans="1:5" ht="15" thickBot="1" x14ac:dyDescent="0.25">
      <c r="A71" s="60"/>
      <c r="B71" s="98"/>
      <c r="C71" s="99"/>
      <c r="D71" s="99"/>
      <c r="E71" s="100"/>
    </row>
    <row r="72" spans="1:5" ht="15.75" thickBot="1" x14ac:dyDescent="0.3">
      <c r="D72" s="55" t="s">
        <v>157</v>
      </c>
      <c r="E72" s="56">
        <f>SUM(B68:B70)</f>
        <v>0</v>
      </c>
    </row>
    <row r="73" spans="1:5" x14ac:dyDescent="0.2">
      <c r="A73" s="43" t="s">
        <v>10</v>
      </c>
      <c r="B73" s="44" t="s">
        <v>6</v>
      </c>
      <c r="C73" s="45" t="s">
        <v>0</v>
      </c>
      <c r="D73" s="45" t="s">
        <v>17</v>
      </c>
      <c r="E73" s="46" t="s">
        <v>18</v>
      </c>
    </row>
    <row r="74" spans="1:5" x14ac:dyDescent="0.2">
      <c r="A74" s="94"/>
      <c r="B74" s="95"/>
      <c r="C74" s="96"/>
      <c r="D74" s="96"/>
      <c r="E74" s="97"/>
    </row>
    <row r="75" spans="1:5" x14ac:dyDescent="0.2">
      <c r="A75" s="94"/>
      <c r="B75" s="95"/>
      <c r="C75" s="96"/>
      <c r="D75" s="96"/>
      <c r="E75" s="97"/>
    </row>
    <row r="76" spans="1:5" x14ac:dyDescent="0.2">
      <c r="A76" s="94"/>
      <c r="B76" s="95"/>
      <c r="C76" s="96"/>
      <c r="D76" s="96"/>
      <c r="E76" s="97"/>
    </row>
    <row r="77" spans="1:5" ht="15" x14ac:dyDescent="0.25">
      <c r="A77" s="6"/>
      <c r="B77" s="47"/>
      <c r="C77" s="48"/>
      <c r="D77" s="49"/>
      <c r="E77" s="50"/>
    </row>
    <row r="78" spans="1:5" ht="15" x14ac:dyDescent="0.25">
      <c r="A78" s="6"/>
      <c r="B78" s="47"/>
      <c r="C78" s="48"/>
      <c r="D78" s="49"/>
      <c r="E78" s="50"/>
    </row>
    <row r="79" spans="1:5" ht="15" thickBot="1" x14ac:dyDescent="0.25">
      <c r="A79" s="51"/>
      <c r="B79" s="52"/>
      <c r="C79" s="53"/>
      <c r="D79" s="53"/>
      <c r="E79" s="54"/>
    </row>
    <row r="80" spans="1:5" ht="15.75" thickBot="1" x14ac:dyDescent="0.3">
      <c r="D80" s="55" t="s">
        <v>158</v>
      </c>
      <c r="E80" s="56">
        <f>SUM(B77:B79)</f>
        <v>0</v>
      </c>
    </row>
    <row r="81" spans="1:5" ht="15" thickBot="1" x14ac:dyDescent="0.25"/>
    <row r="82" spans="1:5" x14ac:dyDescent="0.2">
      <c r="A82" s="43" t="s">
        <v>10</v>
      </c>
      <c r="B82" s="44" t="s">
        <v>6</v>
      </c>
      <c r="C82" s="45" t="s">
        <v>0</v>
      </c>
      <c r="D82" s="45" t="s">
        <v>17</v>
      </c>
      <c r="E82" s="46" t="s">
        <v>18</v>
      </c>
    </row>
    <row r="83" spans="1:5" x14ac:dyDescent="0.2">
      <c r="A83" s="94"/>
      <c r="B83" s="95"/>
      <c r="C83" s="96"/>
      <c r="D83" s="96"/>
      <c r="E83" s="97"/>
    </row>
    <row r="84" spans="1:5" x14ac:dyDescent="0.2">
      <c r="A84" s="94"/>
      <c r="B84" s="95"/>
      <c r="C84" s="96"/>
      <c r="D84" s="96"/>
      <c r="E84" s="97"/>
    </row>
    <row r="85" spans="1:5" x14ac:dyDescent="0.2">
      <c r="A85" s="94"/>
      <c r="B85" s="95"/>
      <c r="C85" s="96"/>
      <c r="D85" s="96"/>
      <c r="E85" s="97"/>
    </row>
    <row r="86" spans="1:5" ht="15" x14ac:dyDescent="0.25">
      <c r="A86" s="6"/>
      <c r="B86" s="47"/>
      <c r="C86" s="48"/>
      <c r="D86" s="49"/>
      <c r="E86" s="50"/>
    </row>
    <row r="87" spans="1:5" ht="15" x14ac:dyDescent="0.25">
      <c r="A87" s="6"/>
      <c r="B87" s="47"/>
      <c r="C87" s="48"/>
      <c r="D87" s="49"/>
      <c r="E87" s="50"/>
    </row>
    <row r="88" spans="1:5" ht="15" thickBot="1" x14ac:dyDescent="0.25">
      <c r="A88" s="51"/>
      <c r="B88" s="52"/>
      <c r="C88" s="53"/>
      <c r="D88" s="53"/>
      <c r="E88" s="54"/>
    </row>
    <row r="89" spans="1:5" ht="15.75" thickBot="1" x14ac:dyDescent="0.3">
      <c r="D89" s="55" t="s">
        <v>159</v>
      </c>
      <c r="E89" s="56">
        <f>SUM(B86:B88)</f>
        <v>0</v>
      </c>
    </row>
    <row r="90" spans="1:5" ht="15" thickBot="1" x14ac:dyDescent="0.25"/>
    <row r="91" spans="1:5" x14ac:dyDescent="0.2">
      <c r="A91" s="43" t="s">
        <v>10</v>
      </c>
      <c r="B91" s="44" t="s">
        <v>6</v>
      </c>
      <c r="C91" s="45" t="s">
        <v>0</v>
      </c>
      <c r="D91" s="45" t="s">
        <v>17</v>
      </c>
      <c r="E91" s="46" t="s">
        <v>18</v>
      </c>
    </row>
    <row r="92" spans="1:5" x14ac:dyDescent="0.2">
      <c r="A92" s="94"/>
      <c r="B92" s="95"/>
      <c r="C92" s="96"/>
      <c r="D92" s="96"/>
      <c r="E92" s="97"/>
    </row>
    <row r="93" spans="1:5" x14ac:dyDescent="0.2">
      <c r="A93" s="94"/>
      <c r="B93" s="95"/>
      <c r="C93" s="96"/>
      <c r="D93" s="96"/>
      <c r="E93" s="97"/>
    </row>
    <row r="94" spans="1:5" x14ac:dyDescent="0.2">
      <c r="A94" s="94"/>
      <c r="B94" s="95"/>
      <c r="C94" s="96"/>
      <c r="D94" s="96"/>
      <c r="E94" s="97"/>
    </row>
    <row r="95" spans="1:5" ht="15" x14ac:dyDescent="0.25">
      <c r="A95" s="6"/>
      <c r="B95" s="47"/>
      <c r="C95" s="48"/>
      <c r="D95" s="49"/>
      <c r="E95" s="50"/>
    </row>
    <row r="96" spans="1:5" ht="15" x14ac:dyDescent="0.25">
      <c r="A96" s="6"/>
      <c r="B96" s="47"/>
      <c r="C96" s="48"/>
      <c r="D96" s="49"/>
      <c r="E96" s="50"/>
    </row>
    <row r="97" spans="1:5" ht="15" thickBot="1" x14ac:dyDescent="0.25">
      <c r="A97" s="51"/>
      <c r="B97" s="52"/>
      <c r="C97" s="53"/>
      <c r="D97" s="53"/>
      <c r="E97" s="54"/>
    </row>
    <row r="98" spans="1:5" ht="15.75" thickBot="1" x14ac:dyDescent="0.3">
      <c r="D98" s="55" t="s">
        <v>160</v>
      </c>
      <c r="E98" s="56">
        <f>SUM(B95:B97)</f>
        <v>0</v>
      </c>
    </row>
    <row r="99" spans="1:5" ht="15" thickBot="1" x14ac:dyDescent="0.25"/>
    <row r="100" spans="1:5" x14ac:dyDescent="0.2">
      <c r="A100" s="43" t="s">
        <v>10</v>
      </c>
      <c r="B100" s="44" t="s">
        <v>6</v>
      </c>
      <c r="C100" s="45" t="s">
        <v>0</v>
      </c>
      <c r="D100" s="45" t="s">
        <v>17</v>
      </c>
      <c r="E100" s="46" t="s">
        <v>18</v>
      </c>
    </row>
    <row r="101" spans="1:5" x14ac:dyDescent="0.2">
      <c r="A101" s="94"/>
      <c r="B101" s="95"/>
      <c r="C101" s="96"/>
      <c r="D101" s="96"/>
      <c r="E101" s="97"/>
    </row>
    <row r="102" spans="1:5" x14ac:dyDescent="0.2">
      <c r="A102" s="94"/>
      <c r="B102" s="95"/>
      <c r="C102" s="96"/>
      <c r="D102" s="96"/>
      <c r="E102" s="97"/>
    </row>
    <row r="103" spans="1:5" x14ac:dyDescent="0.2">
      <c r="A103" s="94"/>
      <c r="B103" s="95"/>
      <c r="C103" s="96"/>
      <c r="D103" s="96"/>
      <c r="E103" s="97"/>
    </row>
    <row r="104" spans="1:5" ht="15" x14ac:dyDescent="0.25">
      <c r="A104" s="6"/>
      <c r="B104" s="47"/>
      <c r="C104" s="48"/>
      <c r="D104" s="49"/>
      <c r="E104" s="50"/>
    </row>
    <row r="105" spans="1:5" ht="15" x14ac:dyDescent="0.25">
      <c r="A105" s="6"/>
      <c r="B105" s="47"/>
      <c r="C105" s="48"/>
      <c r="D105" s="49"/>
      <c r="E105" s="50"/>
    </row>
    <row r="106" spans="1:5" ht="15" thickBot="1" x14ac:dyDescent="0.25">
      <c r="A106" s="51"/>
      <c r="B106" s="52"/>
      <c r="C106" s="53"/>
      <c r="D106" s="53"/>
      <c r="E106" s="54"/>
    </row>
    <row r="107" spans="1:5" ht="15.75" thickBot="1" x14ac:dyDescent="0.3">
      <c r="D107" s="55" t="s">
        <v>161</v>
      </c>
      <c r="E107" s="56">
        <f>SUM(B104:B106)</f>
        <v>0</v>
      </c>
    </row>
    <row r="108" spans="1:5" ht="15" thickBot="1" x14ac:dyDescent="0.25"/>
    <row r="109" spans="1:5" x14ac:dyDescent="0.2">
      <c r="A109" s="43" t="s">
        <v>10</v>
      </c>
      <c r="B109" s="44" t="s">
        <v>6</v>
      </c>
      <c r="C109" s="45" t="s">
        <v>0</v>
      </c>
      <c r="D109" s="45" t="s">
        <v>17</v>
      </c>
      <c r="E109" s="46" t="s">
        <v>18</v>
      </c>
    </row>
    <row r="110" spans="1:5" x14ac:dyDescent="0.2">
      <c r="A110" s="94"/>
      <c r="B110" s="95"/>
      <c r="C110" s="96"/>
      <c r="D110" s="96"/>
      <c r="E110" s="97"/>
    </row>
    <row r="111" spans="1:5" x14ac:dyDescent="0.2">
      <c r="A111" s="94"/>
      <c r="B111" s="95"/>
      <c r="C111" s="96"/>
      <c r="D111" s="96"/>
      <c r="E111" s="97"/>
    </row>
    <row r="112" spans="1:5" x14ac:dyDescent="0.2">
      <c r="A112" s="94"/>
      <c r="B112" s="95"/>
      <c r="C112" s="96"/>
      <c r="D112" s="96"/>
      <c r="E112" s="97"/>
    </row>
    <row r="113" spans="1:5" ht="15" x14ac:dyDescent="0.25">
      <c r="A113" s="6"/>
      <c r="B113" s="47"/>
      <c r="C113" s="48"/>
      <c r="D113" s="49"/>
      <c r="E113" s="50"/>
    </row>
    <row r="114" spans="1:5" ht="15" x14ac:dyDescent="0.25">
      <c r="A114" s="6"/>
      <c r="B114" s="47"/>
      <c r="C114" s="48"/>
      <c r="D114" s="49"/>
      <c r="E114" s="50"/>
    </row>
    <row r="115" spans="1:5" ht="15" thickBot="1" x14ac:dyDescent="0.25">
      <c r="A115" s="51"/>
      <c r="B115" s="52"/>
      <c r="C115" s="53"/>
      <c r="D115" s="53"/>
      <c r="E115" s="54"/>
    </row>
    <row r="116" spans="1:5" ht="15.75" thickBot="1" x14ac:dyDescent="0.3">
      <c r="D116" s="55" t="s">
        <v>162</v>
      </c>
      <c r="E116" s="56">
        <f>SUM(B113:B115)</f>
        <v>0</v>
      </c>
    </row>
  </sheetData>
  <autoFilter ref="A1:E1">
    <filterColumn colId="0">
      <customFilters>
        <customFilter val="*qui*"/>
      </customFilters>
    </filterColumn>
  </autoFilter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I101"/>
  <sheetViews>
    <sheetView zoomScale="120" zoomScaleNormal="120" workbookViewId="0">
      <pane xSplit="6" ySplit="1" topLeftCell="G53" activePane="bottomRight" state="frozen"/>
      <selection activeCell="F16" sqref="F16"/>
      <selection pane="topRight" activeCell="F16" sqref="F16"/>
      <selection pane="bottomLeft" activeCell="F16" sqref="F16"/>
      <selection pane="bottomRight" activeCell="B60" sqref="B60"/>
    </sheetView>
  </sheetViews>
  <sheetFormatPr baseColWidth="10" defaultRowHeight="15" x14ac:dyDescent="0.25"/>
  <cols>
    <col min="1" max="1" width="10.625" style="3" bestFit="1" customWidth="1"/>
    <col min="2" max="2" width="49.875" style="1" customWidth="1"/>
    <col min="3" max="3" width="11" style="12"/>
    <col min="4" max="4" width="11" style="11"/>
    <col min="5" max="5" width="10.25" style="1" bestFit="1" customWidth="1"/>
    <col min="6" max="6" width="28.625" style="1" bestFit="1" customWidth="1"/>
    <col min="7" max="7" width="18.875" style="1" bestFit="1" customWidth="1"/>
    <col min="8" max="8" width="18.25" style="1" bestFit="1" customWidth="1"/>
    <col min="9" max="9" width="18.875" style="1" bestFit="1" customWidth="1"/>
    <col min="10" max="16384" width="11" style="1"/>
  </cols>
  <sheetData>
    <row r="1" spans="1:9" x14ac:dyDescent="0.25">
      <c r="A1" s="3" t="s">
        <v>27</v>
      </c>
      <c r="B1" s="1" t="s">
        <v>10</v>
      </c>
      <c r="C1" s="12" t="s">
        <v>6</v>
      </c>
      <c r="D1" s="11" t="s">
        <v>0</v>
      </c>
      <c r="E1" s="1" t="s">
        <v>29</v>
      </c>
      <c r="F1" s="1" t="s">
        <v>45</v>
      </c>
      <c r="G1" s="1" t="s">
        <v>46</v>
      </c>
      <c r="H1" s="1" t="s">
        <v>80</v>
      </c>
      <c r="I1" s="1" t="s">
        <v>82</v>
      </c>
    </row>
    <row r="2" spans="1:9" x14ac:dyDescent="0.25">
      <c r="A2" s="3">
        <v>5997711</v>
      </c>
      <c r="B2" s="1" t="s">
        <v>28</v>
      </c>
      <c r="C2" s="12">
        <v>254</v>
      </c>
      <c r="D2" s="11">
        <v>43572</v>
      </c>
    </row>
    <row r="3" spans="1:9" x14ac:dyDescent="0.25">
      <c r="A3" s="3">
        <v>5997712</v>
      </c>
      <c r="B3" s="1" t="s">
        <v>30</v>
      </c>
      <c r="C3" s="12">
        <v>0</v>
      </c>
      <c r="D3" s="11" t="s">
        <v>132</v>
      </c>
    </row>
    <row r="4" spans="1:9" x14ac:dyDescent="0.25">
      <c r="A4" s="3">
        <v>5997713</v>
      </c>
      <c r="B4" s="1" t="s">
        <v>31</v>
      </c>
      <c r="C4" s="12">
        <v>666</v>
      </c>
      <c r="D4" s="11">
        <v>43588</v>
      </c>
    </row>
    <row r="5" spans="1:9" x14ac:dyDescent="0.25">
      <c r="A5" s="3">
        <v>5997714</v>
      </c>
      <c r="B5" s="1" t="s">
        <v>32</v>
      </c>
      <c r="C5" s="12">
        <v>1491</v>
      </c>
      <c r="D5" s="11">
        <v>43620</v>
      </c>
    </row>
    <row r="6" spans="1:9" x14ac:dyDescent="0.25">
      <c r="A6" s="3">
        <v>5997715</v>
      </c>
      <c r="B6" s="1" t="s">
        <v>33</v>
      </c>
      <c r="C6" s="12">
        <v>105</v>
      </c>
      <c r="D6" s="11">
        <v>43628</v>
      </c>
    </row>
    <row r="7" spans="1:9" x14ac:dyDescent="0.25">
      <c r="A7" s="3">
        <v>5997716</v>
      </c>
      <c r="B7" s="35" t="s">
        <v>34</v>
      </c>
      <c r="C7" s="12">
        <v>53.75</v>
      </c>
      <c r="D7" s="11">
        <v>43635</v>
      </c>
      <c r="F7" s="35" t="s">
        <v>35</v>
      </c>
    </row>
    <row r="8" spans="1:9" x14ac:dyDescent="0.25">
      <c r="A8" s="3">
        <v>5997717</v>
      </c>
      <c r="B8" s="1" t="s">
        <v>36</v>
      </c>
      <c r="C8" s="12">
        <v>38.4</v>
      </c>
      <c r="D8" s="11">
        <v>43637</v>
      </c>
      <c r="F8" s="35" t="s">
        <v>37</v>
      </c>
    </row>
    <row r="9" spans="1:9" x14ac:dyDescent="0.25">
      <c r="A9" s="3">
        <v>5997718</v>
      </c>
      <c r="B9" s="1" t="s">
        <v>38</v>
      </c>
      <c r="C9" s="12">
        <v>1104</v>
      </c>
      <c r="D9" s="11">
        <v>43641</v>
      </c>
      <c r="F9" s="35" t="s">
        <v>39</v>
      </c>
    </row>
    <row r="10" spans="1:9" x14ac:dyDescent="0.25">
      <c r="A10" s="3">
        <v>5997719</v>
      </c>
      <c r="B10" s="1" t="s">
        <v>40</v>
      </c>
      <c r="C10" s="12">
        <v>1000</v>
      </c>
      <c r="D10" s="11">
        <v>43647</v>
      </c>
      <c r="F10" s="36" t="s">
        <v>78</v>
      </c>
      <c r="G10" s="1" t="s">
        <v>79</v>
      </c>
      <c r="H10" s="1" t="s">
        <v>81</v>
      </c>
      <c r="I10" s="35" t="s">
        <v>42</v>
      </c>
    </row>
    <row r="11" spans="1:9" x14ac:dyDescent="0.25">
      <c r="A11" s="3">
        <v>5997720</v>
      </c>
      <c r="B11" s="1" t="s">
        <v>41</v>
      </c>
      <c r="C11" s="12">
        <v>840</v>
      </c>
      <c r="D11" s="11">
        <v>43648</v>
      </c>
      <c r="F11" s="35" t="s">
        <v>42</v>
      </c>
    </row>
    <row r="12" spans="1:9" x14ac:dyDescent="0.25">
      <c r="A12" s="3">
        <v>5997721</v>
      </c>
      <c r="B12" s="1" t="s">
        <v>43</v>
      </c>
      <c r="C12" s="12">
        <v>350</v>
      </c>
      <c r="D12" s="11">
        <v>43648</v>
      </c>
      <c r="F12" s="35" t="s">
        <v>44</v>
      </c>
    </row>
    <row r="13" spans="1:9" x14ac:dyDescent="0.25">
      <c r="A13" s="3">
        <v>5997722</v>
      </c>
      <c r="B13" s="1" t="s">
        <v>47</v>
      </c>
      <c r="C13" s="12">
        <v>100</v>
      </c>
      <c r="D13" s="11">
        <v>43651</v>
      </c>
      <c r="F13" s="35" t="s">
        <v>48</v>
      </c>
      <c r="G13" s="1" t="s">
        <v>49</v>
      </c>
    </row>
    <row r="14" spans="1:9" x14ac:dyDescent="0.25">
      <c r="A14" s="3">
        <v>5997723</v>
      </c>
      <c r="B14" s="1" t="s">
        <v>50</v>
      </c>
      <c r="C14" s="12">
        <v>487.08</v>
      </c>
      <c r="D14" s="11">
        <v>43671</v>
      </c>
      <c r="E14" s="1">
        <v>1</v>
      </c>
      <c r="F14" s="1" t="s">
        <v>51</v>
      </c>
    </row>
    <row r="15" spans="1:9" x14ac:dyDescent="0.25">
      <c r="A15" s="3">
        <v>5997724</v>
      </c>
      <c r="B15" s="1" t="s">
        <v>50</v>
      </c>
      <c r="C15" s="12">
        <v>264.55</v>
      </c>
      <c r="D15" s="11">
        <v>43684</v>
      </c>
      <c r="E15" s="1">
        <v>1</v>
      </c>
      <c r="F15" s="1" t="s">
        <v>52</v>
      </c>
    </row>
    <row r="16" spans="1:9" x14ac:dyDescent="0.25">
      <c r="A16" s="3">
        <v>5997725</v>
      </c>
      <c r="B16" s="1" t="s">
        <v>36</v>
      </c>
      <c r="C16" s="12">
        <v>112.98</v>
      </c>
      <c r="D16" s="11">
        <v>43689</v>
      </c>
      <c r="F16" s="35" t="s">
        <v>53</v>
      </c>
      <c r="G16" s="12">
        <f>+C16-C8</f>
        <v>74.580000000000013</v>
      </c>
    </row>
    <row r="17" spans="1:6" x14ac:dyDescent="0.25">
      <c r="A17" s="3">
        <v>5997726</v>
      </c>
      <c r="B17" s="1" t="s">
        <v>54</v>
      </c>
      <c r="C17" s="12">
        <v>122.65</v>
      </c>
      <c r="D17" s="11">
        <v>43697</v>
      </c>
    </row>
    <row r="18" spans="1:6" x14ac:dyDescent="0.25">
      <c r="A18" s="3">
        <v>5997727</v>
      </c>
      <c r="B18" s="1" t="s">
        <v>55</v>
      </c>
      <c r="C18" s="12">
        <v>305.8</v>
      </c>
      <c r="D18" s="11">
        <v>43697</v>
      </c>
    </row>
    <row r="19" spans="1:6" x14ac:dyDescent="0.25">
      <c r="A19" s="3">
        <v>5997728</v>
      </c>
      <c r="B19" s="1" t="s">
        <v>56</v>
      </c>
      <c r="C19" s="12">
        <v>1102.9000000000001</v>
      </c>
      <c r="D19" s="11">
        <v>43712</v>
      </c>
      <c r="F19" s="35" t="s">
        <v>57</v>
      </c>
    </row>
    <row r="20" spans="1:6" x14ac:dyDescent="0.25">
      <c r="A20" s="3">
        <v>5997729</v>
      </c>
      <c r="B20" s="1" t="s">
        <v>59</v>
      </c>
      <c r="C20" s="12">
        <v>100</v>
      </c>
      <c r="D20" s="11">
        <v>43712</v>
      </c>
      <c r="F20" s="35" t="s">
        <v>58</v>
      </c>
    </row>
    <row r="21" spans="1:6" x14ac:dyDescent="0.25">
      <c r="A21" s="3">
        <v>5997730</v>
      </c>
      <c r="B21" s="1" t="s">
        <v>60</v>
      </c>
      <c r="C21" s="12">
        <v>565</v>
      </c>
      <c r="D21" s="11">
        <v>43719</v>
      </c>
      <c r="F21" s="35" t="s">
        <v>123</v>
      </c>
    </row>
    <row r="22" spans="1:6" x14ac:dyDescent="0.25">
      <c r="A22" s="3">
        <v>5997731</v>
      </c>
      <c r="B22" s="1" t="s">
        <v>61</v>
      </c>
      <c r="C22" s="12">
        <v>1960</v>
      </c>
      <c r="D22" s="11">
        <v>43723</v>
      </c>
      <c r="F22" s="35" t="s">
        <v>35</v>
      </c>
    </row>
    <row r="23" spans="1:6" x14ac:dyDescent="0.25">
      <c r="A23" s="3">
        <v>5997732</v>
      </c>
      <c r="B23" s="1" t="s">
        <v>33</v>
      </c>
      <c r="C23" s="12">
        <v>105</v>
      </c>
      <c r="D23" s="11">
        <v>43726</v>
      </c>
      <c r="F23" s="35" t="s">
        <v>62</v>
      </c>
    </row>
    <row r="24" spans="1:6" x14ac:dyDescent="0.25">
      <c r="A24" s="3">
        <v>5997733</v>
      </c>
      <c r="B24" s="1" t="s">
        <v>68</v>
      </c>
      <c r="C24" s="12">
        <v>150</v>
      </c>
      <c r="D24" s="11">
        <v>43733</v>
      </c>
      <c r="F24" s="36" t="s">
        <v>70</v>
      </c>
    </row>
    <row r="25" spans="1:6" x14ac:dyDescent="0.25">
      <c r="A25" s="3">
        <v>5997734</v>
      </c>
      <c r="B25" s="1" t="s">
        <v>63</v>
      </c>
      <c r="C25" s="12">
        <v>1200</v>
      </c>
      <c r="D25" s="11">
        <v>43735</v>
      </c>
    </row>
    <row r="26" spans="1:6" x14ac:dyDescent="0.25">
      <c r="A26" s="3">
        <v>5997735</v>
      </c>
      <c r="B26" s="1" t="s">
        <v>64</v>
      </c>
      <c r="C26" s="12">
        <v>4300</v>
      </c>
      <c r="D26" s="11">
        <v>43735</v>
      </c>
    </row>
    <row r="27" spans="1:6" x14ac:dyDescent="0.25">
      <c r="A27" s="3">
        <v>5997736</v>
      </c>
      <c r="B27" s="1" t="s">
        <v>91</v>
      </c>
      <c r="C27" s="12">
        <v>75.45</v>
      </c>
      <c r="D27" s="11">
        <v>43740</v>
      </c>
      <c r="F27" s="35" t="s">
        <v>92</v>
      </c>
    </row>
    <row r="28" spans="1:6" x14ac:dyDescent="0.25">
      <c r="A28" s="3">
        <v>5997737</v>
      </c>
      <c r="B28" s="1" t="s">
        <v>65</v>
      </c>
      <c r="C28" s="12">
        <v>100</v>
      </c>
      <c r="D28" s="11">
        <v>43742</v>
      </c>
    </row>
    <row r="29" spans="1:6" s="35" customFormat="1" x14ac:dyDescent="0.25">
      <c r="A29" s="37">
        <v>5997738</v>
      </c>
      <c r="B29" s="35" t="s">
        <v>76</v>
      </c>
      <c r="C29" s="38">
        <v>147.94</v>
      </c>
      <c r="D29" s="39" t="s">
        <v>16</v>
      </c>
    </row>
    <row r="30" spans="1:6" x14ac:dyDescent="0.25">
      <c r="A30" s="3">
        <v>5997739</v>
      </c>
      <c r="B30" s="1" t="s">
        <v>112</v>
      </c>
      <c r="C30" s="12">
        <v>669.6</v>
      </c>
      <c r="D30" s="11">
        <v>43745</v>
      </c>
      <c r="E30" s="1">
        <v>1</v>
      </c>
      <c r="F30" s="1" t="s">
        <v>110</v>
      </c>
    </row>
    <row r="31" spans="1:6" x14ac:dyDescent="0.25">
      <c r="A31" s="3">
        <v>5997740</v>
      </c>
      <c r="B31" s="1" t="s">
        <v>66</v>
      </c>
      <c r="C31" s="12">
        <v>1240</v>
      </c>
      <c r="D31" s="11">
        <v>43745</v>
      </c>
      <c r="F31" s="1" t="s">
        <v>67</v>
      </c>
    </row>
    <row r="32" spans="1:6" x14ac:dyDescent="0.25">
      <c r="A32" s="3">
        <v>5997741</v>
      </c>
      <c r="B32" s="1" t="s">
        <v>36</v>
      </c>
      <c r="C32" s="12">
        <v>874.03</v>
      </c>
      <c r="D32" s="11">
        <v>43745</v>
      </c>
    </row>
    <row r="33" spans="1:7" x14ac:dyDescent="0.25">
      <c r="A33" s="3">
        <v>5997742</v>
      </c>
      <c r="B33" s="1" t="s">
        <v>69</v>
      </c>
      <c r="C33" s="12">
        <v>344.4</v>
      </c>
      <c r="D33" s="11">
        <v>43746</v>
      </c>
      <c r="F33" s="1" t="s">
        <v>70</v>
      </c>
    </row>
    <row r="34" spans="1:7" x14ac:dyDescent="0.25">
      <c r="A34" s="3">
        <v>5997743</v>
      </c>
      <c r="B34" s="1" t="s">
        <v>71</v>
      </c>
      <c r="C34" s="12">
        <v>213</v>
      </c>
      <c r="D34" s="11">
        <v>43746</v>
      </c>
      <c r="F34" s="36" t="s">
        <v>72</v>
      </c>
    </row>
    <row r="35" spans="1:7" x14ac:dyDescent="0.25">
      <c r="A35" s="3">
        <v>5997744</v>
      </c>
      <c r="B35" s="1" t="s">
        <v>73</v>
      </c>
      <c r="C35" s="12">
        <v>2100</v>
      </c>
      <c r="D35" s="11">
        <v>43752</v>
      </c>
      <c r="F35" s="1" t="s">
        <v>74</v>
      </c>
    </row>
    <row r="36" spans="1:7" s="35" customFormat="1" x14ac:dyDescent="0.25">
      <c r="A36" s="37">
        <v>5997745</v>
      </c>
      <c r="B36" s="35" t="s">
        <v>111</v>
      </c>
      <c r="C36" s="38">
        <v>54</v>
      </c>
      <c r="D36" s="39">
        <v>43752</v>
      </c>
      <c r="F36" s="35" t="s">
        <v>16</v>
      </c>
    </row>
    <row r="37" spans="1:7" x14ac:dyDescent="0.25">
      <c r="A37" s="3">
        <v>5997746</v>
      </c>
      <c r="B37" s="1" t="s">
        <v>93</v>
      </c>
      <c r="C37" s="12">
        <v>559.6</v>
      </c>
      <c r="D37" s="11">
        <v>43761</v>
      </c>
      <c r="F37" s="1" t="s">
        <v>94</v>
      </c>
    </row>
    <row r="38" spans="1:7" s="35" customFormat="1" x14ac:dyDescent="0.25">
      <c r="A38" s="37">
        <v>5997747</v>
      </c>
      <c r="B38" s="35" t="s">
        <v>116</v>
      </c>
      <c r="C38" s="38">
        <v>33.950000000000003</v>
      </c>
      <c r="D38" s="39">
        <v>43761</v>
      </c>
      <c r="G38" s="35" t="s">
        <v>115</v>
      </c>
    </row>
    <row r="39" spans="1:7" s="35" customFormat="1" x14ac:dyDescent="0.25">
      <c r="A39" s="37">
        <v>5997748</v>
      </c>
      <c r="B39" s="35" t="s">
        <v>116</v>
      </c>
      <c r="C39" s="38">
        <v>68.989999999999995</v>
      </c>
      <c r="D39" s="39">
        <v>43767</v>
      </c>
      <c r="G39" s="35" t="s">
        <v>115</v>
      </c>
    </row>
    <row r="40" spans="1:7" s="35" customFormat="1" x14ac:dyDescent="0.25">
      <c r="A40" s="37">
        <v>5997749</v>
      </c>
      <c r="B40" s="35" t="s">
        <v>114</v>
      </c>
      <c r="C40" s="38">
        <v>69.84</v>
      </c>
      <c r="D40" s="39">
        <v>43761</v>
      </c>
      <c r="G40" s="35" t="s">
        <v>115</v>
      </c>
    </row>
    <row r="41" spans="1:7" s="36" customFormat="1" x14ac:dyDescent="0.25">
      <c r="A41" s="40">
        <v>5997750</v>
      </c>
      <c r="B41" s="36" t="s">
        <v>117</v>
      </c>
      <c r="C41" s="41">
        <v>1120</v>
      </c>
      <c r="D41" s="42">
        <v>43782</v>
      </c>
      <c r="F41" s="35" t="s">
        <v>113</v>
      </c>
      <c r="G41" s="35" t="s">
        <v>115</v>
      </c>
    </row>
    <row r="42" spans="1:7" x14ac:dyDescent="0.25">
      <c r="A42" s="3">
        <v>5997751</v>
      </c>
      <c r="B42" s="35" t="s">
        <v>131</v>
      </c>
      <c r="C42" s="12">
        <v>231.84</v>
      </c>
      <c r="D42" s="11">
        <v>43784</v>
      </c>
    </row>
    <row r="43" spans="1:7" x14ac:dyDescent="0.25">
      <c r="A43" s="3">
        <v>5997752</v>
      </c>
      <c r="B43" s="35" t="s">
        <v>130</v>
      </c>
      <c r="C43" s="12">
        <v>63.25</v>
      </c>
      <c r="D43" s="11">
        <v>43789</v>
      </c>
    </row>
    <row r="44" spans="1:7" x14ac:dyDescent="0.25">
      <c r="A44" s="3">
        <v>5997753</v>
      </c>
      <c r="B44" s="1" t="s">
        <v>129</v>
      </c>
      <c r="C44" s="12">
        <v>3000</v>
      </c>
      <c r="D44" s="11">
        <v>43789</v>
      </c>
    </row>
    <row r="45" spans="1:7" x14ac:dyDescent="0.25">
      <c r="A45" s="3">
        <v>5997754</v>
      </c>
      <c r="B45" s="36" t="s">
        <v>30</v>
      </c>
    </row>
    <row r="46" spans="1:7" x14ac:dyDescent="0.25">
      <c r="A46" s="3">
        <v>5997755</v>
      </c>
      <c r="B46" s="7" t="s">
        <v>146</v>
      </c>
      <c r="C46" s="12">
        <v>1250</v>
      </c>
    </row>
    <row r="47" spans="1:7" x14ac:dyDescent="0.25">
      <c r="A47" s="3">
        <v>5997756</v>
      </c>
      <c r="B47" s="1" t="s">
        <v>128</v>
      </c>
      <c r="C47" s="12">
        <v>3400</v>
      </c>
      <c r="D47" s="11">
        <v>43795</v>
      </c>
    </row>
    <row r="48" spans="1:7" x14ac:dyDescent="0.25">
      <c r="A48" s="3">
        <v>5997757</v>
      </c>
      <c r="B48" s="1" t="s">
        <v>125</v>
      </c>
      <c r="C48" s="12">
        <v>1215</v>
      </c>
      <c r="D48" s="11">
        <v>43795</v>
      </c>
    </row>
    <row r="49" spans="1:4" x14ac:dyDescent="0.25">
      <c r="A49" s="3">
        <v>5997758</v>
      </c>
      <c r="B49" s="1" t="s">
        <v>127</v>
      </c>
      <c r="C49" s="12">
        <v>117.36</v>
      </c>
      <c r="D49" s="11">
        <v>43798</v>
      </c>
    </row>
    <row r="50" spans="1:4" x14ac:dyDescent="0.25">
      <c r="A50" s="3">
        <v>5997759</v>
      </c>
      <c r="B50" s="1" t="s">
        <v>30</v>
      </c>
    </row>
    <row r="51" spans="1:4" x14ac:dyDescent="0.25">
      <c r="A51" s="3">
        <v>5997760</v>
      </c>
      <c r="B51" s="1" t="s">
        <v>126</v>
      </c>
      <c r="C51" s="12">
        <v>1554</v>
      </c>
      <c r="D51" s="11">
        <v>43798</v>
      </c>
    </row>
    <row r="52" spans="1:4" x14ac:dyDescent="0.25">
      <c r="A52" s="101">
        <v>6209811</v>
      </c>
      <c r="B52" s="1" t="s">
        <v>147</v>
      </c>
      <c r="C52" s="12">
        <v>60</v>
      </c>
      <c r="D52" s="11">
        <v>43827</v>
      </c>
    </row>
    <row r="53" spans="1:4" x14ac:dyDescent="0.25">
      <c r="A53" s="3">
        <v>6209812</v>
      </c>
      <c r="B53" s="7" t="s">
        <v>194</v>
      </c>
      <c r="C53" s="12">
        <v>1100</v>
      </c>
      <c r="D53" s="11">
        <v>43850</v>
      </c>
    </row>
    <row r="54" spans="1:4" x14ac:dyDescent="0.25">
      <c r="A54" s="3">
        <v>6209813</v>
      </c>
      <c r="B54" s="7" t="s">
        <v>195</v>
      </c>
      <c r="C54" s="12">
        <v>1100</v>
      </c>
      <c r="D54" s="11">
        <v>43850</v>
      </c>
    </row>
    <row r="55" spans="1:4" x14ac:dyDescent="0.25">
      <c r="A55" s="3">
        <v>6209814</v>
      </c>
      <c r="B55" s="1" t="s">
        <v>244</v>
      </c>
      <c r="C55" s="12">
        <v>197</v>
      </c>
      <c r="D55" s="11">
        <v>43858</v>
      </c>
    </row>
    <row r="56" spans="1:4" x14ac:dyDescent="0.25">
      <c r="A56" s="3">
        <v>6209815</v>
      </c>
      <c r="B56" s="1" t="s">
        <v>292</v>
      </c>
      <c r="C56" s="12">
        <v>89</v>
      </c>
      <c r="D56" s="11">
        <v>43874</v>
      </c>
    </row>
    <row r="57" spans="1:4" x14ac:dyDescent="0.25">
      <c r="A57" s="3">
        <v>6209816</v>
      </c>
      <c r="B57" s="1" t="s">
        <v>294</v>
      </c>
      <c r="C57" s="12">
        <v>206</v>
      </c>
      <c r="D57" s="11">
        <v>43888</v>
      </c>
    </row>
    <row r="58" spans="1:4" x14ac:dyDescent="0.25">
      <c r="A58" s="3">
        <v>6209817</v>
      </c>
      <c r="B58" s="35" t="s">
        <v>333</v>
      </c>
      <c r="C58" s="12">
        <v>0</v>
      </c>
      <c r="D58" s="11">
        <v>43900</v>
      </c>
    </row>
    <row r="59" spans="1:4" x14ac:dyDescent="0.25">
      <c r="A59" s="3">
        <v>6209818</v>
      </c>
      <c r="B59" s="35" t="s">
        <v>338</v>
      </c>
      <c r="C59" s="12">
        <v>0</v>
      </c>
      <c r="D59" s="11">
        <v>43903</v>
      </c>
    </row>
    <row r="60" spans="1:4" x14ac:dyDescent="0.25">
      <c r="A60" s="3">
        <v>6209819</v>
      </c>
    </row>
    <row r="61" spans="1:4" x14ac:dyDescent="0.25">
      <c r="A61" s="3">
        <v>6209820</v>
      </c>
    </row>
    <row r="62" spans="1:4" x14ac:dyDescent="0.25">
      <c r="A62" s="3">
        <v>6209821</v>
      </c>
    </row>
    <row r="63" spans="1:4" x14ac:dyDescent="0.25">
      <c r="A63" s="3">
        <v>6209822</v>
      </c>
    </row>
    <row r="64" spans="1:4" x14ac:dyDescent="0.25">
      <c r="A64" s="3">
        <v>6209823</v>
      </c>
    </row>
    <row r="65" spans="1:1" x14ac:dyDescent="0.25">
      <c r="A65" s="3">
        <v>6209824</v>
      </c>
    </row>
    <row r="66" spans="1:1" x14ac:dyDescent="0.25">
      <c r="A66" s="3">
        <v>6209825</v>
      </c>
    </row>
    <row r="67" spans="1:1" x14ac:dyDescent="0.25">
      <c r="A67" s="3">
        <v>6209826</v>
      </c>
    </row>
    <row r="68" spans="1:1" x14ac:dyDescent="0.25">
      <c r="A68" s="3">
        <v>6209827</v>
      </c>
    </row>
    <row r="69" spans="1:1" x14ac:dyDescent="0.25">
      <c r="A69" s="3">
        <v>6209828</v>
      </c>
    </row>
    <row r="70" spans="1:1" x14ac:dyDescent="0.25">
      <c r="A70" s="3">
        <v>6209829</v>
      </c>
    </row>
    <row r="71" spans="1:1" x14ac:dyDescent="0.25">
      <c r="A71" s="3">
        <v>6209830</v>
      </c>
    </row>
    <row r="72" spans="1:1" x14ac:dyDescent="0.25">
      <c r="A72" s="3">
        <v>6209831</v>
      </c>
    </row>
    <row r="73" spans="1:1" x14ac:dyDescent="0.25">
      <c r="A73" s="3">
        <v>6209832</v>
      </c>
    </row>
    <row r="74" spans="1:1" x14ac:dyDescent="0.25">
      <c r="A74" s="3">
        <v>6209833</v>
      </c>
    </row>
    <row r="75" spans="1:1" x14ac:dyDescent="0.25">
      <c r="A75" s="3">
        <v>6209834</v>
      </c>
    </row>
    <row r="76" spans="1:1" x14ac:dyDescent="0.25">
      <c r="A76" s="3">
        <v>6209835</v>
      </c>
    </row>
    <row r="77" spans="1:1" x14ac:dyDescent="0.25">
      <c r="A77" s="3">
        <v>6209836</v>
      </c>
    </row>
    <row r="78" spans="1:1" x14ac:dyDescent="0.25">
      <c r="A78" s="3">
        <v>6209837</v>
      </c>
    </row>
    <row r="79" spans="1:1" x14ac:dyDescent="0.25">
      <c r="A79" s="3">
        <v>6209838</v>
      </c>
    </row>
    <row r="80" spans="1:1" x14ac:dyDescent="0.25">
      <c r="A80" s="3">
        <v>6209839</v>
      </c>
    </row>
    <row r="81" spans="1:1" x14ac:dyDescent="0.25">
      <c r="A81" s="3">
        <v>6209840</v>
      </c>
    </row>
    <row r="82" spans="1:1" x14ac:dyDescent="0.25">
      <c r="A82" s="3">
        <v>6209841</v>
      </c>
    </row>
    <row r="83" spans="1:1" x14ac:dyDescent="0.25">
      <c r="A83" s="3">
        <v>6209842</v>
      </c>
    </row>
    <row r="84" spans="1:1" x14ac:dyDescent="0.25">
      <c r="A84" s="3">
        <v>6209843</v>
      </c>
    </row>
    <row r="85" spans="1:1" x14ac:dyDescent="0.25">
      <c r="A85" s="3">
        <v>6209844</v>
      </c>
    </row>
    <row r="86" spans="1:1" x14ac:dyDescent="0.25">
      <c r="A86" s="3">
        <v>6209845</v>
      </c>
    </row>
    <row r="87" spans="1:1" x14ac:dyDescent="0.25">
      <c r="A87" s="3">
        <v>6209846</v>
      </c>
    </row>
    <row r="88" spans="1:1" x14ac:dyDescent="0.25">
      <c r="A88" s="3">
        <v>6209847</v>
      </c>
    </row>
    <row r="89" spans="1:1" x14ac:dyDescent="0.25">
      <c r="A89" s="3">
        <v>6209848</v>
      </c>
    </row>
    <row r="90" spans="1:1" x14ac:dyDescent="0.25">
      <c r="A90" s="3">
        <v>6209849</v>
      </c>
    </row>
    <row r="91" spans="1:1" x14ac:dyDescent="0.25">
      <c r="A91" s="3">
        <v>6209850</v>
      </c>
    </row>
    <row r="92" spans="1:1" x14ac:dyDescent="0.25">
      <c r="A92" s="3">
        <v>6209851</v>
      </c>
    </row>
    <row r="93" spans="1:1" x14ac:dyDescent="0.25">
      <c r="A93" s="3">
        <v>6209852</v>
      </c>
    </row>
    <row r="94" spans="1:1" x14ac:dyDescent="0.25">
      <c r="A94" s="3">
        <v>6209853</v>
      </c>
    </row>
    <row r="95" spans="1:1" x14ac:dyDescent="0.25">
      <c r="A95" s="3">
        <v>6209854</v>
      </c>
    </row>
    <row r="96" spans="1:1" x14ac:dyDescent="0.25">
      <c r="A96" s="3">
        <v>6209855</v>
      </c>
    </row>
    <row r="97" spans="1:1" x14ac:dyDescent="0.25">
      <c r="A97" s="3">
        <v>6209856</v>
      </c>
    </row>
    <row r="98" spans="1:1" x14ac:dyDescent="0.25">
      <c r="A98" s="3">
        <v>6209857</v>
      </c>
    </row>
    <row r="99" spans="1:1" x14ac:dyDescent="0.25">
      <c r="A99" s="3">
        <v>6209858</v>
      </c>
    </row>
    <row r="100" spans="1:1" x14ac:dyDescent="0.25">
      <c r="A100" s="3">
        <v>6209859</v>
      </c>
    </row>
    <row r="101" spans="1:1" x14ac:dyDescent="0.25">
      <c r="A101" s="3">
        <v>6209860</v>
      </c>
    </row>
  </sheetData>
  <autoFilter ref="A1:I51"/>
  <conditionalFormatting sqref="F14">
    <cfRule type="cellIs" dxfId="3" priority="4" operator="equal">
      <formula>"ok"</formula>
    </cfRule>
  </conditionalFormatting>
  <conditionalFormatting sqref="F34">
    <cfRule type="cellIs" dxfId="2" priority="3" operator="equal">
      <formula>"ok"</formula>
    </cfRule>
  </conditionalFormatting>
  <conditionalFormatting sqref="B53">
    <cfRule type="cellIs" dxfId="1" priority="2" operator="equal">
      <formula>"ok"</formula>
    </cfRule>
  </conditionalFormatting>
  <conditionalFormatting sqref="B54">
    <cfRule type="cellIs" dxfId="0" priority="1" operator="equal">
      <formula>"ok"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>
    <tabColor rgb="FF0070C0"/>
  </sheetPr>
  <dimension ref="A1:R13"/>
  <sheetViews>
    <sheetView workbookViewId="0">
      <selection activeCell="P30" sqref="P30"/>
    </sheetView>
  </sheetViews>
  <sheetFormatPr baseColWidth="10" defaultRowHeight="15" x14ac:dyDescent="0.25"/>
  <cols>
    <col min="1" max="1" width="11" style="3"/>
    <col min="2" max="2" width="11" style="1"/>
    <col min="3" max="3" width="8.75" style="1" bestFit="1" customWidth="1"/>
    <col min="4" max="4" width="29.625" style="1" customWidth="1"/>
    <col min="5" max="5" width="3.875" style="1" bestFit="1" customWidth="1"/>
    <col min="6" max="6" width="10.25" style="1" customWidth="1"/>
    <col min="7" max="7" width="8.875" style="1" bestFit="1" customWidth="1"/>
    <col min="8" max="14" width="11" style="1"/>
    <col min="15" max="15" width="11.75" style="1" bestFit="1" customWidth="1"/>
    <col min="16" max="16384" width="11" style="1"/>
  </cols>
  <sheetData>
    <row r="1" spans="1:18" x14ac:dyDescent="0.25">
      <c r="A1" s="16" t="s">
        <v>24</v>
      </c>
      <c r="B1" s="17" t="s">
        <v>5</v>
      </c>
      <c r="C1" s="17" t="s">
        <v>19</v>
      </c>
      <c r="D1" s="17" t="s">
        <v>20</v>
      </c>
      <c r="E1" s="17" t="s">
        <v>21</v>
      </c>
      <c r="F1" s="17" t="s">
        <v>22</v>
      </c>
      <c r="G1" s="17" t="s">
        <v>23</v>
      </c>
      <c r="O1" s="1" t="s">
        <v>143</v>
      </c>
      <c r="P1" s="1" t="s">
        <v>141</v>
      </c>
      <c r="Q1" s="1" t="s">
        <v>142</v>
      </c>
      <c r="R1" s="1" t="s">
        <v>18</v>
      </c>
    </row>
    <row r="2" spans="1:18" s="23" customFormat="1" ht="30" customHeight="1" x14ac:dyDescent="0.2">
      <c r="A2" s="5"/>
      <c r="B2" s="18"/>
      <c r="C2" s="19"/>
      <c r="D2" s="20"/>
      <c r="E2" s="19"/>
      <c r="F2" s="21"/>
      <c r="G2" s="22"/>
      <c r="O2" s="23">
        <f>SUMIF(H:H,"déplacement",G:G)</f>
        <v>0</v>
      </c>
      <c r="P2" s="23">
        <f>SUMIF(H:H,"téléphone",G:G)</f>
        <v>0</v>
      </c>
      <c r="Q2" s="23">
        <f>SUMIF(H:H,"autre",G:G)</f>
        <v>0</v>
      </c>
      <c r="R2" s="23">
        <f>O2+P2+Q2</f>
        <v>0</v>
      </c>
    </row>
    <row r="3" spans="1:18" s="23" customFormat="1" ht="30" customHeight="1" x14ac:dyDescent="0.2">
      <c r="A3" s="5"/>
      <c r="B3" s="18"/>
      <c r="C3" s="19"/>
      <c r="D3" s="20"/>
      <c r="E3" s="19"/>
      <c r="F3" s="21"/>
      <c r="G3" s="22"/>
    </row>
    <row r="4" spans="1:18" s="23" customFormat="1" ht="30" customHeight="1" x14ac:dyDescent="0.2">
      <c r="A4" s="5"/>
      <c r="B4" s="18"/>
      <c r="C4" s="19"/>
      <c r="D4" s="20"/>
      <c r="E4" s="19"/>
      <c r="F4" s="21"/>
      <c r="G4" s="22"/>
    </row>
    <row r="5" spans="1:18" s="23" customFormat="1" ht="30" customHeight="1" x14ac:dyDescent="0.2">
      <c r="A5" s="5"/>
      <c r="B5" s="18"/>
      <c r="C5" s="19"/>
      <c r="D5" s="20"/>
      <c r="E5" s="19"/>
      <c r="F5" s="21"/>
      <c r="G5" s="22"/>
    </row>
    <row r="6" spans="1:18" s="23" customFormat="1" ht="30" customHeight="1" x14ac:dyDescent="0.2">
      <c r="A6" s="5"/>
      <c r="B6" s="18"/>
      <c r="C6" s="19"/>
      <c r="D6" s="20"/>
      <c r="E6" s="19"/>
      <c r="F6" s="21"/>
      <c r="G6" s="22"/>
    </row>
    <row r="7" spans="1:18" s="23" customFormat="1" ht="30" customHeight="1" x14ac:dyDescent="0.2">
      <c r="A7" s="5"/>
      <c r="B7" s="18"/>
      <c r="C7" s="19"/>
      <c r="D7" s="20"/>
      <c r="E7" s="19"/>
      <c r="F7" s="21"/>
      <c r="G7" s="22"/>
    </row>
    <row r="8" spans="1:18" s="23" customFormat="1" ht="30" customHeight="1" x14ac:dyDescent="0.2">
      <c r="A8" s="5"/>
      <c r="B8" s="18"/>
      <c r="C8" s="19"/>
      <c r="D8" s="20"/>
      <c r="E8" s="19"/>
      <c r="F8" s="24"/>
      <c r="G8" s="25"/>
    </row>
    <row r="9" spans="1:18" ht="28.5" hidden="1" x14ac:dyDescent="0.2">
      <c r="A9" s="5" t="s">
        <v>87</v>
      </c>
      <c r="B9" s="29">
        <v>43616</v>
      </c>
      <c r="C9" s="30" t="s">
        <v>83</v>
      </c>
      <c r="D9" s="31" t="s">
        <v>84</v>
      </c>
      <c r="E9" s="32">
        <v>1</v>
      </c>
      <c r="F9" s="33">
        <v>74.98</v>
      </c>
      <c r="G9" s="34">
        <f>F9*E9</f>
        <v>74.98</v>
      </c>
    </row>
    <row r="10" spans="1:18" ht="28.5" hidden="1" x14ac:dyDescent="0.2">
      <c r="A10" s="5" t="s">
        <v>88</v>
      </c>
      <c r="B10" s="29">
        <v>43705</v>
      </c>
      <c r="C10" s="30" t="s">
        <v>83</v>
      </c>
      <c r="D10" s="31" t="s">
        <v>85</v>
      </c>
      <c r="E10" s="32">
        <v>1</v>
      </c>
      <c r="F10" s="33">
        <v>195.39</v>
      </c>
      <c r="G10" s="34">
        <f t="shared" ref="G10:G11" si="0">F10*E10</f>
        <v>195.39</v>
      </c>
    </row>
    <row r="11" spans="1:18" ht="28.5" hidden="1" x14ac:dyDescent="0.2">
      <c r="A11" s="5" t="s">
        <v>89</v>
      </c>
      <c r="B11" s="29">
        <v>43699</v>
      </c>
      <c r="C11" s="30" t="s">
        <v>83</v>
      </c>
      <c r="D11" s="31" t="s">
        <v>86</v>
      </c>
      <c r="E11" s="32">
        <v>1</v>
      </c>
      <c r="F11" s="33">
        <v>70</v>
      </c>
      <c r="G11" s="33">
        <f t="shared" si="0"/>
        <v>70</v>
      </c>
    </row>
    <row r="12" spans="1:18" hidden="1" x14ac:dyDescent="0.25">
      <c r="A12" s="5" t="s">
        <v>90</v>
      </c>
      <c r="B12" s="27"/>
      <c r="C12" s="27"/>
      <c r="D12" s="27"/>
      <c r="E12" s="27"/>
      <c r="F12" s="16" t="s">
        <v>25</v>
      </c>
      <c r="G12" s="28">
        <f>SUM(G9:G11)</f>
        <v>340.37</v>
      </c>
      <c r="H12" s="1" t="s">
        <v>15</v>
      </c>
    </row>
    <row r="13" spans="1:18" hidden="1" x14ac:dyDescent="0.2">
      <c r="A13" s="5"/>
      <c r="B13" s="18"/>
      <c r="C13" s="20"/>
      <c r="D13" s="26" t="s">
        <v>140</v>
      </c>
      <c r="E13" s="19"/>
      <c r="F13" s="21"/>
      <c r="G13" s="22"/>
    </row>
  </sheetData>
  <autoFilter ref="A1:L13">
    <filterColumn colId="0">
      <customFilters>
        <customFilter val="*Jph*"/>
      </customFilters>
    </filterColumn>
  </autoFilter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H5"/>
  <sheetViews>
    <sheetView workbookViewId="0">
      <selection activeCell="F16" sqref="F16"/>
    </sheetView>
  </sheetViews>
  <sheetFormatPr baseColWidth="10" defaultRowHeight="14.25" x14ac:dyDescent="0.2"/>
  <cols>
    <col min="1" max="1" width="18.25" style="4" bestFit="1" customWidth="1"/>
    <col min="2" max="2" width="7.875" style="13" bestFit="1" customWidth="1"/>
    <col min="3" max="3" width="10.625" style="12" customWidth="1"/>
    <col min="4" max="4" width="18.875" style="1" bestFit="1" customWidth="1"/>
    <col min="5" max="5" width="35.375" style="1" bestFit="1" customWidth="1"/>
    <col min="6" max="6" width="13" style="1" bestFit="1" customWidth="1"/>
    <col min="7" max="8" width="10.625" style="1" customWidth="1"/>
    <col min="9" max="16384" width="11" style="1"/>
  </cols>
  <sheetData>
    <row r="1" spans="1:8" x14ac:dyDescent="0.2">
      <c r="A1" s="4" t="s">
        <v>5</v>
      </c>
      <c r="B1" s="13" t="s">
        <v>13</v>
      </c>
      <c r="C1" s="12" t="s">
        <v>6</v>
      </c>
      <c r="D1" s="1" t="s">
        <v>10</v>
      </c>
      <c r="E1" s="1" t="s">
        <v>11</v>
      </c>
      <c r="F1" s="1" t="s">
        <v>12</v>
      </c>
      <c r="G1" s="1" t="s">
        <v>7</v>
      </c>
      <c r="H1" s="12">
        <f>C5</f>
        <v>506.7</v>
      </c>
    </row>
    <row r="2" spans="1:8" x14ac:dyDescent="0.2">
      <c r="A2" s="4">
        <v>43739</v>
      </c>
      <c r="B2" s="14" t="s">
        <v>96</v>
      </c>
      <c r="C2" s="12">
        <v>100</v>
      </c>
      <c r="D2" s="1" t="s">
        <v>101</v>
      </c>
      <c r="E2" s="1" t="s">
        <v>95</v>
      </c>
      <c r="F2" s="1" t="s">
        <v>75</v>
      </c>
      <c r="G2" s="1" t="s">
        <v>97</v>
      </c>
    </row>
    <row r="3" spans="1:8" x14ac:dyDescent="0.2">
      <c r="A3" s="4">
        <v>43739</v>
      </c>
      <c r="B3" s="14" t="s">
        <v>98</v>
      </c>
      <c r="C3" s="12">
        <v>50</v>
      </c>
      <c r="D3" s="1" t="s">
        <v>102</v>
      </c>
      <c r="E3" s="1" t="s">
        <v>95</v>
      </c>
      <c r="F3" s="1" t="s">
        <v>75</v>
      </c>
      <c r="G3" s="1" t="s">
        <v>97</v>
      </c>
    </row>
    <row r="4" spans="1:8" x14ac:dyDescent="0.2">
      <c r="A4" s="4">
        <v>43739</v>
      </c>
      <c r="B4" s="13">
        <v>3619033</v>
      </c>
      <c r="C4" s="12">
        <v>356.7</v>
      </c>
      <c r="D4" s="1" t="s">
        <v>9</v>
      </c>
      <c r="E4" s="1" t="s">
        <v>99</v>
      </c>
      <c r="F4" s="1" t="s">
        <v>75</v>
      </c>
      <c r="G4" s="1" t="s">
        <v>97</v>
      </c>
    </row>
    <row r="5" spans="1:8" ht="15" x14ac:dyDescent="0.25">
      <c r="A5" s="3" t="s">
        <v>75</v>
      </c>
      <c r="B5" s="15" t="s">
        <v>100</v>
      </c>
      <c r="C5" s="10">
        <f>SUM(C2:C4)</f>
        <v>506.7</v>
      </c>
    </row>
  </sheetData>
  <pageMargins left="0" right="0" top="0.39409448818897636" bottom="0.39409448818897636" header="0" footer="0"/>
  <headerFooter>
    <oddHeader>&amp;C&amp;A</oddHeader>
    <oddFooter>&amp;CPage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H1"/>
  <sheetViews>
    <sheetView workbookViewId="0">
      <selection activeCell="R38" sqref="R38"/>
    </sheetView>
  </sheetViews>
  <sheetFormatPr baseColWidth="10" defaultRowHeight="14.25" x14ac:dyDescent="0.2"/>
  <cols>
    <col min="1" max="1" width="7.875" style="1" bestFit="1" customWidth="1"/>
    <col min="2" max="2" width="11.375" style="1" bestFit="1" customWidth="1"/>
    <col min="3" max="3" width="7.875" style="12" bestFit="1" customWidth="1"/>
    <col min="4" max="4" width="15.5" style="1" bestFit="1" customWidth="1"/>
    <col min="5" max="5" width="15" style="1" bestFit="1" customWidth="1"/>
    <col min="6" max="6" width="9.5" style="1" bestFit="1" customWidth="1"/>
    <col min="7" max="7" width="6.25" style="1" bestFit="1" customWidth="1"/>
    <col min="8" max="8" width="9.875" style="11" bestFit="1" customWidth="1"/>
    <col min="9" max="16384" width="11" style="1"/>
  </cols>
  <sheetData>
    <row r="1" spans="1:8" s="3" customFormat="1" ht="15" x14ac:dyDescent="0.25">
      <c r="A1" s="9" t="s">
        <v>5</v>
      </c>
      <c r="B1" s="9" t="s">
        <v>13</v>
      </c>
      <c r="C1" s="10" t="s">
        <v>6</v>
      </c>
      <c r="D1" s="3" t="s">
        <v>10</v>
      </c>
      <c r="E1" s="3" t="s">
        <v>11</v>
      </c>
      <c r="F1" s="3" t="s">
        <v>12</v>
      </c>
      <c r="G1" s="3" t="s">
        <v>7</v>
      </c>
      <c r="H1" s="11" t="s">
        <v>14</v>
      </c>
    </row>
  </sheetData>
  <pageMargins left="0" right="0" top="0.39409448818897636" bottom="0.39409448818897636" header="0" footer="0"/>
  <pageSetup paperSize="9" orientation="portrait" verticalDpi="0" r:id="rId1"/>
  <headerFooter>
    <oddHeader>&amp;C&amp;A</oddHeader>
    <oddFooter>&amp;CPage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4" sqref="E14"/>
    </sheetView>
  </sheetViews>
  <sheetFormatPr baseColWidth="10" defaultRowHeight="14.25" x14ac:dyDescent="0.2"/>
  <cols>
    <col min="1" max="16384" width="11" style="1"/>
  </cols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5" sqref="B5"/>
    </sheetView>
  </sheetViews>
  <sheetFormatPr baseColWidth="10" defaultRowHeight="14.25" x14ac:dyDescent="0.2"/>
  <cols>
    <col min="1" max="1" width="24.375" style="1" bestFit="1" customWidth="1"/>
    <col min="2" max="16384" width="11" style="1"/>
  </cols>
  <sheetData>
    <row r="1" spans="1:2" x14ac:dyDescent="0.2">
      <c r="A1" s="1" t="s">
        <v>103</v>
      </c>
      <c r="B1" s="1" t="s">
        <v>104</v>
      </c>
    </row>
    <row r="2" spans="1:2" x14ac:dyDescent="0.2">
      <c r="A2" s="1" t="s">
        <v>105</v>
      </c>
      <c r="B2" s="1" t="s">
        <v>106</v>
      </c>
    </row>
    <row r="3" spans="1:2" x14ac:dyDescent="0.2">
      <c r="A3" s="1" t="s">
        <v>107</v>
      </c>
      <c r="B3" s="1" t="s">
        <v>108</v>
      </c>
    </row>
    <row r="4" spans="1:2" x14ac:dyDescent="0.2">
      <c r="A4" s="1" t="s">
        <v>109</v>
      </c>
      <c r="B4" s="1" t="s">
        <v>136</v>
      </c>
    </row>
    <row r="5" spans="1:2" x14ac:dyDescent="0.2">
      <c r="A5" s="1" t="s">
        <v>137</v>
      </c>
      <c r="B5" s="1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2976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TVA URSSAF</vt:lpstr>
      <vt:lpstr>Comptes BQ</vt:lpstr>
      <vt:lpstr>Comptes Caisse</vt:lpstr>
      <vt:lpstr>Rapprochement</vt:lpstr>
      <vt:lpstr>Diverses réf</vt:lpstr>
      <vt:lpstr>Libellés Nom Fichiers</vt:lpstr>
      <vt:lpstr>Suivi des LCR</vt:lpstr>
      <vt:lpstr>Suivi des Chèques</vt:lpstr>
      <vt:lpstr>Feuilles de remboursement</vt:lpstr>
      <vt:lpstr>Remise de chq</vt:lpstr>
      <vt:lpstr>chèques à remettre</vt:lpstr>
      <vt:lpstr>rentrées prévues</vt:lpstr>
      <vt:lpstr>FRS</vt:lpstr>
      <vt:lpstr>sans</vt:lpstr>
      <vt:lpstr>tva</vt:lpstr>
      <vt:lpstr>tva1tx</vt:lpstr>
      <vt:lpstr>txtva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MARION</dc:creator>
  <cp:lastModifiedBy>Jean Philippe</cp:lastModifiedBy>
  <cp:revision>51</cp:revision>
  <cp:lastPrinted>2019-12-04T14:05:47Z</cp:lastPrinted>
  <dcterms:created xsi:type="dcterms:W3CDTF">2018-03-06T02:38:36Z</dcterms:created>
  <dcterms:modified xsi:type="dcterms:W3CDTF">2020-03-13T12:59:21Z</dcterms:modified>
</cp:coreProperties>
</file>