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Fichiers Type\"/>
    </mc:Choice>
  </mc:AlternateContent>
  <bookViews>
    <workbookView xWindow="0" yWindow="-15" windowWidth="14370" windowHeight="14610" tabRatio="790"/>
  </bookViews>
  <sheets>
    <sheet name="Elec" sheetId="50" r:id="rId1"/>
    <sheet name="CFaibles" sheetId="51" r:id="rId2"/>
  </sheets>
  <externalReferences>
    <externalReference r:id="rId3"/>
  </externalReferences>
  <definedNames>
    <definedName name="_MD1" localSheetId="1">CFaibles!#REF!</definedName>
    <definedName name="_MD1" localSheetId="0">Elec!#REF!</definedName>
    <definedName name="_MD1">#REF!</definedName>
    <definedName name="_nbl2">CFaibles!$D$46</definedName>
    <definedName name="_Toc324932931" localSheetId="0">Elec!#REF!</definedName>
    <definedName name="_Toc349298128" localSheetId="0">Elec!#REF!</definedName>
    <definedName name="_Toc349298155" localSheetId="0">Elec!$A$370</definedName>
    <definedName name="_Toc349298156" localSheetId="0">Elec!$A$372</definedName>
    <definedName name="_Toc349298176" localSheetId="0">Elec!$A$373</definedName>
    <definedName name="a">[1]VRD!$C$5</definedName>
    <definedName name="jj">CFaibles!$D$46</definedName>
    <definedName name="Montants_TTC_en_Frs">#REF!</definedName>
    <definedName name="Nb_Bat" localSheetId="1">CFaibles!$T$4</definedName>
    <definedName name="Nb_Bat">Elec!$U$4</definedName>
    <definedName name="Nb_Lgts" localSheetId="1">CFaibles!$T$6</definedName>
    <definedName name="Nb_Lgts">Elec!$U$6</definedName>
    <definedName name="nbl">CFaibles!$D$46</definedName>
    <definedName name="nlgt">Elec!#REF!</definedName>
    <definedName name="SHAB" localSheetId="1">CFaibles!$T$5</definedName>
    <definedName name="SHAB">Elec!$U$5</definedName>
    <definedName name="total1">#REF!</definedName>
    <definedName name="total2">#REF!</definedName>
    <definedName name="total3">#REF!</definedName>
    <definedName name="total4">#REF!</definedName>
    <definedName name="total5">#REF!</definedName>
    <definedName name="total6">#REF!</definedName>
    <definedName name="total7">#REF!</definedName>
    <definedName name="total8">#REF!</definedName>
    <definedName name="total9">#REF!</definedName>
    <definedName name="_xlnm.Print_Area" localSheetId="1">CFaibles!$A$1:$M$342</definedName>
    <definedName name="_xlnm.Print_Area" localSheetId="0">Elec!$A$2:$M$533</definedName>
  </definedNames>
  <calcPr calcId="152511"/>
</workbook>
</file>

<file path=xl/calcChain.xml><?xml version="1.0" encoding="utf-8"?>
<calcChain xmlns="http://schemas.openxmlformats.org/spreadsheetml/2006/main">
  <c r="M525" i="50" l="1" a="1"/>
  <c r="M525" i="50" s="1"/>
  <c r="AC182" i="50" l="1"/>
  <c r="AB182" i="50"/>
  <c r="AA182" i="50"/>
  <c r="Z182" i="50"/>
  <c r="Y182" i="50"/>
  <c r="X182" i="50"/>
  <c r="W182" i="50"/>
  <c r="V182" i="50"/>
  <c r="AE182" i="50" s="1"/>
  <c r="R62" i="50" l="1"/>
  <c r="H62" i="50"/>
  <c r="J62" i="50"/>
  <c r="L62" i="50"/>
  <c r="N62" i="50"/>
  <c r="P62" i="50"/>
  <c r="F62" i="50"/>
  <c r="D62" i="50"/>
  <c r="AC146" i="50" l="1"/>
  <c r="AB146" i="50"/>
  <c r="AA146" i="50"/>
  <c r="Z146" i="50"/>
  <c r="Y146" i="50"/>
  <c r="X146" i="50"/>
  <c r="W146" i="50"/>
  <c r="V146" i="50"/>
  <c r="AE146" i="50" l="1"/>
  <c r="AC161" i="50"/>
  <c r="AB161" i="50"/>
  <c r="AA161" i="50"/>
  <c r="Z161" i="50"/>
  <c r="Y161" i="50"/>
  <c r="X161" i="50"/>
  <c r="W161" i="50"/>
  <c r="V161" i="50"/>
  <c r="AE161" i="50" l="1"/>
  <c r="S292" i="51" l="1"/>
  <c r="Q292" i="51"/>
  <c r="O292" i="51"/>
  <c r="M292" i="51"/>
  <c r="K292" i="51"/>
  <c r="I292" i="51"/>
  <c r="G292" i="51"/>
  <c r="E292" i="51"/>
  <c r="S475" i="50"/>
  <c r="Q475" i="50"/>
  <c r="O475" i="50"/>
  <c r="M475" i="50"/>
  <c r="K475" i="50"/>
  <c r="I475" i="50"/>
  <c r="G475" i="50"/>
  <c r="E475" i="50"/>
  <c r="S484" i="50"/>
  <c r="Q484" i="50"/>
  <c r="O484" i="50"/>
  <c r="M484" i="50"/>
  <c r="K484" i="50"/>
  <c r="I484" i="50"/>
  <c r="G484" i="50"/>
  <c r="E484" i="50"/>
  <c r="D284" i="50" l="1"/>
  <c r="AC286" i="50"/>
  <c r="AB286" i="50"/>
  <c r="AA286" i="50"/>
  <c r="Z286" i="50"/>
  <c r="Y286" i="50"/>
  <c r="X286" i="50"/>
  <c r="W286" i="50"/>
  <c r="V286" i="50"/>
  <c r="AC287" i="50"/>
  <c r="AB287" i="50"/>
  <c r="AA287" i="50"/>
  <c r="Z287" i="50"/>
  <c r="Y287" i="50"/>
  <c r="X287" i="50"/>
  <c r="W287" i="50"/>
  <c r="V287" i="50"/>
  <c r="AC293" i="50"/>
  <c r="AB293" i="50"/>
  <c r="AA293" i="50"/>
  <c r="Z293" i="50"/>
  <c r="Y293" i="50"/>
  <c r="X293" i="50"/>
  <c r="W293" i="50"/>
  <c r="V293" i="50"/>
  <c r="AC297" i="50"/>
  <c r="AB297" i="50"/>
  <c r="AA297" i="50"/>
  <c r="Z297" i="50"/>
  <c r="Y297" i="50"/>
  <c r="X297" i="50"/>
  <c r="W297" i="50"/>
  <c r="V297" i="50"/>
  <c r="AC299" i="50"/>
  <c r="AB299" i="50"/>
  <c r="AA299" i="50"/>
  <c r="Z299" i="50"/>
  <c r="Y299" i="50"/>
  <c r="X299" i="50"/>
  <c r="W299" i="50"/>
  <c r="V299" i="50"/>
  <c r="AC300" i="50"/>
  <c r="AB300" i="50"/>
  <c r="AA300" i="50"/>
  <c r="Z300" i="50"/>
  <c r="Y300" i="50"/>
  <c r="X300" i="50"/>
  <c r="W300" i="50"/>
  <c r="V300" i="50"/>
  <c r="AE299" i="50" l="1"/>
  <c r="AE287" i="50"/>
  <c r="AE286" i="50"/>
  <c r="AE300" i="50"/>
  <c r="AE297" i="50"/>
  <c r="AE293" i="50"/>
  <c r="L197" i="51"/>
  <c r="L205" i="51"/>
  <c r="L213" i="51"/>
  <c r="L233" i="51"/>
  <c r="L243" i="51"/>
  <c r="L162" i="51"/>
  <c r="L189" i="51"/>
  <c r="L358" i="50"/>
  <c r="F125" i="51" l="1"/>
  <c r="H125" i="51"/>
  <c r="J125" i="51"/>
  <c r="L125" i="51"/>
  <c r="N125" i="51"/>
  <c r="P125" i="51"/>
  <c r="R125" i="51"/>
  <c r="D125" i="51"/>
  <c r="F117" i="51"/>
  <c r="H117" i="51"/>
  <c r="J117" i="51"/>
  <c r="L117" i="51"/>
  <c r="N117" i="51"/>
  <c r="P117" i="51"/>
  <c r="R117" i="51"/>
  <c r="D117" i="51"/>
  <c r="F102" i="51"/>
  <c r="H102" i="51"/>
  <c r="J102" i="51"/>
  <c r="L102" i="51"/>
  <c r="N102" i="51"/>
  <c r="P102" i="51"/>
  <c r="R102" i="51"/>
  <c r="D102" i="51"/>
  <c r="F98" i="51"/>
  <c r="H98" i="51"/>
  <c r="J98" i="51"/>
  <c r="L98" i="51"/>
  <c r="N98" i="51"/>
  <c r="P98" i="51"/>
  <c r="R98" i="51"/>
  <c r="D98" i="51"/>
  <c r="F76" i="51"/>
  <c r="H76" i="51"/>
  <c r="J76" i="51"/>
  <c r="L76" i="51"/>
  <c r="N76" i="51"/>
  <c r="P76" i="51"/>
  <c r="R76" i="51"/>
  <c r="D76" i="51"/>
  <c r="H67" i="51"/>
  <c r="J67" i="51"/>
  <c r="L67" i="51"/>
  <c r="N67" i="51"/>
  <c r="P67" i="51"/>
  <c r="R67" i="51"/>
  <c r="D67" i="51"/>
  <c r="F67" i="51"/>
  <c r="F63" i="51"/>
  <c r="H63" i="51"/>
  <c r="J63" i="51"/>
  <c r="L63" i="51"/>
  <c r="N63" i="51"/>
  <c r="P63" i="51"/>
  <c r="R63" i="51"/>
  <c r="D63" i="51"/>
  <c r="D37" i="51"/>
  <c r="D45" i="51"/>
  <c r="L96" i="50"/>
  <c r="N122" i="50"/>
  <c r="P122" i="50"/>
  <c r="R122" i="50"/>
  <c r="D122" i="50"/>
  <c r="F122" i="50"/>
  <c r="H122" i="50"/>
  <c r="J122" i="50"/>
  <c r="L122" i="50"/>
  <c r="F199" i="50"/>
  <c r="H199" i="50"/>
  <c r="J199" i="50"/>
  <c r="L199" i="50"/>
  <c r="N199" i="50"/>
  <c r="P199" i="50"/>
  <c r="R199" i="50"/>
  <c r="D199" i="50"/>
  <c r="R208" i="50"/>
  <c r="F208" i="50"/>
  <c r="H208" i="50"/>
  <c r="J208" i="50"/>
  <c r="L208" i="50"/>
  <c r="N208" i="50"/>
  <c r="P208" i="50"/>
  <c r="D208" i="50"/>
  <c r="R214" i="50"/>
  <c r="F214" i="50"/>
  <c r="H214" i="50"/>
  <c r="J214" i="50"/>
  <c r="L214" i="50"/>
  <c r="N214" i="50"/>
  <c r="P214" i="50"/>
  <c r="D214" i="50"/>
  <c r="D223" i="50"/>
  <c r="L223" i="50"/>
  <c r="F223" i="50"/>
  <c r="R233" i="50"/>
  <c r="P233" i="50"/>
  <c r="N233" i="50"/>
  <c r="L233" i="50"/>
  <c r="J233" i="50"/>
  <c r="H233" i="50"/>
  <c r="F233" i="50"/>
  <c r="D233" i="50"/>
  <c r="D241" i="50"/>
  <c r="J247" i="50"/>
  <c r="D247" i="50"/>
  <c r="R256" i="50"/>
  <c r="P256" i="50"/>
  <c r="N256" i="50"/>
  <c r="L256" i="50"/>
  <c r="J256" i="50"/>
  <c r="H256" i="50"/>
  <c r="F256" i="50"/>
  <c r="D256" i="50"/>
  <c r="R260" i="50"/>
  <c r="P260" i="50"/>
  <c r="N260" i="50"/>
  <c r="L260" i="50"/>
  <c r="J260" i="50"/>
  <c r="H260" i="50"/>
  <c r="D260" i="50"/>
  <c r="F260" i="50"/>
  <c r="R270" i="50"/>
  <c r="P270" i="50"/>
  <c r="N270" i="50"/>
  <c r="L270" i="50"/>
  <c r="J270" i="50"/>
  <c r="H270" i="50"/>
  <c r="D270" i="50"/>
  <c r="F270" i="50"/>
  <c r="H284" i="50"/>
  <c r="N284" i="50"/>
  <c r="L284" i="50"/>
  <c r="J284" i="50"/>
  <c r="F284" i="50"/>
  <c r="R284" i="50"/>
  <c r="P284" i="50"/>
  <c r="H96" i="50"/>
  <c r="J96" i="50"/>
  <c r="R96" i="50"/>
  <c r="P96" i="50"/>
  <c r="N96" i="50"/>
  <c r="F96" i="50"/>
  <c r="D96" i="50"/>
  <c r="S323" i="51" l="1"/>
  <c r="Q323" i="51"/>
  <c r="O323" i="51"/>
  <c r="M323" i="51"/>
  <c r="K323" i="51"/>
  <c r="I323" i="51"/>
  <c r="G323" i="51"/>
  <c r="E323" i="51"/>
  <c r="S320" i="51"/>
  <c r="Q320" i="51"/>
  <c r="O320" i="51"/>
  <c r="M320" i="51"/>
  <c r="K320" i="51"/>
  <c r="I320" i="51"/>
  <c r="G320" i="51"/>
  <c r="E320" i="51"/>
  <c r="E317" i="51"/>
  <c r="S316" i="51"/>
  <c r="S317" i="51" s="1"/>
  <c r="Q316" i="51"/>
  <c r="Q317" i="51" s="1"/>
  <c r="O316" i="51"/>
  <c r="O317" i="51" s="1"/>
  <c r="M316" i="51"/>
  <c r="M317" i="51" s="1"/>
  <c r="S304" i="51"/>
  <c r="R310" i="51" s="1"/>
  <c r="R311" i="51" s="1"/>
  <c r="Q304" i="51"/>
  <c r="P310" i="51" s="1"/>
  <c r="P311" i="51" s="1"/>
  <c r="O304" i="51"/>
  <c r="N310" i="51" s="1"/>
  <c r="N311" i="51" s="1"/>
  <c r="M304" i="51"/>
  <c r="L310" i="51" s="1"/>
  <c r="L311" i="51" s="1"/>
  <c r="S286" i="51"/>
  <c r="Q286" i="51"/>
  <c r="O286" i="51"/>
  <c r="M286" i="51"/>
  <c r="K286" i="51"/>
  <c r="I286" i="51"/>
  <c r="G286" i="51"/>
  <c r="E286" i="51"/>
  <c r="S283" i="51"/>
  <c r="Q283" i="51"/>
  <c r="O283" i="51"/>
  <c r="M283" i="51"/>
  <c r="K283" i="51"/>
  <c r="I283" i="51"/>
  <c r="E283" i="51"/>
  <c r="R279" i="51"/>
  <c r="P279" i="51"/>
  <c r="N279" i="51"/>
  <c r="L279" i="51"/>
  <c r="J279" i="51"/>
  <c r="H279" i="51"/>
  <c r="F279" i="51"/>
  <c r="D279" i="51"/>
  <c r="C276" i="51"/>
  <c r="B276" i="51"/>
  <c r="C275" i="51"/>
  <c r="B275" i="51"/>
  <c r="C274" i="51"/>
  <c r="B274" i="51"/>
  <c r="C273" i="51"/>
  <c r="B273" i="51"/>
  <c r="C272" i="51"/>
  <c r="B272" i="51"/>
  <c r="C271" i="51"/>
  <c r="B271" i="51"/>
  <c r="C270" i="51"/>
  <c r="B270" i="51"/>
  <c r="C269" i="51"/>
  <c r="B269" i="51"/>
  <c r="C333" i="51" s="1"/>
  <c r="AB262" i="51"/>
  <c r="AA262" i="51"/>
  <c r="Z262" i="51"/>
  <c r="Y262" i="51"/>
  <c r="X262" i="51"/>
  <c r="W262" i="51"/>
  <c r="V262" i="51"/>
  <c r="U262" i="51"/>
  <c r="AB261" i="51"/>
  <c r="AA261" i="51"/>
  <c r="Z261" i="51"/>
  <c r="Y261" i="51"/>
  <c r="X261" i="51"/>
  <c r="W261" i="51"/>
  <c r="V261" i="51"/>
  <c r="U261" i="51"/>
  <c r="AB260" i="51"/>
  <c r="AA260" i="51"/>
  <c r="Z260" i="51"/>
  <c r="Y260" i="51"/>
  <c r="X260" i="51"/>
  <c r="W260" i="51"/>
  <c r="V260" i="51"/>
  <c r="U260" i="51"/>
  <c r="AB259" i="51"/>
  <c r="AA259" i="51"/>
  <c r="Z259" i="51"/>
  <c r="Y259" i="51"/>
  <c r="X259" i="51"/>
  <c r="W259" i="51"/>
  <c r="V259" i="51"/>
  <c r="U259" i="51"/>
  <c r="AB253" i="51"/>
  <c r="AA253" i="51"/>
  <c r="Z253" i="51"/>
  <c r="Y253" i="51"/>
  <c r="X253" i="51"/>
  <c r="W253" i="51"/>
  <c r="V253" i="51"/>
  <c r="U253" i="51"/>
  <c r="AB252" i="51"/>
  <c r="AA252" i="51"/>
  <c r="Z252" i="51"/>
  <c r="Y252" i="51"/>
  <c r="X252" i="51"/>
  <c r="W252" i="51"/>
  <c r="V252" i="51"/>
  <c r="U252" i="51"/>
  <c r="AB251" i="51"/>
  <c r="AA251" i="51"/>
  <c r="Z251" i="51"/>
  <c r="Y251" i="51"/>
  <c r="X251" i="51"/>
  <c r="W251" i="51"/>
  <c r="V251" i="51"/>
  <c r="U251" i="51"/>
  <c r="H245" i="51"/>
  <c r="H235" i="51"/>
  <c r="H225" i="51"/>
  <c r="L223" i="51"/>
  <c r="H215" i="51"/>
  <c r="E209" i="51"/>
  <c r="H207" i="51"/>
  <c r="E201" i="51"/>
  <c r="H199" i="51"/>
  <c r="E193" i="51"/>
  <c r="H191" i="51"/>
  <c r="E166" i="51"/>
  <c r="H164" i="51"/>
  <c r="E139" i="51"/>
  <c r="R134" i="51"/>
  <c r="L238" i="51" s="1"/>
  <c r="P134" i="51"/>
  <c r="N134" i="51"/>
  <c r="L134" i="51"/>
  <c r="J134" i="51"/>
  <c r="L202" i="51" s="1"/>
  <c r="H134" i="51"/>
  <c r="F134" i="51"/>
  <c r="L167" i="51" s="1"/>
  <c r="D134" i="51"/>
  <c r="L140" i="51" s="1"/>
  <c r="AB131" i="51"/>
  <c r="AA131" i="51"/>
  <c r="Z131" i="51"/>
  <c r="Y131" i="51"/>
  <c r="X131" i="51"/>
  <c r="W131" i="51"/>
  <c r="V131" i="51"/>
  <c r="U131" i="51"/>
  <c r="AB130" i="51"/>
  <c r="AA130" i="51"/>
  <c r="Z130" i="51"/>
  <c r="Y130" i="51"/>
  <c r="X130" i="51"/>
  <c r="W130" i="51"/>
  <c r="V130" i="51"/>
  <c r="U130" i="51"/>
  <c r="AB129" i="51"/>
  <c r="AA129" i="51"/>
  <c r="Z129" i="51"/>
  <c r="Y129" i="51"/>
  <c r="X129" i="51"/>
  <c r="W129" i="51"/>
  <c r="V129" i="51"/>
  <c r="U129" i="51"/>
  <c r="AB128" i="51"/>
  <c r="AA128" i="51"/>
  <c r="Z128" i="51"/>
  <c r="Y128" i="51"/>
  <c r="X128" i="51"/>
  <c r="W128" i="51"/>
  <c r="V128" i="51"/>
  <c r="U128" i="51"/>
  <c r="AB127" i="51"/>
  <c r="AA127" i="51"/>
  <c r="Z127" i="51"/>
  <c r="Y127" i="51"/>
  <c r="X127" i="51"/>
  <c r="W127" i="51"/>
  <c r="V127" i="51"/>
  <c r="U127" i="51"/>
  <c r="AB126" i="51"/>
  <c r="AA126" i="51"/>
  <c r="Z126" i="51"/>
  <c r="Y126" i="51"/>
  <c r="X126" i="51"/>
  <c r="W126" i="51"/>
  <c r="V126" i="51"/>
  <c r="U126" i="51"/>
  <c r="AB123" i="51"/>
  <c r="AA123" i="51"/>
  <c r="Z123" i="51"/>
  <c r="Y123" i="51"/>
  <c r="X123" i="51"/>
  <c r="W123" i="51"/>
  <c r="V123" i="51"/>
  <c r="U123" i="51"/>
  <c r="AB122" i="51"/>
  <c r="AA122" i="51"/>
  <c r="Z122" i="51"/>
  <c r="Y122" i="51"/>
  <c r="X122" i="51"/>
  <c r="W122" i="51"/>
  <c r="V122" i="51"/>
  <c r="U122" i="51"/>
  <c r="AB121" i="51"/>
  <c r="AA121" i="51"/>
  <c r="Z121" i="51"/>
  <c r="Y121" i="51"/>
  <c r="X121" i="51"/>
  <c r="W121" i="51"/>
  <c r="V121" i="51"/>
  <c r="U121" i="51"/>
  <c r="AB120" i="51"/>
  <c r="AA120" i="51"/>
  <c r="Z120" i="51"/>
  <c r="Y120" i="51"/>
  <c r="X120" i="51"/>
  <c r="W120" i="51"/>
  <c r="V120" i="51"/>
  <c r="U120" i="51"/>
  <c r="AB119" i="51"/>
  <c r="AA119" i="51"/>
  <c r="Z119" i="51"/>
  <c r="Y119" i="51"/>
  <c r="X119" i="51"/>
  <c r="W119" i="51"/>
  <c r="V119" i="51"/>
  <c r="U119" i="51"/>
  <c r="AB118" i="51"/>
  <c r="AA118" i="51"/>
  <c r="Z118" i="51"/>
  <c r="Y118" i="51"/>
  <c r="X118" i="51"/>
  <c r="W118" i="51"/>
  <c r="V118" i="51"/>
  <c r="U118" i="51"/>
  <c r="AB115" i="51"/>
  <c r="AA115" i="51"/>
  <c r="Z115" i="51"/>
  <c r="Y115" i="51"/>
  <c r="X115" i="51"/>
  <c r="W115" i="51"/>
  <c r="V115" i="51"/>
  <c r="U115" i="51"/>
  <c r="AB114" i="51"/>
  <c r="AA114" i="51"/>
  <c r="Z114" i="51"/>
  <c r="Y114" i="51"/>
  <c r="X114" i="51"/>
  <c r="W114" i="51"/>
  <c r="V114" i="51"/>
  <c r="U114" i="51"/>
  <c r="AB113" i="51"/>
  <c r="AA113" i="51"/>
  <c r="Z113" i="51"/>
  <c r="Y113" i="51"/>
  <c r="X113" i="51"/>
  <c r="W113" i="51"/>
  <c r="V113" i="51"/>
  <c r="U113" i="51"/>
  <c r="AB112" i="51"/>
  <c r="AA112" i="51"/>
  <c r="Z112" i="51"/>
  <c r="Y112" i="51"/>
  <c r="X112" i="51"/>
  <c r="W112" i="51"/>
  <c r="V112" i="51"/>
  <c r="U112" i="51"/>
  <c r="AB111" i="51"/>
  <c r="AA111" i="51"/>
  <c r="Z111" i="51"/>
  <c r="Y111" i="51"/>
  <c r="X111" i="51"/>
  <c r="W111" i="51"/>
  <c r="V111" i="51"/>
  <c r="U111" i="51"/>
  <c r="AB110" i="51"/>
  <c r="AA110" i="51"/>
  <c r="Z110" i="51"/>
  <c r="Y110" i="51"/>
  <c r="X110" i="51"/>
  <c r="W110" i="51"/>
  <c r="V110" i="51"/>
  <c r="U110" i="51"/>
  <c r="AB109" i="51"/>
  <c r="AA109" i="51"/>
  <c r="Z109" i="51"/>
  <c r="Y109" i="51"/>
  <c r="X109" i="51"/>
  <c r="W109" i="51"/>
  <c r="V109" i="51"/>
  <c r="U109" i="51"/>
  <c r="AB108" i="51"/>
  <c r="AA108" i="51"/>
  <c r="Z108" i="51"/>
  <c r="Y108" i="51"/>
  <c r="X108" i="51"/>
  <c r="W108" i="51"/>
  <c r="V108" i="51"/>
  <c r="U108" i="51"/>
  <c r="AB107" i="51"/>
  <c r="AA107" i="51"/>
  <c r="Z107" i="51"/>
  <c r="Y107" i="51"/>
  <c r="X107" i="51"/>
  <c r="W107" i="51"/>
  <c r="V107" i="51"/>
  <c r="U107" i="51"/>
  <c r="AB106" i="51"/>
  <c r="AA106" i="51"/>
  <c r="Z106" i="51"/>
  <c r="Y106" i="51"/>
  <c r="X106" i="51"/>
  <c r="W106" i="51"/>
  <c r="V106" i="51"/>
  <c r="U106" i="51"/>
  <c r="AB105" i="51"/>
  <c r="AA105" i="51"/>
  <c r="Z105" i="51"/>
  <c r="Y105" i="51"/>
  <c r="X105" i="51"/>
  <c r="W105" i="51"/>
  <c r="V105" i="51"/>
  <c r="U105" i="51"/>
  <c r="AB104" i="51"/>
  <c r="AA104" i="51"/>
  <c r="Z104" i="51"/>
  <c r="Y104" i="51"/>
  <c r="X104" i="51"/>
  <c r="W104" i="51"/>
  <c r="V104" i="51"/>
  <c r="U104" i="51"/>
  <c r="AB103" i="51"/>
  <c r="AA103" i="51"/>
  <c r="Z103" i="51"/>
  <c r="Y103" i="51"/>
  <c r="X103" i="51"/>
  <c r="W103" i="51"/>
  <c r="V103" i="51"/>
  <c r="U103" i="51"/>
  <c r="AB100" i="51"/>
  <c r="AA100" i="51"/>
  <c r="Z100" i="51"/>
  <c r="Y100" i="51"/>
  <c r="X100" i="51"/>
  <c r="W100" i="51"/>
  <c r="V100" i="51"/>
  <c r="U100" i="51"/>
  <c r="AB99" i="51"/>
  <c r="AA99" i="51"/>
  <c r="Z99" i="51"/>
  <c r="Y99" i="51"/>
  <c r="X99" i="51"/>
  <c r="W99" i="51"/>
  <c r="V99" i="51"/>
  <c r="U99" i="51"/>
  <c r="AB94" i="51"/>
  <c r="AA94" i="51"/>
  <c r="Z94" i="51"/>
  <c r="Y94" i="51"/>
  <c r="X94" i="51"/>
  <c r="W94" i="51"/>
  <c r="V94" i="51"/>
  <c r="U94" i="51"/>
  <c r="AB93" i="51"/>
  <c r="AA93" i="51"/>
  <c r="Z93" i="51"/>
  <c r="Y93" i="51"/>
  <c r="X93" i="51"/>
  <c r="W93" i="51"/>
  <c r="V93" i="51"/>
  <c r="U93" i="51"/>
  <c r="AB92" i="51"/>
  <c r="AA92" i="51"/>
  <c r="Z92" i="51"/>
  <c r="Y92" i="51"/>
  <c r="X92" i="51"/>
  <c r="W92" i="51"/>
  <c r="V92" i="51"/>
  <c r="U92" i="51"/>
  <c r="AD91" i="51"/>
  <c r="AB91" i="51"/>
  <c r="AA91" i="51"/>
  <c r="Z91" i="51"/>
  <c r="Y91" i="51"/>
  <c r="X91" i="51"/>
  <c r="W91" i="51"/>
  <c r="V91" i="51"/>
  <c r="U91" i="51"/>
  <c r="AB90" i="51"/>
  <c r="AA90" i="51"/>
  <c r="Z90" i="51"/>
  <c r="Y90" i="51"/>
  <c r="X90" i="51"/>
  <c r="W90" i="51"/>
  <c r="V90" i="51"/>
  <c r="U90" i="51"/>
  <c r="AB88" i="51"/>
  <c r="AA88" i="51"/>
  <c r="Z88" i="51"/>
  <c r="Y88" i="51"/>
  <c r="X88" i="51"/>
  <c r="W88" i="51"/>
  <c r="V88" i="51"/>
  <c r="U88" i="51"/>
  <c r="AB87" i="51"/>
  <c r="AA87" i="51"/>
  <c r="Z87" i="51"/>
  <c r="Y87" i="51"/>
  <c r="X87" i="51"/>
  <c r="W87" i="51"/>
  <c r="V87" i="51"/>
  <c r="U87" i="51"/>
  <c r="AB86" i="51"/>
  <c r="AA86" i="51"/>
  <c r="Z86" i="51"/>
  <c r="Y86" i="51"/>
  <c r="X86" i="51"/>
  <c r="W86" i="51"/>
  <c r="V86" i="51"/>
  <c r="U86" i="51"/>
  <c r="AB81" i="51"/>
  <c r="AA81" i="51"/>
  <c r="Z81" i="51"/>
  <c r="Y81" i="51"/>
  <c r="X81" i="51"/>
  <c r="W81" i="51"/>
  <c r="V81" i="51"/>
  <c r="U81" i="51"/>
  <c r="AD77" i="51"/>
  <c r="AB77" i="51"/>
  <c r="AA77" i="51"/>
  <c r="Z77" i="51"/>
  <c r="Y77" i="51"/>
  <c r="X77" i="51"/>
  <c r="W77" i="51"/>
  <c r="V77" i="51"/>
  <c r="U77" i="51"/>
  <c r="AB74" i="51"/>
  <c r="AA74" i="51"/>
  <c r="Z74" i="51"/>
  <c r="Y74" i="51"/>
  <c r="X74" i="51"/>
  <c r="W74" i="51"/>
  <c r="V74" i="51"/>
  <c r="U74" i="51"/>
  <c r="AB73" i="51"/>
  <c r="AA73" i="51"/>
  <c r="Z73" i="51"/>
  <c r="Y73" i="51"/>
  <c r="X73" i="51"/>
  <c r="W73" i="51"/>
  <c r="V73" i="51"/>
  <c r="U73" i="51"/>
  <c r="AB72" i="51"/>
  <c r="AA72" i="51"/>
  <c r="Z72" i="51"/>
  <c r="Y72" i="51"/>
  <c r="X72" i="51"/>
  <c r="W72" i="51"/>
  <c r="V72" i="51"/>
  <c r="U72" i="51"/>
  <c r="AB71" i="51"/>
  <c r="AA71" i="51"/>
  <c r="Z71" i="51"/>
  <c r="Y71" i="51"/>
  <c r="X71" i="51"/>
  <c r="W71" i="51"/>
  <c r="V71" i="51"/>
  <c r="U71" i="51"/>
  <c r="AB70" i="51"/>
  <c r="AA70" i="51"/>
  <c r="Z70" i="51"/>
  <c r="Y70" i="51"/>
  <c r="X70" i="51"/>
  <c r="W70" i="51"/>
  <c r="V70" i="51"/>
  <c r="U70" i="51"/>
  <c r="AB69" i="51"/>
  <c r="AA69" i="51"/>
  <c r="Z69" i="51"/>
  <c r="Y69" i="51"/>
  <c r="X69" i="51"/>
  <c r="W69" i="51"/>
  <c r="V69" i="51"/>
  <c r="U69" i="51"/>
  <c r="AB68" i="51"/>
  <c r="AA68" i="51"/>
  <c r="Z68" i="51"/>
  <c r="Y68" i="51"/>
  <c r="X68" i="51"/>
  <c r="W68" i="51"/>
  <c r="V68" i="51"/>
  <c r="U68" i="51"/>
  <c r="AB65" i="51"/>
  <c r="AA65" i="51"/>
  <c r="Z65" i="51"/>
  <c r="Y65" i="51"/>
  <c r="X65" i="51"/>
  <c r="W65" i="51"/>
  <c r="V65" i="51"/>
  <c r="U65" i="51"/>
  <c r="AB64" i="51"/>
  <c r="AA64" i="51"/>
  <c r="Z64" i="51"/>
  <c r="Y64" i="51"/>
  <c r="X64" i="51"/>
  <c r="W64" i="51"/>
  <c r="V64" i="51"/>
  <c r="U64" i="51"/>
  <c r="AB61" i="51"/>
  <c r="AA61" i="51"/>
  <c r="Z61" i="51"/>
  <c r="Y61" i="51"/>
  <c r="X61" i="51"/>
  <c r="W61" i="51"/>
  <c r="V61" i="51"/>
  <c r="U61" i="51"/>
  <c r="AB60" i="51"/>
  <c r="AA60" i="51"/>
  <c r="Z60" i="51"/>
  <c r="Y60" i="51"/>
  <c r="X60" i="51"/>
  <c r="W60" i="51"/>
  <c r="V60" i="51"/>
  <c r="U60" i="51"/>
  <c r="AB59" i="51"/>
  <c r="AA59" i="51"/>
  <c r="Z59" i="51"/>
  <c r="Y59" i="51"/>
  <c r="X59" i="51"/>
  <c r="W59" i="51"/>
  <c r="V59" i="51"/>
  <c r="U59" i="51"/>
  <c r="AB58" i="51"/>
  <c r="AA58" i="51"/>
  <c r="Z58" i="51"/>
  <c r="Y58" i="51"/>
  <c r="X58" i="51"/>
  <c r="W58" i="51"/>
  <c r="V58" i="51"/>
  <c r="U58" i="51"/>
  <c r="AB57" i="51"/>
  <c r="AA57" i="51"/>
  <c r="Z57" i="51"/>
  <c r="Y57" i="51"/>
  <c r="X57" i="51"/>
  <c r="W57" i="51"/>
  <c r="V57" i="51"/>
  <c r="U57" i="51"/>
  <c r="AB56" i="51"/>
  <c r="AA56" i="51"/>
  <c r="Z56" i="51"/>
  <c r="Y56" i="51"/>
  <c r="X56" i="51"/>
  <c r="W56" i="51"/>
  <c r="V56" i="51"/>
  <c r="U56" i="51"/>
  <c r="R55" i="51"/>
  <c r="P55" i="51"/>
  <c r="N55" i="51"/>
  <c r="L55" i="51"/>
  <c r="J55" i="51"/>
  <c r="H55" i="51"/>
  <c r="G283" i="51" s="1"/>
  <c r="F55" i="51"/>
  <c r="D55" i="51"/>
  <c r="AB53" i="51"/>
  <c r="AA53" i="51"/>
  <c r="Z53" i="51"/>
  <c r="Y53" i="51"/>
  <c r="X53" i="51"/>
  <c r="W53" i="51"/>
  <c r="V53" i="51"/>
  <c r="U53" i="51"/>
  <c r="AB52" i="51"/>
  <c r="AA52" i="51"/>
  <c r="Z52" i="51"/>
  <c r="Y52" i="51"/>
  <c r="X52" i="51"/>
  <c r="W52" i="51"/>
  <c r="V52" i="51"/>
  <c r="U52" i="51"/>
  <c r="AB51" i="51"/>
  <c r="AA51" i="51"/>
  <c r="Z51" i="51"/>
  <c r="Y51" i="51"/>
  <c r="X51" i="51"/>
  <c r="W51" i="51"/>
  <c r="V51" i="51"/>
  <c r="U51" i="51"/>
  <c r="AB50" i="51"/>
  <c r="AA50" i="51"/>
  <c r="Z50" i="51"/>
  <c r="Y50" i="51"/>
  <c r="X50" i="51"/>
  <c r="W50" i="51"/>
  <c r="V50" i="51"/>
  <c r="U50" i="51"/>
  <c r="AB49" i="51"/>
  <c r="AA49" i="51"/>
  <c r="Z49" i="51"/>
  <c r="Y49" i="51"/>
  <c r="X49" i="51"/>
  <c r="W49" i="51"/>
  <c r="V49" i="51"/>
  <c r="U49" i="51"/>
  <c r="AB48" i="51"/>
  <c r="AA48" i="51"/>
  <c r="Z48" i="51"/>
  <c r="Y48" i="51"/>
  <c r="X48" i="51"/>
  <c r="W48" i="51"/>
  <c r="V48" i="51"/>
  <c r="U48" i="51"/>
  <c r="AB47" i="51"/>
  <c r="AA47" i="51"/>
  <c r="Z47" i="51"/>
  <c r="Y47" i="51"/>
  <c r="X47" i="51"/>
  <c r="W47" i="51"/>
  <c r="V47" i="51"/>
  <c r="U47" i="51"/>
  <c r="AB46" i="51"/>
  <c r="AA46" i="51"/>
  <c r="Z46" i="51"/>
  <c r="Y46" i="51"/>
  <c r="X46" i="51"/>
  <c r="W46" i="51"/>
  <c r="V46" i="51"/>
  <c r="U46" i="51"/>
  <c r="R45" i="51"/>
  <c r="P45" i="51"/>
  <c r="N45" i="51"/>
  <c r="L45" i="51"/>
  <c r="J45" i="51"/>
  <c r="H45" i="51"/>
  <c r="F45" i="51"/>
  <c r="AB43" i="51"/>
  <c r="AA43" i="51"/>
  <c r="Z43" i="51"/>
  <c r="Y43" i="51"/>
  <c r="X43" i="51"/>
  <c r="W43" i="51"/>
  <c r="V43" i="51"/>
  <c r="U43" i="51"/>
  <c r="AB42" i="51"/>
  <c r="AA42" i="51"/>
  <c r="Z42" i="51"/>
  <c r="Y42" i="51"/>
  <c r="X42" i="51"/>
  <c r="W42" i="51"/>
  <c r="V42" i="51"/>
  <c r="U42" i="51"/>
  <c r="AB41" i="51"/>
  <c r="AA41" i="51"/>
  <c r="Z41" i="51"/>
  <c r="Y41" i="51"/>
  <c r="X41" i="51"/>
  <c r="W41" i="51"/>
  <c r="V41" i="51"/>
  <c r="U41" i="51"/>
  <c r="AB40" i="51"/>
  <c r="AA40" i="51"/>
  <c r="Z40" i="51"/>
  <c r="Y40" i="51"/>
  <c r="X40" i="51"/>
  <c r="W40" i="51"/>
  <c r="V40" i="51"/>
  <c r="U40" i="51"/>
  <c r="AB39" i="51"/>
  <c r="AA39" i="51"/>
  <c r="Z39" i="51"/>
  <c r="Y39" i="51"/>
  <c r="X39" i="51"/>
  <c r="W39" i="51"/>
  <c r="V39" i="51"/>
  <c r="U39" i="51"/>
  <c r="AB38" i="51"/>
  <c r="AA38" i="51"/>
  <c r="Z38" i="51"/>
  <c r="Y38" i="51"/>
  <c r="X38" i="51"/>
  <c r="W38" i="51"/>
  <c r="V38" i="51"/>
  <c r="U38" i="51"/>
  <c r="R37" i="51"/>
  <c r="P37" i="51"/>
  <c r="N37" i="51"/>
  <c r="L37" i="51"/>
  <c r="J37" i="51"/>
  <c r="H37" i="51"/>
  <c r="F37" i="51"/>
  <c r="R35" i="51"/>
  <c r="R249" i="51" s="1"/>
  <c r="AB249" i="51" s="1"/>
  <c r="P35" i="51"/>
  <c r="P257" i="51" s="1"/>
  <c r="AA257" i="51" s="1"/>
  <c r="N35" i="51"/>
  <c r="N257" i="51" s="1"/>
  <c r="Z257" i="51" s="1"/>
  <c r="L35" i="51"/>
  <c r="Y35" i="51" s="1"/>
  <c r="J35" i="51"/>
  <c r="A201" i="51" s="1"/>
  <c r="H35" i="51"/>
  <c r="H314" i="51" s="1"/>
  <c r="F35" i="51"/>
  <c r="F249" i="51" s="1"/>
  <c r="V249" i="51" s="1"/>
  <c r="D35" i="51"/>
  <c r="A139" i="51" s="1"/>
  <c r="R18" i="51"/>
  <c r="P18" i="51"/>
  <c r="N18" i="51"/>
  <c r="L18" i="51"/>
  <c r="J18" i="51"/>
  <c r="H18" i="51"/>
  <c r="F18" i="51"/>
  <c r="D18" i="51"/>
  <c r="F14" i="51"/>
  <c r="F13" i="51"/>
  <c r="Q282" i="51" s="1"/>
  <c r="F12" i="51"/>
  <c r="F11" i="51"/>
  <c r="M282" i="51" s="1"/>
  <c r="F10" i="51"/>
  <c r="F9" i="51"/>
  <c r="F8" i="51"/>
  <c r="F7" i="51"/>
  <c r="T6" i="51"/>
  <c r="AA125" i="51" s="1"/>
  <c r="S515" i="50"/>
  <c r="Q515" i="50"/>
  <c r="O515" i="50"/>
  <c r="M515" i="50"/>
  <c r="K515" i="50"/>
  <c r="I515" i="50"/>
  <c r="G515" i="50"/>
  <c r="E515" i="50"/>
  <c r="S512" i="50"/>
  <c r="Q512" i="50"/>
  <c r="O512" i="50"/>
  <c r="M512" i="50"/>
  <c r="K512" i="50"/>
  <c r="I512" i="50"/>
  <c r="G512" i="50"/>
  <c r="E512" i="50"/>
  <c r="S478" i="50"/>
  <c r="Q478" i="50"/>
  <c r="O478" i="50"/>
  <c r="M478" i="50"/>
  <c r="K478" i="50"/>
  <c r="I478" i="50"/>
  <c r="G478" i="50"/>
  <c r="E478" i="50"/>
  <c r="R471" i="50"/>
  <c r="P471" i="50"/>
  <c r="N471" i="50"/>
  <c r="L471" i="50"/>
  <c r="J471" i="50"/>
  <c r="H471" i="50"/>
  <c r="F471" i="50"/>
  <c r="D471" i="50"/>
  <c r="C468" i="50"/>
  <c r="B468" i="50"/>
  <c r="C467" i="50"/>
  <c r="B467" i="50"/>
  <c r="C466" i="50"/>
  <c r="B466" i="50"/>
  <c r="C465" i="50"/>
  <c r="B465" i="50"/>
  <c r="C464" i="50"/>
  <c r="B464" i="50"/>
  <c r="C463" i="50"/>
  <c r="B463" i="50"/>
  <c r="C462" i="50"/>
  <c r="B462" i="50"/>
  <c r="C461" i="50"/>
  <c r="B461" i="50"/>
  <c r="AC454" i="50"/>
  <c r="AB454" i="50"/>
  <c r="AA454" i="50"/>
  <c r="Z454" i="50"/>
  <c r="Y454" i="50"/>
  <c r="X454" i="50"/>
  <c r="W454" i="50"/>
  <c r="V454" i="50"/>
  <c r="AC449" i="50"/>
  <c r="AB449" i="50"/>
  <c r="AA449" i="50"/>
  <c r="Z449" i="50"/>
  <c r="Y449" i="50"/>
  <c r="X449" i="50"/>
  <c r="W449" i="50"/>
  <c r="V449" i="50"/>
  <c r="AC448" i="50"/>
  <c r="AB448" i="50"/>
  <c r="AA448" i="50"/>
  <c r="Z448" i="50"/>
  <c r="Y448" i="50"/>
  <c r="X448" i="50"/>
  <c r="W448" i="50"/>
  <c r="V448" i="50"/>
  <c r="AC447" i="50"/>
  <c r="AB447" i="50"/>
  <c r="AA447" i="50"/>
  <c r="Z447" i="50"/>
  <c r="Y447" i="50"/>
  <c r="X447" i="50"/>
  <c r="W447" i="50"/>
  <c r="V447" i="50"/>
  <c r="AC446" i="50"/>
  <c r="AB446" i="50"/>
  <c r="AA446" i="50"/>
  <c r="Z446" i="50"/>
  <c r="Y446" i="50"/>
  <c r="X446" i="50"/>
  <c r="W446" i="50"/>
  <c r="V446" i="50"/>
  <c r="AC445" i="50"/>
  <c r="AB445" i="50"/>
  <c r="AA445" i="50"/>
  <c r="Z445" i="50"/>
  <c r="Y445" i="50"/>
  <c r="X445" i="50"/>
  <c r="W445" i="50"/>
  <c r="V445" i="50"/>
  <c r="H437" i="50"/>
  <c r="L435" i="50"/>
  <c r="D429" i="50"/>
  <c r="A429" i="50"/>
  <c r="H426" i="50"/>
  <c r="L424" i="50"/>
  <c r="D418" i="50"/>
  <c r="A418" i="50"/>
  <c r="H415" i="50"/>
  <c r="L413" i="50"/>
  <c r="E407" i="50"/>
  <c r="A407" i="50"/>
  <c r="H404" i="50"/>
  <c r="L402" i="50"/>
  <c r="E396" i="50"/>
  <c r="A396" i="50"/>
  <c r="H393" i="50"/>
  <c r="L391" i="50"/>
  <c r="E385" i="50"/>
  <c r="A385" i="50"/>
  <c r="H382" i="50"/>
  <c r="L380" i="50"/>
  <c r="E374" i="50"/>
  <c r="A374" i="50"/>
  <c r="H371" i="50"/>
  <c r="L369" i="50"/>
  <c r="E363" i="50"/>
  <c r="A363" i="50"/>
  <c r="H360" i="50"/>
  <c r="E321" i="50"/>
  <c r="A321" i="50"/>
  <c r="R315" i="50"/>
  <c r="P315" i="50"/>
  <c r="L419" i="50" s="1"/>
  <c r="N315" i="50"/>
  <c r="L315" i="50"/>
  <c r="J315" i="50"/>
  <c r="L386" i="50" s="1"/>
  <c r="H315" i="50"/>
  <c r="L375" i="50" s="1"/>
  <c r="F315" i="50"/>
  <c r="L364" i="50" s="1"/>
  <c r="D315" i="50"/>
  <c r="L322" i="50" s="1"/>
  <c r="AC312" i="50"/>
  <c r="AB312" i="50"/>
  <c r="AA312" i="50"/>
  <c r="Z312" i="50"/>
  <c r="Y312" i="50"/>
  <c r="X312" i="50"/>
  <c r="W312" i="50"/>
  <c r="V312" i="50"/>
  <c r="AC301" i="50"/>
  <c r="AB301" i="50"/>
  <c r="AA301" i="50"/>
  <c r="Z301" i="50"/>
  <c r="Y301" i="50"/>
  <c r="X301" i="50"/>
  <c r="W301" i="50"/>
  <c r="V301" i="50"/>
  <c r="AC294" i="50"/>
  <c r="AB294" i="50"/>
  <c r="AA294" i="50"/>
  <c r="Z294" i="50"/>
  <c r="Y294" i="50"/>
  <c r="X294" i="50"/>
  <c r="W294" i="50"/>
  <c r="V294" i="50"/>
  <c r="AC298" i="50"/>
  <c r="AB298" i="50"/>
  <c r="AA298" i="50"/>
  <c r="Z298" i="50"/>
  <c r="Y298" i="50"/>
  <c r="X298" i="50"/>
  <c r="W298" i="50"/>
  <c r="V298" i="50"/>
  <c r="AC296" i="50"/>
  <c r="AB296" i="50"/>
  <c r="AA296" i="50"/>
  <c r="Z296" i="50"/>
  <c r="Y296" i="50"/>
  <c r="X296" i="50"/>
  <c r="W296" i="50"/>
  <c r="V296" i="50"/>
  <c r="AC295" i="50"/>
  <c r="AB295" i="50"/>
  <c r="AA295" i="50"/>
  <c r="Z295" i="50"/>
  <c r="Y295" i="50"/>
  <c r="X295" i="50"/>
  <c r="W295" i="50"/>
  <c r="V295" i="50"/>
  <c r="AC292" i="50"/>
  <c r="AB292" i="50"/>
  <c r="AA292" i="50"/>
  <c r="Z292" i="50"/>
  <c r="Y292" i="50"/>
  <c r="X292" i="50"/>
  <c r="W292" i="50"/>
  <c r="V292" i="50"/>
  <c r="AC291" i="50"/>
  <c r="AB291" i="50"/>
  <c r="AA291" i="50"/>
  <c r="Z291" i="50"/>
  <c r="Y291" i="50"/>
  <c r="X291" i="50"/>
  <c r="W291" i="50"/>
  <c r="V291" i="50"/>
  <c r="AC290" i="50"/>
  <c r="AB290" i="50"/>
  <c r="AA290" i="50"/>
  <c r="Z290" i="50"/>
  <c r="Y290" i="50"/>
  <c r="X290" i="50"/>
  <c r="W290" i="50"/>
  <c r="V290" i="50"/>
  <c r="AC289" i="50"/>
  <c r="AB289" i="50"/>
  <c r="AA289" i="50"/>
  <c r="Z289" i="50"/>
  <c r="Y289" i="50"/>
  <c r="X289" i="50"/>
  <c r="W289" i="50"/>
  <c r="V289" i="50"/>
  <c r="AC288" i="50"/>
  <c r="AB288" i="50"/>
  <c r="AA288" i="50"/>
  <c r="Z288" i="50"/>
  <c r="Y288" i="50"/>
  <c r="X288" i="50"/>
  <c r="W288" i="50"/>
  <c r="V288" i="50"/>
  <c r="AC285" i="50"/>
  <c r="AB285" i="50"/>
  <c r="AA285" i="50"/>
  <c r="Z285" i="50"/>
  <c r="Y285" i="50"/>
  <c r="X285" i="50"/>
  <c r="W285" i="50"/>
  <c r="V285" i="50"/>
  <c r="AC282" i="50"/>
  <c r="AB282" i="50"/>
  <c r="AA282" i="50"/>
  <c r="Z282" i="50"/>
  <c r="Y282" i="50"/>
  <c r="X282" i="50"/>
  <c r="W282" i="50"/>
  <c r="V282" i="50"/>
  <c r="AC281" i="50"/>
  <c r="AB281" i="50"/>
  <c r="AA281" i="50"/>
  <c r="Z281" i="50"/>
  <c r="Y281" i="50"/>
  <c r="X281" i="50"/>
  <c r="W281" i="50"/>
  <c r="V281" i="50"/>
  <c r="AC280" i="50"/>
  <c r="AB280" i="50"/>
  <c r="AA280" i="50"/>
  <c r="Z280" i="50"/>
  <c r="Y280" i="50"/>
  <c r="X280" i="50"/>
  <c r="W280" i="50"/>
  <c r="V280" i="50"/>
  <c r="AC279" i="50"/>
  <c r="AB279" i="50"/>
  <c r="AA279" i="50"/>
  <c r="Z279" i="50"/>
  <c r="Y279" i="50"/>
  <c r="X279" i="50"/>
  <c r="W279" i="50"/>
  <c r="V279" i="50"/>
  <c r="AC278" i="50"/>
  <c r="AB278" i="50"/>
  <c r="AA278" i="50"/>
  <c r="Z278" i="50"/>
  <c r="Y278" i="50"/>
  <c r="X278" i="50"/>
  <c r="W278" i="50"/>
  <c r="V278" i="50"/>
  <c r="AC277" i="50"/>
  <c r="AB277" i="50"/>
  <c r="AA277" i="50"/>
  <c r="Z277" i="50"/>
  <c r="Y277" i="50"/>
  <c r="X277" i="50"/>
  <c r="W277" i="50"/>
  <c r="V277" i="50"/>
  <c r="AC276" i="50"/>
  <c r="AB276" i="50"/>
  <c r="AA276" i="50"/>
  <c r="Z276" i="50"/>
  <c r="Y276" i="50"/>
  <c r="X276" i="50"/>
  <c r="W276" i="50"/>
  <c r="V276" i="50"/>
  <c r="AC275" i="50"/>
  <c r="AB275" i="50"/>
  <c r="AA275" i="50"/>
  <c r="Z275" i="50"/>
  <c r="Y275" i="50"/>
  <c r="X275" i="50"/>
  <c r="W275" i="50"/>
  <c r="V275" i="50"/>
  <c r="AC274" i="50"/>
  <c r="AB274" i="50"/>
  <c r="AA274" i="50"/>
  <c r="Z274" i="50"/>
  <c r="Y274" i="50"/>
  <c r="X274" i="50"/>
  <c r="W274" i="50"/>
  <c r="V274" i="50"/>
  <c r="AC273" i="50"/>
  <c r="AB273" i="50"/>
  <c r="AA273" i="50"/>
  <c r="Z273" i="50"/>
  <c r="Y273" i="50"/>
  <c r="X273" i="50"/>
  <c r="W273" i="50"/>
  <c r="V273" i="50"/>
  <c r="AC272" i="50"/>
  <c r="AB272" i="50"/>
  <c r="AA272" i="50"/>
  <c r="Z272" i="50"/>
  <c r="Y272" i="50"/>
  <c r="X272" i="50"/>
  <c r="W272" i="50"/>
  <c r="V272" i="50"/>
  <c r="AC271" i="50"/>
  <c r="AB271" i="50"/>
  <c r="AA271" i="50"/>
  <c r="Z271" i="50"/>
  <c r="Y271" i="50"/>
  <c r="X271" i="50"/>
  <c r="W271" i="50"/>
  <c r="V271" i="50"/>
  <c r="AC268" i="50"/>
  <c r="AB268" i="50"/>
  <c r="AA268" i="50"/>
  <c r="Z268" i="50"/>
  <c r="Y268" i="50"/>
  <c r="X268" i="50"/>
  <c r="W268" i="50"/>
  <c r="V268" i="50"/>
  <c r="AC267" i="50"/>
  <c r="AB267" i="50"/>
  <c r="AA267" i="50"/>
  <c r="Z267" i="50"/>
  <c r="Y267" i="50"/>
  <c r="X267" i="50"/>
  <c r="W267" i="50"/>
  <c r="V267" i="50"/>
  <c r="AC266" i="50"/>
  <c r="AB266" i="50"/>
  <c r="AA266" i="50"/>
  <c r="Z266" i="50"/>
  <c r="Y266" i="50"/>
  <c r="X266" i="50"/>
  <c r="W266" i="50"/>
  <c r="V266" i="50"/>
  <c r="AC265" i="50"/>
  <c r="AB265" i="50"/>
  <c r="AA265" i="50"/>
  <c r="Z265" i="50"/>
  <c r="Y265" i="50"/>
  <c r="X265" i="50"/>
  <c r="W265" i="50"/>
  <c r="V265" i="50"/>
  <c r="AC264" i="50"/>
  <c r="AB264" i="50"/>
  <c r="AA264" i="50"/>
  <c r="Z264" i="50"/>
  <c r="Y264" i="50"/>
  <c r="X264" i="50"/>
  <c r="W264" i="50"/>
  <c r="V264" i="50"/>
  <c r="AC263" i="50"/>
  <c r="AB263" i="50"/>
  <c r="AA263" i="50"/>
  <c r="Z263" i="50"/>
  <c r="Y263" i="50"/>
  <c r="X263" i="50"/>
  <c r="W263" i="50"/>
  <c r="V263" i="50"/>
  <c r="AC262" i="50"/>
  <c r="AB262" i="50"/>
  <c r="AA262" i="50"/>
  <c r="Z262" i="50"/>
  <c r="Y262" i="50"/>
  <c r="X262" i="50"/>
  <c r="W262" i="50"/>
  <c r="V262" i="50"/>
  <c r="AC261" i="50"/>
  <c r="AB261" i="50"/>
  <c r="AA261" i="50"/>
  <c r="Z261" i="50"/>
  <c r="Y261" i="50"/>
  <c r="X261" i="50"/>
  <c r="W261" i="50"/>
  <c r="V261" i="50"/>
  <c r="AC258" i="50"/>
  <c r="AB258" i="50"/>
  <c r="AA258" i="50"/>
  <c r="Z258" i="50"/>
  <c r="Y258" i="50"/>
  <c r="X258" i="50"/>
  <c r="W258" i="50"/>
  <c r="V258" i="50"/>
  <c r="AC257" i="50"/>
  <c r="AB257" i="50"/>
  <c r="AA257" i="50"/>
  <c r="Z257" i="50"/>
  <c r="Y257" i="50"/>
  <c r="X257" i="50"/>
  <c r="W257" i="50"/>
  <c r="V257" i="50"/>
  <c r="AC254" i="50"/>
  <c r="AB254" i="50"/>
  <c r="AA254" i="50"/>
  <c r="Z254" i="50"/>
  <c r="Y254" i="50"/>
  <c r="X254" i="50"/>
  <c r="W254" i="50"/>
  <c r="V254" i="50"/>
  <c r="AC253" i="50"/>
  <c r="AB253" i="50"/>
  <c r="AA253" i="50"/>
  <c r="Z253" i="50"/>
  <c r="Y253" i="50"/>
  <c r="X253" i="50"/>
  <c r="W253" i="50"/>
  <c r="V253" i="50"/>
  <c r="AC252" i="50"/>
  <c r="AB252" i="50"/>
  <c r="AA252" i="50"/>
  <c r="Z252" i="50"/>
  <c r="Y252" i="50"/>
  <c r="X252" i="50"/>
  <c r="W252" i="50"/>
  <c r="V252" i="50"/>
  <c r="AC251" i="50"/>
  <c r="AB251" i="50"/>
  <c r="AA251" i="50"/>
  <c r="Z251" i="50"/>
  <c r="Y251" i="50"/>
  <c r="X251" i="50"/>
  <c r="W251" i="50"/>
  <c r="V251" i="50"/>
  <c r="AC250" i="50"/>
  <c r="AB250" i="50"/>
  <c r="AA250" i="50"/>
  <c r="Z250" i="50"/>
  <c r="Y250" i="50"/>
  <c r="X250" i="50"/>
  <c r="W250" i="50"/>
  <c r="V250" i="50"/>
  <c r="AC249" i="50"/>
  <c r="AB249" i="50"/>
  <c r="AA249" i="50"/>
  <c r="Z249" i="50"/>
  <c r="Y249" i="50"/>
  <c r="X249" i="50"/>
  <c r="W249" i="50"/>
  <c r="V249" i="50"/>
  <c r="AC248" i="50"/>
  <c r="AB248" i="50"/>
  <c r="AA248" i="50"/>
  <c r="Z248" i="50"/>
  <c r="Y248" i="50"/>
  <c r="X248" i="50"/>
  <c r="W248" i="50"/>
  <c r="V248" i="50"/>
  <c r="R247" i="50"/>
  <c r="P247" i="50"/>
  <c r="N247" i="50"/>
  <c r="L247" i="50"/>
  <c r="H247" i="50"/>
  <c r="F247" i="50"/>
  <c r="AC245" i="50"/>
  <c r="AB245" i="50"/>
  <c r="AA245" i="50"/>
  <c r="Z245" i="50"/>
  <c r="Y245" i="50"/>
  <c r="X245" i="50"/>
  <c r="W245" i="50"/>
  <c r="V245" i="50"/>
  <c r="AC244" i="50"/>
  <c r="AB244" i="50"/>
  <c r="AA244" i="50"/>
  <c r="Z244" i="50"/>
  <c r="Y244" i="50"/>
  <c r="X244" i="50"/>
  <c r="W244" i="50"/>
  <c r="V244" i="50"/>
  <c r="AC243" i="50"/>
  <c r="AB243" i="50"/>
  <c r="AA243" i="50"/>
  <c r="Z243" i="50"/>
  <c r="Y243" i="50"/>
  <c r="X243" i="50"/>
  <c r="W243" i="50"/>
  <c r="V243" i="50"/>
  <c r="AC242" i="50"/>
  <c r="AB242" i="50"/>
  <c r="AA242" i="50"/>
  <c r="Z242" i="50"/>
  <c r="Y242" i="50"/>
  <c r="X242" i="50"/>
  <c r="W242" i="50"/>
  <c r="V242" i="50"/>
  <c r="R241" i="50"/>
  <c r="P241" i="50"/>
  <c r="N241" i="50"/>
  <c r="L241" i="50"/>
  <c r="J241" i="50"/>
  <c r="H241" i="50"/>
  <c r="F241" i="50"/>
  <c r="AC239" i="50"/>
  <c r="AB239" i="50"/>
  <c r="AA239" i="50"/>
  <c r="Z239" i="50"/>
  <c r="Y239" i="50"/>
  <c r="X239" i="50"/>
  <c r="W239" i="50"/>
  <c r="V239" i="50"/>
  <c r="AC238" i="50"/>
  <c r="AB238" i="50"/>
  <c r="AA238" i="50"/>
  <c r="Z238" i="50"/>
  <c r="Y238" i="50"/>
  <c r="X238" i="50"/>
  <c r="W238" i="50"/>
  <c r="V238" i="50"/>
  <c r="AC237" i="50"/>
  <c r="AB237" i="50"/>
  <c r="AA237" i="50"/>
  <c r="Z237" i="50"/>
  <c r="Y237" i="50"/>
  <c r="X237" i="50"/>
  <c r="W237" i="50"/>
  <c r="V237" i="50"/>
  <c r="AC236" i="50"/>
  <c r="AB236" i="50"/>
  <c r="AA236" i="50"/>
  <c r="Z236" i="50"/>
  <c r="Y236" i="50"/>
  <c r="X236" i="50"/>
  <c r="W236" i="50"/>
  <c r="V236" i="50"/>
  <c r="AC235" i="50"/>
  <c r="AB235" i="50"/>
  <c r="AA235" i="50"/>
  <c r="Z235" i="50"/>
  <c r="Y235" i="50"/>
  <c r="X235" i="50"/>
  <c r="W235" i="50"/>
  <c r="V235" i="50"/>
  <c r="AC234" i="50"/>
  <c r="AB234" i="50"/>
  <c r="AA234" i="50"/>
  <c r="Z234" i="50"/>
  <c r="Y234" i="50"/>
  <c r="X234" i="50"/>
  <c r="W234" i="50"/>
  <c r="V234" i="50"/>
  <c r="AC231" i="50"/>
  <c r="AB231" i="50"/>
  <c r="AA231" i="50"/>
  <c r="Z231" i="50"/>
  <c r="Y231" i="50"/>
  <c r="X231" i="50"/>
  <c r="W231" i="50"/>
  <c r="V231" i="50"/>
  <c r="AC230" i="50"/>
  <c r="AB230" i="50"/>
  <c r="AA230" i="50"/>
  <c r="Z230" i="50"/>
  <c r="Y230" i="50"/>
  <c r="X230" i="50"/>
  <c r="W230" i="50"/>
  <c r="V230" i="50"/>
  <c r="AC229" i="50"/>
  <c r="AB229" i="50"/>
  <c r="AA229" i="50"/>
  <c r="Z229" i="50"/>
  <c r="Y229" i="50"/>
  <c r="X229" i="50"/>
  <c r="W229" i="50"/>
  <c r="V229" i="50"/>
  <c r="AC228" i="50"/>
  <c r="AB228" i="50"/>
  <c r="AA228" i="50"/>
  <c r="Z228" i="50"/>
  <c r="Y228" i="50"/>
  <c r="X228" i="50"/>
  <c r="W228" i="50"/>
  <c r="V228" i="50"/>
  <c r="AC227" i="50"/>
  <c r="AB227" i="50"/>
  <c r="AA227" i="50"/>
  <c r="Z227" i="50"/>
  <c r="Y227" i="50"/>
  <c r="X227" i="50"/>
  <c r="W227" i="50"/>
  <c r="V227" i="50"/>
  <c r="AC226" i="50"/>
  <c r="AB226" i="50"/>
  <c r="AA226" i="50"/>
  <c r="Z226" i="50"/>
  <c r="Y226" i="50"/>
  <c r="X226" i="50"/>
  <c r="W226" i="50"/>
  <c r="V226" i="50"/>
  <c r="AC225" i="50"/>
  <c r="AB225" i="50"/>
  <c r="AA225" i="50"/>
  <c r="Z225" i="50"/>
  <c r="Y225" i="50"/>
  <c r="X225" i="50"/>
  <c r="W225" i="50"/>
  <c r="V225" i="50"/>
  <c r="AC224" i="50"/>
  <c r="AB224" i="50"/>
  <c r="AA224" i="50"/>
  <c r="Z224" i="50"/>
  <c r="Y224" i="50"/>
  <c r="X224" i="50"/>
  <c r="W224" i="50"/>
  <c r="V224" i="50"/>
  <c r="R223" i="50"/>
  <c r="P223" i="50"/>
  <c r="N223" i="50"/>
  <c r="J223" i="50"/>
  <c r="H223" i="50"/>
  <c r="AC221" i="50"/>
  <c r="AB221" i="50"/>
  <c r="AA221" i="50"/>
  <c r="Z221" i="50"/>
  <c r="Y221" i="50"/>
  <c r="X221" i="50"/>
  <c r="W221" i="50"/>
  <c r="V221" i="50"/>
  <c r="AC220" i="50"/>
  <c r="AB220" i="50"/>
  <c r="AA220" i="50"/>
  <c r="Z220" i="50"/>
  <c r="Y220" i="50"/>
  <c r="X220" i="50"/>
  <c r="W220" i="50"/>
  <c r="V220" i="50"/>
  <c r="AC219" i="50"/>
  <c r="AB219" i="50"/>
  <c r="AA219" i="50"/>
  <c r="Z219" i="50"/>
  <c r="Y219" i="50"/>
  <c r="X219" i="50"/>
  <c r="W219" i="50"/>
  <c r="V219" i="50"/>
  <c r="AC218" i="50"/>
  <c r="AB218" i="50"/>
  <c r="AA218" i="50"/>
  <c r="Z218" i="50"/>
  <c r="Y218" i="50"/>
  <c r="X218" i="50"/>
  <c r="W218" i="50"/>
  <c r="V218" i="50"/>
  <c r="AC217" i="50"/>
  <c r="AB217" i="50"/>
  <c r="AA217" i="50"/>
  <c r="Z217" i="50"/>
  <c r="Y217" i="50"/>
  <c r="X217" i="50"/>
  <c r="W217" i="50"/>
  <c r="V217" i="50"/>
  <c r="AC216" i="50"/>
  <c r="AB216" i="50"/>
  <c r="AA216" i="50"/>
  <c r="Z216" i="50"/>
  <c r="Y216" i="50"/>
  <c r="X216" i="50"/>
  <c r="W216" i="50"/>
  <c r="V216" i="50"/>
  <c r="AC215" i="50"/>
  <c r="AB215" i="50"/>
  <c r="AA215" i="50"/>
  <c r="Z215" i="50"/>
  <c r="Y215" i="50"/>
  <c r="X215" i="50"/>
  <c r="W215" i="50"/>
  <c r="V215" i="50"/>
  <c r="AC212" i="50"/>
  <c r="AB212" i="50"/>
  <c r="AA212" i="50"/>
  <c r="Z212" i="50"/>
  <c r="Y212" i="50"/>
  <c r="X212" i="50"/>
  <c r="W212" i="50"/>
  <c r="V212" i="50"/>
  <c r="AC211" i="50"/>
  <c r="AB211" i="50"/>
  <c r="AA211" i="50"/>
  <c r="Z211" i="50"/>
  <c r="Y211" i="50"/>
  <c r="X211" i="50"/>
  <c r="W211" i="50"/>
  <c r="V211" i="50"/>
  <c r="AC210" i="50"/>
  <c r="AB210" i="50"/>
  <c r="AA210" i="50"/>
  <c r="Z210" i="50"/>
  <c r="Y210" i="50"/>
  <c r="X210" i="50"/>
  <c r="W210" i="50"/>
  <c r="V210" i="50"/>
  <c r="AC209" i="50"/>
  <c r="AB209" i="50"/>
  <c r="AA209" i="50"/>
  <c r="Z209" i="50"/>
  <c r="Y209" i="50"/>
  <c r="X209" i="50"/>
  <c r="W209" i="50"/>
  <c r="V209" i="50"/>
  <c r="AC206" i="50"/>
  <c r="AB206" i="50"/>
  <c r="AA206" i="50"/>
  <c r="Z206" i="50"/>
  <c r="Y206" i="50"/>
  <c r="X206" i="50"/>
  <c r="W206" i="50"/>
  <c r="V206" i="50"/>
  <c r="AC205" i="50"/>
  <c r="AB205" i="50"/>
  <c r="AA205" i="50"/>
  <c r="Z205" i="50"/>
  <c r="Y205" i="50"/>
  <c r="X205" i="50"/>
  <c r="W205" i="50"/>
  <c r="V205" i="50"/>
  <c r="AC204" i="50"/>
  <c r="AB204" i="50"/>
  <c r="AA204" i="50"/>
  <c r="Z204" i="50"/>
  <c r="Y204" i="50"/>
  <c r="X204" i="50"/>
  <c r="W204" i="50"/>
  <c r="V204" i="50"/>
  <c r="AC203" i="50"/>
  <c r="AB203" i="50"/>
  <c r="AA203" i="50"/>
  <c r="Z203" i="50"/>
  <c r="Y203" i="50"/>
  <c r="X203" i="50"/>
  <c r="W203" i="50"/>
  <c r="V203" i="50"/>
  <c r="AC202" i="50"/>
  <c r="AB202" i="50"/>
  <c r="AA202" i="50"/>
  <c r="Z202" i="50"/>
  <c r="Y202" i="50"/>
  <c r="X202" i="50"/>
  <c r="W202" i="50"/>
  <c r="V202" i="50"/>
  <c r="AC201" i="50"/>
  <c r="AB201" i="50"/>
  <c r="AA201" i="50"/>
  <c r="Z201" i="50"/>
  <c r="Y201" i="50"/>
  <c r="X201" i="50"/>
  <c r="W201" i="50"/>
  <c r="V201" i="50"/>
  <c r="AC200" i="50"/>
  <c r="AB200" i="50"/>
  <c r="AA200" i="50"/>
  <c r="Z200" i="50"/>
  <c r="Y200" i="50"/>
  <c r="X200" i="50"/>
  <c r="W200" i="50"/>
  <c r="V200" i="50"/>
  <c r="AC197" i="50"/>
  <c r="AB197" i="50"/>
  <c r="AA197" i="50"/>
  <c r="Z197" i="50"/>
  <c r="Y197" i="50"/>
  <c r="X197" i="50"/>
  <c r="W197" i="50"/>
  <c r="V197" i="50"/>
  <c r="AC196" i="50"/>
  <c r="AB196" i="50"/>
  <c r="AA196" i="50"/>
  <c r="Z196" i="50"/>
  <c r="Y196" i="50"/>
  <c r="X196" i="50"/>
  <c r="W196" i="50"/>
  <c r="V196" i="50"/>
  <c r="AC195" i="50"/>
  <c r="AB195" i="50"/>
  <c r="AA195" i="50"/>
  <c r="Z195" i="50"/>
  <c r="Y195" i="50"/>
  <c r="X195" i="50"/>
  <c r="W195" i="50"/>
  <c r="V195" i="50"/>
  <c r="AC194" i="50"/>
  <c r="AB194" i="50"/>
  <c r="AA194" i="50"/>
  <c r="Z194" i="50"/>
  <c r="Y194" i="50"/>
  <c r="X194" i="50"/>
  <c r="W194" i="50"/>
  <c r="V194" i="50"/>
  <c r="AC193" i="50"/>
  <c r="AB193" i="50"/>
  <c r="AA193" i="50"/>
  <c r="Z193" i="50"/>
  <c r="Y193" i="50"/>
  <c r="X193" i="50"/>
  <c r="W193" i="50"/>
  <c r="V193" i="50"/>
  <c r="AC192" i="50"/>
  <c r="AB192" i="50"/>
  <c r="AA192" i="50"/>
  <c r="Z192" i="50"/>
  <c r="Y192" i="50"/>
  <c r="X192" i="50"/>
  <c r="W192" i="50"/>
  <c r="V192" i="50"/>
  <c r="AC191" i="50"/>
  <c r="AB191" i="50"/>
  <c r="AA191" i="50"/>
  <c r="Z191" i="50"/>
  <c r="Y191" i="50"/>
  <c r="X191" i="50"/>
  <c r="W191" i="50"/>
  <c r="V191" i="50"/>
  <c r="AC190" i="50"/>
  <c r="AB190" i="50"/>
  <c r="AA190" i="50"/>
  <c r="Z190" i="50"/>
  <c r="Y190" i="50"/>
  <c r="X190" i="50"/>
  <c r="W190" i="50"/>
  <c r="V190" i="50"/>
  <c r="AC189" i="50"/>
  <c r="AB189" i="50"/>
  <c r="AA189" i="50"/>
  <c r="Z189" i="50"/>
  <c r="Y189" i="50"/>
  <c r="X189" i="50"/>
  <c r="W189" i="50"/>
  <c r="V189" i="50"/>
  <c r="AC179" i="50"/>
  <c r="AB179" i="50"/>
  <c r="AA179" i="50"/>
  <c r="Z179" i="50"/>
  <c r="Y179" i="50"/>
  <c r="X179" i="50"/>
  <c r="W179" i="50"/>
  <c r="V179" i="50"/>
  <c r="AC188" i="50"/>
  <c r="AB188" i="50"/>
  <c r="AA188" i="50"/>
  <c r="Z188" i="50"/>
  <c r="Y188" i="50"/>
  <c r="X188" i="50"/>
  <c r="W188" i="50"/>
  <c r="V188" i="50"/>
  <c r="AC187" i="50"/>
  <c r="AB187" i="50"/>
  <c r="AA187" i="50"/>
  <c r="Z187" i="50"/>
  <c r="Y187" i="50"/>
  <c r="X187" i="50"/>
  <c r="W187" i="50"/>
  <c r="V187" i="50"/>
  <c r="AC186" i="50"/>
  <c r="AB186" i="50"/>
  <c r="AA186" i="50"/>
  <c r="Z186" i="50"/>
  <c r="Y186" i="50"/>
  <c r="X186" i="50"/>
  <c r="W186" i="50"/>
  <c r="V186" i="50"/>
  <c r="AC185" i="50"/>
  <c r="AB185" i="50"/>
  <c r="AA185" i="50"/>
  <c r="Z185" i="50"/>
  <c r="Y185" i="50"/>
  <c r="X185" i="50"/>
  <c r="W185" i="50"/>
  <c r="V185" i="50"/>
  <c r="AC184" i="50"/>
  <c r="AB184" i="50"/>
  <c r="AA184" i="50"/>
  <c r="Z184" i="50"/>
  <c r="Y184" i="50"/>
  <c r="X184" i="50"/>
  <c r="W184" i="50"/>
  <c r="V184" i="50"/>
  <c r="AC183" i="50"/>
  <c r="AB183" i="50"/>
  <c r="AA183" i="50"/>
  <c r="Z183" i="50"/>
  <c r="Y183" i="50"/>
  <c r="X183" i="50"/>
  <c r="W183" i="50"/>
  <c r="V183" i="50"/>
  <c r="AC181" i="50"/>
  <c r="AB181" i="50"/>
  <c r="AA181" i="50"/>
  <c r="Z181" i="50"/>
  <c r="Y181" i="50"/>
  <c r="X181" i="50"/>
  <c r="W181" i="50"/>
  <c r="V181" i="50"/>
  <c r="AC180" i="50"/>
  <c r="AB180" i="50"/>
  <c r="AA180" i="50"/>
  <c r="Z180" i="50"/>
  <c r="Y180" i="50"/>
  <c r="X180" i="50"/>
  <c r="W180" i="50"/>
  <c r="V180" i="50"/>
  <c r="AC178" i="50"/>
  <c r="AB178" i="50"/>
  <c r="AA178" i="50"/>
  <c r="Z178" i="50"/>
  <c r="Y178" i="50"/>
  <c r="X178" i="50"/>
  <c r="W178" i="50"/>
  <c r="V178" i="50"/>
  <c r="AC177" i="50"/>
  <c r="AB177" i="50"/>
  <c r="AA177" i="50"/>
  <c r="Z177" i="50"/>
  <c r="Y177" i="50"/>
  <c r="X177" i="50"/>
  <c r="W177" i="50"/>
  <c r="V177" i="50"/>
  <c r="AC176" i="50"/>
  <c r="AB176" i="50"/>
  <c r="AA176" i="50"/>
  <c r="Z176" i="50"/>
  <c r="Y176" i="50"/>
  <c r="X176" i="50"/>
  <c r="W176" i="50"/>
  <c r="V176" i="50"/>
  <c r="AC175" i="50"/>
  <c r="AB175" i="50"/>
  <c r="AA175" i="50"/>
  <c r="Z175" i="50"/>
  <c r="Y175" i="50"/>
  <c r="X175" i="50"/>
  <c r="W175" i="50"/>
  <c r="V175" i="50"/>
  <c r="AC174" i="50"/>
  <c r="AB174" i="50"/>
  <c r="AA174" i="50"/>
  <c r="Z174" i="50"/>
  <c r="Y174" i="50"/>
  <c r="X174" i="50"/>
  <c r="W174" i="50"/>
  <c r="V174" i="50"/>
  <c r="AC173" i="50"/>
  <c r="AB173" i="50"/>
  <c r="AA173" i="50"/>
  <c r="Z173" i="50"/>
  <c r="Y173" i="50"/>
  <c r="X173" i="50"/>
  <c r="W173" i="50"/>
  <c r="V173" i="50"/>
  <c r="AC172" i="50"/>
  <c r="AB172" i="50"/>
  <c r="AA172" i="50"/>
  <c r="Z172" i="50"/>
  <c r="Y172" i="50"/>
  <c r="X172" i="50"/>
  <c r="W172" i="50"/>
  <c r="V172" i="50"/>
  <c r="AC171" i="50"/>
  <c r="AB171" i="50"/>
  <c r="AA171" i="50"/>
  <c r="Z171" i="50"/>
  <c r="Y171" i="50"/>
  <c r="X171" i="50"/>
  <c r="W171" i="50"/>
  <c r="V171" i="50"/>
  <c r="AC170" i="50"/>
  <c r="AB170" i="50"/>
  <c r="AA170" i="50"/>
  <c r="Z170" i="50"/>
  <c r="Y170" i="50"/>
  <c r="X170" i="50"/>
  <c r="W170" i="50"/>
  <c r="V170" i="50"/>
  <c r="AC169" i="50"/>
  <c r="AB169" i="50"/>
  <c r="AA169" i="50"/>
  <c r="Z169" i="50"/>
  <c r="Y169" i="50"/>
  <c r="X169" i="50"/>
  <c r="W169" i="50"/>
  <c r="V169" i="50"/>
  <c r="AC168" i="50"/>
  <c r="AB168" i="50"/>
  <c r="AA168" i="50"/>
  <c r="Z168" i="50"/>
  <c r="Y168" i="50"/>
  <c r="X168" i="50"/>
  <c r="W168" i="50"/>
  <c r="V168" i="50"/>
  <c r="AC167" i="50"/>
  <c r="AB167" i="50"/>
  <c r="AA167" i="50"/>
  <c r="Z167" i="50"/>
  <c r="Y167" i="50"/>
  <c r="X167" i="50"/>
  <c r="W167" i="50"/>
  <c r="V167" i="50"/>
  <c r="AC166" i="50"/>
  <c r="AB166" i="50"/>
  <c r="AA166" i="50"/>
  <c r="Z166" i="50"/>
  <c r="Y166" i="50"/>
  <c r="X166" i="50"/>
  <c r="W166" i="50"/>
  <c r="V166" i="50"/>
  <c r="AC165" i="50"/>
  <c r="AB165" i="50"/>
  <c r="AA165" i="50"/>
  <c r="Z165" i="50"/>
  <c r="Y165" i="50"/>
  <c r="X165" i="50"/>
  <c r="W165" i="50"/>
  <c r="V165" i="50"/>
  <c r="AC164" i="50"/>
  <c r="AB164" i="50"/>
  <c r="AA164" i="50"/>
  <c r="Z164" i="50"/>
  <c r="Y164" i="50"/>
  <c r="X164" i="50"/>
  <c r="W164" i="50"/>
  <c r="V164" i="50"/>
  <c r="AC163" i="50"/>
  <c r="AB163" i="50"/>
  <c r="AA163" i="50"/>
  <c r="Z163" i="50"/>
  <c r="Y163" i="50"/>
  <c r="X163" i="50"/>
  <c r="W163" i="50"/>
  <c r="V163" i="50"/>
  <c r="AC162" i="50"/>
  <c r="AB162" i="50"/>
  <c r="AA162" i="50"/>
  <c r="Z162" i="50"/>
  <c r="Y162" i="50"/>
  <c r="X162" i="50"/>
  <c r="W162" i="50"/>
  <c r="V162" i="50"/>
  <c r="AC160" i="50"/>
  <c r="AB160" i="50"/>
  <c r="AA160" i="50"/>
  <c r="Z160" i="50"/>
  <c r="Y160" i="50"/>
  <c r="X160" i="50"/>
  <c r="W160" i="50"/>
  <c r="V160" i="50"/>
  <c r="AC159" i="50"/>
  <c r="AB159" i="50"/>
  <c r="AA159" i="50"/>
  <c r="Z159" i="50"/>
  <c r="Y159" i="50"/>
  <c r="X159" i="50"/>
  <c r="W159" i="50"/>
  <c r="V159" i="50"/>
  <c r="AC158" i="50"/>
  <c r="AB158" i="50"/>
  <c r="AA158" i="50"/>
  <c r="Z158" i="50"/>
  <c r="Y158" i="50"/>
  <c r="X158" i="50"/>
  <c r="W158" i="50"/>
  <c r="V158" i="50"/>
  <c r="AC157" i="50"/>
  <c r="AB157" i="50"/>
  <c r="AA157" i="50"/>
  <c r="Z157" i="50"/>
  <c r="Y157" i="50"/>
  <c r="X157" i="50"/>
  <c r="W157" i="50"/>
  <c r="V157" i="50"/>
  <c r="AC156" i="50"/>
  <c r="AB156" i="50"/>
  <c r="AA156" i="50"/>
  <c r="Z156" i="50"/>
  <c r="Y156" i="50"/>
  <c r="X156" i="50"/>
  <c r="W156" i="50"/>
  <c r="V156" i="50"/>
  <c r="AC155" i="50"/>
  <c r="AB155" i="50"/>
  <c r="AA155" i="50"/>
  <c r="Z155" i="50"/>
  <c r="Y155" i="50"/>
  <c r="X155" i="50"/>
  <c r="W155" i="50"/>
  <c r="V155" i="50"/>
  <c r="AC154" i="50"/>
  <c r="AB154" i="50"/>
  <c r="AA154" i="50"/>
  <c r="Z154" i="50"/>
  <c r="Y154" i="50"/>
  <c r="X154" i="50"/>
  <c r="W154" i="50"/>
  <c r="V154" i="50"/>
  <c r="AC153" i="50"/>
  <c r="AB153" i="50"/>
  <c r="AA153" i="50"/>
  <c r="Z153" i="50"/>
  <c r="Y153" i="50"/>
  <c r="X153" i="50"/>
  <c r="W153" i="50"/>
  <c r="V153" i="50"/>
  <c r="AC152" i="50"/>
  <c r="AB152" i="50"/>
  <c r="AA152" i="50"/>
  <c r="Z152" i="50"/>
  <c r="Y152" i="50"/>
  <c r="X152" i="50"/>
  <c r="W152" i="50"/>
  <c r="V152" i="50"/>
  <c r="AC151" i="50"/>
  <c r="AB151" i="50"/>
  <c r="AA151" i="50"/>
  <c r="Z151" i="50"/>
  <c r="Y151" i="50"/>
  <c r="X151" i="50"/>
  <c r="W151" i="50"/>
  <c r="V151" i="50"/>
  <c r="AC150" i="50"/>
  <c r="AB150" i="50"/>
  <c r="AA150" i="50"/>
  <c r="Z150" i="50"/>
  <c r="Y150" i="50"/>
  <c r="X150" i="50"/>
  <c r="W150" i="50"/>
  <c r="V150" i="50"/>
  <c r="AC149" i="50"/>
  <c r="AB149" i="50"/>
  <c r="AA149" i="50"/>
  <c r="Z149" i="50"/>
  <c r="Y149" i="50"/>
  <c r="X149" i="50"/>
  <c r="W149" i="50"/>
  <c r="V149" i="50"/>
  <c r="AC148" i="50"/>
  <c r="AB148" i="50"/>
  <c r="AA148" i="50"/>
  <c r="Z148" i="50"/>
  <c r="Y148" i="50"/>
  <c r="X148" i="50"/>
  <c r="W148" i="50"/>
  <c r="V148" i="50"/>
  <c r="AC147" i="50"/>
  <c r="AB147" i="50"/>
  <c r="AA147" i="50"/>
  <c r="Z147" i="50"/>
  <c r="Y147" i="50"/>
  <c r="X147" i="50"/>
  <c r="W147" i="50"/>
  <c r="V147" i="50"/>
  <c r="AC145" i="50"/>
  <c r="AB145" i="50"/>
  <c r="AA145" i="50"/>
  <c r="Z145" i="50"/>
  <c r="Y145" i="50"/>
  <c r="X145" i="50"/>
  <c r="W145" i="50"/>
  <c r="V145" i="50"/>
  <c r="AC144" i="50"/>
  <c r="AB144" i="50"/>
  <c r="AA144" i="50"/>
  <c r="Z144" i="50"/>
  <c r="Y144" i="50"/>
  <c r="X144" i="50"/>
  <c r="W144" i="50"/>
  <c r="V144" i="50"/>
  <c r="AC143" i="50"/>
  <c r="AB143" i="50"/>
  <c r="AA143" i="50"/>
  <c r="Z143" i="50"/>
  <c r="Y143" i="50"/>
  <c r="X143" i="50"/>
  <c r="W143" i="50"/>
  <c r="V143" i="50"/>
  <c r="AC142" i="50"/>
  <c r="AB142" i="50"/>
  <c r="AA142" i="50"/>
  <c r="Z142" i="50"/>
  <c r="Y142" i="50"/>
  <c r="X142" i="50"/>
  <c r="W142" i="50"/>
  <c r="V142" i="50"/>
  <c r="AC141" i="50"/>
  <c r="AB141" i="50"/>
  <c r="AA141" i="50"/>
  <c r="Z141" i="50"/>
  <c r="Y141" i="50"/>
  <c r="X141" i="50"/>
  <c r="W141" i="50"/>
  <c r="V141" i="50"/>
  <c r="AC140" i="50"/>
  <c r="AB140" i="50"/>
  <c r="AA140" i="50"/>
  <c r="Z140" i="50"/>
  <c r="Y140" i="50"/>
  <c r="X140" i="50"/>
  <c r="W140" i="50"/>
  <c r="V140" i="50"/>
  <c r="AC139" i="50"/>
  <c r="AB139" i="50"/>
  <c r="AA139" i="50"/>
  <c r="Z139" i="50"/>
  <c r="Y139" i="50"/>
  <c r="X139" i="50"/>
  <c r="W139" i="50"/>
  <c r="V139" i="50"/>
  <c r="AC138" i="50"/>
  <c r="AB138" i="50"/>
  <c r="AA138" i="50"/>
  <c r="Z138" i="50"/>
  <c r="Y138" i="50"/>
  <c r="X138" i="50"/>
  <c r="W138" i="50"/>
  <c r="V138" i="50"/>
  <c r="AC137" i="50"/>
  <c r="AB137" i="50"/>
  <c r="AA137" i="50"/>
  <c r="Z137" i="50"/>
  <c r="Y137" i="50"/>
  <c r="X137" i="50"/>
  <c r="W137" i="50"/>
  <c r="V137" i="50"/>
  <c r="AC136" i="50"/>
  <c r="AB136" i="50"/>
  <c r="AA136" i="50"/>
  <c r="Z136" i="50"/>
  <c r="Y136" i="50"/>
  <c r="X136" i="50"/>
  <c r="W136" i="50"/>
  <c r="V136" i="50"/>
  <c r="AC135" i="50"/>
  <c r="AB135" i="50"/>
  <c r="AA135" i="50"/>
  <c r="Z135" i="50"/>
  <c r="Y135" i="50"/>
  <c r="X135" i="50"/>
  <c r="W135" i="50"/>
  <c r="V135" i="50"/>
  <c r="AC134" i="50"/>
  <c r="AB134" i="50"/>
  <c r="AA134" i="50"/>
  <c r="Z134" i="50"/>
  <c r="Y134" i="50"/>
  <c r="X134" i="50"/>
  <c r="W134" i="50"/>
  <c r="V134" i="50"/>
  <c r="AC133" i="50"/>
  <c r="AB133" i="50"/>
  <c r="AA133" i="50"/>
  <c r="Z133" i="50"/>
  <c r="Y133" i="50"/>
  <c r="X133" i="50"/>
  <c r="W133" i="50"/>
  <c r="V133" i="50"/>
  <c r="AC132" i="50"/>
  <c r="AB132" i="50"/>
  <c r="AA132" i="50"/>
  <c r="Z132" i="50"/>
  <c r="Y132" i="50"/>
  <c r="X132" i="50"/>
  <c r="W132" i="50"/>
  <c r="V132" i="50"/>
  <c r="AC131" i="50"/>
  <c r="AB131" i="50"/>
  <c r="AA131" i="50"/>
  <c r="Z131" i="50"/>
  <c r="Y131" i="50"/>
  <c r="X131" i="50"/>
  <c r="W131" i="50"/>
  <c r="V131" i="50"/>
  <c r="AC130" i="50"/>
  <c r="AB130" i="50"/>
  <c r="AA130" i="50"/>
  <c r="Z130" i="50"/>
  <c r="Y130" i="50"/>
  <c r="X130" i="50"/>
  <c r="W130" i="50"/>
  <c r="V130" i="50"/>
  <c r="AC129" i="50"/>
  <c r="AB129" i="50"/>
  <c r="AA129" i="50"/>
  <c r="Z129" i="50"/>
  <c r="Y129" i="50"/>
  <c r="X129" i="50"/>
  <c r="W129" i="50"/>
  <c r="V129" i="50"/>
  <c r="AC128" i="50"/>
  <c r="AB128" i="50"/>
  <c r="AA128" i="50"/>
  <c r="Z128" i="50"/>
  <c r="Y128" i="50"/>
  <c r="X128" i="50"/>
  <c r="W128" i="50"/>
  <c r="V128" i="50"/>
  <c r="AC127" i="50"/>
  <c r="AB127" i="50"/>
  <c r="AA127" i="50"/>
  <c r="Z127" i="50"/>
  <c r="Y127" i="50"/>
  <c r="X127" i="50"/>
  <c r="W127" i="50"/>
  <c r="V127" i="50"/>
  <c r="AC126" i="50"/>
  <c r="AB126" i="50"/>
  <c r="AA126" i="50"/>
  <c r="Z126" i="50"/>
  <c r="Y126" i="50"/>
  <c r="X126" i="50"/>
  <c r="W126" i="50"/>
  <c r="V126" i="50"/>
  <c r="AC125" i="50"/>
  <c r="AB125" i="50"/>
  <c r="AA125" i="50"/>
  <c r="Z125" i="50"/>
  <c r="Y125" i="50"/>
  <c r="X125" i="50"/>
  <c r="W125" i="50"/>
  <c r="V125" i="50"/>
  <c r="AC124" i="50"/>
  <c r="AB124" i="50"/>
  <c r="AA124" i="50"/>
  <c r="Z124" i="50"/>
  <c r="Y124" i="50"/>
  <c r="X124" i="50"/>
  <c r="W124" i="50"/>
  <c r="V124" i="50"/>
  <c r="AC123" i="50"/>
  <c r="AB123" i="50"/>
  <c r="AA123" i="50"/>
  <c r="Z123" i="50"/>
  <c r="Y123" i="50"/>
  <c r="X123" i="50"/>
  <c r="W123" i="50"/>
  <c r="V123" i="50"/>
  <c r="AC120" i="50"/>
  <c r="AB120" i="50"/>
  <c r="AA120" i="50"/>
  <c r="Z120" i="50"/>
  <c r="Y120" i="50"/>
  <c r="X120" i="50"/>
  <c r="W120" i="50"/>
  <c r="V120" i="50"/>
  <c r="AC119" i="50"/>
  <c r="AB119" i="50"/>
  <c r="AA119" i="50"/>
  <c r="Z119" i="50"/>
  <c r="Y119" i="50"/>
  <c r="X119" i="50"/>
  <c r="W119" i="50"/>
  <c r="V119" i="50"/>
  <c r="AC118" i="50"/>
  <c r="AB118" i="50"/>
  <c r="AA118" i="50"/>
  <c r="Z118" i="50"/>
  <c r="Y118" i="50"/>
  <c r="X118" i="50"/>
  <c r="W118" i="50"/>
  <c r="V118" i="50"/>
  <c r="AC117" i="50"/>
  <c r="AB117" i="50"/>
  <c r="AA117" i="50"/>
  <c r="Z117" i="50"/>
  <c r="Y117" i="50"/>
  <c r="X117" i="50"/>
  <c r="W117" i="50"/>
  <c r="V117" i="50"/>
  <c r="AC116" i="50"/>
  <c r="AB116" i="50"/>
  <c r="AA116" i="50"/>
  <c r="Z116" i="50"/>
  <c r="Y116" i="50"/>
  <c r="X116" i="50"/>
  <c r="W116" i="50"/>
  <c r="V116" i="50"/>
  <c r="AC114" i="50"/>
  <c r="AB114" i="50"/>
  <c r="AA114" i="50"/>
  <c r="Z114" i="50"/>
  <c r="Y114" i="50"/>
  <c r="X114" i="50"/>
  <c r="W114" i="50"/>
  <c r="V114" i="50"/>
  <c r="AC94" i="50"/>
  <c r="AB94" i="50"/>
  <c r="AA94" i="50"/>
  <c r="Z94" i="50"/>
  <c r="Y94" i="50"/>
  <c r="X94" i="50"/>
  <c r="W94" i="50"/>
  <c r="V94" i="50"/>
  <c r="AC93" i="50"/>
  <c r="AB93" i="50"/>
  <c r="AA93" i="50"/>
  <c r="Z93" i="50"/>
  <c r="Y93" i="50"/>
  <c r="X93" i="50"/>
  <c r="W93" i="50"/>
  <c r="V93" i="50"/>
  <c r="AC92" i="50"/>
  <c r="AB92" i="50"/>
  <c r="AA92" i="50"/>
  <c r="Z92" i="50"/>
  <c r="Y92" i="50"/>
  <c r="X92" i="50"/>
  <c r="W92" i="50"/>
  <c r="V92" i="50"/>
  <c r="AC80" i="50"/>
  <c r="AB80" i="50"/>
  <c r="AA80" i="50"/>
  <c r="Z80" i="50"/>
  <c r="Y80" i="50"/>
  <c r="X80" i="50"/>
  <c r="W80" i="50"/>
  <c r="V80" i="50"/>
  <c r="AC79" i="50"/>
  <c r="AB79" i="50"/>
  <c r="AA79" i="50"/>
  <c r="Z79" i="50"/>
  <c r="Y79" i="50"/>
  <c r="X79" i="50"/>
  <c r="W79" i="50"/>
  <c r="V79" i="50"/>
  <c r="AC78" i="50"/>
  <c r="AB78" i="50"/>
  <c r="AA78" i="50"/>
  <c r="Z78" i="50"/>
  <c r="Y78" i="50"/>
  <c r="X78" i="50"/>
  <c r="W78" i="50"/>
  <c r="V78" i="50"/>
  <c r="AC75" i="50"/>
  <c r="AB75" i="50"/>
  <c r="AA75" i="50"/>
  <c r="Z75" i="50"/>
  <c r="Y75" i="50"/>
  <c r="X75" i="50"/>
  <c r="W75" i="50"/>
  <c r="V75" i="50"/>
  <c r="AC74" i="50"/>
  <c r="AB74" i="50"/>
  <c r="AA74" i="50"/>
  <c r="Z74" i="50"/>
  <c r="Y74" i="50"/>
  <c r="X74" i="50"/>
  <c r="W74" i="50"/>
  <c r="V74" i="50"/>
  <c r="AC77" i="50"/>
  <c r="AB77" i="50"/>
  <c r="AA77" i="50"/>
  <c r="Z77" i="50"/>
  <c r="Y77" i="50"/>
  <c r="X77" i="50"/>
  <c r="W77" i="50"/>
  <c r="V77" i="50"/>
  <c r="AC76" i="50"/>
  <c r="AB76" i="50"/>
  <c r="AA76" i="50"/>
  <c r="Z76" i="50"/>
  <c r="Y76" i="50"/>
  <c r="X76" i="50"/>
  <c r="W76" i="50"/>
  <c r="V76" i="50"/>
  <c r="AC72" i="50"/>
  <c r="AB72" i="50"/>
  <c r="AA72" i="50"/>
  <c r="Z72" i="50"/>
  <c r="Y72" i="50"/>
  <c r="X72" i="50"/>
  <c r="W72" i="50"/>
  <c r="V72" i="50"/>
  <c r="AC68" i="50"/>
  <c r="AB68" i="50"/>
  <c r="AA68" i="50"/>
  <c r="Z68" i="50"/>
  <c r="Y68" i="50"/>
  <c r="X68" i="50"/>
  <c r="W68" i="50"/>
  <c r="V68" i="50"/>
  <c r="AC67" i="50"/>
  <c r="AB67" i="50"/>
  <c r="AA67" i="50"/>
  <c r="Z67" i="50"/>
  <c r="Y67" i="50"/>
  <c r="X67" i="50"/>
  <c r="W67" i="50"/>
  <c r="V67" i="50"/>
  <c r="AC66" i="50"/>
  <c r="AB66" i="50"/>
  <c r="AA66" i="50"/>
  <c r="Z66" i="50"/>
  <c r="Y66" i="50"/>
  <c r="X66" i="50"/>
  <c r="W66" i="50"/>
  <c r="V66" i="50"/>
  <c r="AC65" i="50"/>
  <c r="AB65" i="50"/>
  <c r="AA65" i="50"/>
  <c r="Z65" i="50"/>
  <c r="Y65" i="50"/>
  <c r="X65" i="50"/>
  <c r="W65" i="50"/>
  <c r="V65" i="50"/>
  <c r="AC64" i="50"/>
  <c r="AB64" i="50"/>
  <c r="AA64" i="50"/>
  <c r="Z64" i="50"/>
  <c r="Y64" i="50"/>
  <c r="X64" i="50"/>
  <c r="W64" i="50"/>
  <c r="V64" i="50"/>
  <c r="AC63" i="50"/>
  <c r="AB63" i="50"/>
  <c r="AA63" i="50"/>
  <c r="Z63" i="50"/>
  <c r="Y63" i="50"/>
  <c r="X63" i="50"/>
  <c r="W63" i="50"/>
  <c r="V63" i="50"/>
  <c r="AC60" i="50"/>
  <c r="AB60" i="50"/>
  <c r="AA60" i="50"/>
  <c r="Z60" i="50"/>
  <c r="Y60" i="50"/>
  <c r="X60" i="50"/>
  <c r="W60" i="50"/>
  <c r="V60" i="50"/>
  <c r="AC59" i="50"/>
  <c r="AB59" i="50"/>
  <c r="AA59" i="50"/>
  <c r="Z59" i="50"/>
  <c r="Y59" i="50"/>
  <c r="X59" i="50"/>
  <c r="W59" i="50"/>
  <c r="V59" i="50"/>
  <c r="AC58" i="50"/>
  <c r="AB58" i="50"/>
  <c r="AA58" i="50"/>
  <c r="Z58" i="50"/>
  <c r="Y58" i="50"/>
  <c r="X58" i="50"/>
  <c r="W58" i="50"/>
  <c r="V58" i="50"/>
  <c r="AC57" i="50"/>
  <c r="AB57" i="50"/>
  <c r="AA57" i="50"/>
  <c r="Z57" i="50"/>
  <c r="Y57" i="50"/>
  <c r="X57" i="50"/>
  <c r="W57" i="50"/>
  <c r="V57" i="50"/>
  <c r="AC56" i="50"/>
  <c r="AB56" i="50"/>
  <c r="AA56" i="50"/>
  <c r="Z56" i="50"/>
  <c r="Y56" i="50"/>
  <c r="X56" i="50"/>
  <c r="W56" i="50"/>
  <c r="V56" i="50"/>
  <c r="AC55" i="50"/>
  <c r="AB55" i="50"/>
  <c r="AA55" i="50"/>
  <c r="Z55" i="50"/>
  <c r="Y55" i="50"/>
  <c r="X55" i="50"/>
  <c r="W55" i="50"/>
  <c r="V55" i="50"/>
  <c r="AC54" i="50"/>
  <c r="AB54" i="50"/>
  <c r="AA54" i="50"/>
  <c r="Z54" i="50"/>
  <c r="Y54" i="50"/>
  <c r="X54" i="50"/>
  <c r="W54" i="50"/>
  <c r="V54" i="50"/>
  <c r="AC53" i="50"/>
  <c r="AB53" i="50"/>
  <c r="AA53" i="50"/>
  <c r="Z53" i="50"/>
  <c r="Y53" i="50"/>
  <c r="X53" i="50"/>
  <c r="W53" i="50"/>
  <c r="V53" i="50"/>
  <c r="R52" i="50"/>
  <c r="P52" i="50"/>
  <c r="N52" i="50"/>
  <c r="L52" i="50"/>
  <c r="J52" i="50"/>
  <c r="H52" i="50"/>
  <c r="F52" i="50"/>
  <c r="D52" i="50"/>
  <c r="R50" i="50"/>
  <c r="R443" i="50" s="1"/>
  <c r="AC443" i="50" s="1"/>
  <c r="P50" i="50"/>
  <c r="P443" i="50" s="1"/>
  <c r="AB443" i="50" s="1"/>
  <c r="N50" i="50"/>
  <c r="N443" i="50" s="1"/>
  <c r="AA443" i="50" s="1"/>
  <c r="L50" i="50"/>
  <c r="L452" i="50" s="1"/>
  <c r="Z452" i="50" s="1"/>
  <c r="J50" i="50"/>
  <c r="J506" i="50" s="1"/>
  <c r="H50" i="50"/>
  <c r="H506" i="50" s="1"/>
  <c r="F50" i="50"/>
  <c r="F443" i="50" s="1"/>
  <c r="W443" i="50" s="1"/>
  <c r="D50" i="50"/>
  <c r="D443" i="50" s="1"/>
  <c r="V443" i="50" s="1"/>
  <c r="R36" i="50"/>
  <c r="P36" i="50"/>
  <c r="N36" i="50"/>
  <c r="L36" i="50"/>
  <c r="J36" i="50"/>
  <c r="H36" i="50"/>
  <c r="F36" i="50"/>
  <c r="D36" i="50"/>
  <c r="R18" i="50"/>
  <c r="P18" i="50"/>
  <c r="N18" i="50"/>
  <c r="L18" i="50"/>
  <c r="J18" i="50"/>
  <c r="H18" i="50"/>
  <c r="F18" i="50"/>
  <c r="D18" i="50"/>
  <c r="F14" i="50"/>
  <c r="F13" i="50"/>
  <c r="F12" i="50"/>
  <c r="F11" i="50"/>
  <c r="F10" i="50"/>
  <c r="F9" i="50"/>
  <c r="F8" i="50"/>
  <c r="F7" i="50"/>
  <c r="U6" i="50"/>
  <c r="W284" i="50" s="1"/>
  <c r="O282" i="51" l="1"/>
  <c r="O281" i="51" s="1"/>
  <c r="N297" i="51" s="1"/>
  <c r="J12" i="51"/>
  <c r="V52" i="50"/>
  <c r="AE52" i="50" s="1"/>
  <c r="Q281" i="51"/>
  <c r="P297" i="51" s="1"/>
  <c r="M281" i="51"/>
  <c r="L297" i="51" s="1"/>
  <c r="H370" i="50"/>
  <c r="H8" i="50" s="1"/>
  <c r="AA52" i="50"/>
  <c r="H392" i="50"/>
  <c r="H10" i="50" s="1"/>
  <c r="AE445" i="50"/>
  <c r="AE446" i="50"/>
  <c r="AE447" i="50"/>
  <c r="AE448" i="50"/>
  <c r="AE449" i="50"/>
  <c r="AE454" i="50"/>
  <c r="H381" i="50"/>
  <c r="F463" i="50" s="1"/>
  <c r="V62" i="50"/>
  <c r="AE62" i="50" s="1"/>
  <c r="AE175" i="50"/>
  <c r="AE176" i="50"/>
  <c r="AE177" i="50"/>
  <c r="AE178" i="50"/>
  <c r="AE180" i="50"/>
  <c r="AE181" i="50"/>
  <c r="AE183" i="50"/>
  <c r="AE184" i="50"/>
  <c r="AE185" i="50"/>
  <c r="AE186" i="50"/>
  <c r="AE187" i="50"/>
  <c r="AE188" i="50"/>
  <c r="AE179" i="50"/>
  <c r="AE189" i="50"/>
  <c r="AE190" i="50"/>
  <c r="AE191" i="50"/>
  <c r="AE192" i="50"/>
  <c r="AE193" i="50"/>
  <c r="AE194" i="50"/>
  <c r="AE195" i="50"/>
  <c r="AE277" i="50"/>
  <c r="AB52" i="50"/>
  <c r="AE123" i="50"/>
  <c r="AE124" i="50"/>
  <c r="AE125" i="50"/>
  <c r="AE126" i="50"/>
  <c r="AE127" i="50"/>
  <c r="AE128" i="50"/>
  <c r="AE129" i="50"/>
  <c r="AE130" i="50"/>
  <c r="AE131" i="50"/>
  <c r="AE132" i="50"/>
  <c r="AE133" i="50"/>
  <c r="AE134" i="50"/>
  <c r="AE135" i="50"/>
  <c r="AE136" i="50"/>
  <c r="AE137" i="50"/>
  <c r="AE138" i="50"/>
  <c r="AE139" i="50"/>
  <c r="AE140" i="50"/>
  <c r="AE141" i="50"/>
  <c r="AE142" i="50"/>
  <c r="AE143" i="50"/>
  <c r="AE144" i="50"/>
  <c r="AE145" i="50"/>
  <c r="AE147" i="50"/>
  <c r="AE148" i="50"/>
  <c r="AE149" i="50"/>
  <c r="AE150" i="50"/>
  <c r="AE151" i="50"/>
  <c r="AE152" i="50"/>
  <c r="AE153" i="50"/>
  <c r="AE154" i="50"/>
  <c r="AE155" i="50"/>
  <c r="AE156" i="50"/>
  <c r="AE157" i="50"/>
  <c r="AE158" i="50"/>
  <c r="AE159" i="50"/>
  <c r="AE160" i="50"/>
  <c r="AE162" i="50"/>
  <c r="AE163" i="50"/>
  <c r="AE164" i="50"/>
  <c r="AE165" i="50"/>
  <c r="AE166" i="50"/>
  <c r="AE167" i="50"/>
  <c r="AE168" i="50"/>
  <c r="AE169" i="50"/>
  <c r="AE170" i="50"/>
  <c r="AE171" i="50"/>
  <c r="AE172" i="50"/>
  <c r="AE173" i="50"/>
  <c r="AE174" i="50"/>
  <c r="AE196" i="50"/>
  <c r="Z52" i="50"/>
  <c r="Z62" i="50"/>
  <c r="AE197" i="50"/>
  <c r="AE200" i="50"/>
  <c r="AE201" i="50"/>
  <c r="AE202" i="50"/>
  <c r="AE203" i="50"/>
  <c r="AE204" i="50"/>
  <c r="AE205" i="50"/>
  <c r="AE206" i="50"/>
  <c r="AE209" i="50"/>
  <c r="AE210" i="50"/>
  <c r="AE211" i="50"/>
  <c r="AE212" i="50"/>
  <c r="AE215" i="50"/>
  <c r="AE216" i="50"/>
  <c r="AE217" i="50"/>
  <c r="AE218" i="50"/>
  <c r="AE219" i="50"/>
  <c r="AE220" i="50"/>
  <c r="AE221" i="50"/>
  <c r="AA62" i="50"/>
  <c r="AB62" i="50"/>
  <c r="AC52" i="50"/>
  <c r="AC62" i="50"/>
  <c r="AE72" i="50"/>
  <c r="AE92" i="50"/>
  <c r="AE93" i="50"/>
  <c r="AE94" i="50"/>
  <c r="X96" i="50"/>
  <c r="W52" i="50"/>
  <c r="W62" i="50"/>
  <c r="Y96" i="50"/>
  <c r="X247" i="50"/>
  <c r="X52" i="50"/>
  <c r="X62" i="50"/>
  <c r="AC96" i="50"/>
  <c r="AE53" i="50"/>
  <c r="Y52" i="50"/>
  <c r="Y62" i="50"/>
  <c r="AE118" i="50"/>
  <c r="AE119" i="50"/>
  <c r="AE120" i="50"/>
  <c r="W122" i="50"/>
  <c r="AE54" i="50"/>
  <c r="AE56" i="50"/>
  <c r="AE57" i="50"/>
  <c r="AE59" i="50"/>
  <c r="AE60" i="50"/>
  <c r="AE64" i="50"/>
  <c r="AE65" i="50"/>
  <c r="AE66" i="50"/>
  <c r="AE67" i="50"/>
  <c r="AE68" i="50"/>
  <c r="AE76" i="50"/>
  <c r="AE77" i="50"/>
  <c r="AE74" i="50"/>
  <c r="AE75" i="50"/>
  <c r="AE78" i="50"/>
  <c r="AE79" i="50"/>
  <c r="AE80" i="50"/>
  <c r="AE55" i="50"/>
  <c r="AE58" i="50"/>
  <c r="AE63" i="50"/>
  <c r="AE114" i="50"/>
  <c r="AE116" i="50"/>
  <c r="AE117" i="50"/>
  <c r="H425" i="50"/>
  <c r="H13" i="50" s="1"/>
  <c r="H244" i="51"/>
  <c r="F276" i="51" s="1"/>
  <c r="H206" i="51"/>
  <c r="F272" i="51" s="1"/>
  <c r="AD251" i="51"/>
  <c r="AD252" i="51"/>
  <c r="AD253" i="51"/>
  <c r="AD259" i="51"/>
  <c r="AD260" i="51"/>
  <c r="AD261" i="51"/>
  <c r="AD262" i="51"/>
  <c r="N325" i="51"/>
  <c r="N326" i="51" s="1"/>
  <c r="J13" i="51"/>
  <c r="K13" i="51" s="1"/>
  <c r="AD92" i="51"/>
  <c r="J11" i="51"/>
  <c r="K11" i="51" s="1"/>
  <c r="M13" i="51"/>
  <c r="AD46" i="51"/>
  <c r="AD47" i="51"/>
  <c r="AD48" i="51"/>
  <c r="AD49" i="51"/>
  <c r="AD50" i="51"/>
  <c r="AD51" i="51"/>
  <c r="AD52" i="51"/>
  <c r="AD53" i="51"/>
  <c r="AD64" i="51"/>
  <c r="AD65" i="51"/>
  <c r="AD68" i="51"/>
  <c r="AD69" i="51"/>
  <c r="AD70" i="51"/>
  <c r="AD71" i="51"/>
  <c r="AD72" i="51"/>
  <c r="AD73" i="51"/>
  <c r="AD74" i="51"/>
  <c r="AD38" i="51"/>
  <c r="AD39" i="51"/>
  <c r="AD40" i="51"/>
  <c r="AD41" i="51"/>
  <c r="AD42" i="51"/>
  <c r="AD43" i="51"/>
  <c r="AD81" i="51"/>
  <c r="AD86" i="51"/>
  <c r="AD87" i="51"/>
  <c r="AD88" i="51"/>
  <c r="AD90" i="51"/>
  <c r="AD93" i="51"/>
  <c r="AD94" i="51"/>
  <c r="K12" i="51"/>
  <c r="M12" i="51"/>
  <c r="AB98" i="51"/>
  <c r="V45" i="51"/>
  <c r="U117" i="51"/>
  <c r="AD117" i="51" s="1"/>
  <c r="Z45" i="51"/>
  <c r="U63" i="51"/>
  <c r="AD63" i="51" s="1"/>
  <c r="Z63" i="51"/>
  <c r="Z76" i="51"/>
  <c r="Y134" i="51"/>
  <c r="Y45" i="51"/>
  <c r="W63" i="51"/>
  <c r="AB76" i="51"/>
  <c r="Z102" i="51"/>
  <c r="V37" i="51"/>
  <c r="AB45" i="51"/>
  <c r="AA63" i="51"/>
  <c r="W125" i="51"/>
  <c r="W37" i="51"/>
  <c r="U55" i="51"/>
  <c r="AD55" i="51" s="1"/>
  <c r="V55" i="51"/>
  <c r="U67" i="51"/>
  <c r="AD67" i="51" s="1"/>
  <c r="Y37" i="51"/>
  <c r="Y55" i="51"/>
  <c r="Y67" i="51"/>
  <c r="Z37" i="51"/>
  <c r="Z55" i="51"/>
  <c r="AA67" i="51"/>
  <c r="AA37" i="51"/>
  <c r="U45" i="51"/>
  <c r="AD45" i="51" s="1"/>
  <c r="AB55" i="51"/>
  <c r="V76" i="51"/>
  <c r="V98" i="51"/>
  <c r="V96" i="50"/>
  <c r="AE96" i="50" s="1"/>
  <c r="X50" i="50"/>
  <c r="W96" i="50"/>
  <c r="V122" i="50"/>
  <c r="AE122" i="50" s="1"/>
  <c r="AC199" i="50"/>
  <c r="V208" i="50"/>
  <c r="AE208" i="50" s="1"/>
  <c r="Z214" i="50"/>
  <c r="V223" i="50"/>
  <c r="AE223" i="50" s="1"/>
  <c r="Z233" i="50"/>
  <c r="AA241" i="50"/>
  <c r="AB247" i="50"/>
  <c r="Y256" i="50"/>
  <c r="Y260" i="50"/>
  <c r="Y270" i="50"/>
  <c r="X284" i="50"/>
  <c r="H443" i="50"/>
  <c r="X443" i="50" s="1"/>
  <c r="N452" i="50"/>
  <c r="AA452" i="50" s="1"/>
  <c r="L493" i="50"/>
  <c r="L506" i="50"/>
  <c r="V199" i="50"/>
  <c r="AE199" i="50" s="1"/>
  <c r="W208" i="50"/>
  <c r="AA214" i="50"/>
  <c r="W223" i="50"/>
  <c r="AA233" i="50"/>
  <c r="AB241" i="50"/>
  <c r="AC247" i="50"/>
  <c r="Z256" i="50"/>
  <c r="Z260" i="50"/>
  <c r="Z270" i="50"/>
  <c r="Y284" i="50"/>
  <c r="J443" i="50"/>
  <c r="Y443" i="50" s="1"/>
  <c r="P452" i="50"/>
  <c r="AB452" i="50" s="1"/>
  <c r="N493" i="50"/>
  <c r="N506" i="50"/>
  <c r="X122" i="50"/>
  <c r="W199" i="50"/>
  <c r="X208" i="50"/>
  <c r="AB214" i="50"/>
  <c r="X223" i="50"/>
  <c r="AB233" i="50"/>
  <c r="AC241" i="50"/>
  <c r="V247" i="50"/>
  <c r="AE247" i="50" s="1"/>
  <c r="AA256" i="50"/>
  <c r="AA260" i="50"/>
  <c r="AA270" i="50"/>
  <c r="Z284" i="50"/>
  <c r="Z315" i="50"/>
  <c r="L443" i="50"/>
  <c r="Z443" i="50" s="1"/>
  <c r="R452" i="50"/>
  <c r="AC452" i="50" s="1"/>
  <c r="P493" i="50"/>
  <c r="P506" i="50"/>
  <c r="Z50" i="50"/>
  <c r="AA50" i="50"/>
  <c r="Z96" i="50"/>
  <c r="Y122" i="50"/>
  <c r="X199" i="50"/>
  <c r="Y208" i="50"/>
  <c r="AC214" i="50"/>
  <c r="Z223" i="50"/>
  <c r="AC233" i="50"/>
  <c r="V241" i="50"/>
  <c r="AE241" i="50" s="1"/>
  <c r="AB256" i="50"/>
  <c r="AB260" i="50"/>
  <c r="AB270" i="50"/>
  <c r="AA284" i="50"/>
  <c r="AA315" i="50"/>
  <c r="D452" i="50"/>
  <c r="V452" i="50" s="1"/>
  <c r="R493" i="50"/>
  <c r="R506" i="50"/>
  <c r="AB50" i="50"/>
  <c r="AA96" i="50"/>
  <c r="Z122" i="50"/>
  <c r="Y199" i="50"/>
  <c r="Z208" i="50"/>
  <c r="V214" i="50"/>
  <c r="AE214" i="50" s="1"/>
  <c r="Y223" i="50"/>
  <c r="AE224" i="50"/>
  <c r="AE225" i="50"/>
  <c r="AE226" i="50"/>
  <c r="AE227" i="50"/>
  <c r="AE228" i="50"/>
  <c r="AE229" i="50"/>
  <c r="AE230" i="50"/>
  <c r="AE231" i="50"/>
  <c r="V233" i="50"/>
  <c r="AE233" i="50" s="1"/>
  <c r="AE234" i="50"/>
  <c r="AE235" i="50"/>
  <c r="AE236" i="50"/>
  <c r="AE237" i="50"/>
  <c r="AE238" i="50"/>
  <c r="AE239" i="50"/>
  <c r="W241" i="50"/>
  <c r="AE242" i="50"/>
  <c r="AE243" i="50"/>
  <c r="AE244" i="50"/>
  <c r="AE245" i="50"/>
  <c r="W247" i="50"/>
  <c r="Y247" i="50"/>
  <c r="AC256" i="50"/>
  <c r="AC260" i="50"/>
  <c r="AC270" i="50"/>
  <c r="AB284" i="50"/>
  <c r="F452" i="50"/>
  <c r="W452" i="50" s="1"/>
  <c r="D493" i="50"/>
  <c r="D506" i="50"/>
  <c r="AC50" i="50"/>
  <c r="AB96" i="50"/>
  <c r="AA122" i="50"/>
  <c r="Z199" i="50"/>
  <c r="AA208" i="50"/>
  <c r="W214" i="50"/>
  <c r="AA223" i="50"/>
  <c r="W233" i="50"/>
  <c r="X241" i="50"/>
  <c r="AE248" i="50"/>
  <c r="AE249" i="50"/>
  <c r="AE250" i="50"/>
  <c r="AE251" i="50"/>
  <c r="AE252" i="50"/>
  <c r="AE253" i="50"/>
  <c r="AE254" i="50"/>
  <c r="V256" i="50"/>
  <c r="AE256" i="50" s="1"/>
  <c r="AE257" i="50"/>
  <c r="AE258" i="50"/>
  <c r="V260" i="50"/>
  <c r="AE260" i="50" s="1"/>
  <c r="AE261" i="50"/>
  <c r="AE262" i="50"/>
  <c r="AE263" i="50"/>
  <c r="AE264" i="50"/>
  <c r="AE265" i="50"/>
  <c r="AE266" i="50"/>
  <c r="AE267" i="50"/>
  <c r="AE268" i="50"/>
  <c r="V270" i="50"/>
  <c r="AE270" i="50" s="1"/>
  <c r="AE271" i="50"/>
  <c r="AE272" i="50"/>
  <c r="AE273" i="50"/>
  <c r="AE274" i="50"/>
  <c r="AE275" i="50"/>
  <c r="AE276" i="50"/>
  <c r="AC284" i="50"/>
  <c r="AC315" i="50"/>
  <c r="H452" i="50"/>
  <c r="X452" i="50" s="1"/>
  <c r="F493" i="50"/>
  <c r="F506" i="50"/>
  <c r="Y50" i="50"/>
  <c r="V50" i="50"/>
  <c r="AB122" i="50"/>
  <c r="AA199" i="50"/>
  <c r="AB208" i="50"/>
  <c r="X214" i="50"/>
  <c r="AB223" i="50"/>
  <c r="X233" i="50"/>
  <c r="Y241" i="50"/>
  <c r="Z247" i="50"/>
  <c r="W256" i="50"/>
  <c r="W260" i="50"/>
  <c r="W270" i="50"/>
  <c r="AE278" i="50"/>
  <c r="AE279" i="50"/>
  <c r="AE280" i="50"/>
  <c r="AE281" i="50"/>
  <c r="AE282" i="50"/>
  <c r="V284" i="50"/>
  <c r="AE284" i="50" s="1"/>
  <c r="AE285" i="50"/>
  <c r="AE288" i="50"/>
  <c r="AE289" i="50"/>
  <c r="AE290" i="50"/>
  <c r="AE291" i="50"/>
  <c r="AE292" i="50"/>
  <c r="AE295" i="50"/>
  <c r="AE296" i="50"/>
  <c r="AE298" i="50"/>
  <c r="AE294" i="50"/>
  <c r="AE301" i="50"/>
  <c r="AE312" i="50"/>
  <c r="J452" i="50"/>
  <c r="Y452" i="50" s="1"/>
  <c r="H493" i="50"/>
  <c r="W50" i="50"/>
  <c r="AC122" i="50"/>
  <c r="AB199" i="50"/>
  <c r="AC208" i="50"/>
  <c r="Y214" i="50"/>
  <c r="AC223" i="50"/>
  <c r="Y233" i="50"/>
  <c r="Z241" i="50"/>
  <c r="AA247" i="50"/>
  <c r="X256" i="50"/>
  <c r="X260" i="50"/>
  <c r="X270" i="50"/>
  <c r="J493" i="50"/>
  <c r="H359" i="50"/>
  <c r="AD56" i="51"/>
  <c r="AD57" i="51"/>
  <c r="AD58" i="51"/>
  <c r="AD59" i="51"/>
  <c r="AD60" i="51"/>
  <c r="AD61" i="51"/>
  <c r="AD118" i="51"/>
  <c r="AD119" i="51"/>
  <c r="AD120" i="51"/>
  <c r="AD121" i="51"/>
  <c r="AD122" i="51"/>
  <c r="AD123" i="51"/>
  <c r="AD126" i="51"/>
  <c r="AD127" i="51"/>
  <c r="AD128" i="51"/>
  <c r="AD129" i="51"/>
  <c r="AD130" i="51"/>
  <c r="AD131" i="51"/>
  <c r="AD103" i="51"/>
  <c r="AD104" i="51"/>
  <c r="AD105" i="51"/>
  <c r="AD106" i="51"/>
  <c r="AD107" i="51"/>
  <c r="AD108" i="51"/>
  <c r="AD109" i="51"/>
  <c r="AD110" i="51"/>
  <c r="AD111" i="51"/>
  <c r="AD112" i="51"/>
  <c r="AD113" i="51"/>
  <c r="AD114" i="51"/>
  <c r="AD115" i="51"/>
  <c r="H163" i="51"/>
  <c r="F269" i="51" s="1"/>
  <c r="J333" i="51" s="1"/>
  <c r="AD99" i="51"/>
  <c r="AD100" i="51"/>
  <c r="M11" i="51"/>
  <c r="J14" i="51"/>
  <c r="K14" i="51" s="1"/>
  <c r="AA35" i="51"/>
  <c r="AB37" i="51"/>
  <c r="W45" i="51"/>
  <c r="W55" i="51"/>
  <c r="X63" i="51"/>
  <c r="V67" i="51"/>
  <c r="W76" i="51"/>
  <c r="Y98" i="51"/>
  <c r="W102" i="51"/>
  <c r="Z117" i="51"/>
  <c r="AB125" i="51"/>
  <c r="H190" i="51"/>
  <c r="F270" i="51" s="1"/>
  <c r="A227" i="51"/>
  <c r="H249" i="51"/>
  <c r="W249" i="51" s="1"/>
  <c r="R257" i="51"/>
  <c r="AB257" i="51" s="1"/>
  <c r="S282" i="51"/>
  <c r="S281" i="51" s="1"/>
  <c r="R297" i="51" s="1"/>
  <c r="R298" i="51" s="1"/>
  <c r="J301" i="51"/>
  <c r="J314" i="51"/>
  <c r="R325" i="51"/>
  <c r="R326" i="51" s="1"/>
  <c r="Z35" i="51"/>
  <c r="M14" i="51"/>
  <c r="AB35" i="51"/>
  <c r="U37" i="51"/>
  <c r="AD37" i="51" s="1"/>
  <c r="X45" i="51"/>
  <c r="X55" i="51"/>
  <c r="Y63" i="51"/>
  <c r="W67" i="51"/>
  <c r="X76" i="51"/>
  <c r="Z98" i="51"/>
  <c r="X102" i="51"/>
  <c r="AA117" i="51"/>
  <c r="U125" i="51"/>
  <c r="AD125" i="51" s="1"/>
  <c r="W134" i="51"/>
  <c r="A193" i="51"/>
  <c r="A209" i="51"/>
  <c r="J249" i="51"/>
  <c r="X249" i="51" s="1"/>
  <c r="D257" i="51"/>
  <c r="U257" i="51" s="1"/>
  <c r="L298" i="51"/>
  <c r="L301" i="51"/>
  <c r="L314" i="51"/>
  <c r="U35" i="51"/>
  <c r="X67" i="51"/>
  <c r="Y76" i="51"/>
  <c r="AA98" i="51"/>
  <c r="Y102" i="51"/>
  <c r="AB117" i="51"/>
  <c r="V125" i="51"/>
  <c r="L249" i="51"/>
  <c r="Y249" i="51" s="1"/>
  <c r="F257" i="51"/>
  <c r="V257" i="51" s="1"/>
  <c r="N298" i="51"/>
  <c r="N301" i="51"/>
  <c r="N314" i="51"/>
  <c r="D325" i="51"/>
  <c r="A237" i="51"/>
  <c r="N249" i="51"/>
  <c r="Z249" i="51" s="1"/>
  <c r="H257" i="51"/>
  <c r="W257" i="51" s="1"/>
  <c r="P298" i="51"/>
  <c r="P301" i="51"/>
  <c r="P314" i="51"/>
  <c r="W35" i="51"/>
  <c r="X37" i="51"/>
  <c r="AA45" i="51"/>
  <c r="AA55" i="51"/>
  <c r="AB63" i="51"/>
  <c r="Z67" i="51"/>
  <c r="AA76" i="51"/>
  <c r="U98" i="51"/>
  <c r="AD98" i="51" s="1"/>
  <c r="AA102" i="51"/>
  <c r="V117" i="51"/>
  <c r="X125" i="51"/>
  <c r="Z134" i="51"/>
  <c r="P249" i="51"/>
  <c r="AA249" i="51" s="1"/>
  <c r="J257" i="51"/>
  <c r="X257" i="51" s="1"/>
  <c r="R301" i="51"/>
  <c r="R314" i="51"/>
  <c r="V35" i="51"/>
  <c r="X35" i="51"/>
  <c r="AB102" i="51"/>
  <c r="W117" i="51"/>
  <c r="Y125" i="51"/>
  <c r="AA134" i="51"/>
  <c r="A166" i="51"/>
  <c r="A217" i="51"/>
  <c r="L257" i="51"/>
  <c r="Y257" i="51" s="1"/>
  <c r="D301" i="51"/>
  <c r="D314" i="51"/>
  <c r="V63" i="51"/>
  <c r="AB67" i="51"/>
  <c r="U76" i="51"/>
  <c r="AD76" i="51" s="1"/>
  <c r="W98" i="51"/>
  <c r="U102" i="51"/>
  <c r="AD102" i="51" s="1"/>
  <c r="X117" i="51"/>
  <c r="Z125" i="51"/>
  <c r="D249" i="51"/>
  <c r="U249" i="51" s="1"/>
  <c r="F301" i="51"/>
  <c r="F314" i="51"/>
  <c r="X98" i="51"/>
  <c r="V102" i="51"/>
  <c r="Y117" i="51"/>
  <c r="U134" i="51"/>
  <c r="AD134" i="51" s="1"/>
  <c r="H301" i="51"/>
  <c r="L325" i="51"/>
  <c r="L326" i="51" s="1"/>
  <c r="P325" i="51"/>
  <c r="P326" i="51" s="1"/>
  <c r="L218" i="51"/>
  <c r="H224" i="51" s="1"/>
  <c r="H12" i="51" s="1"/>
  <c r="L210" i="51"/>
  <c r="H214" i="51" s="1"/>
  <c r="F273" i="51" s="1"/>
  <c r="L228" i="51"/>
  <c r="H234" i="51" s="1"/>
  <c r="H13" i="51" s="1"/>
  <c r="H14" i="51"/>
  <c r="AB134" i="51"/>
  <c r="L194" i="51"/>
  <c r="H198" i="51" s="1"/>
  <c r="V134" i="51"/>
  <c r="X134" i="51"/>
  <c r="V315" i="50"/>
  <c r="AE315" i="50" s="1"/>
  <c r="L408" i="50"/>
  <c r="H414" i="50" s="1"/>
  <c r="F466" i="50" s="1"/>
  <c r="W315" i="50"/>
  <c r="Y315" i="50"/>
  <c r="L397" i="50"/>
  <c r="H403" i="50" s="1"/>
  <c r="X315" i="50"/>
  <c r="L430" i="50"/>
  <c r="H436" i="50" s="1"/>
  <c r="AB315" i="50"/>
  <c r="H10" i="51" l="1"/>
  <c r="M10" i="51" s="1"/>
  <c r="F464" i="50"/>
  <c r="F462" i="50"/>
  <c r="F461" i="50"/>
  <c r="C525" i="50" s="1"/>
  <c r="H9" i="50"/>
  <c r="M9" i="50" s="1"/>
  <c r="F467" i="50"/>
  <c r="H7" i="50"/>
  <c r="M7" i="50" s="1"/>
  <c r="H8" i="51"/>
  <c r="M8" i="51" s="1"/>
  <c r="H7" i="51"/>
  <c r="M7" i="51" s="1"/>
  <c r="F275" i="51"/>
  <c r="H11" i="51"/>
  <c r="F274" i="51"/>
  <c r="F271" i="51"/>
  <c r="H9" i="51"/>
  <c r="H12" i="50"/>
  <c r="M12" i="50" s="1"/>
  <c r="F468" i="50"/>
  <c r="H14" i="50"/>
  <c r="H11" i="50"/>
  <c r="F465" i="50"/>
  <c r="M8" i="50"/>
  <c r="M10" i="50"/>
  <c r="M13" i="50"/>
  <c r="I304" i="51" l="1"/>
  <c r="H310" i="51" s="1"/>
  <c r="H311" i="51" s="1"/>
  <c r="K474" i="50"/>
  <c r="K473" i="50" s="1"/>
  <c r="J12" i="50"/>
  <c r="K12" i="50" s="1"/>
  <c r="J10" i="51"/>
  <c r="K10" i="51" s="1"/>
  <c r="G304" i="51"/>
  <c r="F310" i="51" s="1"/>
  <c r="I282" i="51"/>
  <c r="I281" i="51" s="1"/>
  <c r="G316" i="51"/>
  <c r="G317" i="51" s="1"/>
  <c r="F325" i="51" s="1"/>
  <c r="F326" i="51" s="1"/>
  <c r="J8" i="51"/>
  <c r="K8" i="51" s="1"/>
  <c r="E304" i="51"/>
  <c r="D310" i="51" s="1"/>
  <c r="I316" i="51"/>
  <c r="I317" i="51" s="1"/>
  <c r="H325" i="51" s="1"/>
  <c r="H326" i="51" s="1"/>
  <c r="G282" i="51"/>
  <c r="G281" i="51" s="1"/>
  <c r="K282" i="51"/>
  <c r="K281" i="51" s="1"/>
  <c r="M9" i="51"/>
  <c r="J9" i="51"/>
  <c r="K9" i="51" s="1"/>
  <c r="K304" i="51"/>
  <c r="J310" i="51" s="1"/>
  <c r="J311" i="51" s="1"/>
  <c r="K316" i="51"/>
  <c r="K317" i="51" s="1"/>
  <c r="J325" i="51" s="1"/>
  <c r="J326" i="51" s="1"/>
  <c r="E282" i="51"/>
  <c r="E281" i="51" s="1"/>
  <c r="D297" i="51" s="1"/>
  <c r="J7" i="51"/>
  <c r="K7" i="51" s="1"/>
  <c r="E496" i="50"/>
  <c r="D502" i="50" s="1"/>
  <c r="M508" i="50"/>
  <c r="M509" i="50" s="1"/>
  <c r="L517" i="50" s="1"/>
  <c r="L518" i="50" s="1"/>
  <c r="M14" i="50"/>
  <c r="J14" i="50"/>
  <c r="K14" i="50" s="1"/>
  <c r="O496" i="50"/>
  <c r="N502" i="50" s="1"/>
  <c r="N503" i="50" s="1"/>
  <c r="I496" i="50"/>
  <c r="H502" i="50" s="1"/>
  <c r="E508" i="50"/>
  <c r="E509" i="50" s="1"/>
  <c r="D517" i="50" s="1"/>
  <c r="D518" i="50" s="1"/>
  <c r="Q474" i="50"/>
  <c r="Q473" i="50" s="1"/>
  <c r="G474" i="50"/>
  <c r="G473" i="50" s="1"/>
  <c r="J11" i="50"/>
  <c r="K11" i="50" s="1"/>
  <c r="M11" i="50"/>
  <c r="J13" i="50"/>
  <c r="K13" i="50" s="1"/>
  <c r="K508" i="50"/>
  <c r="K509" i="50" s="1"/>
  <c r="J517" i="50" s="1"/>
  <c r="J518" i="50" s="1"/>
  <c r="I474" i="50"/>
  <c r="I473" i="50" s="1"/>
  <c r="Q496" i="50"/>
  <c r="P502" i="50" s="1"/>
  <c r="P503" i="50" s="1"/>
  <c r="G496" i="50"/>
  <c r="F502" i="50" s="1"/>
  <c r="Q508" i="50"/>
  <c r="Q509" i="50" s="1"/>
  <c r="P517" i="50" s="1"/>
  <c r="P518" i="50" s="1"/>
  <c r="J10" i="50"/>
  <c r="K10" i="50" s="1"/>
  <c r="K496" i="50"/>
  <c r="J502" i="50" s="1"/>
  <c r="S474" i="50"/>
  <c r="S473" i="50" s="1"/>
  <c r="G508" i="50"/>
  <c r="G509" i="50" s="1"/>
  <c r="F517" i="50" s="1"/>
  <c r="F518" i="50" s="1"/>
  <c r="O474" i="50"/>
  <c r="O473" i="50" s="1"/>
  <c r="S508" i="50"/>
  <c r="S509" i="50" s="1"/>
  <c r="R517" i="50" s="1"/>
  <c r="R518" i="50" s="1"/>
  <c r="J7" i="50"/>
  <c r="K7" i="50" s="1"/>
  <c r="M474" i="50"/>
  <c r="M473" i="50" s="1"/>
  <c r="S496" i="50"/>
  <c r="R502" i="50" s="1"/>
  <c r="R503" i="50" s="1"/>
  <c r="I508" i="50"/>
  <c r="I509" i="50" s="1"/>
  <c r="H517" i="50" s="1"/>
  <c r="H518" i="50" s="1"/>
  <c r="J9" i="50"/>
  <c r="K9" i="50" s="1"/>
  <c r="J8" i="50"/>
  <c r="K8" i="50" s="1"/>
  <c r="M496" i="50"/>
  <c r="L502" i="50" s="1"/>
  <c r="E474" i="50"/>
  <c r="E473" i="50" s="1"/>
  <c r="D489" i="50" s="1"/>
  <c r="O508" i="50"/>
  <c r="O509" i="50" s="1"/>
  <c r="N517" i="50" s="1"/>
  <c r="N518" i="50" s="1"/>
  <c r="L503" i="50" l="1"/>
  <c r="H503" i="50"/>
  <c r="J503" i="50"/>
  <c r="F503" i="50"/>
  <c r="F311" i="51"/>
  <c r="D311" i="51"/>
  <c r="H297" i="51"/>
  <c r="H298" i="51" s="1"/>
  <c r="J297" i="51"/>
  <c r="J298" i="51" s="1"/>
  <c r="F297" i="51"/>
  <c r="F298" i="51" s="1"/>
  <c r="J489" i="50"/>
  <c r="N489" i="50"/>
  <c r="R489" i="50"/>
  <c r="P489" i="50"/>
  <c r="H489" i="50"/>
  <c r="L489" i="50"/>
  <c r="L490" i="50" s="1"/>
  <c r="F489" i="50"/>
  <c r="D490" i="50" s="1"/>
  <c r="D503" i="50"/>
  <c r="D326" i="51"/>
  <c r="D298" i="51" l="1"/>
  <c r="J490" i="50"/>
  <c r="H490" i="50"/>
  <c r="P490" i="50"/>
  <c r="R490" i="50"/>
  <c r="N490" i="50"/>
  <c r="F490" i="50"/>
</calcChain>
</file>

<file path=xl/comments1.xml><?xml version="1.0" encoding="utf-8"?>
<comments xmlns="http://schemas.openxmlformats.org/spreadsheetml/2006/main">
  <authors>
    <author>Tanguy RIOU</author>
  </authors>
  <commentList>
    <comment ref="J7" authorId="0" shapeId="0">
      <text>
        <r>
          <rPr>
            <sz val="8"/>
            <color indexed="81"/>
            <rFont val="Calibri"/>
            <family val="2"/>
            <scheme val="minor"/>
          </rPr>
          <t>=SI(F7="OUI";H7/MIN($H$7:$H$14)-1;"")
Remplacer "14" par le derniere ligne utilisée</t>
        </r>
      </text>
    </comment>
    <comment ref="A124" authorId="0" shapeId="0">
      <text>
        <r>
          <rPr>
            <b/>
            <sz val="9"/>
            <color indexed="81"/>
            <rFont val="Tahoma"/>
            <family val="2"/>
          </rPr>
          <t>Faire de ces lignes , une ligne infos qui regroupe un certain nombre de ligne, sera d'autant plus facile a analyser , sauf si les entreprises ne detaillent pas.  A confirmer avec hervé les lignes sous fond bleu</t>
        </r>
      </text>
    </comment>
  </commentList>
</comments>
</file>

<file path=xl/comments2.xml><?xml version="1.0" encoding="utf-8"?>
<comments xmlns="http://schemas.openxmlformats.org/spreadsheetml/2006/main">
  <authors>
    <author>Tanguy RIOU</author>
  </authors>
  <commentList>
    <comment ref="J7" authorId="0" shapeId="0">
      <text>
        <r>
          <rPr>
            <sz val="8"/>
            <color indexed="81"/>
            <rFont val="Calibri"/>
            <family val="2"/>
            <scheme val="minor"/>
          </rPr>
          <t>=SI(F7="OUI";H7/MIN($H$7:$H$14)-1;"")
Remplacer "14" par le numéro de la derniere ligne utilisée</t>
        </r>
      </text>
    </comment>
  </commentList>
</comments>
</file>

<file path=xl/sharedStrings.xml><?xml version="1.0" encoding="utf-8"?>
<sst xmlns="http://schemas.openxmlformats.org/spreadsheetml/2006/main" count="834" uniqueCount="505">
  <si>
    <t>1/ PRESENTATION DES OFFRES</t>
  </si>
  <si>
    <t>Rappel estimation:</t>
  </si>
  <si>
    <t>CRITERES PRIS EN COMPTE:</t>
  </si>
  <si>
    <t>ENTREPRISE:</t>
  </si>
  <si>
    <t>Domiciliation</t>
  </si>
  <si>
    <t>Entreprises</t>
  </si>
  <si>
    <t>TOTAL</t>
  </si>
  <si>
    <t>Distribution</t>
  </si>
  <si>
    <t>à l'unité</t>
  </si>
  <si>
    <t>au batiment</t>
  </si>
  <si>
    <t>au logement</t>
  </si>
  <si>
    <t>Logements</t>
  </si>
  <si>
    <t>Batiments</t>
  </si>
  <si>
    <t>m² Habitable</t>
  </si>
  <si>
    <t>m² SHAB</t>
  </si>
  <si>
    <t>Divers</t>
  </si>
  <si>
    <t>CONFORME</t>
  </si>
  <si>
    <t>Prix (sur 60 points)</t>
  </si>
  <si>
    <t>Valeur technique (sur 40 points)</t>
  </si>
  <si>
    <t>Moyens techniques &amp; humains (30 pts)</t>
  </si>
  <si>
    <t>Démarche environnementale (10 pts)</t>
  </si>
  <si>
    <t xml:space="preserve">Total des Points </t>
  </si>
  <si>
    <t>Classement</t>
  </si>
  <si>
    <t>L'EQUIPE DE MAÎTRISE D'ŒUVRE PROPOSE DE RETENIR L'OFFRE SUIVANTE</t>
  </si>
  <si>
    <t>Devis du</t>
  </si>
  <si>
    <t>Offre de Base</t>
  </si>
  <si>
    <t>PV TOTAL</t>
  </si>
  <si>
    <t>Le nouveau montant de l'offre s'élève désormais à :</t>
  </si>
  <si>
    <t>A RECALER POUR CONFORMITE</t>
  </si>
  <si>
    <t>NON CONFORME</t>
  </si>
  <si>
    <t>Offre conforme</t>
  </si>
  <si>
    <t>Montant de l'offre</t>
  </si>
  <si>
    <t>Conformité</t>
  </si>
  <si>
    <t>Montant conforme</t>
  </si>
  <si>
    <t>≠ sur moins disant</t>
  </si>
  <si>
    <t>≠ sur estimation</t>
  </si>
  <si>
    <t>A l'issu des interrogations, l'offre de l'entreprise est :</t>
  </si>
  <si>
    <t>Habitat 35</t>
  </si>
  <si>
    <t>Espacil</t>
  </si>
  <si>
    <t xml:space="preserve"> Formule : 60 x (prix le plus bas/prix)</t>
  </si>
  <si>
    <t>Qualité de l'offre (sur 10)</t>
  </si>
  <si>
    <t>Mémoire technique (sur 10)</t>
  </si>
  <si>
    <t>Montants</t>
  </si>
  <si>
    <t>2 / ANALYSE QUANTITATIVE</t>
  </si>
  <si>
    <t>Trappes de désenfumage</t>
  </si>
  <si>
    <t>Détecteur optique incendie</t>
  </si>
  <si>
    <t>Déclencheur manuel incendie</t>
  </si>
  <si>
    <t>3 / ANALYSE FINANCIERE</t>
  </si>
  <si>
    <t>Généralités</t>
  </si>
  <si>
    <t>Installation de Chantier</t>
  </si>
  <si>
    <t>Plans / DOE</t>
  </si>
  <si>
    <t>Remise commerciale</t>
  </si>
  <si>
    <t>Alimentations spécifiques</t>
  </si>
  <si>
    <t>Equipements SG</t>
  </si>
  <si>
    <t>Fourreaux CFaibles</t>
  </si>
  <si>
    <t>PC Véhicules Electriques</t>
  </si>
  <si>
    <t>Désenfumage</t>
  </si>
  <si>
    <t>Eco-Contribution</t>
  </si>
  <si>
    <t>T1</t>
  </si>
  <si>
    <t>T2</t>
  </si>
  <si>
    <t>T3</t>
  </si>
  <si>
    <t>Offre à recaler pour conformité</t>
  </si>
  <si>
    <t>4 / ANALYSE QUALITATIVE:</t>
  </si>
  <si>
    <t>5 / VARIANTES &amp; OPTIONS :</t>
  </si>
  <si>
    <t>Compte Prorata</t>
  </si>
  <si>
    <t>Eco-contribution / DEEE</t>
  </si>
  <si>
    <t>Communs</t>
  </si>
  <si>
    <t>Logement T1</t>
  </si>
  <si>
    <t>Logement T2</t>
  </si>
  <si>
    <t>Logement T3</t>
  </si>
  <si>
    <t>Logement T4</t>
  </si>
  <si>
    <t>Logement T5</t>
  </si>
  <si>
    <t>Logement T6</t>
  </si>
  <si>
    <t>Lignes spéciales</t>
  </si>
  <si>
    <t>Informatique (Espace Commun)</t>
  </si>
  <si>
    <t>Baie info</t>
  </si>
  <si>
    <t>Prises RJ45</t>
  </si>
  <si>
    <t>Logement &lt; 100m²</t>
  </si>
  <si>
    <t>Logement &gt; 100m²</t>
  </si>
  <si>
    <t>Vidéophonie</t>
  </si>
  <si>
    <t>Poste Vidéo Mains libres</t>
  </si>
  <si>
    <t>Digicode</t>
  </si>
  <si>
    <t>Asservissement ascenseur</t>
  </si>
  <si>
    <t>Recepteur HF (Garage)</t>
  </si>
  <si>
    <t>Telecommande bitech.</t>
  </si>
  <si>
    <t>Centrale</t>
  </si>
  <si>
    <t>Câblage</t>
  </si>
  <si>
    <t>DI</t>
  </si>
  <si>
    <t>DM</t>
  </si>
  <si>
    <t>Trappe</t>
  </si>
  <si>
    <t>Essais, mise en service</t>
  </si>
  <si>
    <t>Alim° Sèche-Serviettes Mixtes</t>
  </si>
  <si>
    <t>T5</t>
  </si>
  <si>
    <t>T6</t>
  </si>
  <si>
    <t>MOYENNE</t>
  </si>
  <si>
    <t>Chauffage Electrique</t>
  </si>
  <si>
    <t>Régulation 1 zone</t>
  </si>
  <si>
    <t>6 / CLASSEMENT DES ENTREPRISES:</t>
  </si>
  <si>
    <t>7 / CONCLUSION</t>
  </si>
  <si>
    <t>8 / REMARQUES DE LA MAITRISE D'ŒUVRE</t>
  </si>
  <si>
    <t>Communs sur Télédistribution</t>
  </si>
  <si>
    <t>Chemins de Câbles</t>
  </si>
  <si>
    <t>Alimentation Volet Roulant motorisé</t>
  </si>
  <si>
    <t>Panneau Rayonnant</t>
  </si>
  <si>
    <t>Photovoltaïque</t>
  </si>
  <si>
    <t>Raccordement</t>
  </si>
  <si>
    <t>Onduleur</t>
  </si>
  <si>
    <t>Panneau Photovoltaïque (KWc)</t>
  </si>
  <si>
    <t>Dépose</t>
  </si>
  <si>
    <t>Antennes TNT</t>
  </si>
  <si>
    <t>Communs coaxial</t>
  </si>
  <si>
    <t>Communs Fibre Optique</t>
  </si>
  <si>
    <t>Sarah (Parabolle + gestion)</t>
  </si>
  <si>
    <t>Alarme Incendie Foyer (SSI)</t>
  </si>
  <si>
    <t>Report</t>
  </si>
  <si>
    <t>DS</t>
  </si>
  <si>
    <t>Flash lumineux</t>
  </si>
  <si>
    <t>DI Optique</t>
  </si>
  <si>
    <t>DI Thermovélocimétrique</t>
  </si>
  <si>
    <t>Indicateur d'action</t>
  </si>
  <si>
    <t>AES</t>
  </si>
  <si>
    <t>DAS</t>
  </si>
  <si>
    <t>OFFRE</t>
  </si>
  <si>
    <t>Téléphone</t>
  </si>
  <si>
    <t>Fibre Optique</t>
  </si>
  <si>
    <t>Télévision</t>
  </si>
  <si>
    <t>Contrôle d'Accès</t>
  </si>
  <si>
    <t>Centralisation radio des VR Electriques</t>
  </si>
  <si>
    <t>35 - Noyal Chatillon</t>
  </si>
  <si>
    <t>Rappel estimation :</t>
  </si>
  <si>
    <t>Foureaux Cfaibles Logements</t>
  </si>
  <si>
    <t>Lepage</t>
  </si>
  <si>
    <t>T1 bis</t>
  </si>
  <si>
    <t>Fourreaux pour VMC</t>
  </si>
  <si>
    <t>EN ATTENTE</t>
  </si>
  <si>
    <t>Vidéosurveillance</t>
  </si>
  <si>
    <t>Caméra Dôme</t>
  </si>
  <si>
    <t>Alimentation secourue</t>
  </si>
  <si>
    <t>Enregistreur</t>
  </si>
  <si>
    <t>Moniteur 24''</t>
  </si>
  <si>
    <t>Alarme Incendie (Type 4)</t>
  </si>
  <si>
    <t>Wifi</t>
  </si>
  <si>
    <t>Recette</t>
  </si>
  <si>
    <t>Sèche Serviettes électrique</t>
  </si>
  <si>
    <t>35 - Chavagne</t>
  </si>
  <si>
    <t>Pas de remarque particulière,</t>
  </si>
  <si>
    <t>Escalier / Palier</t>
  </si>
  <si>
    <t>Cellier</t>
  </si>
  <si>
    <t>Tableau Electrique</t>
  </si>
  <si>
    <t>T3 Duplex</t>
  </si>
  <si>
    <t>T4 Duplex</t>
  </si>
  <si>
    <t>Pas de remarque particulière.</t>
  </si>
  <si>
    <t>PC étanche Balcons</t>
  </si>
  <si>
    <t>Pas de remarque particulière</t>
  </si>
  <si>
    <t>T5 Duplex</t>
  </si>
  <si>
    <t>Ampoules (3/logt)</t>
  </si>
  <si>
    <t>Fourreaux pour Thermostat</t>
  </si>
  <si>
    <t>PC Sèche-Linge</t>
  </si>
  <si>
    <t>Alim° Thermostat</t>
  </si>
  <si>
    <t>BP sur palier pour carillon</t>
  </si>
  <si>
    <t>Bellay JP</t>
  </si>
  <si>
    <t>Carillon 2 tons + BP</t>
  </si>
  <si>
    <t>T4</t>
  </si>
  <si>
    <t>Moulures pour logement du RdC</t>
  </si>
  <si>
    <t>NON CONCURENTIELLE</t>
  </si>
  <si>
    <t>Hattais</t>
  </si>
  <si>
    <t>35 - Crevin</t>
  </si>
  <si>
    <t>Wc indépendant</t>
  </si>
  <si>
    <t>S/Compteur RT2012 Gaz Tywatt 1000</t>
  </si>
  <si>
    <t>S/Compteur RT2012 Elec Calybox 1020</t>
  </si>
  <si>
    <t>Rannou</t>
  </si>
  <si>
    <t>Néotoa</t>
  </si>
  <si>
    <t xml:space="preserve">   Après analyses : 5 x (prix le plus bas/prix) (5 pts)</t>
  </si>
  <si>
    <t xml:space="preserve">  Clarté de l'offre / sous détails des prix (5 pts)</t>
  </si>
  <si>
    <t xml:space="preserve">  Délais d'intervention (5 pts)</t>
  </si>
  <si>
    <t xml:space="preserve">  Procédure Qualité et SAV (7 pts)</t>
  </si>
  <si>
    <t>4</t>
  </si>
  <si>
    <t>5</t>
  </si>
  <si>
    <t>6</t>
  </si>
  <si>
    <t>7</t>
  </si>
  <si>
    <t>8</t>
  </si>
  <si>
    <t>Hublot Led logement</t>
  </si>
  <si>
    <t>Spot encastré Led logement</t>
  </si>
  <si>
    <t>Etude / DOE</t>
  </si>
  <si>
    <t>Equipement PMR</t>
  </si>
  <si>
    <t>Logement</t>
  </si>
  <si>
    <t>Va &amp; Vient Chambre Principale</t>
  </si>
  <si>
    <t>Appel Malade</t>
  </si>
  <si>
    <t xml:space="preserve">Emetteurs / Recepteurs / Câblage </t>
  </si>
  <si>
    <t>Médaillons</t>
  </si>
  <si>
    <t>Sonorisation</t>
  </si>
  <si>
    <t>HP</t>
  </si>
  <si>
    <t>Pupitre micro</t>
  </si>
  <si>
    <t>Atténuateur</t>
  </si>
  <si>
    <t xml:space="preserve"> +/- VALUE TOTALE</t>
  </si>
  <si>
    <t>Consuel</t>
  </si>
  <si>
    <t>Salle d'eau</t>
  </si>
  <si>
    <t>Eclairage Balcons/Terasse</t>
  </si>
  <si>
    <t>Alim° Chaudière</t>
  </si>
  <si>
    <t>Moniteur/Poste Vidéo Couleur</t>
  </si>
  <si>
    <t>Centrale/Recepteur HF Porte de Parking</t>
  </si>
  <si>
    <t>Potelet</t>
  </si>
  <si>
    <t>Prises + câblage T1 / T2 / T3</t>
  </si>
  <si>
    <t>"ou" Communs sur Télédistribution</t>
  </si>
  <si>
    <t>Alimentation BECS Relais</t>
  </si>
  <si>
    <t>Sèche Serviettes Elec 750W (+Alim)</t>
  </si>
  <si>
    <t>Sèche Serviettes Elec 1500W (+Alim)</t>
  </si>
  <si>
    <t>Panneau Rayonnant Electrique (+Alim)</t>
  </si>
  <si>
    <t>Radiateur Chaleur douce (+Alim)</t>
  </si>
  <si>
    <t>Prise de Terre + LEP</t>
  </si>
  <si>
    <t>Liaisons B 25mm²</t>
  </si>
  <si>
    <t>Liaison B (SG)</t>
  </si>
  <si>
    <t>Fourreaux futur TD IRVE</t>
  </si>
  <si>
    <t>Détecteur Incendie</t>
  </si>
  <si>
    <t>Déclencheur manuel</t>
  </si>
  <si>
    <t>Boitier d'étage</t>
  </si>
  <si>
    <t>Trappe (Volet+grille+Pose)</t>
  </si>
  <si>
    <t>Pilotage par smartphone TYDOM</t>
  </si>
  <si>
    <t>Tableau SG + Compteur SG</t>
  </si>
  <si>
    <t>Pose + Câblage</t>
  </si>
  <si>
    <t>Prises de courant des SG</t>
  </si>
  <si>
    <t>OFFRE :</t>
  </si>
  <si>
    <t>Remarques sur l'offre de l'entreprise :</t>
  </si>
  <si>
    <t>Lot n° 14 - COURANTS FAIBLES</t>
  </si>
  <si>
    <t>(Réglette+ cabl.+fourreaux) Communs</t>
  </si>
  <si>
    <t>( Coffret de com + RJ + câblage) T1</t>
  </si>
  <si>
    <t>( Coffret de com + RJ + câblage) T2</t>
  </si>
  <si>
    <t>( Coffret de com + RJ + câblage) T3</t>
  </si>
  <si>
    <t>( Coffret de com + RJ + câblage) T4</t>
  </si>
  <si>
    <t>( Coffret de com + RJ + câblage) T5</t>
  </si>
  <si>
    <t>( Coffret de com + RJ + câblage) T6</t>
  </si>
  <si>
    <t>(Coffret de mut.+câbl.+PBO) Communs</t>
  </si>
  <si>
    <t>(DTIO+câblage) Logements</t>
  </si>
  <si>
    <t>Antenne TNT + stat. de tête (Sans Sat.)</t>
  </si>
  <si>
    <t>Distri. Prim. ou collect. - Communs coaxial</t>
  </si>
  <si>
    <t>Distri. Prim. ou collect. - Communs Fibre Optique</t>
  </si>
  <si>
    <t>(Coffret + Ecl prov.) Instal. de Chantier</t>
  </si>
  <si>
    <t>Distribution en énergie électrique</t>
  </si>
  <si>
    <t>Distri.(Col. Montante + Col. de terre)</t>
  </si>
  <si>
    <t>Distribution SG</t>
  </si>
  <si>
    <t>Alim. extracteur VMC Individuelle</t>
  </si>
  <si>
    <t>DCL + Simple allumage + PC - Entrée</t>
  </si>
  <si>
    <t>monit. Vidéo + carillon - Entrée</t>
  </si>
  <si>
    <t>Suplément Va et vient - Entrée</t>
  </si>
  <si>
    <t>DCL + Simple allumage + PC - Séjour</t>
  </si>
  <si>
    <t>(3x20A + 1x32A) - Cuisine</t>
  </si>
  <si>
    <t>Supl. Double allu. + Réglette - Cuisine</t>
  </si>
  <si>
    <t>Hors réglette - Salle de bain</t>
  </si>
  <si>
    <t>Supl. Réglette - Salle de bain</t>
  </si>
  <si>
    <t xml:space="preserve"> Chambre 1</t>
  </si>
  <si>
    <t>Supl. Va et vient - Chambre 1</t>
  </si>
  <si>
    <t xml:space="preserve"> Chambre Annexe</t>
  </si>
  <si>
    <t>Encastrement Supl. - Chambre Annexe</t>
  </si>
  <si>
    <t>Foureaux pour garages (Box)</t>
  </si>
  <si>
    <t>Supl. 1RJ - chb. annexe T4/T5/T6</t>
  </si>
  <si>
    <t>Distribution terminale du logements</t>
  </si>
  <si>
    <t>Lot n° 13 - ELECTRICITE / CHAUFFAGE ELECTRIQUE</t>
  </si>
  <si>
    <t>Alim. Module Thermique dans Gaine SG</t>
  </si>
  <si>
    <t>Voir options</t>
  </si>
  <si>
    <t xml:space="preserve">Variante n°1 : </t>
  </si>
  <si>
    <t xml:space="preserve">Variante n°2 : </t>
  </si>
  <si>
    <t xml:space="preserve">Option DCE n°1 : </t>
  </si>
  <si>
    <t xml:space="preserve">Option DCE n°2 : </t>
  </si>
  <si>
    <t>Variante n°1 :</t>
  </si>
  <si>
    <t>BP Sortie</t>
  </si>
  <si>
    <t>BG Vert</t>
  </si>
  <si>
    <t>Cordon RJ45/Coax</t>
  </si>
  <si>
    <t>Compteur "Tarif jaune"</t>
  </si>
  <si>
    <t>Liaison "Tarif jaune" vers TGBT</t>
  </si>
  <si>
    <t>TGBT</t>
  </si>
  <si>
    <t>Attente Local ERP/ERT</t>
  </si>
  <si>
    <t>Etiquettage</t>
  </si>
  <si>
    <t>Cosael</t>
  </si>
  <si>
    <t>Cordon Coax / RJ45</t>
  </si>
  <si>
    <t>Bouton poussoir lumineux de sortie</t>
  </si>
  <si>
    <t>Boitier de gestion des Issue de secours</t>
  </si>
  <si>
    <t>Boucle Auditive</t>
  </si>
  <si>
    <t>Incorporation (Gaine/Fourreaux/Tube IRO)</t>
  </si>
  <si>
    <t>Tcu</t>
  </si>
  <si>
    <t>Coffret de coupure (ECP2D/ECP3D)</t>
  </si>
  <si>
    <t>Branchement (liaisons aval)</t>
  </si>
  <si>
    <t>Suplément 3BP - Entrée</t>
  </si>
  <si>
    <t>Dégagement (PC + va et vient)</t>
  </si>
  <si>
    <t>Dégagement (PC + 3BP)</t>
  </si>
  <si>
    <t>Bernard ELEC</t>
  </si>
  <si>
    <t>35 - Acigné</t>
  </si>
  <si>
    <t>Pouessel</t>
  </si>
  <si>
    <t>Lustrelec</t>
  </si>
  <si>
    <t>35 - Bruz</t>
  </si>
  <si>
    <t>Jolive ELEC</t>
  </si>
  <si>
    <t>35 - Chantepie</t>
  </si>
  <si>
    <t>Bellay Vincent</t>
  </si>
  <si>
    <t>35 - Vezin le coquet</t>
  </si>
  <si>
    <t>CEME</t>
  </si>
  <si>
    <t>50 - Saint Lo</t>
  </si>
  <si>
    <t>S/Compteur RT2012 Elec Tybox 1010</t>
  </si>
  <si>
    <t>DAAF à Pile "Longue durée" 10 Ans</t>
  </si>
  <si>
    <t xml:space="preserve"> DAAF à Pile "Standard" 5 Ans</t>
  </si>
  <si>
    <r>
      <rPr>
        <i/>
        <sz val="8"/>
        <rFont val="Calibri"/>
        <family val="2"/>
        <scheme val="minor"/>
      </rPr>
      <t>Type A</t>
    </r>
    <r>
      <rPr>
        <sz val="8"/>
        <rFont val="Calibri"/>
        <family val="2"/>
        <scheme val="minor"/>
      </rPr>
      <t xml:space="preserve"> : Applique étanche décorative 30W</t>
    </r>
  </si>
  <si>
    <r>
      <rPr>
        <i/>
        <sz val="8"/>
        <rFont val="Calibri"/>
        <family val="2"/>
        <scheme val="minor"/>
      </rPr>
      <t>Type B</t>
    </r>
    <r>
      <rPr>
        <sz val="8"/>
        <rFont val="Calibri"/>
        <family val="2"/>
        <scheme val="minor"/>
      </rPr>
      <t xml:space="preserve"> : Plafonnier étanche 57W</t>
    </r>
  </si>
  <si>
    <r>
      <rPr>
        <i/>
        <sz val="8"/>
        <rFont val="Calibri"/>
        <family val="2"/>
        <scheme val="minor"/>
      </rPr>
      <t>Type C</t>
    </r>
    <r>
      <rPr>
        <sz val="8"/>
        <rFont val="Calibri"/>
        <family val="2"/>
        <scheme val="minor"/>
      </rPr>
      <t xml:space="preserve"> : Plafonnier encastré carré 36W</t>
    </r>
  </si>
  <si>
    <r>
      <rPr>
        <i/>
        <sz val="8"/>
        <rFont val="Calibri"/>
        <family val="2"/>
        <scheme val="minor"/>
      </rPr>
      <t>Type D</t>
    </r>
    <r>
      <rPr>
        <sz val="8"/>
        <rFont val="Calibri"/>
        <family val="2"/>
        <scheme val="minor"/>
      </rPr>
      <t xml:space="preserve"> : Hublot rond extra-plat 38W</t>
    </r>
  </si>
  <si>
    <r>
      <rPr>
        <i/>
        <sz val="8"/>
        <rFont val="Calibri"/>
        <family val="2"/>
        <scheme val="minor"/>
      </rPr>
      <t>Type E</t>
    </r>
    <r>
      <rPr>
        <sz val="8"/>
        <rFont val="Calibri"/>
        <family val="2"/>
        <scheme val="minor"/>
      </rPr>
      <t xml:space="preserve"> : Ruban led 14W/m</t>
    </r>
  </si>
  <si>
    <r>
      <rPr>
        <i/>
        <sz val="8"/>
        <rFont val="Calibri"/>
        <family val="2"/>
        <scheme val="minor"/>
      </rPr>
      <t>Type F</t>
    </r>
    <r>
      <rPr>
        <sz val="8"/>
        <rFont val="Calibri"/>
        <family val="2"/>
        <scheme val="minor"/>
      </rPr>
      <t xml:space="preserve"> : Spot encastré décoratif 19W</t>
    </r>
  </si>
  <si>
    <r>
      <rPr>
        <i/>
        <sz val="8"/>
        <rFont val="Calibri"/>
        <family val="2"/>
        <scheme val="minor"/>
      </rPr>
      <t>Type G</t>
    </r>
    <r>
      <rPr>
        <sz val="8"/>
        <rFont val="Calibri"/>
        <family val="2"/>
        <scheme val="minor"/>
      </rPr>
      <t xml:space="preserve"> : Réglette étanche 25W</t>
    </r>
  </si>
  <si>
    <r>
      <rPr>
        <i/>
        <sz val="8"/>
        <rFont val="Calibri"/>
        <family val="2"/>
        <scheme val="minor"/>
      </rPr>
      <t>Type J</t>
    </r>
    <r>
      <rPr>
        <sz val="8"/>
        <rFont val="Calibri"/>
        <family val="2"/>
        <scheme val="minor"/>
      </rPr>
      <t xml:space="preserve"> : Spot encastré étanche 17W</t>
    </r>
  </si>
  <si>
    <r>
      <rPr>
        <i/>
        <sz val="8"/>
        <rFont val="Calibri"/>
        <family val="2"/>
        <scheme val="minor"/>
      </rPr>
      <t>Type K</t>
    </r>
    <r>
      <rPr>
        <sz val="8"/>
        <rFont val="Calibri"/>
        <family val="2"/>
        <scheme val="minor"/>
      </rPr>
      <t xml:space="preserve"> : Borne lumineuse Led 26W</t>
    </r>
  </si>
  <si>
    <r>
      <rPr>
        <i/>
        <sz val="8"/>
        <rFont val="Calibri"/>
        <family val="2"/>
        <scheme val="minor"/>
      </rPr>
      <t>Type B</t>
    </r>
    <r>
      <rPr>
        <sz val="8"/>
        <rFont val="Calibri"/>
        <family val="2"/>
        <scheme val="minor"/>
      </rPr>
      <t xml:space="preserve"> : Suspension décorative fluo 32W</t>
    </r>
  </si>
  <si>
    <r>
      <rPr>
        <i/>
        <sz val="8"/>
        <rFont val="Calibri"/>
        <family val="2"/>
        <scheme val="minor"/>
      </rPr>
      <t>Type I</t>
    </r>
    <r>
      <rPr>
        <sz val="8"/>
        <rFont val="Calibri"/>
        <family val="2"/>
        <scheme val="minor"/>
      </rPr>
      <t xml:space="preserve"> : Réglette 18W (Chambres Foyer)</t>
    </r>
  </si>
  <si>
    <r>
      <rPr>
        <i/>
        <sz val="8"/>
        <color theme="8"/>
        <rFont val="Calibri"/>
        <family val="2"/>
        <scheme val="minor"/>
      </rPr>
      <t>Type G</t>
    </r>
    <r>
      <rPr>
        <sz val="8"/>
        <color theme="8"/>
        <rFont val="Calibri"/>
        <family val="2"/>
        <scheme val="minor"/>
      </rPr>
      <t xml:space="preserve"> : Borne lumineuse 26W</t>
    </r>
  </si>
  <si>
    <r>
      <rPr>
        <i/>
        <sz val="8"/>
        <color theme="8"/>
        <rFont val="Calibri"/>
        <family val="2"/>
        <scheme val="minor"/>
      </rPr>
      <t>Type D</t>
    </r>
    <r>
      <rPr>
        <sz val="8"/>
        <color theme="8"/>
        <rFont val="Calibri"/>
        <family val="2"/>
        <scheme val="minor"/>
      </rPr>
      <t xml:space="preserve"> : Candélabre 42W</t>
    </r>
  </si>
  <si>
    <r>
      <rPr>
        <i/>
        <sz val="8"/>
        <color theme="8"/>
        <rFont val="Calibri"/>
        <family val="2"/>
        <scheme val="minor"/>
      </rPr>
      <t>Type C</t>
    </r>
    <r>
      <rPr>
        <sz val="8"/>
        <color theme="8"/>
        <rFont val="Calibri"/>
        <family val="2"/>
        <scheme val="minor"/>
      </rPr>
      <t xml:space="preserve"> : Projecteur de sol 25,3W</t>
    </r>
  </si>
  <si>
    <r>
      <t xml:space="preserve">Essais </t>
    </r>
    <r>
      <rPr>
        <i/>
        <sz val="10"/>
        <color theme="8"/>
        <rFont val="Calibri"/>
        <family val="2"/>
        <scheme val="minor"/>
      </rPr>
      <t>Coprec</t>
    </r>
  </si>
  <si>
    <r>
      <t xml:space="preserve">Appareillage </t>
    </r>
    <r>
      <rPr>
        <i/>
        <sz val="10"/>
        <color theme="8"/>
        <rFont val="Calibri"/>
        <family val="2"/>
        <scheme val="minor"/>
      </rPr>
      <t>Odace Touch Alu Brossé T2</t>
    </r>
  </si>
  <si>
    <r>
      <t xml:space="preserve">Appareillage </t>
    </r>
    <r>
      <rPr>
        <i/>
        <sz val="10"/>
        <color theme="8"/>
        <rFont val="Calibri"/>
        <family val="2"/>
        <scheme val="minor"/>
      </rPr>
      <t>Odace Touch Alu Brossé T3</t>
    </r>
  </si>
  <si>
    <r>
      <t xml:space="preserve">Odace Touch Alu </t>
    </r>
    <r>
      <rPr>
        <sz val="10"/>
        <color theme="8"/>
        <rFont val="Calibri"/>
        <family val="2"/>
        <scheme val="minor"/>
      </rPr>
      <t>(SA)</t>
    </r>
    <r>
      <rPr>
        <i/>
        <sz val="10"/>
        <color theme="8"/>
        <rFont val="Calibri"/>
        <family val="2"/>
        <scheme val="minor"/>
      </rPr>
      <t xml:space="preserve"> &amp; Blanc </t>
    </r>
    <r>
      <rPr>
        <sz val="10"/>
        <color theme="8"/>
        <rFont val="Calibri"/>
        <family val="2"/>
        <scheme val="minor"/>
      </rPr>
      <t>(PC)</t>
    </r>
  </si>
  <si>
    <r>
      <t xml:space="preserve">Gestion Centrale </t>
    </r>
    <r>
      <rPr>
        <i/>
        <sz val="10"/>
        <color theme="8"/>
        <rFont val="Calibri"/>
        <family val="2"/>
        <scheme val="minor"/>
      </rPr>
      <t>Vigik</t>
    </r>
  </si>
  <si>
    <r>
      <t xml:space="preserve">Lecteurs </t>
    </r>
    <r>
      <rPr>
        <i/>
        <sz val="10"/>
        <color theme="8"/>
        <rFont val="Calibri"/>
        <family val="2"/>
        <scheme val="minor"/>
      </rPr>
      <t xml:space="preserve">Vigik </t>
    </r>
    <r>
      <rPr>
        <sz val="10"/>
        <color theme="8"/>
        <rFont val="Calibri"/>
        <family val="2"/>
        <scheme val="minor"/>
      </rPr>
      <t>annexes</t>
    </r>
  </si>
  <si>
    <r>
      <t xml:space="preserve">Badges </t>
    </r>
    <r>
      <rPr>
        <i/>
        <sz val="10"/>
        <color theme="8"/>
        <rFont val="Calibri"/>
        <family val="2"/>
        <scheme val="minor"/>
      </rPr>
      <t>Vigik</t>
    </r>
  </si>
  <si>
    <r>
      <t>1</t>
    </r>
    <r>
      <rPr>
        <sz val="8"/>
        <color theme="8"/>
        <rFont val="Calibri"/>
        <family val="2"/>
        <scheme val="minor"/>
      </rPr>
      <t xml:space="preserve"> :</t>
    </r>
  </si>
  <si>
    <r>
      <t>2</t>
    </r>
    <r>
      <rPr>
        <sz val="8"/>
        <color theme="8"/>
        <rFont val="Calibri"/>
        <family val="2"/>
        <scheme val="minor"/>
      </rPr>
      <t xml:space="preserve"> :</t>
    </r>
  </si>
  <si>
    <r>
      <t>3</t>
    </r>
    <r>
      <rPr>
        <sz val="8"/>
        <color theme="8"/>
        <rFont val="Calibri"/>
        <family val="2"/>
        <scheme val="minor"/>
      </rPr>
      <t xml:space="preserve"> :</t>
    </r>
  </si>
  <si>
    <r>
      <t>4</t>
    </r>
    <r>
      <rPr>
        <sz val="8"/>
        <color theme="8"/>
        <rFont val="Calibri"/>
        <family val="2"/>
        <scheme val="minor"/>
      </rPr>
      <t xml:space="preserve"> :</t>
    </r>
  </si>
  <si>
    <r>
      <t>5</t>
    </r>
    <r>
      <rPr>
        <sz val="8"/>
        <color theme="8"/>
        <rFont val="Calibri"/>
        <family val="2"/>
        <scheme val="minor"/>
      </rPr>
      <t xml:space="preserve"> :</t>
    </r>
  </si>
  <si>
    <r>
      <t>6</t>
    </r>
    <r>
      <rPr>
        <sz val="8"/>
        <color theme="8"/>
        <rFont val="Calibri"/>
        <family val="2"/>
        <scheme val="minor"/>
      </rPr>
      <t xml:space="preserve"> :</t>
    </r>
  </si>
  <si>
    <r>
      <t>7</t>
    </r>
    <r>
      <rPr>
        <sz val="8"/>
        <color theme="8"/>
        <rFont val="Calibri"/>
        <family val="2"/>
        <scheme val="minor"/>
      </rPr>
      <t xml:space="preserve"> :</t>
    </r>
  </si>
  <si>
    <r>
      <t>8</t>
    </r>
    <r>
      <rPr>
        <sz val="8"/>
        <color theme="8"/>
        <rFont val="Calibri"/>
        <family val="2"/>
        <scheme val="minor"/>
      </rPr>
      <t xml:space="preserve"> :</t>
    </r>
  </si>
  <si>
    <r>
      <t xml:space="preserve">Badges </t>
    </r>
    <r>
      <rPr>
        <i/>
        <sz val="8"/>
        <color theme="8"/>
        <rFont val="Calibri"/>
        <family val="2"/>
        <scheme val="minor"/>
      </rPr>
      <t>Vigik</t>
    </r>
  </si>
  <si>
    <r>
      <t xml:space="preserve">Lecteur </t>
    </r>
    <r>
      <rPr>
        <i/>
        <sz val="8"/>
        <color theme="8"/>
        <rFont val="Calibri"/>
        <family val="2"/>
        <scheme val="minor"/>
      </rPr>
      <t>Vigik</t>
    </r>
    <r>
      <rPr>
        <sz val="8"/>
        <color theme="8"/>
        <rFont val="Calibri"/>
        <family val="2"/>
        <scheme val="minor"/>
      </rPr>
      <t xml:space="preserve"> supplémentaire</t>
    </r>
  </si>
  <si>
    <r>
      <t xml:space="preserve">Lecteur </t>
    </r>
    <r>
      <rPr>
        <i/>
        <sz val="10"/>
        <color theme="8"/>
        <rFont val="Calibri"/>
        <family val="2"/>
        <scheme val="minor"/>
      </rPr>
      <t xml:space="preserve">Vigik </t>
    </r>
    <r>
      <rPr>
        <sz val="10"/>
        <color theme="8"/>
        <rFont val="Calibri"/>
        <family val="2"/>
        <scheme val="minor"/>
      </rPr>
      <t>supplémentaire + Alim</t>
    </r>
  </si>
  <si>
    <r>
      <t xml:space="preserve">Badge </t>
    </r>
    <r>
      <rPr>
        <i/>
        <sz val="10"/>
        <color theme="8"/>
        <rFont val="Calibri"/>
        <family val="2"/>
        <scheme val="minor"/>
      </rPr>
      <t>Vigik</t>
    </r>
  </si>
  <si>
    <r>
      <t>9</t>
    </r>
    <r>
      <rPr>
        <sz val="8"/>
        <color theme="8"/>
        <rFont val="Calibri"/>
        <family val="2"/>
        <scheme val="minor"/>
      </rPr>
      <t xml:space="preserve"> :</t>
    </r>
  </si>
  <si>
    <r>
      <t>10</t>
    </r>
    <r>
      <rPr>
        <sz val="8"/>
        <color theme="8"/>
        <rFont val="Calibri"/>
        <family val="2"/>
        <scheme val="minor"/>
      </rPr>
      <t xml:space="preserve"> :</t>
    </r>
  </si>
  <si>
    <r>
      <t>01</t>
    </r>
    <r>
      <rPr>
        <sz val="8"/>
        <color theme="8"/>
        <rFont val="Calibri"/>
        <family val="2"/>
        <scheme val="minor"/>
      </rPr>
      <t xml:space="preserve"> :</t>
    </r>
  </si>
  <si>
    <t>Total Luminaires</t>
  </si>
  <si>
    <t>Alim Alarme technique</t>
  </si>
  <si>
    <t>Alim Extracteur VMC</t>
  </si>
  <si>
    <t>Alim Ampli TV</t>
  </si>
  <si>
    <t>Alim Pompe de relevage</t>
  </si>
  <si>
    <t>Alim Supresseur</t>
  </si>
  <si>
    <t>Alim Porte motorisée</t>
  </si>
  <si>
    <t>Alim Ascenseur</t>
  </si>
  <si>
    <t>Autres compteur SG</t>
  </si>
  <si>
    <t>Alarme Technique</t>
  </si>
  <si>
    <t>Transmetteur GSM Alarme Technique</t>
  </si>
  <si>
    <t>Liaisons B 35mm²</t>
  </si>
  <si>
    <t>Sous-Comptage Mono</t>
  </si>
  <si>
    <t>Sous-Comptage Tri</t>
  </si>
  <si>
    <t>Eclairage de sécurité : BAES</t>
  </si>
  <si>
    <t>Consuel SG</t>
  </si>
  <si>
    <t>Chemin de câble IRVE (M ou places)</t>
  </si>
  <si>
    <t>Pose et raccor. aval compteur "Linky"</t>
  </si>
  <si>
    <t>BAC encastrement + porte</t>
  </si>
  <si>
    <r>
      <t>11</t>
    </r>
    <r>
      <rPr>
        <sz val="8"/>
        <color theme="8"/>
        <rFont val="Calibri"/>
        <family val="2"/>
        <scheme val="minor"/>
      </rPr>
      <t xml:space="preserve"> :</t>
    </r>
  </si>
  <si>
    <r>
      <t>12</t>
    </r>
    <r>
      <rPr>
        <sz val="8"/>
        <color theme="8"/>
        <rFont val="Calibri"/>
        <family val="2"/>
        <scheme val="minor"/>
      </rPr>
      <t xml:space="preserve"> :</t>
    </r>
  </si>
  <si>
    <r>
      <t>13</t>
    </r>
    <r>
      <rPr>
        <sz val="8"/>
        <color theme="8"/>
        <rFont val="Calibri"/>
        <family val="2"/>
        <scheme val="minor"/>
      </rPr>
      <t xml:space="preserve"> :</t>
    </r>
  </si>
  <si>
    <r>
      <t>14</t>
    </r>
    <r>
      <rPr>
        <sz val="8"/>
        <color theme="8"/>
        <rFont val="Calibri"/>
        <family val="2"/>
        <scheme val="minor"/>
      </rPr>
      <t xml:space="preserve"> :</t>
    </r>
  </si>
  <si>
    <r>
      <t>15</t>
    </r>
    <r>
      <rPr>
        <sz val="8"/>
        <color theme="8"/>
        <rFont val="Calibri"/>
        <family val="2"/>
        <scheme val="minor"/>
      </rPr>
      <t xml:space="preserve"> :</t>
    </r>
  </si>
  <si>
    <r>
      <t>16</t>
    </r>
    <r>
      <rPr>
        <sz val="8"/>
        <color theme="8"/>
        <rFont val="Calibri"/>
        <family val="2"/>
        <scheme val="minor"/>
      </rPr>
      <t xml:space="preserve"> :</t>
    </r>
  </si>
  <si>
    <r>
      <t>17</t>
    </r>
    <r>
      <rPr>
        <sz val="8"/>
        <color theme="8"/>
        <rFont val="Calibri"/>
        <family val="2"/>
        <scheme val="minor"/>
      </rPr>
      <t xml:space="preserve"> :</t>
    </r>
  </si>
  <si>
    <r>
      <t>18</t>
    </r>
    <r>
      <rPr>
        <sz val="8"/>
        <color theme="8"/>
        <rFont val="Calibri"/>
        <family val="2"/>
        <scheme val="minor"/>
      </rPr>
      <t xml:space="preserve"> :</t>
    </r>
  </si>
  <si>
    <r>
      <t>19</t>
    </r>
    <r>
      <rPr>
        <sz val="8"/>
        <color theme="8"/>
        <rFont val="Calibri"/>
        <family val="2"/>
        <scheme val="minor"/>
      </rPr>
      <t xml:space="preserve"> :</t>
    </r>
  </si>
  <si>
    <r>
      <t>20</t>
    </r>
    <r>
      <rPr>
        <sz val="8"/>
        <color theme="8"/>
        <rFont val="Calibri"/>
        <family val="2"/>
        <scheme val="minor"/>
      </rPr>
      <t xml:space="preserve"> :</t>
    </r>
  </si>
  <si>
    <r>
      <t>21</t>
    </r>
    <r>
      <rPr>
        <sz val="8"/>
        <color theme="8"/>
        <rFont val="Calibri"/>
        <family val="2"/>
        <scheme val="minor"/>
      </rPr>
      <t xml:space="preserve"> :</t>
    </r>
  </si>
  <si>
    <r>
      <t>22</t>
    </r>
    <r>
      <rPr>
        <sz val="8"/>
        <color theme="8"/>
        <rFont val="Calibri"/>
        <family val="2"/>
        <scheme val="minor"/>
      </rPr>
      <t xml:space="preserve"> :</t>
    </r>
  </si>
  <si>
    <r>
      <t>23</t>
    </r>
    <r>
      <rPr>
        <sz val="8"/>
        <color theme="8"/>
        <rFont val="Calibri"/>
        <family val="2"/>
        <scheme val="minor"/>
      </rPr>
      <t xml:space="preserve"> :</t>
    </r>
  </si>
  <si>
    <r>
      <t>24</t>
    </r>
    <r>
      <rPr>
        <sz val="8"/>
        <color theme="8"/>
        <rFont val="Calibri"/>
        <family val="2"/>
        <scheme val="minor"/>
      </rPr>
      <t xml:space="preserve"> :</t>
    </r>
  </si>
  <si>
    <r>
      <t>25</t>
    </r>
    <r>
      <rPr>
        <sz val="8"/>
        <color theme="8"/>
        <rFont val="Calibri"/>
        <family val="2"/>
        <scheme val="minor"/>
      </rPr>
      <t xml:space="preserve"> :</t>
    </r>
  </si>
  <si>
    <r>
      <t>26</t>
    </r>
    <r>
      <rPr>
        <sz val="8"/>
        <color theme="8"/>
        <rFont val="Calibri"/>
        <family val="2"/>
        <scheme val="minor"/>
      </rPr>
      <t xml:space="preserve"> :</t>
    </r>
  </si>
  <si>
    <r>
      <t>27</t>
    </r>
    <r>
      <rPr>
        <sz val="8"/>
        <color theme="8"/>
        <rFont val="Calibri"/>
        <family val="2"/>
        <scheme val="minor"/>
      </rPr>
      <t xml:space="preserve"> :</t>
    </r>
  </si>
  <si>
    <r>
      <t>28</t>
    </r>
    <r>
      <rPr>
        <sz val="8"/>
        <color theme="8"/>
        <rFont val="Calibri"/>
        <family val="2"/>
        <scheme val="minor"/>
      </rPr>
      <t xml:space="preserve"> :</t>
    </r>
  </si>
  <si>
    <r>
      <t>29</t>
    </r>
    <r>
      <rPr>
        <sz val="8"/>
        <color theme="8"/>
        <rFont val="Calibri"/>
        <family val="2"/>
        <scheme val="minor"/>
      </rPr>
      <t xml:space="preserve"> :</t>
    </r>
  </si>
  <si>
    <r>
      <t>30</t>
    </r>
    <r>
      <rPr>
        <sz val="8"/>
        <color theme="8"/>
        <rFont val="Calibri"/>
        <family val="2"/>
        <scheme val="minor"/>
      </rPr>
      <t xml:space="preserve"> :</t>
    </r>
  </si>
  <si>
    <t>Avez-vous bien pris en compte les sous-comptage des services généraux ?</t>
  </si>
  <si>
    <t>Avez-vous bien pris en compte la pose et le raccordement aval des compteurs "Linky" ?</t>
  </si>
  <si>
    <t>Avez-vous bien pris en compte  le raccordement aval des compteurs "Linky" ?</t>
  </si>
  <si>
    <t>Avez-vous bien pris en compte dans les séjours, que la prise de courant à proximité direct de la prise TV sera double (et ne compte que pour une seule PC)</t>
  </si>
  <si>
    <t>Avez-vous bien pris en compte un fourreau vide en attente pour l'équipement futur d'un box/garage ?</t>
  </si>
  <si>
    <t>Avez-vous bien pris en compte les prises de courant dans les colonnes SG de chaque étage des parties commune ?</t>
  </si>
  <si>
    <t>Avez-vous bien pris en compte l'appareillage adapté (étanche) dans les locaux techniques et locaux humides ?</t>
  </si>
  <si>
    <t xml:space="preserve">Avez-vous bien pris en compte toutes les liaisons B dans votre devis ? </t>
  </si>
  <si>
    <t>Avez-vous bien pris en compte les consuels des services généraux dans votre devis ?</t>
  </si>
  <si>
    <t>Avez-vous bien pris en compte les blocs de secours en partie haute et basse, ainsi que les grilles de protection pour la partie basse ?</t>
  </si>
  <si>
    <t>Merci de chiffrer toutes les options indiquées au CCTP</t>
  </si>
  <si>
    <t>Avez-vous bien pris en compte la prise double au droit de la chaudière individuelle ?</t>
  </si>
  <si>
    <t>Avez-vous bien pris en compte la commande "va et vient" dans la chambre principale ?</t>
  </si>
  <si>
    <t>Avez-vous bien pris en compte les chemins de câble capotés en toiture terrasse ?</t>
  </si>
  <si>
    <t>Avez-vous bien pris en compte "les parafoudres" prévus au CCTP ?</t>
  </si>
  <si>
    <t>Merci de nous confirmer le prix du luminaire type X qui nous parrait élevé</t>
  </si>
  <si>
    <t>Le luminaire type X proposé valide sous réserve de l'accord de l'architecte</t>
  </si>
  <si>
    <t>Avez-vous bien pris en compte le ruban LED prévu derrière les boites aux lettres</t>
  </si>
  <si>
    <t xml:space="preserve">(Ecl+Com) Local Ménage </t>
  </si>
  <si>
    <t xml:space="preserve">(PC) Local Ménage </t>
  </si>
  <si>
    <t xml:space="preserve">(Ecl+Com) Local Vélo </t>
  </si>
  <si>
    <t xml:space="preserve">(Ecl+Com) Local Fibre </t>
  </si>
  <si>
    <t xml:space="preserve">(PC) Local Fibre </t>
  </si>
  <si>
    <t xml:space="preserve">(Ecl+Com) Local Surpresseur </t>
  </si>
  <si>
    <t xml:space="preserve">(PC) Local Surpresseur </t>
  </si>
  <si>
    <t xml:space="preserve">(Ecl+Com) Palier </t>
  </si>
  <si>
    <t xml:space="preserve">(Ecl+Com) Hall </t>
  </si>
  <si>
    <t xml:space="preserve">(Ecl+Com) Escalier </t>
  </si>
  <si>
    <t xml:space="preserve">(Ecl+Com) Parking Sous-Sol </t>
  </si>
  <si>
    <t>Trappes de désenfumages</t>
  </si>
  <si>
    <t>Modules déportés</t>
  </si>
  <si>
    <t>DMSP (Diffuseur Sonore Message parlé)</t>
  </si>
  <si>
    <t>DS (Diffuseur Sonore)</t>
  </si>
  <si>
    <t>DM (Déclencheur Manuel)</t>
  </si>
  <si>
    <t>Détecteur Incendie Optique</t>
  </si>
  <si>
    <t>Détecteur Incendie Thermovélocimétrique</t>
  </si>
  <si>
    <t>AES (Alimentation Electrique de Sécurité)</t>
  </si>
  <si>
    <t>Centrale SDI/ECS - CMSI</t>
  </si>
  <si>
    <t>Tableau de report SDI</t>
  </si>
  <si>
    <t>Câblage (Boucle de détection/Bus)</t>
  </si>
  <si>
    <t>Chemins de câbles</t>
  </si>
  <si>
    <t>Fourreaux (Incorporations)</t>
  </si>
  <si>
    <t>Câblage Equipements</t>
  </si>
  <si>
    <t>Câblage modules déportés</t>
  </si>
  <si>
    <t>Câblage Ventouses de compartimentage</t>
  </si>
  <si>
    <t>Câblage Clapets Coupe Feu motorisés</t>
  </si>
  <si>
    <t>Câblage Arrêt d'urgence ventilation</t>
  </si>
  <si>
    <t>Câblage Télécommande de secours</t>
  </si>
  <si>
    <t>Câblage Sonorisation</t>
  </si>
  <si>
    <t>Câblage Non Stop Ascenseur</t>
  </si>
  <si>
    <t>Câblage Issue de secours</t>
  </si>
  <si>
    <t>Câblage  trappes de désenfumages</t>
  </si>
  <si>
    <t xml:space="preserve"> Prix : 10 x (1-(prix-prix le plus bas/prixleplus bas)</t>
  </si>
  <si>
    <t>Démarche Environnementale (sur 10 points)</t>
  </si>
  <si>
    <t>Politique environnementale et sensibilisation (4 pts)</t>
  </si>
  <si>
    <t>Prévention, stockage, élimination des déchets (3 pts)</t>
  </si>
  <si>
    <t>Réduction des nuisances, impact environnementaux (3 pts)</t>
  </si>
  <si>
    <t xml:space="preserve">  Qualités des prestations (12 pts)</t>
  </si>
  <si>
    <t xml:space="preserve">  Moyens en personnel (16 pts)</t>
  </si>
  <si>
    <t xml:space="preserve">   Après Négo : 40 x (prix le plus bas/prix) (40 pts)</t>
  </si>
  <si>
    <t>Prix (sur 50 points)</t>
  </si>
  <si>
    <t>Prévoir un câblage Grade 2TV comme demandé au CCTP</t>
  </si>
  <si>
    <t>Prévoir un câblage Grade 3TV comme demandé au CCTP</t>
  </si>
  <si>
    <t>Avez-vous bien prévues les lignes spéciales demandées au CCTP ?</t>
  </si>
  <si>
    <t>Nous confirmer que vous avez bien prévu une antenne par bâtiment ?</t>
  </si>
  <si>
    <t>Nous confirmer que vous avez bien prévu une antenne pour l'ensemble des bâtiments ?</t>
  </si>
  <si>
    <t>Avez-vous bien prévu un lecteur de badge encastré comme demandé au CCTP ?</t>
  </si>
  <si>
    <t>Nous confirmer que vous avez bien prévu les 4 fibres optique par logement ?</t>
  </si>
  <si>
    <t>Nous confirmer que la platine de rue corresponds a celle demandé au CCTP</t>
  </si>
  <si>
    <t>Nous confirmer que les moniteurs vidéo correspondent à celui demandé au CCTP ?</t>
  </si>
  <si>
    <t>Sur ce projet, une seule fibre optique est demandé par logement</t>
  </si>
  <si>
    <t>Concernant l'appareillage, avez-vous bien pris en compte la marque et la type demandée au CCTP ?</t>
  </si>
  <si>
    <t>Avez-vous bien chiffré la casquette de protection anti-pluie de la platine de rue ?</t>
  </si>
  <si>
    <t>Avez-vous bien prévu les boutons poussoir lumineux de sortie ?</t>
  </si>
  <si>
    <t>Avez-vous bien prévu les lecteurts VIGIK des locaux divers ?</t>
  </si>
  <si>
    <t>Gestion Vigik mono (x1)</t>
  </si>
  <si>
    <t>Gestion Vigik multi (x4)</t>
  </si>
  <si>
    <t>Platine supplémentaire + câblage</t>
  </si>
  <si>
    <t>Platine de rue principale + câblage</t>
  </si>
  <si>
    <t>DTIO</t>
  </si>
  <si>
    <t>Prise TV</t>
  </si>
  <si>
    <t>RJ45</t>
  </si>
  <si>
    <t>Platine de rue</t>
  </si>
  <si>
    <t>OPTIONS (Dans le CCTP)</t>
  </si>
  <si>
    <t>VARIANTES (Suggestions Entreprises)</t>
  </si>
  <si>
    <t>NON CONSULTE</t>
  </si>
  <si>
    <t>Compris</t>
  </si>
  <si>
    <t>Confirmé</t>
  </si>
  <si>
    <t>Gestion Vigik multi (x2)</t>
  </si>
  <si>
    <t>Avez-vous bien prévu la fourniture et pose des fourreaux de l'entrée du bâtiment vers la gaine télécom, ainsi que ceux vers les logements ? (Chapitre "Téléphone" &amp; "Télévision")</t>
  </si>
  <si>
    <t>Moniteur vidéo</t>
  </si>
  <si>
    <t>Recepteur porte de parking</t>
  </si>
  <si>
    <t>Télécommande bi technologie</t>
  </si>
  <si>
    <t>BBC (Boitier Etanche à l'Air)</t>
  </si>
  <si>
    <t>Avez-vous bien pris en compte les fourreaux pour les futurs IRVE du parking extérieur ?</t>
  </si>
  <si>
    <t>Avez-vous bien pris en compte les chemins de câbles pour les futurs IRVE du parking en sous-sol ?</t>
  </si>
  <si>
    <t>Dégagement (PC + SA)</t>
  </si>
  <si>
    <t>Supl. Va et vient - Séjour</t>
  </si>
  <si>
    <t>Supl. 3 BP - Séjour</t>
  </si>
  <si>
    <t xml:space="preserve">(Ecl+Com) Local Poubelle </t>
  </si>
  <si>
    <t xml:space="preserve">(Ecl+Com) Circulation </t>
  </si>
  <si>
    <t>(PC) Gaine palière</t>
  </si>
  <si>
    <t>Alim DAD</t>
  </si>
  <si>
    <t>Gravure</t>
  </si>
  <si>
    <t>Emetteur/Telecommande bitech.</t>
  </si>
  <si>
    <t>Forfait d'installation</t>
  </si>
  <si>
    <t>Modem/IP (appel sur mobile)</t>
  </si>
  <si>
    <t>Avez vou bien pris en compte le forfait mensuel concernant la vidéophonie dans votre offre ?</t>
  </si>
  <si>
    <t>Concernant l'appareillage, avez-vous bien pris en compte la marque et le type demandé au CCTP ?</t>
  </si>
  <si>
    <t>Avez-vous bien pris en compte la fourniture et la pose d'une GTL métallique préfabriquée toute hauteur ?</t>
  </si>
  <si>
    <t>Avez-vous bien pris en compte toutes les alimentations des ballons relais ?</t>
  </si>
  <si>
    <t>Eclairage de Sécurité (BAES)</t>
  </si>
  <si>
    <t xml:space="preserve">Vérifier et nous confirmer votre nombre de luminaire Type X </t>
  </si>
  <si>
    <r>
      <t>31</t>
    </r>
    <r>
      <rPr>
        <sz val="8"/>
        <color theme="8"/>
        <rFont val="Calibri"/>
        <family val="2"/>
        <scheme val="minor"/>
      </rPr>
      <t xml:space="preserve"> :</t>
    </r>
  </si>
  <si>
    <r>
      <t>32</t>
    </r>
    <r>
      <rPr>
        <sz val="8"/>
        <color theme="8"/>
        <rFont val="Calibri"/>
        <family val="2"/>
        <scheme val="minor"/>
      </rPr>
      <t xml:space="preserve"> :</t>
    </r>
  </si>
  <si>
    <r>
      <t>33</t>
    </r>
    <r>
      <rPr>
        <sz val="8"/>
        <color theme="8"/>
        <rFont val="Calibri"/>
        <family val="2"/>
        <scheme val="minor"/>
      </rPr>
      <t xml:space="preserve"> :</t>
    </r>
  </si>
  <si>
    <t>Avez-vous bien pris en compte la fourniture des coffrets de branchement qui sont prévus au présent lot</t>
  </si>
  <si>
    <t>Alim BECS (Local Ménage)</t>
  </si>
  <si>
    <t>Avez-vous bien pris en compte les DAAF dans les étages des duplex ?</t>
  </si>
  <si>
    <t>ATCE</t>
  </si>
  <si>
    <t>35 - Saint Malo</t>
  </si>
  <si>
    <t>(Alim + Com) Volets Roulant Electriques</t>
  </si>
  <si>
    <t>(Ecl+Com) Parking Extérieur Type Mat</t>
  </si>
  <si>
    <t>(Ecl+Com) Parking Extérieur Type Borne</t>
  </si>
  <si>
    <t>(Ecl+Com) Parking Extérieur Type Applique</t>
  </si>
  <si>
    <t>Avez-vous bien pris en compte tous les fourreaux concernant le lot CFA dans votre devis ?</t>
  </si>
  <si>
    <t>Alim traçage hors gel</t>
  </si>
  <si>
    <t>Alim° Bouches VMC (Cuis. &amp; Wc)</t>
  </si>
  <si>
    <t>Alim° + Com. BP  Bouches VMC (Cuis)</t>
  </si>
  <si>
    <t>Alim Contrôle d'accès (platines / Vigik / ventouses)</t>
  </si>
  <si>
    <t>Avez-vous bien pris en compte la réserve de puissance des IRVE dans le TGBT ? Merci de préciser le type de conducteur et la section du câble de l'alimentation principale de chaque départ</t>
  </si>
  <si>
    <t>Pour rappel du chapitre "marques commervcial" du CCTP, dans le cas où la référence d'un équipement n'est pas clairement indiqué, nous considérons qu'elle est identique à celle demandée au CCTP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</si>
</sst>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43" formatCode="_-* #,##0.00\ _€_-;\-* #,##0.00\ _€_-;_-* &quot;-&quot;??\ _€_-;_-@_-"/>
    <numFmt numFmtId="164" formatCode="_-* #,##0.00\ _F_-;\-* #,##0.00\ _F_-;_-* &quot;-&quot;??\ _F_-;_-@_-"/>
    <numFmt numFmtId="165" formatCode="_-* #,##0.00\ [$€-1]_-;\-* #,##0.00\ [$€-1]_-;_-* &quot;-&quot;??\ [$€-1]_-"/>
    <numFmt numFmtId="166" formatCode="\+\ 0.00%;&quot;&quot;"/>
    <numFmt numFmtId="167" formatCode="\(@\)"/>
    <numFmt numFmtId="168" formatCode="#,##0.00\ _F"/>
    <numFmt numFmtId="169" formatCode="_-* #,##0.00\ [$€ HT-1]_-;\-* #,##0.00\ [$€-1]_-;_-* &quot;-&quot;??\ [$€-1]_-;_-@_-"/>
    <numFmt numFmtId="170" formatCode="\+\ #,##0.00\ [$€HT-1]_-;\-\ #,##0.00\ [$€HT-1]_-;_-* &quot;-&quot;??\ [$€-1]_-;_-@_-"/>
    <numFmt numFmtId="171" formatCode="_-* #,##0.00\ [$€HT-1]_-;\-* #,##0.00\ [$€-1]_-;_-* &quot;-&quot;??\ [$€-1]_-;_-@_-"/>
    <numFmt numFmtId="172" formatCode="#,##0.00&quot; € HT &quot;"/>
    <numFmt numFmtId="173" formatCode="#,##0.00&quot; €HT &quot;"/>
    <numFmt numFmtId="174" formatCode="#,##0.0"/>
    <numFmt numFmtId="175" formatCode="#,##0;\-#,##0;\-"/>
    <numFmt numFmtId="176" formatCode="0.0%"/>
    <numFmt numFmtId="177" formatCode="&quot;Note obtenue (pondération à &quot;00%&quot;) &quot;"/>
    <numFmt numFmtId="178" formatCode="\+\ #,##0.00\ [$%-1]_-;\-\ #,##0.00\ [$%-1]_-;_-* &quot;-&quot;??\ [$%-1]_-;_-@_-"/>
    <numFmt numFmtId="179" formatCode="#,##0.00_ ;\-#,##0.00\ "/>
    <numFmt numFmtId="180" formatCode="#,##0.00&quot; €/logt &quot;"/>
    <numFmt numFmtId="181" formatCode="0.00;\-0;;@"/>
    <numFmt numFmtId="182" formatCode="#,##0&quot; €/logt &quot;"/>
    <numFmt numFmtId="183" formatCode="#,##0.00&quot; €/m² &quot;"/>
  </numFmts>
  <fonts count="50" x14ac:knownFonts="1">
    <font>
      <sz val="11"/>
      <name val="Times New Roman"/>
    </font>
    <font>
      <sz val="11"/>
      <name val="Times New Roman"/>
      <family val="1"/>
    </font>
    <font>
      <sz val="10"/>
      <name val="Arial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sz val="5"/>
      <color theme="8"/>
      <name val="Calibri"/>
      <family val="2"/>
      <scheme val="minor"/>
    </font>
    <font>
      <sz val="11"/>
      <color theme="8"/>
      <name val="Calibri"/>
      <family val="2"/>
      <scheme val="minor"/>
    </font>
    <font>
      <b/>
      <u/>
      <sz val="5"/>
      <color theme="8"/>
      <name val="Calibri"/>
      <family val="2"/>
      <scheme val="minor"/>
    </font>
    <font>
      <b/>
      <sz val="8"/>
      <color theme="8"/>
      <name val="Calibri"/>
      <family val="2"/>
      <scheme val="minor"/>
    </font>
    <font>
      <sz val="10"/>
      <color theme="8"/>
      <name val="Calibri"/>
      <family val="2"/>
      <scheme val="minor"/>
    </font>
    <font>
      <b/>
      <sz val="4"/>
      <color theme="8"/>
      <name val="Calibri"/>
      <family val="2"/>
      <scheme val="minor"/>
    </font>
    <font>
      <sz val="6"/>
      <color theme="8"/>
      <name val="Calibri"/>
      <family val="2"/>
      <scheme val="minor"/>
    </font>
    <font>
      <sz val="4"/>
      <color theme="8"/>
      <name val="Calibri"/>
      <family val="2"/>
      <scheme val="minor"/>
    </font>
    <font>
      <i/>
      <sz val="4"/>
      <color theme="8"/>
      <name val="Calibri"/>
      <family val="2"/>
      <scheme val="minor"/>
    </font>
    <font>
      <i/>
      <sz val="5"/>
      <color theme="8"/>
      <name val="Calibri"/>
      <family val="2"/>
      <scheme val="minor"/>
    </font>
    <font>
      <sz val="8"/>
      <color theme="8"/>
      <name val="Calibri"/>
      <family val="2"/>
      <scheme val="minor"/>
    </font>
    <font>
      <sz val="9"/>
      <color theme="8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4"/>
      <name val="Calibri"/>
      <family val="2"/>
      <scheme val="minor"/>
    </font>
    <font>
      <b/>
      <sz val="12"/>
      <color theme="8"/>
      <name val="Calibri"/>
      <family val="2"/>
      <scheme val="minor"/>
    </font>
    <font>
      <b/>
      <u/>
      <sz val="11"/>
      <color theme="8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i/>
      <sz val="8"/>
      <color theme="8"/>
      <name val="Calibri"/>
      <family val="2"/>
      <scheme val="minor"/>
    </font>
    <font>
      <b/>
      <u/>
      <sz val="8"/>
      <color theme="8"/>
      <name val="Calibri"/>
      <family val="2"/>
      <scheme val="minor"/>
    </font>
    <font>
      <b/>
      <i/>
      <sz val="8"/>
      <color theme="8"/>
      <name val="Calibri"/>
      <family val="2"/>
      <scheme val="minor"/>
    </font>
    <font>
      <sz val="7"/>
      <color theme="8"/>
      <name val="Calibri"/>
      <family val="2"/>
      <scheme val="minor"/>
    </font>
    <font>
      <sz val="8"/>
      <color theme="4" tint="-0.249977111117893"/>
      <name val="Calibri"/>
      <family val="2"/>
      <scheme val="minor"/>
    </font>
    <font>
      <b/>
      <sz val="10"/>
      <color theme="8"/>
      <name val="Calibri"/>
      <family val="2"/>
      <scheme val="minor"/>
    </font>
    <font>
      <i/>
      <sz val="8"/>
      <name val="Calibri"/>
      <family val="2"/>
      <scheme val="minor"/>
    </font>
    <font>
      <strike/>
      <sz val="8"/>
      <color theme="8"/>
      <name val="Calibri"/>
      <family val="2"/>
      <scheme val="minor"/>
    </font>
    <font>
      <i/>
      <sz val="11"/>
      <color theme="8"/>
      <name val="Calibri"/>
      <family val="2"/>
      <scheme val="minor"/>
    </font>
    <font>
      <i/>
      <sz val="10"/>
      <color theme="8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b/>
      <i/>
      <sz val="4"/>
      <color theme="8"/>
      <name val="Calibri"/>
      <family val="2"/>
      <scheme val="minor"/>
    </font>
    <font>
      <b/>
      <sz val="11"/>
      <color theme="8"/>
      <name val="Calibri"/>
      <family val="2"/>
      <scheme val="minor"/>
    </font>
    <font>
      <i/>
      <sz val="7"/>
      <color theme="8"/>
      <name val="Calibri"/>
      <family val="2"/>
      <scheme val="minor"/>
    </font>
    <font>
      <sz val="6"/>
      <name val="Calibri"/>
      <family val="2"/>
      <scheme val="minor"/>
    </font>
    <font>
      <sz val="10"/>
      <color theme="0"/>
      <name val="Calibri"/>
      <family val="2"/>
      <scheme val="minor"/>
    </font>
    <font>
      <sz val="6"/>
      <color theme="0"/>
      <name val="Calibri"/>
      <family val="2"/>
      <scheme val="minor"/>
    </font>
    <font>
      <u/>
      <sz val="8"/>
      <color theme="8"/>
      <name val="Calibri"/>
      <family val="2"/>
      <scheme val="minor"/>
    </font>
    <font>
      <sz val="8"/>
      <color theme="0"/>
      <name val="Calibri"/>
      <family val="2"/>
      <scheme val="minor"/>
    </font>
    <font>
      <b/>
      <i/>
      <sz val="10"/>
      <color theme="8"/>
      <name val="Calibri"/>
      <family val="2"/>
      <scheme val="minor"/>
    </font>
    <font>
      <b/>
      <sz val="9"/>
      <color theme="8"/>
      <name val="Calibri"/>
      <family val="2"/>
      <scheme val="minor"/>
    </font>
    <font>
      <i/>
      <sz val="6"/>
      <color theme="8"/>
      <name val="Calibri"/>
      <family val="2"/>
      <scheme val="minor"/>
    </font>
    <font>
      <b/>
      <i/>
      <sz val="5"/>
      <color theme="8"/>
      <name val="Calibri"/>
      <family val="2"/>
      <scheme val="minor"/>
    </font>
    <font>
      <b/>
      <u/>
      <sz val="6"/>
      <color theme="8"/>
      <name val="Calibri"/>
      <family val="2"/>
      <scheme val="minor"/>
    </font>
    <font>
      <b/>
      <sz val="6"/>
      <color theme="8"/>
      <name val="Calibri"/>
      <family val="2"/>
      <scheme val="minor"/>
    </font>
    <font>
      <sz val="8"/>
      <color indexed="8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48">
    <xf numFmtId="0" fontId="0" fillId="0" borderId="0" xfId="0"/>
    <xf numFmtId="164" fontId="5" fillId="0" borderId="0" xfId="2" applyFont="1" applyFill="1" applyAlignment="1" applyProtection="1">
      <alignment vertical="center"/>
    </xf>
    <xf numFmtId="0" fontId="6" fillId="0" borderId="0" xfId="0" applyFont="1" applyAlignment="1">
      <alignment horizontal="center" vertical="center"/>
    </xf>
    <xf numFmtId="164" fontId="7" fillId="0" borderId="0" xfId="2" applyFont="1" applyFill="1" applyAlignment="1" applyProtection="1"/>
    <xf numFmtId="169" fontId="8" fillId="0" borderId="0" xfId="1" applyNumberFormat="1" applyFont="1" applyFill="1" applyBorder="1" applyAlignment="1" applyProtection="1">
      <alignment vertical="center"/>
    </xf>
    <xf numFmtId="164" fontId="9" fillId="0" borderId="0" xfId="4" applyFont="1" applyFill="1" applyAlignment="1" applyProtection="1">
      <alignment vertical="center"/>
    </xf>
    <xf numFmtId="164" fontId="9" fillId="0" borderId="0" xfId="4" applyFont="1" applyAlignment="1">
      <alignment vertical="center"/>
    </xf>
    <xf numFmtId="164" fontId="5" fillId="0" borderId="0" xfId="2" applyFont="1" applyAlignment="1">
      <alignment vertical="center"/>
    </xf>
    <xf numFmtId="49" fontId="10" fillId="0" borderId="1" xfId="2" applyNumberFormat="1" applyFont="1" applyFill="1" applyBorder="1" applyAlignment="1" applyProtection="1">
      <alignment horizontal="center" vertical="center" wrapText="1"/>
    </xf>
    <xf numFmtId="0" fontId="11" fillId="0" borderId="3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11" fillId="5" borderId="3" xfId="0" applyFont="1" applyFill="1" applyBorder="1" applyAlignment="1">
      <alignment vertical="center"/>
    </xf>
    <xf numFmtId="0" fontId="13" fillId="0" borderId="3" xfId="0" applyFont="1" applyBorder="1" applyAlignment="1">
      <alignment vertical="center"/>
    </xf>
    <xf numFmtId="164" fontId="5" fillId="0" borderId="6" xfId="2" applyFont="1" applyBorder="1" applyAlignment="1">
      <alignment vertical="center"/>
    </xf>
    <xf numFmtId="164" fontId="5" fillId="0" borderId="0" xfId="2" applyFont="1" applyBorder="1" applyAlignment="1">
      <alignment vertical="center"/>
    </xf>
    <xf numFmtId="0" fontId="5" fillId="0" borderId="0" xfId="0" applyFont="1"/>
    <xf numFmtId="0" fontId="12" fillId="0" borderId="0" xfId="0" applyFont="1"/>
    <xf numFmtId="49" fontId="10" fillId="0" borderId="3" xfId="2" applyNumberFormat="1" applyFont="1" applyFill="1" applyBorder="1" applyAlignment="1" applyProtection="1">
      <alignment horizontal="center" vertical="center" wrapText="1"/>
    </xf>
    <xf numFmtId="0" fontId="14" fillId="0" borderId="3" xfId="0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164" fontId="5" fillId="0" borderId="2" xfId="2" applyFont="1" applyBorder="1" applyAlignment="1">
      <alignment horizontal="left" vertical="center" wrapText="1"/>
    </xf>
    <xf numFmtId="164" fontId="5" fillId="0" borderId="0" xfId="2" applyFont="1" applyBorder="1" applyAlignment="1">
      <alignment horizontal="left" vertical="center" wrapText="1"/>
    </xf>
    <xf numFmtId="164" fontId="7" fillId="0" borderId="0" xfId="2" applyFont="1" applyBorder="1" applyAlignment="1">
      <alignment vertical="center"/>
    </xf>
    <xf numFmtId="164" fontId="7" fillId="0" borderId="2" xfId="2" applyFont="1" applyBorder="1" applyAlignment="1">
      <alignment vertical="center"/>
    </xf>
    <xf numFmtId="167" fontId="11" fillId="0" borderId="0" xfId="2" applyNumberFormat="1" applyFont="1" applyFill="1" applyBorder="1" applyAlignment="1" applyProtection="1">
      <alignment vertical="center"/>
    </xf>
    <xf numFmtId="167" fontId="12" fillId="0" borderId="9" xfId="2" applyNumberFormat="1" applyFont="1" applyFill="1" applyBorder="1" applyAlignment="1" applyProtection="1">
      <alignment vertical="center"/>
    </xf>
    <xf numFmtId="167" fontId="5" fillId="0" borderId="2" xfId="2" applyNumberFormat="1" applyFont="1" applyFill="1" applyBorder="1" applyAlignment="1">
      <alignment horizontal="left" vertical="center"/>
    </xf>
    <xf numFmtId="0" fontId="14" fillId="0" borderId="10" xfId="0" applyFont="1" applyBorder="1" applyAlignment="1">
      <alignment vertical="center"/>
    </xf>
    <xf numFmtId="167" fontId="5" fillId="0" borderId="0" xfId="2" applyNumberFormat="1" applyFont="1" applyFill="1" applyBorder="1" applyAlignment="1">
      <alignment horizontal="left" vertical="center"/>
    </xf>
    <xf numFmtId="164" fontId="7" fillId="0" borderId="0" xfId="2" applyFont="1" applyAlignment="1"/>
    <xf numFmtId="0" fontId="11" fillId="6" borderId="3" xfId="0" applyFont="1" applyFill="1" applyBorder="1" applyAlignment="1">
      <alignment vertical="center"/>
    </xf>
    <xf numFmtId="0" fontId="11" fillId="0" borderId="3" xfId="0" applyFont="1" applyFill="1" applyBorder="1" applyAlignment="1">
      <alignment vertical="center"/>
    </xf>
    <xf numFmtId="164" fontId="15" fillId="0" borderId="0" xfId="4" applyFont="1" applyFill="1" applyAlignment="1" applyProtection="1">
      <alignment vertical="center"/>
    </xf>
    <xf numFmtId="164" fontId="9" fillId="0" borderId="0" xfId="2" applyFont="1" applyAlignment="1">
      <alignment vertical="center"/>
    </xf>
    <xf numFmtId="164" fontId="8" fillId="0" borderId="0" xfId="2" applyFont="1" applyAlignment="1">
      <alignment vertical="center"/>
    </xf>
    <xf numFmtId="164" fontId="16" fillId="0" borderId="2" xfId="2" applyFont="1" applyBorder="1" applyAlignment="1">
      <alignment vertical="center" wrapText="1"/>
    </xf>
    <xf numFmtId="169" fontId="12" fillId="0" borderId="9" xfId="1" applyNumberFormat="1" applyFont="1" applyFill="1" applyBorder="1" applyAlignment="1" applyProtection="1">
      <alignment horizontal="center" vertical="center"/>
    </xf>
    <xf numFmtId="164" fontId="9" fillId="0" borderId="0" xfId="2" applyFont="1" applyBorder="1" applyAlignment="1">
      <alignment horizontal="center" vertical="center"/>
    </xf>
    <xf numFmtId="172" fontId="6" fillId="0" borderId="0" xfId="0" applyNumberFormat="1" applyFont="1" applyBorder="1" applyAlignment="1">
      <alignment vertical="center"/>
    </xf>
    <xf numFmtId="0" fontId="6" fillId="0" borderId="0" xfId="0" applyFont="1"/>
    <xf numFmtId="164" fontId="9" fillId="0" borderId="0" xfId="2" applyFont="1" applyFill="1" applyBorder="1" applyAlignment="1">
      <alignment horizontal="center" vertical="center"/>
    </xf>
    <xf numFmtId="0" fontId="12" fillId="0" borderId="0" xfId="0" applyFont="1" applyBorder="1"/>
    <xf numFmtId="164" fontId="6" fillId="0" borderId="0" xfId="2" applyFont="1" applyFill="1" applyAlignment="1" applyProtection="1">
      <alignment vertical="center"/>
    </xf>
    <xf numFmtId="164" fontId="9" fillId="0" borderId="0" xfId="2" applyFont="1" applyFill="1" applyAlignment="1" applyProtection="1">
      <alignment vertical="center"/>
    </xf>
    <xf numFmtId="164" fontId="15" fillId="0" borderId="0" xfId="2" applyFont="1" applyFill="1" applyAlignment="1" applyProtection="1">
      <alignment vertical="center"/>
    </xf>
    <xf numFmtId="164" fontId="15" fillId="0" borderId="0" xfId="2" applyFont="1" applyAlignment="1">
      <alignment vertical="center"/>
    </xf>
    <xf numFmtId="164" fontId="9" fillId="0" borderId="2" xfId="2" applyFont="1" applyBorder="1" applyAlignment="1">
      <alignment vertical="center"/>
    </xf>
    <xf numFmtId="164" fontId="9" fillId="0" borderId="0" xfId="2" applyFont="1" applyBorder="1" applyAlignment="1">
      <alignment vertical="center"/>
    </xf>
    <xf numFmtId="164" fontId="6" fillId="0" borderId="0" xfId="2" applyFont="1" applyAlignment="1">
      <alignment vertical="center"/>
    </xf>
    <xf numFmtId="164" fontId="6" fillId="0" borderId="0" xfId="2" applyFont="1" applyBorder="1" applyAlignment="1">
      <alignment vertical="center"/>
    </xf>
    <xf numFmtId="164" fontId="15" fillId="0" borderId="0" xfId="2" applyFont="1" applyFill="1" applyBorder="1" applyAlignment="1">
      <alignment horizontal="left" vertical="center"/>
    </xf>
    <xf numFmtId="164" fontId="12" fillId="0" borderId="0" xfId="2" applyFont="1" applyFill="1" applyBorder="1" applyAlignment="1">
      <alignment horizontal="left" vertical="center"/>
    </xf>
    <xf numFmtId="164" fontId="17" fillId="0" borderId="0" xfId="2" applyFont="1" applyAlignment="1">
      <alignment vertical="center"/>
    </xf>
    <xf numFmtId="164" fontId="18" fillId="0" borderId="0" xfId="2" applyFont="1" applyAlignment="1">
      <alignment vertical="center"/>
    </xf>
    <xf numFmtId="164" fontId="18" fillId="0" borderId="0" xfId="2" applyFont="1" applyBorder="1" applyAlignment="1">
      <alignment vertical="center"/>
    </xf>
    <xf numFmtId="164" fontId="19" fillId="0" borderId="0" xfId="2" applyFont="1" applyFill="1" applyBorder="1" applyAlignment="1">
      <alignment horizontal="left" vertical="center"/>
    </xf>
    <xf numFmtId="164" fontId="20" fillId="0" borderId="0" xfId="2" applyFont="1" applyFill="1" applyBorder="1" applyAlignment="1">
      <alignment horizontal="left" vertical="center"/>
    </xf>
    <xf numFmtId="164" fontId="6" fillId="0" borderId="0" xfId="2" applyFont="1" applyFill="1" applyBorder="1" applyAlignment="1" applyProtection="1">
      <alignment vertical="center"/>
    </xf>
    <xf numFmtId="164" fontId="21" fillId="0" borderId="0" xfId="2" applyFont="1" applyFill="1" applyAlignment="1" applyProtection="1">
      <alignment horizontal="center" vertical="center"/>
    </xf>
    <xf numFmtId="164" fontId="22" fillId="0" borderId="0" xfId="2" applyFont="1" applyFill="1" applyAlignment="1" applyProtection="1"/>
    <xf numFmtId="164" fontId="23" fillId="0" borderId="0" xfId="2" applyFont="1" applyFill="1" applyAlignment="1" applyProtection="1">
      <alignment horizontal="center"/>
    </xf>
    <xf numFmtId="1" fontId="15" fillId="0" borderId="0" xfId="2" applyNumberFormat="1" applyFont="1" applyAlignment="1">
      <alignment horizontal="left" vertical="center"/>
    </xf>
    <xf numFmtId="164" fontId="9" fillId="0" borderId="0" xfId="2" applyFont="1" applyFill="1" applyBorder="1" applyAlignment="1" applyProtection="1">
      <alignment vertical="center"/>
    </xf>
    <xf numFmtId="164" fontId="25" fillId="0" borderId="0" xfId="2" applyFont="1" applyFill="1" applyAlignment="1" applyProtection="1"/>
    <xf numFmtId="164" fontId="24" fillId="0" borderId="0" xfId="2" applyFont="1" applyFill="1" applyAlignment="1" applyProtection="1">
      <alignment horizontal="right" vertical="center"/>
    </xf>
    <xf numFmtId="164" fontId="24" fillId="0" borderId="4" xfId="2" applyFont="1" applyFill="1" applyBorder="1" applyAlignment="1" applyProtection="1">
      <alignment vertical="center"/>
    </xf>
    <xf numFmtId="164" fontId="24" fillId="0" borderId="6" xfId="2" applyFont="1" applyFill="1" applyBorder="1" applyAlignment="1" applyProtection="1">
      <alignment vertical="center"/>
    </xf>
    <xf numFmtId="49" fontId="8" fillId="0" borderId="4" xfId="4" applyNumberFormat="1" applyFont="1" applyFill="1" applyBorder="1" applyAlignment="1" applyProtection="1">
      <alignment vertical="center" wrapText="1"/>
    </xf>
    <xf numFmtId="49" fontId="26" fillId="0" borderId="5" xfId="4" applyNumberFormat="1" applyFont="1" applyFill="1" applyBorder="1" applyAlignment="1" applyProtection="1">
      <alignment vertical="center" wrapText="1"/>
    </xf>
    <xf numFmtId="167" fontId="27" fillId="0" borderId="6" xfId="4" applyNumberFormat="1" applyFont="1" applyFill="1" applyBorder="1" applyAlignment="1" applyProtection="1">
      <alignment vertical="center"/>
    </xf>
    <xf numFmtId="176" fontId="15" fillId="0" borderId="5" xfId="6" applyNumberFormat="1" applyFont="1" applyFill="1" applyBorder="1" applyAlignment="1" applyProtection="1">
      <alignment horizontal="center" vertical="center"/>
    </xf>
    <xf numFmtId="164" fontId="15" fillId="0" borderId="0" xfId="2" applyFont="1" applyFill="1" applyBorder="1" applyAlignment="1" applyProtection="1">
      <alignment vertical="center"/>
    </xf>
    <xf numFmtId="49" fontId="8" fillId="0" borderId="4" xfId="2" applyNumberFormat="1" applyFont="1" applyFill="1" applyBorder="1" applyAlignment="1" applyProtection="1">
      <alignment vertical="center"/>
    </xf>
    <xf numFmtId="49" fontId="26" fillId="0" borderId="6" xfId="2" applyNumberFormat="1" applyFont="1" applyFill="1" applyBorder="1" applyAlignment="1" applyProtection="1">
      <alignment vertical="center"/>
    </xf>
    <xf numFmtId="167" fontId="11" fillId="0" borderId="4" xfId="2" applyNumberFormat="1" applyFont="1" applyFill="1" applyBorder="1" applyAlignment="1" applyProtection="1">
      <alignment vertical="center"/>
    </xf>
    <xf numFmtId="49" fontId="8" fillId="0" borderId="0" xfId="4" applyNumberFormat="1" applyFont="1" applyFill="1" applyBorder="1" applyAlignment="1" applyProtection="1">
      <alignment vertical="center" wrapText="1"/>
    </xf>
    <xf numFmtId="167" fontId="27" fillId="0" borderId="0" xfId="4" applyNumberFormat="1" applyFont="1" applyFill="1" applyBorder="1" applyAlignment="1" applyProtection="1">
      <alignment vertical="center"/>
    </xf>
    <xf numFmtId="169" fontId="15" fillId="0" borderId="0" xfId="1" applyNumberFormat="1" applyFont="1" applyFill="1" applyBorder="1" applyAlignment="1" applyProtection="1">
      <alignment vertical="center"/>
    </xf>
    <xf numFmtId="178" fontId="15" fillId="0" borderId="0" xfId="3" applyNumberFormat="1" applyFont="1" applyBorder="1" applyAlignment="1">
      <alignment horizontal="center" vertical="center"/>
    </xf>
    <xf numFmtId="164" fontId="15" fillId="0" borderId="0" xfId="4" applyFont="1" applyFill="1" applyBorder="1" applyAlignment="1" applyProtection="1">
      <alignment vertical="center"/>
    </xf>
    <xf numFmtId="166" fontId="15" fillId="0" borderId="0" xfId="6" applyNumberFormat="1" applyFont="1" applyFill="1" applyBorder="1" applyAlignment="1" applyProtection="1">
      <alignment horizontal="center" vertical="center"/>
    </xf>
    <xf numFmtId="164" fontId="9" fillId="0" borderId="0" xfId="4" applyFont="1" applyFill="1" applyBorder="1" applyAlignment="1" applyProtection="1">
      <alignment vertical="center"/>
    </xf>
    <xf numFmtId="164" fontId="22" fillId="0" borderId="0" xfId="4" applyFont="1" applyAlignment="1"/>
    <xf numFmtId="164" fontId="29" fillId="0" borderId="0" xfId="4" applyFont="1" applyAlignment="1">
      <alignment horizontal="center" vertical="center"/>
    </xf>
    <xf numFmtId="164" fontId="29" fillId="0" borderId="0" xfId="4" applyFont="1" applyAlignment="1">
      <alignment horizontal="right" vertical="center"/>
    </xf>
    <xf numFmtId="3" fontId="8" fillId="0" borderId="8" xfId="4" applyNumberFormat="1" applyFont="1" applyBorder="1" applyAlignment="1">
      <alignment horizontal="center" vertical="center"/>
    </xf>
    <xf numFmtId="164" fontId="29" fillId="0" borderId="0" xfId="4" applyFont="1" applyBorder="1" applyAlignment="1">
      <alignment horizontal="center" vertical="center"/>
    </xf>
    <xf numFmtId="164" fontId="12" fillId="0" borderId="1" xfId="4" applyFont="1" applyBorder="1" applyAlignment="1">
      <alignment vertical="center"/>
    </xf>
    <xf numFmtId="164" fontId="12" fillId="0" borderId="2" xfId="4" applyFont="1" applyBorder="1" applyAlignment="1">
      <alignment vertical="center"/>
    </xf>
    <xf numFmtId="3" fontId="12" fillId="0" borderId="11" xfId="4" applyNumberFormat="1" applyFont="1" applyBorder="1" applyAlignment="1">
      <alignment horizontal="center" vertical="center"/>
    </xf>
    <xf numFmtId="164" fontId="12" fillId="0" borderId="0" xfId="4" applyFont="1" applyBorder="1" applyAlignment="1">
      <alignment vertical="center"/>
    </xf>
    <xf numFmtId="164" fontId="15" fillId="0" borderId="0" xfId="4" applyFont="1" applyBorder="1" applyAlignment="1">
      <alignment vertical="center"/>
    </xf>
    <xf numFmtId="164" fontId="12" fillId="0" borderId="3" xfId="4" applyFont="1" applyBorder="1" applyAlignment="1">
      <alignment vertical="center"/>
    </xf>
    <xf numFmtId="3" fontId="12" fillId="0" borderId="7" xfId="4" applyNumberFormat="1" applyFont="1" applyBorder="1" applyAlignment="1">
      <alignment horizontal="center" vertical="center"/>
    </xf>
    <xf numFmtId="164" fontId="24" fillId="0" borderId="3" xfId="4" applyFont="1" applyBorder="1" applyAlignment="1">
      <alignment vertical="center"/>
    </xf>
    <xf numFmtId="164" fontId="24" fillId="0" borderId="0" xfId="4" applyFont="1" applyBorder="1" applyAlignment="1">
      <alignment vertical="center"/>
    </xf>
    <xf numFmtId="164" fontId="12" fillId="0" borderId="10" xfId="4" applyFont="1" applyBorder="1" applyAlignment="1">
      <alignment vertical="center"/>
    </xf>
    <xf numFmtId="164" fontId="12" fillId="0" borderId="9" xfId="4" applyFont="1" applyBorder="1" applyAlignment="1">
      <alignment vertical="center"/>
    </xf>
    <xf numFmtId="3" fontId="12" fillId="0" borderId="8" xfId="4" applyNumberFormat="1" applyFont="1" applyBorder="1" applyAlignment="1">
      <alignment horizontal="center" vertical="center"/>
    </xf>
    <xf numFmtId="164" fontId="12" fillId="0" borderId="0" xfId="4" applyFont="1" applyAlignment="1">
      <alignment vertical="center"/>
    </xf>
    <xf numFmtId="164" fontId="9" fillId="0" borderId="0" xfId="4" applyFont="1" applyBorder="1" applyAlignment="1">
      <alignment vertical="center"/>
    </xf>
    <xf numFmtId="164" fontId="15" fillId="5" borderId="0" xfId="2" applyFont="1" applyFill="1" applyAlignment="1">
      <alignment vertical="center"/>
    </xf>
    <xf numFmtId="164" fontId="15" fillId="6" borderId="0" xfId="2" applyFont="1" applyFill="1" applyAlignment="1" applyProtection="1">
      <alignment vertical="center"/>
    </xf>
    <xf numFmtId="164" fontId="31" fillId="3" borderId="0" xfId="2" applyFont="1" applyFill="1" applyAlignment="1">
      <alignment vertical="center"/>
    </xf>
    <xf numFmtId="164" fontId="31" fillId="4" borderId="0" xfId="2" applyFont="1" applyFill="1" applyAlignment="1" applyProtection="1">
      <alignment vertical="center"/>
    </xf>
    <xf numFmtId="164" fontId="29" fillId="0" borderId="9" xfId="2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 wrapText="1"/>
    </xf>
    <xf numFmtId="164" fontId="29" fillId="0" borderId="0" xfId="2" applyFont="1" applyAlignment="1">
      <alignment horizontal="center" vertical="center"/>
    </xf>
    <xf numFmtId="49" fontId="26" fillId="0" borderId="12" xfId="2" applyNumberFormat="1" applyFont="1" applyFill="1" applyBorder="1" applyAlignment="1" applyProtection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164" fontId="8" fillId="0" borderId="13" xfId="2" applyFont="1" applyBorder="1" applyAlignment="1">
      <alignment vertical="center"/>
    </xf>
    <xf numFmtId="164" fontId="10" fillId="0" borderId="1" xfId="2" applyFont="1" applyBorder="1" applyAlignment="1">
      <alignment horizontal="center" vertical="center"/>
    </xf>
    <xf numFmtId="164" fontId="10" fillId="0" borderId="2" xfId="2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 wrapText="1"/>
    </xf>
    <xf numFmtId="0" fontId="12" fillId="0" borderId="11" xfId="0" applyNumberFormat="1" applyFont="1" applyBorder="1" applyAlignment="1">
      <alignment horizontal="center" vertical="center" wrapText="1"/>
    </xf>
    <xf numFmtId="0" fontId="12" fillId="0" borderId="0" xfId="0" applyNumberFormat="1" applyFont="1" applyBorder="1" applyAlignment="1">
      <alignment horizontal="center" vertical="center" wrapText="1"/>
    </xf>
    <xf numFmtId="164" fontId="10" fillId="0" borderId="0" xfId="2" applyFont="1" applyAlignment="1">
      <alignment horizontal="center" vertical="center"/>
    </xf>
    <xf numFmtId="49" fontId="10" fillId="0" borderId="14" xfId="2" applyNumberFormat="1" applyFont="1" applyFill="1" applyBorder="1" applyAlignment="1" applyProtection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4" xfId="0" applyNumberFormat="1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164" fontId="10" fillId="0" borderId="12" xfId="2" applyFont="1" applyBorder="1" applyAlignment="1">
      <alignment horizontal="center" vertical="center"/>
    </xf>
    <xf numFmtId="0" fontId="29" fillId="0" borderId="3" xfId="0" applyFont="1" applyBorder="1" applyAlignment="1">
      <alignment vertical="center"/>
    </xf>
    <xf numFmtId="172" fontId="6" fillId="0" borderId="0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vertical="center"/>
    </xf>
    <xf numFmtId="180" fontId="8" fillId="0" borderId="14" xfId="2" applyNumberFormat="1" applyFont="1" applyBorder="1" applyAlignment="1">
      <alignment horizontal="center" vertical="center"/>
    </xf>
    <xf numFmtId="171" fontId="8" fillId="0" borderId="0" xfId="2" applyNumberFormat="1" applyFont="1" applyBorder="1" applyAlignment="1">
      <alignment horizontal="center" vertical="center"/>
    </xf>
    <xf numFmtId="183" fontId="8" fillId="0" borderId="14" xfId="2" applyNumberFormat="1" applyFont="1" applyBorder="1" applyAlignment="1">
      <alignment horizontal="center" vertical="center"/>
    </xf>
    <xf numFmtId="164" fontId="29" fillId="0" borderId="0" xfId="2" applyFont="1" applyAlignment="1">
      <alignment vertical="center"/>
    </xf>
    <xf numFmtId="179" fontId="15" fillId="0" borderId="7" xfId="4" applyNumberFormat="1" applyFont="1" applyBorder="1" applyAlignment="1">
      <alignment horizontal="right" vertical="center"/>
    </xf>
    <xf numFmtId="173" fontId="15" fillId="0" borderId="0" xfId="2" applyNumberFormat="1" applyFont="1" applyBorder="1" applyAlignment="1">
      <alignment horizontal="right" vertical="center"/>
    </xf>
    <xf numFmtId="171" fontId="15" fillId="0" borderId="0" xfId="2" applyNumberFormat="1" applyFont="1" applyBorder="1" applyAlignment="1">
      <alignment horizontal="center" vertical="center"/>
    </xf>
    <xf numFmtId="181" fontId="15" fillId="0" borderId="14" xfId="2" applyNumberFormat="1" applyFont="1" applyBorder="1" applyAlignment="1">
      <alignment horizontal="center" vertical="center"/>
    </xf>
    <xf numFmtId="164" fontId="15" fillId="0" borderId="14" xfId="2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horizontal="right" vertical="center"/>
    </xf>
    <xf numFmtId="173" fontId="12" fillId="0" borderId="7" xfId="2" applyNumberFormat="1" applyFont="1" applyBorder="1" applyAlignment="1">
      <alignment horizontal="right" vertical="center"/>
    </xf>
    <xf numFmtId="173" fontId="12" fillId="0" borderId="0" xfId="2" applyNumberFormat="1" applyFont="1" applyBorder="1" applyAlignment="1">
      <alignment horizontal="right" vertical="center"/>
    </xf>
    <xf numFmtId="171" fontId="12" fillId="0" borderId="0" xfId="2" applyNumberFormat="1" applyFont="1" applyBorder="1" applyAlignment="1">
      <alignment horizontal="center" vertical="center"/>
    </xf>
    <xf numFmtId="164" fontId="12" fillId="0" borderId="14" xfId="2" applyFont="1" applyBorder="1" applyAlignment="1">
      <alignment vertical="center"/>
    </xf>
    <xf numFmtId="171" fontId="12" fillId="0" borderId="14" xfId="2" applyNumberFormat="1" applyFont="1" applyBorder="1" applyAlignment="1">
      <alignment horizontal="center" vertical="center"/>
    </xf>
    <xf numFmtId="0" fontId="14" fillId="0" borderId="14" xfId="0" applyFont="1" applyBorder="1" applyAlignment="1">
      <alignment vertical="center"/>
    </xf>
    <xf numFmtId="164" fontId="12" fillId="0" borderId="0" xfId="2" applyFont="1" applyBorder="1" applyAlignment="1">
      <alignment vertical="center"/>
    </xf>
    <xf numFmtId="173" fontId="15" fillId="0" borderId="0" xfId="2" applyNumberFormat="1" applyFont="1" applyFill="1" applyBorder="1" applyAlignment="1">
      <alignment horizontal="right" vertical="center"/>
    </xf>
    <xf numFmtId="179" fontId="15" fillId="5" borderId="7" xfId="4" applyNumberFormat="1" applyFont="1" applyFill="1" applyBorder="1" applyAlignment="1">
      <alignment horizontal="right" vertical="center"/>
    </xf>
    <xf numFmtId="181" fontId="15" fillId="5" borderId="14" xfId="2" applyNumberFormat="1" applyFont="1" applyFill="1" applyBorder="1" applyAlignment="1">
      <alignment horizontal="center" vertical="center"/>
    </xf>
    <xf numFmtId="164" fontId="15" fillId="5" borderId="14" xfId="2" applyFont="1" applyFill="1" applyBorder="1" applyAlignment="1">
      <alignment vertical="center"/>
    </xf>
    <xf numFmtId="179" fontId="15" fillId="0" borderId="7" xfId="4" applyNumberFormat="1" applyFont="1" applyFill="1" applyBorder="1" applyAlignment="1">
      <alignment horizontal="right" vertical="center"/>
    </xf>
    <xf numFmtId="0" fontId="13" fillId="0" borderId="14" xfId="0" applyFont="1" applyBorder="1" applyAlignment="1">
      <alignment vertical="center"/>
    </xf>
    <xf numFmtId="0" fontId="35" fillId="0" borderId="14" xfId="0" applyFont="1" applyBorder="1" applyAlignment="1">
      <alignment vertical="center"/>
    </xf>
    <xf numFmtId="168" fontId="13" fillId="0" borderId="0" xfId="0" applyNumberFormat="1" applyFont="1" applyBorder="1" applyAlignment="1">
      <alignment horizontal="right" vertical="center"/>
    </xf>
    <xf numFmtId="164" fontId="12" fillId="0" borderId="0" xfId="2" applyFont="1" applyAlignment="1">
      <alignment vertical="center"/>
    </xf>
    <xf numFmtId="164" fontId="12" fillId="0" borderId="15" xfId="2" applyFont="1" applyBorder="1" applyAlignment="1">
      <alignment vertical="center"/>
    </xf>
    <xf numFmtId="171" fontId="12" fillId="0" borderId="15" xfId="2" applyNumberFormat="1" applyFont="1" applyBorder="1" applyAlignment="1">
      <alignment horizontal="center" vertical="center"/>
    </xf>
    <xf numFmtId="164" fontId="9" fillId="0" borderId="6" xfId="2" applyFont="1" applyBorder="1" applyAlignment="1">
      <alignment vertical="center"/>
    </xf>
    <xf numFmtId="0" fontId="29" fillId="0" borderId="4" xfId="0" applyFont="1" applyBorder="1" applyAlignment="1">
      <alignment vertical="center"/>
    </xf>
    <xf numFmtId="182" fontId="8" fillId="0" borderId="13" xfId="2" applyNumberFormat="1" applyFont="1" applyBorder="1" applyAlignment="1">
      <alignment horizontal="center" vertical="center"/>
    </xf>
    <xf numFmtId="182" fontId="8" fillId="0" borderId="5" xfId="2" applyNumberFormat="1" applyFont="1" applyBorder="1" applyAlignment="1">
      <alignment horizontal="center" vertical="center"/>
    </xf>
    <xf numFmtId="0" fontId="36" fillId="0" borderId="0" xfId="0" applyFont="1" applyBorder="1" applyAlignment="1">
      <alignment vertical="center"/>
    </xf>
    <xf numFmtId="183" fontId="8" fillId="0" borderId="13" xfId="2" applyNumberFormat="1" applyFont="1" applyBorder="1" applyAlignment="1">
      <alignment horizontal="center" vertical="center"/>
    </xf>
    <xf numFmtId="164" fontId="22" fillId="0" borderId="0" xfId="2" applyFont="1" applyAlignment="1"/>
    <xf numFmtId="164" fontId="29" fillId="0" borderId="0" xfId="2" applyFont="1" applyAlignment="1">
      <alignment horizontal="left" vertical="center"/>
    </xf>
    <xf numFmtId="172" fontId="15" fillId="0" borderId="0" xfId="2" applyNumberFormat="1" applyFont="1" applyFill="1" applyAlignment="1">
      <alignment vertical="center"/>
    </xf>
    <xf numFmtId="164" fontId="9" fillId="0" borderId="0" xfId="2" applyFont="1" applyAlignment="1">
      <alignment horizontal="right" vertical="center"/>
    </xf>
    <xf numFmtId="164" fontId="8" fillId="0" borderId="0" xfId="2" applyFont="1" applyAlignment="1">
      <alignment horizontal="left" vertical="center"/>
    </xf>
    <xf numFmtId="164" fontId="15" fillId="0" borderId="0" xfId="2" applyFont="1" applyAlignment="1">
      <alignment horizontal="right" vertical="center"/>
    </xf>
    <xf numFmtId="0" fontId="6" fillId="0" borderId="0" xfId="0" applyFont="1" applyBorder="1"/>
    <xf numFmtId="49" fontId="25" fillId="0" borderId="0" xfId="4" applyNumberFormat="1" applyFont="1" applyFill="1" applyAlignment="1">
      <alignment horizontal="right" vertical="center"/>
    </xf>
    <xf numFmtId="49" fontId="25" fillId="0" borderId="0" xfId="4" applyNumberFormat="1" applyFont="1" applyFill="1" applyAlignment="1">
      <alignment vertical="center"/>
    </xf>
    <xf numFmtId="4" fontId="6" fillId="0" borderId="0" xfId="0" applyNumberFormat="1" applyFont="1"/>
    <xf numFmtId="173" fontId="37" fillId="0" borderId="0" xfId="2" applyNumberFormat="1" applyFont="1" applyFill="1" applyAlignment="1">
      <alignment horizontal="right" vertical="center"/>
    </xf>
    <xf numFmtId="4" fontId="12" fillId="0" borderId="0" xfId="0" applyNumberFormat="1" applyFont="1"/>
    <xf numFmtId="172" fontId="8" fillId="0" borderId="0" xfId="2" applyNumberFormat="1" applyFont="1" applyBorder="1" applyAlignment="1">
      <alignment vertical="center"/>
    </xf>
    <xf numFmtId="164" fontId="8" fillId="0" borderId="0" xfId="2" applyFont="1" applyAlignment="1">
      <alignment horizontal="right" vertical="center"/>
    </xf>
    <xf numFmtId="164" fontId="15" fillId="0" borderId="0" xfId="2" applyFont="1" applyBorder="1" applyAlignment="1">
      <alignment vertical="center"/>
    </xf>
    <xf numFmtId="164" fontId="15" fillId="0" borderId="0" xfId="2" applyFont="1" applyAlignment="1">
      <alignment horizontal="center" vertical="center"/>
    </xf>
    <xf numFmtId="173" fontId="15" fillId="0" borderId="5" xfId="0" applyNumberFormat="1" applyFont="1" applyBorder="1" applyAlignment="1">
      <alignment horizontal="right" vertical="center"/>
    </xf>
    <xf numFmtId="164" fontId="15" fillId="0" borderId="0" xfId="2" applyFont="1" applyFill="1" applyAlignment="1">
      <alignment vertical="center"/>
    </xf>
    <xf numFmtId="0" fontId="29" fillId="0" borderId="9" xfId="2" applyNumberFormat="1" applyFont="1" applyBorder="1" applyAlignment="1">
      <alignment horizontal="center" vertical="center"/>
    </xf>
    <xf numFmtId="0" fontId="29" fillId="0" borderId="8" xfId="2" applyNumberFormat="1" applyFont="1" applyBorder="1" applyAlignment="1">
      <alignment horizontal="center" vertical="center"/>
    </xf>
    <xf numFmtId="0" fontId="29" fillId="0" borderId="0" xfId="2" applyNumberFormat="1" applyFont="1" applyAlignment="1">
      <alignment horizontal="center" vertical="center"/>
    </xf>
    <xf numFmtId="49" fontId="26" fillId="0" borderId="13" xfId="2" applyNumberFormat="1" applyFont="1" applyFill="1" applyBorder="1" applyAlignment="1" applyProtection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10" fillId="0" borderId="1" xfId="2" applyNumberFormat="1" applyFont="1" applyBorder="1" applyAlignment="1">
      <alignment horizontal="center" vertical="center"/>
    </xf>
    <xf numFmtId="0" fontId="10" fillId="0" borderId="2" xfId="2" applyNumberFormat="1" applyFont="1" applyBorder="1" applyAlignment="1">
      <alignment horizontal="center" vertical="center"/>
    </xf>
    <xf numFmtId="0" fontId="10" fillId="0" borderId="11" xfId="2" applyNumberFormat="1" applyFont="1" applyBorder="1" applyAlignment="1">
      <alignment horizontal="center" vertical="center"/>
    </xf>
    <xf numFmtId="0" fontId="12" fillId="0" borderId="7" xfId="0" applyNumberFormat="1" applyFont="1" applyBorder="1" applyAlignment="1">
      <alignment horizontal="right" vertical="center" wrapText="1"/>
    </xf>
    <xf numFmtId="0" fontId="12" fillId="0" borderId="7" xfId="0" applyNumberFormat="1" applyFont="1" applyBorder="1" applyAlignment="1">
      <alignment horizontal="center" vertical="center" wrapText="1"/>
    </xf>
    <xf numFmtId="0" fontId="10" fillId="0" borderId="0" xfId="2" applyNumberFormat="1" applyFont="1" applyAlignment="1">
      <alignment horizontal="center" vertical="center"/>
    </xf>
    <xf numFmtId="0" fontId="10" fillId="0" borderId="0" xfId="2" applyNumberFormat="1" applyFont="1" applyBorder="1" applyAlignment="1">
      <alignment horizontal="center" vertical="center"/>
    </xf>
    <xf numFmtId="164" fontId="10" fillId="0" borderId="14" xfId="2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0" fillId="0" borderId="14" xfId="2" applyNumberFormat="1" applyFont="1" applyBorder="1" applyAlignment="1">
      <alignment horizontal="center" vertical="center"/>
    </xf>
    <xf numFmtId="164" fontId="10" fillId="0" borderId="3" xfId="2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179" fontId="24" fillId="0" borderId="7" xfId="4" applyNumberFormat="1" applyFont="1" applyBorder="1" applyAlignment="1">
      <alignment horizontal="right" vertical="center"/>
    </xf>
    <xf numFmtId="171" fontId="15" fillId="0" borderId="0" xfId="2" applyNumberFormat="1" applyFont="1" applyBorder="1" applyAlignment="1">
      <alignment horizontal="left" vertical="center"/>
    </xf>
    <xf numFmtId="171" fontId="15" fillId="0" borderId="3" xfId="2" applyNumberFormat="1" applyFont="1" applyBorder="1" applyAlignment="1">
      <alignment horizontal="center" vertical="center"/>
    </xf>
    <xf numFmtId="179" fontId="24" fillId="0" borderId="7" xfId="4" applyNumberFormat="1" applyFont="1" applyBorder="1" applyAlignment="1">
      <alignment horizontal="center" vertical="center"/>
    </xf>
    <xf numFmtId="0" fontId="13" fillId="0" borderId="10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13" fillId="0" borderId="8" xfId="0" applyFont="1" applyBorder="1" applyAlignment="1">
      <alignment horizontal="right" vertical="center"/>
    </xf>
    <xf numFmtId="171" fontId="12" fillId="0" borderId="7" xfId="2" applyNumberFormat="1" applyFont="1" applyBorder="1" applyAlignment="1">
      <alignment horizontal="center" vertical="center"/>
    </xf>
    <xf numFmtId="168" fontId="13" fillId="0" borderId="7" xfId="0" applyNumberFormat="1" applyFont="1" applyBorder="1" applyAlignment="1">
      <alignment horizontal="right" vertical="center"/>
    </xf>
    <xf numFmtId="164" fontId="12" fillId="0" borderId="3" xfId="2" applyFont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Border="1" applyAlignment="1">
      <alignment horizontal="right" vertical="center"/>
    </xf>
    <xf numFmtId="173" fontId="15" fillId="0" borderId="2" xfId="2" applyNumberFormat="1" applyFont="1" applyBorder="1" applyAlignment="1">
      <alignment horizontal="right" vertical="center"/>
    </xf>
    <xf numFmtId="171" fontId="15" fillId="0" borderId="2" xfId="2" applyNumberFormat="1" applyFont="1" applyBorder="1" applyAlignment="1">
      <alignment horizontal="center" vertical="center"/>
    </xf>
    <xf numFmtId="168" fontId="24" fillId="0" borderId="2" xfId="0" applyNumberFormat="1" applyFont="1" applyBorder="1" applyAlignment="1">
      <alignment horizontal="right" vertical="center"/>
    </xf>
    <xf numFmtId="0" fontId="29" fillId="0" borderId="0" xfId="2" applyNumberFormat="1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3" fillId="0" borderId="11" xfId="0" applyFont="1" applyBorder="1" applyAlignment="1">
      <alignment horizontal="right" vertical="center"/>
    </xf>
    <xf numFmtId="164" fontId="12" fillId="0" borderId="10" xfId="2" applyFont="1" applyBorder="1" applyAlignment="1">
      <alignment vertical="center"/>
    </xf>
    <xf numFmtId="171" fontId="12" fillId="0" borderId="8" xfId="2" applyNumberFormat="1" applyFont="1" applyBorder="1" applyAlignment="1">
      <alignment horizontal="center" vertical="center"/>
    </xf>
    <xf numFmtId="164" fontId="9" fillId="0" borderId="2" xfId="2" applyFont="1" applyBorder="1" applyAlignment="1">
      <alignment horizontal="left" vertical="center" wrapText="1"/>
    </xf>
    <xf numFmtId="164" fontId="17" fillId="0" borderId="2" xfId="2" applyFont="1" applyBorder="1" applyAlignment="1">
      <alignment vertical="center"/>
    </xf>
    <xf numFmtId="164" fontId="9" fillId="0" borderId="0" xfId="2" applyFont="1" applyBorder="1" applyAlignment="1">
      <alignment horizontal="left" vertical="center" wrapText="1"/>
    </xf>
    <xf numFmtId="164" fontId="17" fillId="0" borderId="0" xfId="2" applyFont="1" applyBorder="1" applyAlignment="1">
      <alignment vertical="center"/>
    </xf>
    <xf numFmtId="164" fontId="38" fillId="0" borderId="0" xfId="2" applyFont="1" applyFill="1" applyBorder="1" applyAlignment="1">
      <alignment horizontal="left" vertical="center"/>
    </xf>
    <xf numFmtId="164" fontId="39" fillId="0" borderId="0" xfId="2" applyFont="1" applyAlignment="1">
      <alignment vertical="center"/>
    </xf>
    <xf numFmtId="164" fontId="40" fillId="0" borderId="0" xfId="2" applyFont="1" applyFill="1" applyBorder="1" applyAlignment="1">
      <alignment horizontal="left" vertical="center"/>
    </xf>
    <xf numFmtId="164" fontId="22" fillId="0" borderId="0" xfId="2" applyFont="1" applyBorder="1" applyAlignment="1">
      <alignment vertical="center"/>
    </xf>
    <xf numFmtId="164" fontId="4" fillId="0" borderId="0" xfId="2" applyFont="1" applyAlignment="1">
      <alignment vertical="center"/>
    </xf>
    <xf numFmtId="164" fontId="16" fillId="0" borderId="2" xfId="2" applyFont="1" applyBorder="1" applyAlignment="1">
      <alignment horizontal="centerContinuous" vertical="center" wrapText="1"/>
    </xf>
    <xf numFmtId="1" fontId="42" fillId="0" borderId="0" xfId="2" applyNumberFormat="1" applyFont="1" applyFill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164" fontId="15" fillId="0" borderId="3" xfId="2" applyFont="1" applyFill="1" applyBorder="1" applyAlignment="1">
      <alignment horizontal="left" vertical="center"/>
    </xf>
    <xf numFmtId="164" fontId="24" fillId="0" borderId="0" xfId="2" applyFont="1" applyFill="1" applyBorder="1" applyAlignment="1">
      <alignment horizontal="left" vertical="center"/>
    </xf>
    <xf numFmtId="0" fontId="11" fillId="0" borderId="0" xfId="0" applyNumberFormat="1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164" fontId="12" fillId="0" borderId="10" xfId="2" applyFont="1" applyFill="1" applyBorder="1" applyAlignment="1">
      <alignment horizontal="left" vertical="center"/>
    </xf>
    <xf numFmtId="164" fontId="12" fillId="0" borderId="9" xfId="2" applyFont="1" applyFill="1" applyBorder="1" applyAlignment="1">
      <alignment horizontal="left" vertical="center"/>
    </xf>
    <xf numFmtId="1" fontId="12" fillId="0" borderId="9" xfId="2" applyNumberFormat="1" applyFont="1" applyFill="1" applyBorder="1" applyAlignment="1">
      <alignment horizontal="center" vertical="center" wrapText="1"/>
    </xf>
    <xf numFmtId="0" fontId="12" fillId="0" borderId="8" xfId="0" applyFont="1" applyBorder="1" applyAlignment="1">
      <alignment vertical="center"/>
    </xf>
    <xf numFmtId="164" fontId="15" fillId="0" borderId="2" xfId="2" applyFont="1" applyFill="1" applyBorder="1" applyAlignment="1">
      <alignment horizontal="left" vertical="center"/>
    </xf>
    <xf numFmtId="167" fontId="15" fillId="0" borderId="2" xfId="2" applyNumberFormat="1" applyFont="1" applyFill="1" applyBorder="1" applyAlignment="1">
      <alignment horizontal="left" vertical="center"/>
    </xf>
    <xf numFmtId="169" fontId="15" fillId="0" borderId="2" xfId="1" applyNumberFormat="1" applyFont="1" applyFill="1" applyBorder="1" applyAlignment="1" applyProtection="1">
      <alignment vertical="center"/>
    </xf>
    <xf numFmtId="1" fontId="15" fillId="0" borderId="2" xfId="2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/>
    </xf>
    <xf numFmtId="0" fontId="24" fillId="0" borderId="2" xfId="0" applyFont="1" applyBorder="1" applyAlignment="1">
      <alignment vertical="center"/>
    </xf>
    <xf numFmtId="0" fontId="24" fillId="0" borderId="11" xfId="0" applyFont="1" applyBorder="1" applyAlignment="1">
      <alignment horizontal="right" vertical="center"/>
    </xf>
    <xf numFmtId="173" fontId="15" fillId="0" borderId="7" xfId="2" applyNumberFormat="1" applyFont="1" applyBorder="1" applyAlignment="1">
      <alignment horizontal="right" vertical="center"/>
    </xf>
    <xf numFmtId="171" fontId="15" fillId="0" borderId="7" xfId="2" applyNumberFormat="1" applyFont="1" applyBorder="1" applyAlignment="1">
      <alignment horizontal="center" vertical="center"/>
    </xf>
    <xf numFmtId="0" fontId="24" fillId="0" borderId="7" xfId="0" applyFont="1" applyBorder="1" applyAlignment="1">
      <alignment horizontal="right" vertical="center"/>
    </xf>
    <xf numFmtId="174" fontId="8" fillId="0" borderId="7" xfId="2" applyNumberFormat="1" applyFont="1" applyFill="1" applyBorder="1" applyAlignment="1">
      <alignment horizontal="center" vertical="center" wrapText="1"/>
    </xf>
    <xf numFmtId="174" fontId="15" fillId="0" borderId="7" xfId="2" applyNumberFormat="1" applyFont="1" applyFill="1" applyBorder="1" applyAlignment="1">
      <alignment horizontal="center" vertical="center" wrapText="1"/>
    </xf>
    <xf numFmtId="0" fontId="24" fillId="0" borderId="3" xfId="0" applyFont="1" applyBorder="1" applyAlignment="1">
      <alignment vertical="center"/>
    </xf>
    <xf numFmtId="174" fontId="15" fillId="0" borderId="8" xfId="2" applyNumberFormat="1" applyFont="1" applyFill="1" applyBorder="1" applyAlignment="1">
      <alignment horizontal="center" vertical="center" wrapText="1"/>
    </xf>
    <xf numFmtId="171" fontId="15" fillId="0" borderId="8" xfId="2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0" fontId="8" fillId="2" borderId="3" xfId="0" applyFont="1" applyFill="1" applyBorder="1" applyAlignment="1">
      <alignment vertical="center"/>
    </xf>
    <xf numFmtId="0" fontId="24" fillId="2" borderId="0" xfId="0" applyFont="1" applyFill="1" applyBorder="1" applyAlignment="1">
      <alignment vertical="center"/>
    </xf>
    <xf numFmtId="0" fontId="24" fillId="2" borderId="0" xfId="0" applyFont="1" applyFill="1" applyBorder="1" applyAlignment="1">
      <alignment horizontal="right" vertical="center"/>
    </xf>
    <xf numFmtId="0" fontId="24" fillId="0" borderId="10" xfId="0" applyFont="1" applyBorder="1" applyAlignment="1">
      <alignment vertical="center"/>
    </xf>
    <xf numFmtId="0" fontId="24" fillId="0" borderId="9" xfId="0" applyFont="1" applyBorder="1" applyAlignment="1">
      <alignment vertical="center"/>
    </xf>
    <xf numFmtId="0" fontId="24" fillId="0" borderId="9" xfId="0" applyFont="1" applyBorder="1" applyAlignment="1">
      <alignment horizontal="right" vertical="center"/>
    </xf>
    <xf numFmtId="173" fontId="15" fillId="0" borderId="8" xfId="2" applyNumberFormat="1" applyFont="1" applyBorder="1" applyAlignment="1">
      <alignment horizontal="right" vertical="center"/>
    </xf>
    <xf numFmtId="168" fontId="24" fillId="0" borderId="7" xfId="0" applyNumberFormat="1" applyFont="1" applyBorder="1" applyAlignment="1">
      <alignment horizontal="right" vertical="center"/>
    </xf>
    <xf numFmtId="168" fontId="24" fillId="0" borderId="8" xfId="0" applyNumberFormat="1" applyFont="1" applyBorder="1" applyAlignment="1">
      <alignment horizontal="right" vertical="center"/>
    </xf>
    <xf numFmtId="167" fontId="15" fillId="0" borderId="0" xfId="2" applyNumberFormat="1" applyFont="1" applyFill="1" applyBorder="1" applyAlignment="1">
      <alignment horizontal="left" vertical="center"/>
    </xf>
    <xf numFmtId="1" fontId="15" fillId="0" borderId="0" xfId="2" applyNumberFormat="1" applyFont="1" applyFill="1" applyBorder="1" applyAlignment="1">
      <alignment horizontal="center" vertical="center" wrapText="1"/>
    </xf>
    <xf numFmtId="0" fontId="45" fillId="0" borderId="3" xfId="0" applyFont="1" applyBorder="1" applyAlignment="1">
      <alignment vertical="center"/>
    </xf>
    <xf numFmtId="164" fontId="16" fillId="0" borderId="0" xfId="2" applyFont="1" applyFill="1" applyAlignment="1" applyProtection="1">
      <alignment vertical="center"/>
    </xf>
    <xf numFmtId="171" fontId="15" fillId="0" borderId="0" xfId="1" applyNumberFormat="1" applyFont="1" applyFill="1" applyBorder="1" applyAlignment="1" applyProtection="1">
      <alignment horizontal="center" vertical="center"/>
    </xf>
    <xf numFmtId="49" fontId="8" fillId="0" borderId="5" xfId="4" applyNumberFormat="1" applyFont="1" applyFill="1" applyBorder="1" applyAlignment="1" applyProtection="1">
      <alignment vertical="center" wrapText="1"/>
    </xf>
    <xf numFmtId="49" fontId="8" fillId="0" borderId="6" xfId="2" applyNumberFormat="1" applyFont="1" applyFill="1" applyBorder="1" applyAlignment="1" applyProtection="1">
      <alignment vertical="center"/>
    </xf>
    <xf numFmtId="49" fontId="8" fillId="0" borderId="0" xfId="2" applyNumberFormat="1" applyFont="1" applyFill="1" applyBorder="1" applyAlignment="1" applyProtection="1">
      <alignment vertical="center"/>
    </xf>
    <xf numFmtId="172" fontId="15" fillId="0" borderId="0" xfId="2" applyNumberFormat="1" applyFont="1" applyBorder="1" applyAlignment="1">
      <alignment horizontal="center" vertical="center"/>
    </xf>
    <xf numFmtId="176" fontId="15" fillId="0" borderId="0" xfId="2" applyNumberFormat="1" applyFont="1" applyBorder="1" applyAlignment="1">
      <alignment horizontal="center" vertical="center"/>
    </xf>
    <xf numFmtId="176" fontId="15" fillId="0" borderId="0" xfId="2" applyNumberFormat="1" applyFont="1" applyBorder="1" applyAlignment="1">
      <alignment vertical="center"/>
    </xf>
    <xf numFmtId="176" fontId="15" fillId="0" borderId="0" xfId="6" applyNumberFormat="1" applyFont="1" applyFill="1" applyBorder="1" applyAlignment="1" applyProtection="1">
      <alignment horizontal="center" vertical="center"/>
    </xf>
    <xf numFmtId="49" fontId="26" fillId="0" borderId="4" xfId="2" applyNumberFormat="1" applyFont="1" applyFill="1" applyBorder="1" applyAlignment="1" applyProtection="1">
      <alignment horizontal="center" vertical="center" wrapText="1"/>
    </xf>
    <xf numFmtId="164" fontId="8" fillId="0" borderId="13" xfId="2" applyFont="1" applyBorder="1" applyAlignment="1">
      <alignment horizontal="center" vertical="center"/>
    </xf>
    <xf numFmtId="49" fontId="10" fillId="0" borderId="12" xfId="2" applyNumberFormat="1" applyFont="1" applyFill="1" applyBorder="1" applyAlignment="1" applyProtection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2" xfId="0" applyNumberFormat="1" applyFont="1" applyBorder="1" applyAlignment="1">
      <alignment horizontal="center" vertical="center" wrapText="1"/>
    </xf>
    <xf numFmtId="164" fontId="29" fillId="0" borderId="0" xfId="4" applyFont="1" applyBorder="1" applyAlignment="1">
      <alignment vertical="center"/>
    </xf>
    <xf numFmtId="0" fontId="29" fillId="0" borderId="7" xfId="0" applyFont="1" applyBorder="1" applyAlignment="1">
      <alignment vertical="center"/>
    </xf>
    <xf numFmtId="1" fontId="29" fillId="0" borderId="0" xfId="4" applyNumberFormat="1" applyFont="1" applyBorder="1" applyAlignment="1">
      <alignment horizontal="left" vertical="center"/>
    </xf>
    <xf numFmtId="0" fontId="46" fillId="0" borderId="14" xfId="0" applyFont="1" applyBorder="1" applyAlignment="1">
      <alignment vertical="center"/>
    </xf>
    <xf numFmtId="164" fontId="9" fillId="5" borderId="3" xfId="4" applyFont="1" applyFill="1" applyBorder="1" applyAlignment="1">
      <alignment horizontal="right" vertical="center"/>
    </xf>
    <xf numFmtId="164" fontId="9" fillId="5" borderId="0" xfId="4" applyFont="1" applyFill="1" applyBorder="1" applyAlignment="1">
      <alignment horizontal="right" vertical="center"/>
    </xf>
    <xf numFmtId="164" fontId="9" fillId="5" borderId="7" xfId="4" applyFont="1" applyFill="1" applyBorder="1" applyAlignment="1">
      <alignment horizontal="right" vertical="center"/>
    </xf>
    <xf numFmtId="0" fontId="29" fillId="0" borderId="6" xfId="0" applyFont="1" applyBorder="1" applyAlignment="1">
      <alignment vertical="center"/>
    </xf>
    <xf numFmtId="164" fontId="29" fillId="0" borderId="5" xfId="2" applyFont="1" applyBorder="1" applyAlignment="1">
      <alignment vertical="center"/>
    </xf>
    <xf numFmtId="172" fontId="15" fillId="0" borderId="0" xfId="2" applyNumberFormat="1" applyFont="1" applyFill="1" applyAlignment="1">
      <alignment horizontal="right" vertical="center"/>
    </xf>
    <xf numFmtId="49" fontId="15" fillId="0" borderId="0" xfId="4" applyNumberFormat="1" applyFont="1" applyFill="1" applyAlignment="1">
      <alignment horizontal="left" vertical="center"/>
    </xf>
    <xf numFmtId="0" fontId="9" fillId="0" borderId="0" xfId="0" applyFont="1"/>
    <xf numFmtId="164" fontId="8" fillId="0" borderId="0" xfId="2" applyFont="1" applyFill="1" applyAlignment="1">
      <alignment horizontal="right" vertical="center"/>
    </xf>
    <xf numFmtId="0" fontId="35" fillId="0" borderId="15" xfId="0" applyFont="1" applyBorder="1" applyAlignment="1">
      <alignment vertical="center"/>
    </xf>
    <xf numFmtId="0" fontId="46" fillId="0" borderId="2" xfId="0" applyFont="1" applyBorder="1" applyAlignment="1">
      <alignment vertical="center"/>
    </xf>
    <xf numFmtId="173" fontId="15" fillId="0" borderId="9" xfId="2" applyNumberFormat="1" applyFont="1" applyBorder="1" applyAlignment="1">
      <alignment horizontal="right" vertical="center"/>
    </xf>
    <xf numFmtId="171" fontId="15" fillId="0" borderId="9" xfId="2" applyNumberFormat="1" applyFont="1" applyBorder="1" applyAlignment="1">
      <alignment horizontal="center" vertical="center"/>
    </xf>
    <xf numFmtId="168" fontId="24" fillId="0" borderId="9" xfId="0" applyNumberFormat="1" applyFont="1" applyBorder="1" applyAlignment="1">
      <alignment horizontal="right" vertical="center"/>
    </xf>
    <xf numFmtId="0" fontId="46" fillId="0" borderId="9" xfId="0" applyFont="1" applyBorder="1" applyAlignment="1">
      <alignment vertical="center"/>
    </xf>
    <xf numFmtId="164" fontId="9" fillId="0" borderId="0" xfId="2" applyFont="1" applyAlignment="1">
      <alignment horizontal="left" vertical="center" wrapText="1"/>
    </xf>
    <xf numFmtId="1" fontId="15" fillId="0" borderId="0" xfId="2" applyNumberFormat="1" applyFont="1" applyFill="1" applyBorder="1" applyAlignment="1">
      <alignment vertical="center" wrapText="1"/>
    </xf>
    <xf numFmtId="164" fontId="41" fillId="0" borderId="1" xfId="2" applyFont="1" applyBorder="1" applyAlignment="1">
      <alignment vertical="center"/>
    </xf>
    <xf numFmtId="164" fontId="41" fillId="0" borderId="2" xfId="2" applyFont="1" applyBorder="1" applyAlignment="1">
      <alignment vertical="center"/>
    </xf>
    <xf numFmtId="164" fontId="22" fillId="0" borderId="2" xfId="2" applyFont="1" applyBorder="1" applyAlignment="1">
      <alignment vertical="center"/>
    </xf>
    <xf numFmtId="0" fontId="6" fillId="0" borderId="7" xfId="0" applyFont="1" applyBorder="1" applyAlignment="1">
      <alignment vertical="center"/>
    </xf>
    <xf numFmtId="1" fontId="15" fillId="0" borderId="7" xfId="2" applyNumberFormat="1" applyFont="1" applyFill="1" applyBorder="1" applyAlignment="1">
      <alignment vertical="center" wrapText="1"/>
    </xf>
    <xf numFmtId="0" fontId="43" fillId="0" borderId="0" xfId="2" applyNumberFormat="1" applyFont="1" applyAlignment="1">
      <alignment vertical="center"/>
    </xf>
    <xf numFmtId="0" fontId="43" fillId="0" borderId="9" xfId="2" applyNumberFormat="1" applyFont="1" applyBorder="1" applyAlignment="1">
      <alignment vertical="center"/>
    </xf>
    <xf numFmtId="164" fontId="11" fillId="0" borderId="0" xfId="2" applyFont="1" applyFill="1" applyAlignment="1" applyProtection="1">
      <alignment vertical="center"/>
    </xf>
    <xf numFmtId="0" fontId="11" fillId="0" borderId="0" xfId="0" applyFont="1" applyAlignment="1">
      <alignment horizontal="center" vertical="center"/>
    </xf>
    <xf numFmtId="164" fontId="47" fillId="0" borderId="0" xfId="2" applyFont="1" applyFill="1" applyAlignment="1" applyProtection="1"/>
    <xf numFmtId="164" fontId="11" fillId="0" borderId="0" xfId="4" applyFont="1" applyFill="1" applyAlignment="1" applyProtection="1">
      <alignment vertical="center"/>
    </xf>
    <xf numFmtId="164" fontId="11" fillId="0" borderId="0" xfId="4" applyFont="1" applyFill="1" applyAlignment="1">
      <alignment vertical="center"/>
    </xf>
    <xf numFmtId="164" fontId="11" fillId="0" borderId="0" xfId="2" applyFont="1" applyAlignment="1">
      <alignment vertical="center"/>
    </xf>
    <xf numFmtId="49" fontId="48" fillId="0" borderId="1" xfId="2" applyNumberFormat="1" applyFont="1" applyFill="1" applyBorder="1" applyAlignment="1" applyProtection="1">
      <alignment horizontal="center" vertical="center" wrapText="1"/>
    </xf>
    <xf numFmtId="164" fontId="11" fillId="0" borderId="6" xfId="2" applyFont="1" applyBorder="1" applyAlignment="1">
      <alignment vertical="center"/>
    </xf>
    <xf numFmtId="164" fontId="11" fillId="0" borderId="0" xfId="2" applyFont="1" applyBorder="1" applyAlignment="1">
      <alignment vertical="center"/>
    </xf>
    <xf numFmtId="0" fontId="11" fillId="0" borderId="0" xfId="0" applyFont="1"/>
    <xf numFmtId="164" fontId="48" fillId="0" borderId="0" xfId="2" applyFont="1" applyAlignment="1">
      <alignment horizontal="left" vertical="center"/>
    </xf>
    <xf numFmtId="164" fontId="48" fillId="0" borderId="0" xfId="2" applyFont="1" applyAlignment="1">
      <alignment vertical="center"/>
    </xf>
    <xf numFmtId="49" fontId="48" fillId="0" borderId="3" xfId="2" applyNumberFormat="1" applyFont="1" applyFill="1" applyBorder="1" applyAlignment="1" applyProtection="1">
      <alignment horizontal="center" vertical="center" wrapText="1"/>
    </xf>
    <xf numFmtId="0" fontId="45" fillId="0" borderId="3" xfId="0" applyFont="1" applyBorder="1" applyAlignment="1">
      <alignment horizontal="center" vertical="center"/>
    </xf>
    <xf numFmtId="0" fontId="45" fillId="0" borderId="2" xfId="0" applyFont="1" applyBorder="1" applyAlignment="1">
      <alignment vertical="center"/>
    </xf>
    <xf numFmtId="164" fontId="11" fillId="0" borderId="2" xfId="2" applyFont="1" applyBorder="1" applyAlignment="1">
      <alignment horizontal="left" vertical="center" wrapText="1"/>
    </xf>
    <xf numFmtId="164" fontId="11" fillId="0" borderId="0" xfId="2" applyFont="1" applyBorder="1" applyAlignment="1">
      <alignment horizontal="left" vertical="center" wrapText="1"/>
    </xf>
    <xf numFmtId="164" fontId="47" fillId="0" borderId="0" xfId="2" applyFont="1" applyAlignment="1"/>
    <xf numFmtId="164" fontId="47" fillId="0" borderId="0" xfId="2" applyFont="1" applyBorder="1" applyAlignment="1">
      <alignment vertical="center"/>
    </xf>
    <xf numFmtId="164" fontId="11" fillId="0" borderId="2" xfId="2" applyFont="1" applyBorder="1" applyAlignment="1">
      <alignment vertical="center" wrapText="1"/>
    </xf>
    <xf numFmtId="169" fontId="11" fillId="0" borderId="9" xfId="1" applyNumberFormat="1" applyFont="1" applyFill="1" applyBorder="1" applyAlignment="1" applyProtection="1">
      <alignment horizontal="center" vertical="center"/>
    </xf>
    <xf numFmtId="167" fontId="11" fillId="0" borderId="2" xfId="2" applyNumberFormat="1" applyFont="1" applyFill="1" applyBorder="1" applyAlignment="1">
      <alignment horizontal="left" vertical="center"/>
    </xf>
    <xf numFmtId="0" fontId="45" fillId="0" borderId="10" xfId="0" applyFont="1" applyBorder="1" applyAlignment="1">
      <alignment vertical="center"/>
    </xf>
    <xf numFmtId="167" fontId="11" fillId="0" borderId="0" xfId="2" applyNumberFormat="1" applyFont="1" applyFill="1" applyBorder="1" applyAlignment="1">
      <alignment horizontal="left" vertical="center"/>
    </xf>
    <xf numFmtId="164" fontId="48" fillId="0" borderId="0" xfId="2" applyFont="1" applyFill="1" applyAlignment="1" applyProtection="1">
      <alignment vertical="center"/>
    </xf>
    <xf numFmtId="164" fontId="11" fillId="0" borderId="0" xfId="4" applyFont="1" applyAlignment="1">
      <alignment vertical="center"/>
    </xf>
    <xf numFmtId="164" fontId="11" fillId="0" borderId="0" xfId="2" applyFont="1" applyBorder="1" applyAlignment="1">
      <alignment horizontal="center" vertical="center"/>
    </xf>
    <xf numFmtId="1" fontId="48" fillId="0" borderId="0" xfId="2" applyNumberFormat="1" applyFont="1" applyAlignment="1">
      <alignment vertical="center"/>
    </xf>
    <xf numFmtId="172" fontId="11" fillId="0" borderId="0" xfId="0" applyNumberFormat="1" applyFont="1" applyBorder="1" applyAlignment="1">
      <alignment vertical="center"/>
    </xf>
    <xf numFmtId="167" fontId="11" fillId="0" borderId="9" xfId="2" applyNumberFormat="1" applyFont="1" applyFill="1" applyBorder="1" applyAlignment="1">
      <alignment horizontal="left" vertical="center"/>
    </xf>
    <xf numFmtId="164" fontId="11" fillId="0" borderId="0" xfId="2" applyFont="1" applyFill="1" applyBorder="1" applyAlignment="1">
      <alignment horizontal="center" vertical="center"/>
    </xf>
    <xf numFmtId="49" fontId="48" fillId="0" borderId="4" xfId="2" applyNumberFormat="1" applyFont="1" applyFill="1" applyBorder="1" applyAlignment="1" applyProtection="1">
      <alignment vertical="center" wrapText="1"/>
    </xf>
    <xf numFmtId="164" fontId="11" fillId="0" borderId="0" xfId="2" applyFont="1" applyFill="1" applyAlignment="1">
      <alignment horizontal="right" vertical="center"/>
    </xf>
    <xf numFmtId="0" fontId="11" fillId="0" borderId="0" xfId="0" applyFont="1" applyBorder="1"/>
    <xf numFmtId="172" fontId="48" fillId="0" borderId="0" xfId="2" applyNumberFormat="1" applyFont="1" applyBorder="1" applyAlignment="1">
      <alignment horizontal="right" vertical="center"/>
    </xf>
    <xf numFmtId="0" fontId="11" fillId="0" borderId="4" xfId="0" applyFont="1" applyBorder="1"/>
    <xf numFmtId="0" fontId="45" fillId="0" borderId="0" xfId="0" applyFont="1" applyBorder="1" applyAlignment="1">
      <alignment horizontal="center" vertical="center"/>
    </xf>
    <xf numFmtId="0" fontId="11" fillId="0" borderId="9" xfId="0" applyFont="1" applyBorder="1" applyAlignment="1">
      <alignment vertical="center"/>
    </xf>
    <xf numFmtId="164" fontId="11" fillId="0" borderId="2" xfId="2" applyFont="1" applyBorder="1" applyAlignment="1">
      <alignment vertical="center"/>
    </xf>
    <xf numFmtId="164" fontId="11" fillId="0" borderId="0" xfId="2" applyFont="1" applyFill="1" applyBorder="1" applyAlignment="1">
      <alignment horizontal="left" vertical="center"/>
    </xf>
    <xf numFmtId="172" fontId="11" fillId="0" borderId="0" xfId="2" applyNumberFormat="1" applyFont="1" applyBorder="1" applyAlignment="1">
      <alignment horizontal="center" vertical="center"/>
    </xf>
    <xf numFmtId="49" fontId="11" fillId="0" borderId="0" xfId="4" applyNumberFormat="1" applyFont="1" applyFill="1" applyAlignment="1">
      <alignment horizontal="left" vertical="center"/>
    </xf>
    <xf numFmtId="0" fontId="45" fillId="0" borderId="9" xfId="0" applyFont="1" applyBorder="1" applyAlignment="1">
      <alignment vertical="center"/>
    </xf>
    <xf numFmtId="164" fontId="11" fillId="0" borderId="0" xfId="2" applyFont="1" applyAlignment="1">
      <alignment horizontal="left" vertical="center" wrapText="1"/>
    </xf>
    <xf numFmtId="164" fontId="47" fillId="0" borderId="2" xfId="2" applyFont="1" applyBorder="1" applyAlignment="1">
      <alignment vertical="center"/>
    </xf>
    <xf numFmtId="167" fontId="11" fillId="0" borderId="9" xfId="2" applyNumberFormat="1" applyFont="1" applyFill="1" applyBorder="1" applyAlignment="1" applyProtection="1">
      <alignment vertical="center"/>
    </xf>
    <xf numFmtId="176" fontId="11" fillId="0" borderId="0" xfId="2" applyNumberFormat="1" applyFont="1" applyBorder="1" applyAlignment="1">
      <alignment horizontal="center" vertical="center"/>
    </xf>
    <xf numFmtId="49" fontId="48" fillId="0" borderId="3" xfId="2" applyNumberFormat="1" applyFont="1" applyFill="1" applyBorder="1" applyAlignment="1" applyProtection="1">
      <alignment vertical="center" wrapText="1"/>
    </xf>
    <xf numFmtId="172" fontId="11" fillId="0" borderId="0" xfId="2" applyNumberFormat="1" applyFont="1" applyBorder="1" applyAlignment="1">
      <alignment vertical="center"/>
    </xf>
    <xf numFmtId="176" fontId="11" fillId="0" borderId="0" xfId="2" applyNumberFormat="1" applyFont="1" applyBorder="1" applyAlignment="1">
      <alignment vertical="center"/>
    </xf>
    <xf numFmtId="49" fontId="48" fillId="0" borderId="0" xfId="2" applyNumberFormat="1" applyFont="1" applyFill="1" applyBorder="1" applyAlignment="1" applyProtection="1">
      <alignment vertical="center" wrapText="1"/>
    </xf>
    <xf numFmtId="164" fontId="9" fillId="0" borderId="3" xfId="4" applyFont="1" applyBorder="1" applyAlignment="1">
      <alignment horizontal="right" vertical="center"/>
    </xf>
    <xf numFmtId="164" fontId="9" fillId="0" borderId="0" xfId="4" applyFont="1" applyBorder="1" applyAlignment="1">
      <alignment horizontal="right" vertical="center"/>
    </xf>
    <xf numFmtId="164" fontId="9" fillId="0" borderId="3" xfId="4" applyFont="1" applyFill="1" applyBorder="1" applyAlignment="1">
      <alignment horizontal="right" vertical="center"/>
    </xf>
    <xf numFmtId="164" fontId="9" fillId="0" borderId="0" xfId="4" applyFont="1" applyFill="1" applyBorder="1" applyAlignment="1">
      <alignment horizontal="right" vertical="center"/>
    </xf>
    <xf numFmtId="164" fontId="9" fillId="0" borderId="3" xfId="4" applyFont="1" applyBorder="1" applyAlignment="1">
      <alignment horizontal="right" vertical="center"/>
    </xf>
    <xf numFmtId="164" fontId="9" fillId="0" borderId="0" xfId="4" applyFont="1" applyBorder="1" applyAlignment="1">
      <alignment horizontal="right" vertical="center"/>
    </xf>
    <xf numFmtId="164" fontId="24" fillId="0" borderId="7" xfId="4" applyFont="1" applyBorder="1" applyAlignment="1">
      <alignment horizontal="right" vertical="center"/>
    </xf>
    <xf numFmtId="164" fontId="9" fillId="0" borderId="10" xfId="4" applyFont="1" applyBorder="1" applyAlignment="1">
      <alignment horizontal="right" vertical="center"/>
    </xf>
    <xf numFmtId="164" fontId="9" fillId="0" borderId="9" xfId="4" applyFont="1" applyBorder="1" applyAlignment="1">
      <alignment horizontal="right" vertical="center"/>
    </xf>
    <xf numFmtId="164" fontId="24" fillId="0" borderId="8" xfId="4" applyFont="1" applyBorder="1" applyAlignment="1">
      <alignment horizontal="right" vertical="center"/>
    </xf>
    <xf numFmtId="0" fontId="11" fillId="0" borderId="10" xfId="0" applyFont="1" applyBorder="1" applyAlignment="1">
      <alignment vertical="center"/>
    </xf>
    <xf numFmtId="179" fontId="15" fillId="0" borderId="8" xfId="4" applyNumberFormat="1" applyFont="1" applyBorder="1" applyAlignment="1">
      <alignment horizontal="right" vertical="center"/>
    </xf>
    <xf numFmtId="173" fontId="15" fillId="0" borderId="9" xfId="2" applyNumberFormat="1" applyFont="1" applyFill="1" applyBorder="1" applyAlignment="1">
      <alignment horizontal="right" vertical="center"/>
    </xf>
    <xf numFmtId="181" fontId="15" fillId="0" borderId="15" xfId="2" applyNumberFormat="1" applyFont="1" applyBorder="1" applyAlignment="1">
      <alignment horizontal="center" vertical="center"/>
    </xf>
    <xf numFmtId="164" fontId="15" fillId="0" borderId="15" xfId="2" applyFont="1" applyBorder="1" applyAlignment="1">
      <alignment vertical="center"/>
    </xf>
    <xf numFmtId="164" fontId="15" fillId="0" borderId="9" xfId="2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179" fontId="15" fillId="0" borderId="11" xfId="4" applyNumberFormat="1" applyFont="1" applyBorder="1" applyAlignment="1">
      <alignment horizontal="right" vertical="center"/>
    </xf>
    <xf numFmtId="173" fontId="15" fillId="0" borderId="2" xfId="2" applyNumberFormat="1" applyFont="1" applyFill="1" applyBorder="1" applyAlignment="1">
      <alignment horizontal="right" vertical="center"/>
    </xf>
    <xf numFmtId="181" fontId="15" fillId="0" borderId="12" xfId="2" applyNumberFormat="1" applyFont="1" applyBorder="1" applyAlignment="1">
      <alignment horizontal="center" vertical="center"/>
    </xf>
    <xf numFmtId="164" fontId="15" fillId="0" borderId="12" xfId="2" applyFont="1" applyBorder="1" applyAlignment="1">
      <alignment vertical="center"/>
    </xf>
    <xf numFmtId="164" fontId="15" fillId="0" borderId="2" xfId="2" applyFont="1" applyBorder="1" applyAlignment="1">
      <alignment vertical="center"/>
    </xf>
    <xf numFmtId="164" fontId="9" fillId="0" borderId="3" xfId="4" applyFont="1" applyBorder="1" applyAlignment="1">
      <alignment horizontal="right" vertical="center"/>
    </xf>
    <xf numFmtId="164" fontId="9" fillId="0" borderId="0" xfId="4" applyFont="1" applyBorder="1" applyAlignment="1">
      <alignment horizontal="right" vertical="center"/>
    </xf>
    <xf numFmtId="164" fontId="15" fillId="0" borderId="0" xfId="2" applyFont="1" applyFill="1" applyAlignment="1" applyProtection="1">
      <alignment horizontal="right" vertical="center"/>
    </xf>
    <xf numFmtId="49" fontId="15" fillId="0" borderId="0" xfId="4" applyNumberFormat="1" applyFont="1" applyFill="1" applyAlignment="1">
      <alignment horizontal="left" vertical="center"/>
    </xf>
    <xf numFmtId="49" fontId="15" fillId="0" borderId="7" xfId="4" applyNumberFormat="1" applyFont="1" applyFill="1" applyBorder="1" applyAlignment="1">
      <alignment horizontal="left" vertical="center"/>
    </xf>
    <xf numFmtId="3" fontId="12" fillId="0" borderId="0" xfId="4" applyNumberFormat="1" applyFont="1" applyBorder="1" applyAlignment="1">
      <alignment horizontal="center" vertical="center"/>
    </xf>
    <xf numFmtId="164" fontId="9" fillId="0" borderId="3" xfId="4" applyFont="1" applyBorder="1" applyAlignment="1">
      <alignment horizontal="right" vertical="center"/>
    </xf>
    <xf numFmtId="164" fontId="9" fillId="0" borderId="0" xfId="4" applyFont="1" applyBorder="1" applyAlignment="1">
      <alignment horizontal="right" vertical="center"/>
    </xf>
    <xf numFmtId="164" fontId="9" fillId="0" borderId="3" xfId="4" applyFont="1" applyFill="1" applyBorder="1" applyAlignment="1">
      <alignment horizontal="right" vertical="center"/>
    </xf>
    <xf numFmtId="164" fontId="9" fillId="0" borderId="0" xfId="4" applyFont="1" applyFill="1" applyBorder="1" applyAlignment="1">
      <alignment horizontal="right" vertical="center"/>
    </xf>
    <xf numFmtId="164" fontId="34" fillId="0" borderId="7" xfId="4" applyFont="1" applyBorder="1" applyAlignment="1">
      <alignment horizontal="right" vertical="center"/>
    </xf>
    <xf numFmtId="173" fontId="15" fillId="9" borderId="5" xfId="0" applyNumberFormat="1" applyFont="1" applyFill="1" applyBorder="1" applyAlignment="1">
      <alignment horizontal="right" vertical="center"/>
    </xf>
    <xf numFmtId="173" fontId="11" fillId="9" borderId="4" xfId="0" applyNumberFormat="1" applyFont="1" applyFill="1" applyBorder="1" applyAlignment="1">
      <alignment vertical="center"/>
    </xf>
    <xf numFmtId="173" fontId="15" fillId="9" borderId="5" xfId="0" applyNumberFormat="1" applyFont="1" applyFill="1" applyBorder="1" applyAlignment="1">
      <alignment vertical="center"/>
    </xf>
    <xf numFmtId="0" fontId="11" fillId="9" borderId="4" xfId="0" applyFont="1" applyFill="1" applyBorder="1"/>
    <xf numFmtId="164" fontId="9" fillId="0" borderId="3" xfId="4" applyFont="1" applyBorder="1" applyAlignment="1">
      <alignment horizontal="right" vertical="center"/>
    </xf>
    <xf numFmtId="164" fontId="9" fillId="0" borderId="0" xfId="4" applyFont="1" applyBorder="1" applyAlignment="1">
      <alignment horizontal="right" vertical="center"/>
    </xf>
    <xf numFmtId="164" fontId="9" fillId="0" borderId="7" xfId="4" applyFont="1" applyBorder="1" applyAlignment="1">
      <alignment horizontal="right" vertical="center"/>
    </xf>
    <xf numFmtId="0" fontId="27" fillId="0" borderId="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7" xfId="0" applyFont="1" applyBorder="1" applyAlignment="1">
      <alignment horizontal="left" vertical="center"/>
    </xf>
    <xf numFmtId="0" fontId="15" fillId="0" borderId="3" xfId="0" applyFont="1" applyBorder="1" applyAlignment="1">
      <alignment vertical="center"/>
    </xf>
    <xf numFmtId="174" fontId="15" fillId="9" borderId="7" xfId="2" applyNumberFormat="1" applyFont="1" applyFill="1" applyBorder="1" applyAlignment="1">
      <alignment horizontal="center" vertical="center" wrapText="1"/>
    </xf>
    <xf numFmtId="0" fontId="45" fillId="9" borderId="3" xfId="0" applyFont="1" applyFill="1" applyBorder="1" applyAlignment="1">
      <alignment vertical="center"/>
    </xf>
    <xf numFmtId="164" fontId="9" fillId="0" borderId="3" xfId="4" applyFont="1" applyBorder="1" applyAlignment="1">
      <alignment horizontal="right" vertical="center"/>
    </xf>
    <xf numFmtId="164" fontId="9" fillId="0" borderId="0" xfId="4" applyFont="1" applyBorder="1" applyAlignment="1">
      <alignment horizontal="right" vertical="center"/>
    </xf>
    <xf numFmtId="164" fontId="9" fillId="0" borderId="7" xfId="4" applyFont="1" applyBorder="1" applyAlignment="1">
      <alignment horizontal="right" vertical="center"/>
    </xf>
    <xf numFmtId="49" fontId="15" fillId="0" borderId="0" xfId="4" applyNumberFormat="1" applyFont="1" applyFill="1" applyAlignment="1">
      <alignment horizontal="left" vertical="center"/>
    </xf>
    <xf numFmtId="3" fontId="15" fillId="0" borderId="3" xfId="4" applyNumberFormat="1" applyFont="1" applyBorder="1" applyAlignment="1">
      <alignment horizontal="center" vertical="center"/>
    </xf>
    <xf numFmtId="3" fontId="15" fillId="0" borderId="7" xfId="4" applyNumberFormat="1" applyFont="1" applyBorder="1" applyAlignment="1">
      <alignment horizontal="center" vertical="center"/>
    </xf>
    <xf numFmtId="49" fontId="15" fillId="0" borderId="0" xfId="4" applyNumberFormat="1" applyFont="1" applyFill="1" applyBorder="1" applyAlignment="1">
      <alignment horizontal="left" vertical="center"/>
    </xf>
    <xf numFmtId="173" fontId="15" fillId="9" borderId="4" xfId="0" applyNumberFormat="1" applyFont="1" applyFill="1" applyBorder="1" applyAlignment="1">
      <alignment horizontal="right" vertical="center"/>
    </xf>
    <xf numFmtId="173" fontId="15" fillId="9" borderId="5" xfId="0" applyNumberFormat="1" applyFont="1" applyFill="1" applyBorder="1" applyAlignment="1">
      <alignment horizontal="right" vertical="center"/>
    </xf>
    <xf numFmtId="0" fontId="29" fillId="0" borderId="8" xfId="2" applyNumberFormat="1" applyFont="1" applyBorder="1" applyAlignment="1">
      <alignment horizontal="right" vertical="center"/>
    </xf>
    <xf numFmtId="173" fontId="15" fillId="9" borderId="4" xfId="0" applyNumberFormat="1" applyFont="1" applyFill="1" applyBorder="1" applyAlignment="1">
      <alignment horizontal="right" vertical="center"/>
    </xf>
    <xf numFmtId="173" fontId="15" fillId="9" borderId="5" xfId="0" applyNumberFormat="1" applyFont="1" applyFill="1" applyBorder="1" applyAlignment="1">
      <alignment horizontal="right" vertical="center"/>
    </xf>
    <xf numFmtId="49" fontId="15" fillId="0" borderId="0" xfId="4" applyNumberFormat="1" applyFont="1" applyFill="1" applyAlignment="1">
      <alignment horizontal="left" vertical="center"/>
    </xf>
    <xf numFmtId="49" fontId="15" fillId="0" borderId="0" xfId="4" applyNumberFormat="1" applyFont="1" applyFill="1" applyAlignment="1">
      <alignment horizontal="left" vertical="center"/>
    </xf>
    <xf numFmtId="164" fontId="9" fillId="0" borderId="3" xfId="4" applyFont="1" applyFill="1" applyBorder="1" applyAlignment="1">
      <alignment horizontal="right" vertical="center"/>
    </xf>
    <xf numFmtId="164" fontId="9" fillId="0" borderId="0" xfId="4" applyFont="1" applyFill="1" applyBorder="1" applyAlignment="1">
      <alignment horizontal="right" vertical="center"/>
    </xf>
    <xf numFmtId="164" fontId="34" fillId="0" borderId="7" xfId="4" applyFont="1" applyBorder="1" applyAlignment="1">
      <alignment horizontal="right" vertical="center"/>
    </xf>
    <xf numFmtId="164" fontId="9" fillId="0" borderId="3" xfId="4" applyFont="1" applyBorder="1" applyAlignment="1">
      <alignment horizontal="right" vertical="center"/>
    </xf>
    <xf numFmtId="164" fontId="9" fillId="0" borderId="0" xfId="4" applyFont="1" applyBorder="1" applyAlignment="1">
      <alignment horizontal="right" vertical="center"/>
    </xf>
    <xf numFmtId="164" fontId="34" fillId="0" borderId="7" xfId="4" applyFont="1" applyBorder="1" applyAlignment="1">
      <alignment horizontal="right" vertical="center"/>
    </xf>
    <xf numFmtId="164" fontId="9" fillId="0" borderId="3" xfId="4" applyFont="1" applyFill="1" applyBorder="1" applyAlignment="1">
      <alignment horizontal="right" vertical="center"/>
    </xf>
    <xf numFmtId="164" fontId="9" fillId="0" borderId="0" xfId="4" applyFont="1" applyFill="1" applyBorder="1" applyAlignment="1">
      <alignment horizontal="right" vertical="center"/>
    </xf>
    <xf numFmtId="164" fontId="34" fillId="0" borderId="7" xfId="4" applyFont="1" applyBorder="1" applyAlignment="1">
      <alignment horizontal="right" vertical="center"/>
    </xf>
    <xf numFmtId="164" fontId="9" fillId="0" borderId="3" xfId="4" applyFont="1" applyBorder="1" applyAlignment="1">
      <alignment horizontal="right" vertical="center"/>
    </xf>
    <xf numFmtId="164" fontId="9" fillId="0" borderId="0" xfId="4" applyFont="1" applyBorder="1" applyAlignment="1">
      <alignment horizontal="right" vertical="center"/>
    </xf>
    <xf numFmtId="164" fontId="9" fillId="5" borderId="3" xfId="4" applyFont="1" applyFill="1" applyBorder="1" applyAlignment="1">
      <alignment horizontal="right" vertical="center"/>
    </xf>
    <xf numFmtId="164" fontId="9" fillId="5" borderId="0" xfId="4" applyFont="1" applyFill="1" applyBorder="1" applyAlignment="1">
      <alignment horizontal="right" vertical="center"/>
    </xf>
    <xf numFmtId="164" fontId="9" fillId="5" borderId="7" xfId="4" applyFont="1" applyFill="1" applyBorder="1" applyAlignment="1">
      <alignment horizontal="right" vertical="center"/>
    </xf>
    <xf numFmtId="164" fontId="9" fillId="0" borderId="3" xfId="4" applyFont="1" applyBorder="1" applyAlignment="1">
      <alignment horizontal="right" vertical="center"/>
    </xf>
    <xf numFmtId="164" fontId="9" fillId="0" borderId="0" xfId="4" applyFont="1" applyBorder="1" applyAlignment="1">
      <alignment horizontal="right" vertical="center"/>
    </xf>
    <xf numFmtId="164" fontId="9" fillId="0" borderId="7" xfId="4" applyFont="1" applyBorder="1" applyAlignment="1">
      <alignment horizontal="right" vertical="center"/>
    </xf>
    <xf numFmtId="164" fontId="9" fillId="5" borderId="3" xfId="4" applyFont="1" applyFill="1" applyBorder="1" applyAlignment="1">
      <alignment horizontal="right" vertical="center"/>
    </xf>
    <xf numFmtId="164" fontId="9" fillId="5" borderId="0" xfId="4" applyFont="1" applyFill="1" applyBorder="1" applyAlignment="1">
      <alignment horizontal="right" vertical="center"/>
    </xf>
    <xf numFmtId="173" fontId="15" fillId="9" borderId="4" xfId="0" applyNumberFormat="1" applyFont="1" applyFill="1" applyBorder="1" applyAlignment="1">
      <alignment horizontal="right" vertical="center"/>
    </xf>
    <xf numFmtId="173" fontId="15" fillId="9" borderId="5" xfId="0" applyNumberFormat="1" applyFont="1" applyFill="1" applyBorder="1" applyAlignment="1">
      <alignment horizontal="right" vertical="center"/>
    </xf>
    <xf numFmtId="49" fontId="15" fillId="0" borderId="0" xfId="4" applyNumberFormat="1" applyFont="1" applyFill="1" applyAlignment="1">
      <alignment horizontal="left" vertical="center"/>
    </xf>
    <xf numFmtId="49" fontId="15" fillId="0" borderId="0" xfId="4" applyNumberFormat="1" applyFont="1" applyFill="1" applyAlignment="1">
      <alignment horizontal="left" vertical="center"/>
    </xf>
    <xf numFmtId="49" fontId="15" fillId="0" borderId="0" xfId="4" applyNumberFormat="1" applyFont="1" applyFill="1" applyAlignment="1">
      <alignment horizontal="left" vertical="center"/>
    </xf>
    <xf numFmtId="49" fontId="15" fillId="0" borderId="7" xfId="4" applyNumberFormat="1" applyFont="1" applyFill="1" applyBorder="1" applyAlignment="1">
      <alignment horizontal="left" vertical="center"/>
    </xf>
    <xf numFmtId="164" fontId="9" fillId="0" borderId="3" xfId="4" applyFont="1" applyBorder="1" applyAlignment="1">
      <alignment horizontal="right" vertical="center"/>
    </xf>
    <xf numFmtId="164" fontId="9" fillId="0" borderId="0" xfId="4" applyFont="1" applyBorder="1" applyAlignment="1">
      <alignment horizontal="right" vertical="center"/>
    </xf>
    <xf numFmtId="164" fontId="34" fillId="0" borderId="7" xfId="4" applyFont="1" applyBorder="1" applyAlignment="1">
      <alignment horizontal="right" vertical="center"/>
    </xf>
    <xf numFmtId="164" fontId="9" fillId="0" borderId="3" xfId="4" applyFont="1" applyBorder="1" applyAlignment="1">
      <alignment horizontal="right" vertical="center"/>
    </xf>
    <xf numFmtId="164" fontId="9" fillId="0" borderId="0" xfId="4" applyFont="1" applyBorder="1" applyAlignment="1">
      <alignment horizontal="right" vertical="center"/>
    </xf>
    <xf numFmtId="49" fontId="15" fillId="0" borderId="0" xfId="4" applyNumberFormat="1" applyFont="1" applyFill="1" applyAlignment="1">
      <alignment horizontal="left" vertical="center"/>
    </xf>
    <xf numFmtId="177" fontId="15" fillId="0" borderId="0" xfId="0" applyNumberFormat="1" applyFont="1" applyBorder="1" applyAlignment="1">
      <alignment horizontal="right" vertical="center"/>
    </xf>
    <xf numFmtId="177" fontId="15" fillId="0" borderId="7" xfId="0" applyNumberFormat="1" applyFont="1" applyBorder="1" applyAlignment="1">
      <alignment horizontal="right" vertical="center"/>
    </xf>
    <xf numFmtId="175" fontId="44" fillId="2" borderId="3" xfId="5" applyNumberFormat="1" applyFont="1" applyFill="1" applyBorder="1" applyAlignment="1" applyProtection="1">
      <alignment horizontal="center" vertical="center"/>
      <protection locked="0"/>
    </xf>
    <xf numFmtId="175" fontId="44" fillId="2" borderId="7" xfId="5" applyNumberFormat="1" applyFont="1" applyFill="1" applyBorder="1" applyAlignment="1" applyProtection="1">
      <alignment horizontal="center" vertical="center"/>
      <protection locked="0"/>
    </xf>
    <xf numFmtId="173" fontId="15" fillId="9" borderId="4" xfId="0" applyNumberFormat="1" applyFont="1" applyFill="1" applyBorder="1" applyAlignment="1">
      <alignment horizontal="right" vertical="center"/>
    </xf>
    <xf numFmtId="173" fontId="15" fillId="9" borderId="5" xfId="0" applyNumberFormat="1" applyFont="1" applyFill="1" applyBorder="1" applyAlignment="1">
      <alignment horizontal="right" vertical="center"/>
    </xf>
    <xf numFmtId="164" fontId="8" fillId="0" borderId="0" xfId="2" applyFont="1" applyFill="1" applyAlignment="1">
      <alignment horizontal="right" vertical="center"/>
    </xf>
    <xf numFmtId="164" fontId="8" fillId="0" borderId="0" xfId="2" applyFont="1" applyAlignment="1">
      <alignment horizontal="right" vertical="center"/>
    </xf>
    <xf numFmtId="164" fontId="8" fillId="0" borderId="0" xfId="2" applyFont="1" applyAlignment="1">
      <alignment horizontal="left" vertical="center"/>
    </xf>
    <xf numFmtId="164" fontId="15" fillId="0" borderId="0" xfId="2" applyFont="1" applyAlignment="1">
      <alignment horizontal="left" vertical="center"/>
    </xf>
    <xf numFmtId="164" fontId="15" fillId="0" borderId="7" xfId="2" applyFont="1" applyBorder="1" applyAlignment="1">
      <alignment horizontal="left" vertical="center"/>
    </xf>
    <xf numFmtId="49" fontId="26" fillId="0" borderId="0" xfId="2" applyNumberFormat="1" applyFont="1" applyBorder="1" applyAlignment="1">
      <alignment horizontal="left" vertical="center"/>
    </xf>
    <xf numFmtId="172" fontId="8" fillId="0" borderId="0" xfId="2" applyNumberFormat="1" applyFont="1" applyBorder="1" applyAlignment="1">
      <alignment horizontal="right" vertical="center"/>
    </xf>
    <xf numFmtId="172" fontId="6" fillId="0" borderId="0" xfId="0" applyNumberFormat="1" applyFont="1" applyBorder="1" applyAlignment="1">
      <alignment horizontal="right" vertical="center"/>
    </xf>
    <xf numFmtId="14" fontId="15" fillId="9" borderId="0" xfId="0" applyNumberFormat="1" applyFont="1" applyFill="1" applyAlignment="1">
      <alignment horizontal="left" vertical="center"/>
    </xf>
    <xf numFmtId="164" fontId="26" fillId="9" borderId="4" xfId="2" applyFont="1" applyFill="1" applyBorder="1" applyAlignment="1">
      <alignment horizontal="center" vertical="center"/>
    </xf>
    <xf numFmtId="164" fontId="26" fillId="9" borderId="6" xfId="2" applyFont="1" applyFill="1" applyBorder="1" applyAlignment="1">
      <alignment horizontal="center" vertical="center"/>
    </xf>
    <xf numFmtId="164" fontId="26" fillId="9" borderId="5" xfId="2" applyFont="1" applyFill="1" applyBorder="1" applyAlignment="1">
      <alignment horizontal="center" vertical="center"/>
    </xf>
    <xf numFmtId="173" fontId="8" fillId="0" borderId="3" xfId="2" applyNumberFormat="1" applyFont="1" applyBorder="1" applyAlignment="1">
      <alignment horizontal="right" vertical="center"/>
    </xf>
    <xf numFmtId="173" fontId="6" fillId="0" borderId="7" xfId="0" applyNumberFormat="1" applyFont="1" applyBorder="1" applyAlignment="1">
      <alignment horizontal="right" vertical="center"/>
    </xf>
    <xf numFmtId="164" fontId="9" fillId="0" borderId="0" xfId="2" applyFont="1" applyAlignment="1">
      <alignment horizontal="center" vertical="center"/>
    </xf>
    <xf numFmtId="164" fontId="9" fillId="0" borderId="3" xfId="4" applyFont="1" applyBorder="1" applyAlignment="1">
      <alignment horizontal="right" vertical="center"/>
    </xf>
    <xf numFmtId="164" fontId="9" fillId="0" borderId="0" xfId="4" applyFont="1" applyBorder="1" applyAlignment="1">
      <alignment horizontal="right" vertical="center"/>
    </xf>
    <xf numFmtId="164" fontId="9" fillId="0" borderId="7" xfId="4" applyFont="1" applyBorder="1" applyAlignment="1">
      <alignment horizontal="right" vertical="center"/>
    </xf>
    <xf numFmtId="164" fontId="9" fillId="5" borderId="3" xfId="4" applyFont="1" applyFill="1" applyBorder="1" applyAlignment="1">
      <alignment horizontal="right" vertical="center"/>
    </xf>
    <xf numFmtId="164" fontId="9" fillId="5" borderId="0" xfId="4" applyFont="1" applyFill="1" applyBorder="1" applyAlignment="1">
      <alignment horizontal="right" vertical="center"/>
    </xf>
    <xf numFmtId="164" fontId="9" fillId="5" borderId="7" xfId="4" applyFont="1" applyFill="1" applyBorder="1" applyAlignment="1">
      <alignment horizontal="right" vertical="center"/>
    </xf>
    <xf numFmtId="1" fontId="29" fillId="0" borderId="0" xfId="4" applyNumberFormat="1" applyFont="1" applyBorder="1" applyAlignment="1">
      <alignment horizontal="left" vertical="center"/>
    </xf>
    <xf numFmtId="1" fontId="29" fillId="0" borderId="7" xfId="4" applyNumberFormat="1" applyFont="1" applyBorder="1" applyAlignment="1">
      <alignment horizontal="left" vertical="center"/>
    </xf>
    <xf numFmtId="174" fontId="8" fillId="0" borderId="1" xfId="2" applyNumberFormat="1" applyFont="1" applyFill="1" applyBorder="1" applyAlignment="1">
      <alignment horizontal="center" vertical="center" wrapText="1"/>
    </xf>
    <xf numFmtId="174" fontId="8" fillId="0" borderId="11" xfId="2" applyNumberFormat="1" applyFont="1" applyFill="1" applyBorder="1" applyAlignment="1">
      <alignment horizontal="center" vertical="center" wrapText="1"/>
    </xf>
    <xf numFmtId="164" fontId="9" fillId="0" borderId="9" xfId="2" applyFont="1" applyFill="1" applyBorder="1" applyAlignment="1">
      <alignment horizontal="left" vertical="center"/>
    </xf>
    <xf numFmtId="164" fontId="8" fillId="0" borderId="0" xfId="2" applyFont="1" applyFill="1" applyAlignment="1">
      <alignment horizontal="left" vertical="center"/>
    </xf>
    <xf numFmtId="164" fontId="15" fillId="0" borderId="3" xfId="2" applyFont="1" applyBorder="1" applyAlignment="1">
      <alignment horizontal="left" vertical="center"/>
    </xf>
    <xf numFmtId="164" fontId="15" fillId="0" borderId="0" xfId="2" applyFont="1" applyBorder="1" applyAlignment="1">
      <alignment horizontal="left" vertical="center"/>
    </xf>
    <xf numFmtId="0" fontId="27" fillId="0" borderId="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7" xfId="0" applyFont="1" applyBorder="1" applyAlignment="1">
      <alignment horizontal="left" vertical="center"/>
    </xf>
    <xf numFmtId="173" fontId="15" fillId="0" borderId="0" xfId="1" applyNumberFormat="1" applyFont="1" applyFill="1" applyBorder="1" applyAlignment="1" applyProtection="1">
      <alignment vertical="center"/>
    </xf>
    <xf numFmtId="49" fontId="8" fillId="0" borderId="4" xfId="2" applyNumberFormat="1" applyFont="1" applyFill="1" applyBorder="1" applyAlignment="1" applyProtection="1">
      <alignment horizontal="center" vertical="center" wrapText="1"/>
    </xf>
    <xf numFmtId="0" fontId="6" fillId="0" borderId="5" xfId="0" applyNumberFormat="1" applyFont="1" applyBorder="1" applyAlignment="1">
      <alignment horizontal="center" vertical="center" wrapText="1"/>
    </xf>
    <xf numFmtId="164" fontId="22" fillId="0" borderId="0" xfId="2" applyFont="1" applyAlignment="1">
      <alignment horizontal="left"/>
    </xf>
    <xf numFmtId="173" fontId="8" fillId="0" borderId="0" xfId="2" applyNumberFormat="1" applyFont="1" applyBorder="1" applyAlignment="1">
      <alignment horizontal="right" vertical="center"/>
    </xf>
    <xf numFmtId="173" fontId="6" fillId="0" borderId="0" xfId="0" applyNumberFormat="1" applyFont="1" applyBorder="1" applyAlignment="1">
      <alignment horizontal="right" vertical="center"/>
    </xf>
    <xf numFmtId="173" fontId="8" fillId="0" borderId="4" xfId="2" applyNumberFormat="1" applyFont="1" applyBorder="1" applyAlignment="1">
      <alignment horizontal="right" vertical="center"/>
    </xf>
    <xf numFmtId="173" fontId="6" fillId="0" borderId="5" xfId="0" applyNumberFormat="1" applyFont="1" applyBorder="1" applyAlignment="1">
      <alignment horizontal="right" vertical="center"/>
    </xf>
    <xf numFmtId="3" fontId="15" fillId="0" borderId="3" xfId="4" applyNumberFormat="1" applyFont="1" applyFill="1" applyBorder="1" applyAlignment="1">
      <alignment horizontal="center" vertical="center"/>
    </xf>
    <xf numFmtId="3" fontId="15" fillId="0" borderId="7" xfId="4" applyNumberFormat="1" applyFont="1" applyFill="1" applyBorder="1" applyAlignment="1">
      <alignment horizontal="center" vertical="center"/>
    </xf>
    <xf numFmtId="3" fontId="12" fillId="0" borderId="10" xfId="4" applyNumberFormat="1" applyFont="1" applyBorder="1" applyAlignment="1">
      <alignment horizontal="center" vertical="center"/>
    </xf>
    <xf numFmtId="3" fontId="12" fillId="0" borderId="8" xfId="4" applyNumberFormat="1" applyFont="1" applyBorder="1" applyAlignment="1">
      <alignment horizontal="center" vertical="center"/>
    </xf>
    <xf numFmtId="3" fontId="15" fillId="0" borderId="3" xfId="4" applyNumberFormat="1" applyFont="1" applyBorder="1" applyAlignment="1">
      <alignment horizontal="center" vertical="center"/>
    </xf>
    <xf numFmtId="3" fontId="15" fillId="0" borderId="7" xfId="4" applyNumberFormat="1" applyFont="1" applyBorder="1" applyAlignment="1">
      <alignment horizontal="center" vertical="center"/>
    </xf>
    <xf numFmtId="49" fontId="26" fillId="0" borderId="4" xfId="2" applyNumberFormat="1" applyFont="1" applyFill="1" applyBorder="1" applyAlignment="1" applyProtection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3" fontId="26" fillId="0" borderId="4" xfId="4" applyNumberFormat="1" applyFont="1" applyBorder="1" applyAlignment="1">
      <alignment horizontal="center" vertical="center"/>
    </xf>
    <xf numFmtId="3" fontId="26" fillId="0" borderId="5" xfId="4" applyNumberFormat="1" applyFont="1" applyBorder="1" applyAlignment="1">
      <alignment horizontal="center" vertical="center"/>
    </xf>
    <xf numFmtId="3" fontId="12" fillId="0" borderId="1" xfId="4" applyNumberFormat="1" applyFont="1" applyFill="1" applyBorder="1" applyAlignment="1">
      <alignment horizontal="center" vertical="center"/>
    </xf>
    <xf numFmtId="3" fontId="12" fillId="0" borderId="11" xfId="4" applyNumberFormat="1" applyFont="1" applyFill="1" applyBorder="1" applyAlignment="1">
      <alignment horizontal="center" vertical="center"/>
    </xf>
    <xf numFmtId="3" fontId="12" fillId="0" borderId="1" xfId="4" applyNumberFormat="1" applyFont="1" applyBorder="1" applyAlignment="1">
      <alignment horizontal="center" vertical="center"/>
    </xf>
    <xf numFmtId="3" fontId="12" fillId="0" borderId="11" xfId="4" applyNumberFormat="1" applyFont="1" applyBorder="1" applyAlignment="1">
      <alignment horizontal="center" vertical="center"/>
    </xf>
    <xf numFmtId="0" fontId="32" fillId="0" borderId="5" xfId="0" applyNumberFormat="1" applyFont="1" applyBorder="1" applyAlignment="1">
      <alignment horizontal="center" vertical="center" wrapText="1"/>
    </xf>
    <xf numFmtId="164" fontId="9" fillId="0" borderId="3" xfId="2" applyFont="1" applyFill="1" applyBorder="1" applyAlignment="1" applyProtection="1">
      <alignment horizontal="center" vertical="center"/>
    </xf>
    <xf numFmtId="164" fontId="9" fillId="0" borderId="0" xfId="2" applyFont="1" applyFill="1" applyAlignment="1" applyProtection="1">
      <alignment horizontal="center" vertical="center"/>
    </xf>
    <xf numFmtId="3" fontId="26" fillId="0" borderId="4" xfId="4" applyNumberFormat="1" applyFont="1" applyBorder="1" applyAlignment="1">
      <alignment horizontal="center" vertical="center" wrapText="1"/>
    </xf>
    <xf numFmtId="3" fontId="26" fillId="0" borderId="5" xfId="4" applyNumberFormat="1" applyFont="1" applyBorder="1" applyAlignment="1">
      <alignment horizontal="center" vertical="center" wrapText="1"/>
    </xf>
    <xf numFmtId="3" fontId="8" fillId="0" borderId="4" xfId="4" applyNumberFormat="1" applyFont="1" applyBorder="1" applyAlignment="1">
      <alignment horizontal="center" vertical="center" wrapText="1"/>
    </xf>
    <xf numFmtId="3" fontId="8" fillId="0" borderId="5" xfId="4" applyNumberFormat="1" applyFont="1" applyBorder="1" applyAlignment="1">
      <alignment horizontal="center" vertical="center" wrapText="1"/>
    </xf>
    <xf numFmtId="1" fontId="15" fillId="0" borderId="0" xfId="2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175" fontId="29" fillId="2" borderId="3" xfId="5" applyNumberFormat="1" applyFont="1" applyFill="1" applyBorder="1" applyAlignment="1" applyProtection="1">
      <alignment horizontal="center" vertical="center"/>
      <protection locked="0"/>
    </xf>
    <xf numFmtId="175" fontId="29" fillId="2" borderId="7" xfId="5" applyNumberFormat="1" applyFont="1" applyFill="1" applyBorder="1" applyAlignment="1" applyProtection="1">
      <alignment horizontal="center" vertical="center"/>
      <protection locked="0"/>
    </xf>
    <xf numFmtId="0" fontId="14" fillId="0" borderId="3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179" fontId="24" fillId="0" borderId="3" xfId="4" applyNumberFormat="1" applyFont="1" applyBorder="1" applyAlignment="1">
      <alignment horizontal="center" vertical="center"/>
    </xf>
    <xf numFmtId="179" fontId="24" fillId="0" borderId="7" xfId="4" applyNumberFormat="1" applyFont="1" applyBorder="1" applyAlignment="1">
      <alignment horizontal="center" vertical="center"/>
    </xf>
    <xf numFmtId="164" fontId="16" fillId="0" borderId="2" xfId="2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170" fontId="15" fillId="0" borderId="3" xfId="4" applyNumberFormat="1" applyFont="1" applyBorder="1" applyAlignment="1">
      <alignment horizontal="right" vertical="center"/>
    </xf>
    <xf numFmtId="170" fontId="15" fillId="0" borderId="7" xfId="4" applyNumberFormat="1" applyFont="1" applyBorder="1" applyAlignment="1">
      <alignment horizontal="right" vertical="center"/>
    </xf>
    <xf numFmtId="164" fontId="15" fillId="9" borderId="3" xfId="4" applyFont="1" applyFill="1" applyBorder="1" applyAlignment="1">
      <alignment horizontal="left" vertical="center" wrapText="1"/>
    </xf>
    <xf numFmtId="0" fontId="6" fillId="9" borderId="0" xfId="0" applyFont="1" applyFill="1" applyAlignment="1">
      <alignment horizontal="left"/>
    </xf>
    <xf numFmtId="0" fontId="6" fillId="9" borderId="7" xfId="0" applyFont="1" applyFill="1" applyBorder="1" applyAlignment="1">
      <alignment horizontal="left"/>
    </xf>
    <xf numFmtId="167" fontId="11" fillId="0" borderId="0" xfId="2" applyNumberFormat="1" applyFont="1" applyFill="1" applyBorder="1" applyAlignment="1" applyProtection="1">
      <alignment vertical="center"/>
    </xf>
    <xf numFmtId="173" fontId="15" fillId="9" borderId="4" xfId="0" applyNumberFormat="1" applyFont="1" applyFill="1" applyBorder="1" applyAlignment="1">
      <alignment vertical="center"/>
    </xf>
    <xf numFmtId="173" fontId="15" fillId="9" borderId="5" xfId="0" applyNumberFormat="1" applyFont="1" applyFill="1" applyBorder="1" applyAlignment="1">
      <alignment vertical="center"/>
    </xf>
    <xf numFmtId="49" fontId="8" fillId="0" borderId="0" xfId="2" applyNumberFormat="1" applyFont="1" applyBorder="1" applyAlignment="1">
      <alignment horizontal="left" vertical="center"/>
    </xf>
    <xf numFmtId="1" fontId="8" fillId="0" borderId="0" xfId="2" applyNumberFormat="1" applyFont="1" applyAlignment="1">
      <alignment horizontal="left" vertical="center"/>
    </xf>
    <xf numFmtId="164" fontId="15" fillId="9" borderId="0" xfId="4" applyFont="1" applyFill="1" applyBorder="1" applyAlignment="1">
      <alignment horizontal="left" vertical="center" wrapText="1"/>
    </xf>
    <xf numFmtId="0" fontId="43" fillId="0" borderId="9" xfId="2" applyNumberFormat="1" applyFont="1" applyBorder="1" applyAlignment="1">
      <alignment horizontal="left" vertical="center"/>
    </xf>
    <xf numFmtId="170" fontId="15" fillId="0" borderId="3" xfId="4" applyNumberFormat="1" applyFont="1" applyBorder="1" applyAlignment="1">
      <alignment horizontal="center" vertical="center"/>
    </xf>
    <xf numFmtId="170" fontId="15" fillId="0" borderId="7" xfId="4" applyNumberFormat="1" applyFont="1" applyBorder="1" applyAlignment="1">
      <alignment horizontal="center" vertical="center"/>
    </xf>
    <xf numFmtId="164" fontId="15" fillId="9" borderId="3" xfId="4" applyFont="1" applyFill="1" applyBorder="1" applyAlignment="1">
      <alignment horizontal="left" vertical="center"/>
    </xf>
    <xf numFmtId="164" fontId="15" fillId="9" borderId="0" xfId="4" applyFont="1" applyFill="1" applyBorder="1" applyAlignment="1">
      <alignment horizontal="left" vertical="center"/>
    </xf>
    <xf numFmtId="164" fontId="15" fillId="9" borderId="7" xfId="4" applyFont="1" applyFill="1" applyBorder="1" applyAlignment="1">
      <alignment horizontal="left" vertical="center"/>
    </xf>
    <xf numFmtId="164" fontId="34" fillId="7" borderId="3" xfId="4" applyFont="1" applyFill="1" applyBorder="1" applyAlignment="1">
      <alignment horizontal="right" vertical="center"/>
    </xf>
    <xf numFmtId="164" fontId="34" fillId="7" borderId="0" xfId="4" applyFont="1" applyFill="1" applyBorder="1" applyAlignment="1">
      <alignment horizontal="right" vertical="center"/>
    </xf>
    <xf numFmtId="164" fontId="34" fillId="7" borderId="7" xfId="4" applyFont="1" applyFill="1" applyBorder="1" applyAlignment="1">
      <alignment horizontal="right" vertical="center"/>
    </xf>
    <xf numFmtId="164" fontId="21" fillId="9" borderId="0" xfId="2" applyFont="1" applyFill="1" applyAlignment="1" applyProtection="1">
      <alignment horizontal="center" vertical="center"/>
    </xf>
    <xf numFmtId="0" fontId="6" fillId="9" borderId="0" xfId="0" applyFont="1" applyFill="1" applyAlignment="1">
      <alignment horizontal="center" vertical="center"/>
    </xf>
    <xf numFmtId="171" fontId="15" fillId="9" borderId="4" xfId="1" applyNumberFormat="1" applyFont="1" applyFill="1" applyBorder="1" applyAlignment="1" applyProtection="1">
      <alignment horizontal="center" vertical="center"/>
    </xf>
    <xf numFmtId="171" fontId="15" fillId="9" borderId="5" xfId="1" applyNumberFormat="1" applyFont="1" applyFill="1" applyBorder="1" applyAlignment="1" applyProtection="1">
      <alignment horizontal="center" vertical="center"/>
    </xf>
    <xf numFmtId="176" fontId="28" fillId="0" borderId="4" xfId="2" applyNumberFormat="1" applyFont="1" applyBorder="1" applyAlignment="1">
      <alignment horizontal="center" vertical="center"/>
    </xf>
    <xf numFmtId="176" fontId="28" fillId="0" borderId="5" xfId="2" applyNumberFormat="1" applyFont="1" applyBorder="1" applyAlignment="1">
      <alignment horizontal="center" vertical="center"/>
    </xf>
    <xf numFmtId="164" fontId="24" fillId="0" borderId="4" xfId="2" applyFont="1" applyFill="1" applyBorder="1" applyAlignment="1" applyProtection="1">
      <alignment horizontal="center" vertical="center"/>
    </xf>
    <xf numFmtId="164" fontId="24" fillId="0" borderId="5" xfId="2" applyFont="1" applyFill="1" applyBorder="1" applyAlignment="1" applyProtection="1">
      <alignment horizontal="center" vertical="center"/>
    </xf>
    <xf numFmtId="173" fontId="24" fillId="9" borderId="0" xfId="1" applyNumberFormat="1" applyFont="1" applyFill="1" applyBorder="1" applyAlignment="1" applyProtection="1">
      <alignment vertical="center"/>
    </xf>
    <xf numFmtId="173" fontId="6" fillId="9" borderId="0" xfId="0" applyNumberFormat="1" applyFont="1" applyFill="1" applyAlignment="1">
      <alignment vertical="center"/>
    </xf>
    <xf numFmtId="164" fontId="22" fillId="0" borderId="0" xfId="2" applyFont="1" applyFill="1" applyAlignment="1" applyProtection="1">
      <alignment horizontal="left"/>
    </xf>
    <xf numFmtId="172" fontId="15" fillId="9" borderId="4" xfId="2" applyNumberFormat="1" applyFont="1" applyFill="1" applyBorder="1" applyAlignment="1">
      <alignment horizontal="center" vertical="center"/>
    </xf>
    <xf numFmtId="172" fontId="15" fillId="9" borderId="5" xfId="2" applyNumberFormat="1" applyFont="1" applyFill="1" applyBorder="1" applyAlignment="1">
      <alignment horizontal="center" vertical="center"/>
    </xf>
    <xf numFmtId="164" fontId="24" fillId="0" borderId="0" xfId="2" applyFont="1" applyFill="1" applyAlignment="1" applyProtection="1">
      <alignment horizontal="right" vertical="center"/>
    </xf>
    <xf numFmtId="176" fontId="15" fillId="0" borderId="4" xfId="2" applyNumberFormat="1" applyFont="1" applyBorder="1" applyAlignment="1">
      <alignment horizontal="center" vertical="center"/>
    </xf>
    <xf numFmtId="176" fontId="15" fillId="0" borderId="5" xfId="2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64" fontId="34" fillId="0" borderId="3" xfId="4" applyFont="1" applyBorder="1" applyAlignment="1">
      <alignment horizontal="right" vertical="center"/>
    </xf>
    <xf numFmtId="164" fontId="34" fillId="0" borderId="0" xfId="4" applyFont="1" applyBorder="1" applyAlignment="1">
      <alignment horizontal="right" vertical="center"/>
    </xf>
    <xf numFmtId="164" fontId="34" fillId="0" borderId="7" xfId="4" applyFont="1" applyBorder="1" applyAlignment="1">
      <alignment horizontal="right" vertical="center"/>
    </xf>
    <xf numFmtId="164" fontId="9" fillId="0" borderId="1" xfId="4" applyFont="1" applyBorder="1" applyAlignment="1">
      <alignment horizontal="right" vertical="center"/>
    </xf>
    <xf numFmtId="164" fontId="9" fillId="0" borderId="2" xfId="4" applyFont="1" applyBorder="1" applyAlignment="1">
      <alignment horizontal="right" vertical="center"/>
    </xf>
    <xf numFmtId="164" fontId="9" fillId="0" borderId="11" xfId="4" applyFont="1" applyBorder="1" applyAlignment="1">
      <alignment horizontal="right" vertical="center"/>
    </xf>
    <xf numFmtId="164" fontId="29" fillId="0" borderId="0" xfId="4" applyFont="1" applyBorder="1" applyAlignment="1">
      <alignment horizontal="left" vertical="center"/>
    </xf>
    <xf numFmtId="164" fontId="29" fillId="0" borderId="7" xfId="4" applyFont="1" applyBorder="1" applyAlignment="1">
      <alignment horizontal="left" vertical="center"/>
    </xf>
    <xf numFmtId="164" fontId="9" fillId="0" borderId="3" xfId="4" applyFont="1" applyFill="1" applyBorder="1" applyAlignment="1">
      <alignment horizontal="right" vertical="center"/>
    </xf>
    <xf numFmtId="164" fontId="9" fillId="0" borderId="0" xfId="4" applyFont="1" applyFill="1" applyBorder="1" applyAlignment="1">
      <alignment horizontal="right" vertical="center"/>
    </xf>
    <xf numFmtId="164" fontId="9" fillId="0" borderId="7" xfId="4" applyFont="1" applyFill="1" applyBorder="1" applyAlignment="1">
      <alignment horizontal="right" vertical="center"/>
    </xf>
    <xf numFmtId="164" fontId="9" fillId="7" borderId="3" xfId="4" applyFont="1" applyFill="1" applyBorder="1" applyAlignment="1">
      <alignment horizontal="right" vertical="center"/>
    </xf>
    <xf numFmtId="164" fontId="9" fillId="7" borderId="0" xfId="4" applyFont="1" applyFill="1" applyBorder="1" applyAlignment="1">
      <alignment horizontal="right" vertical="center"/>
    </xf>
    <xf numFmtId="164" fontId="9" fillId="7" borderId="7" xfId="4" applyFont="1" applyFill="1" applyBorder="1" applyAlignment="1">
      <alignment horizontal="right" vertical="center"/>
    </xf>
    <xf numFmtId="164" fontId="9" fillId="8" borderId="3" xfId="4" applyFont="1" applyFill="1" applyBorder="1" applyAlignment="1">
      <alignment horizontal="right" vertical="center"/>
    </xf>
    <xf numFmtId="164" fontId="9" fillId="8" borderId="0" xfId="4" applyFont="1" applyFill="1" applyBorder="1" applyAlignment="1">
      <alignment horizontal="right" vertical="center"/>
    </xf>
    <xf numFmtId="164" fontId="9" fillId="8" borderId="7" xfId="4" applyFont="1" applyFill="1" applyBorder="1" applyAlignment="1">
      <alignment horizontal="right" vertical="center"/>
    </xf>
    <xf numFmtId="49" fontId="15" fillId="0" borderId="0" xfId="4" applyNumberFormat="1" applyFont="1" applyFill="1" applyAlignment="1">
      <alignment horizontal="left" vertical="center"/>
    </xf>
    <xf numFmtId="49" fontId="15" fillId="0" borderId="7" xfId="4" applyNumberFormat="1" applyFont="1" applyFill="1" applyBorder="1" applyAlignment="1">
      <alignment horizontal="left" vertical="center"/>
    </xf>
    <xf numFmtId="0" fontId="29" fillId="0" borderId="6" xfId="0" applyFont="1" applyBorder="1" applyAlignment="1">
      <alignment horizontal="left" vertical="center"/>
    </xf>
    <xf numFmtId="0" fontId="29" fillId="0" borderId="5" xfId="0" applyFont="1" applyBorder="1" applyAlignment="1">
      <alignment horizontal="left" vertical="center"/>
    </xf>
    <xf numFmtId="164" fontId="8" fillId="0" borderId="7" xfId="2" applyFont="1" applyBorder="1" applyAlignment="1">
      <alignment horizontal="right" vertical="center"/>
    </xf>
    <xf numFmtId="164" fontId="34" fillId="0" borderId="3" xfId="4" applyFont="1" applyFill="1" applyBorder="1" applyAlignment="1">
      <alignment horizontal="right" vertical="center"/>
    </xf>
    <xf numFmtId="164" fontId="34" fillId="0" borderId="0" xfId="4" applyFont="1" applyFill="1" applyBorder="1" applyAlignment="1">
      <alignment horizontal="right" vertical="center"/>
    </xf>
    <xf numFmtId="164" fontId="34" fillId="0" borderId="7" xfId="4" applyFont="1" applyFill="1" applyBorder="1" applyAlignment="1">
      <alignment horizontal="right" vertical="center"/>
    </xf>
    <xf numFmtId="164" fontId="33" fillId="0" borderId="3" xfId="4" applyFont="1" applyFill="1" applyBorder="1" applyAlignment="1">
      <alignment horizontal="right" vertical="center"/>
    </xf>
    <xf numFmtId="164" fontId="33" fillId="0" borderId="0" xfId="4" applyFont="1" applyFill="1" applyBorder="1" applyAlignment="1">
      <alignment horizontal="right" vertical="center"/>
    </xf>
    <xf numFmtId="164" fontId="33" fillId="0" borderId="7" xfId="4" applyFont="1" applyFill="1" applyBorder="1" applyAlignment="1">
      <alignment horizontal="right" vertical="center"/>
    </xf>
    <xf numFmtId="164" fontId="6" fillId="0" borderId="1" xfId="2" applyFont="1" applyFill="1" applyBorder="1" applyAlignment="1" applyProtection="1">
      <alignment horizontal="left" vertical="center"/>
    </xf>
    <xf numFmtId="164" fontId="6" fillId="0" borderId="2" xfId="2" applyFont="1" applyFill="1" applyBorder="1" applyAlignment="1" applyProtection="1">
      <alignment horizontal="left" vertical="center"/>
    </xf>
    <xf numFmtId="164" fontId="6" fillId="0" borderId="11" xfId="2" applyFont="1" applyFill="1" applyBorder="1" applyAlignment="1" applyProtection="1">
      <alignment horizontal="left" vertical="center"/>
    </xf>
    <xf numFmtId="164" fontId="6" fillId="0" borderId="3" xfId="2" applyFont="1" applyFill="1" applyBorder="1" applyAlignment="1" applyProtection="1">
      <alignment horizontal="left" vertical="center"/>
    </xf>
    <xf numFmtId="164" fontId="6" fillId="0" borderId="0" xfId="2" applyFont="1" applyFill="1" applyBorder="1" applyAlignment="1" applyProtection="1">
      <alignment horizontal="left" vertical="center"/>
    </xf>
    <xf numFmtId="164" fontId="6" fillId="0" borderId="7" xfId="2" applyFont="1" applyFill="1" applyBorder="1" applyAlignment="1" applyProtection="1">
      <alignment horizontal="left" vertical="center"/>
    </xf>
    <xf numFmtId="164" fontId="6" fillId="0" borderId="10" xfId="2" applyFont="1" applyFill="1" applyBorder="1" applyAlignment="1" applyProtection="1">
      <alignment horizontal="left" vertical="center"/>
    </xf>
    <xf numFmtId="164" fontId="6" fillId="0" borderId="9" xfId="2" applyFont="1" applyFill="1" applyBorder="1" applyAlignment="1" applyProtection="1">
      <alignment horizontal="left" vertical="center"/>
    </xf>
    <xf numFmtId="164" fontId="6" fillId="0" borderId="8" xfId="2" applyFont="1" applyFill="1" applyBorder="1" applyAlignment="1" applyProtection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8" fillId="2" borderId="7" xfId="0" applyFont="1" applyFill="1" applyBorder="1" applyAlignment="1">
      <alignment horizontal="left" vertical="center"/>
    </xf>
    <xf numFmtId="0" fontId="15" fillId="0" borderId="3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164" fontId="8" fillId="0" borderId="4" xfId="2" applyFont="1" applyBorder="1" applyAlignment="1">
      <alignment horizontal="left" vertical="center"/>
    </xf>
    <xf numFmtId="164" fontId="8" fillId="0" borderId="5" xfId="2" applyFont="1" applyBorder="1" applyAlignment="1">
      <alignment horizontal="left" vertical="center"/>
    </xf>
    <xf numFmtId="177" fontId="27" fillId="0" borderId="0" xfId="0" applyNumberFormat="1" applyFont="1" applyBorder="1" applyAlignment="1">
      <alignment horizontal="right" vertical="center"/>
    </xf>
    <xf numFmtId="177" fontId="27" fillId="0" borderId="7" xfId="0" applyNumberFormat="1" applyFont="1" applyBorder="1" applyAlignment="1">
      <alignment horizontal="right" vertical="center"/>
    </xf>
    <xf numFmtId="164" fontId="22" fillId="0" borderId="0" xfId="4" applyFont="1" applyAlignment="1">
      <alignment horizontal="left"/>
    </xf>
    <xf numFmtId="164" fontId="29" fillId="0" borderId="0" xfId="4" applyFont="1" applyBorder="1" applyAlignment="1">
      <alignment horizontal="right" vertical="center"/>
    </xf>
    <xf numFmtId="164" fontId="29" fillId="0" borderId="7" xfId="4" applyFont="1" applyBorder="1" applyAlignment="1">
      <alignment horizontal="right" vertical="center"/>
    </xf>
    <xf numFmtId="164" fontId="26" fillId="0" borderId="4" xfId="4" applyFont="1" applyBorder="1" applyAlignment="1">
      <alignment horizontal="left" vertical="center"/>
    </xf>
    <xf numFmtId="164" fontId="26" fillId="0" borderId="5" xfId="4" applyFont="1" applyBorder="1" applyAlignment="1">
      <alignment horizontal="left" vertical="center"/>
    </xf>
    <xf numFmtId="1" fontId="19" fillId="0" borderId="0" xfId="2" applyNumberFormat="1" applyFont="1" applyFill="1" applyBorder="1" applyAlignment="1">
      <alignment horizontal="center" vertical="center" wrapText="1"/>
    </xf>
    <xf numFmtId="164" fontId="41" fillId="0" borderId="1" xfId="2" applyFont="1" applyBorder="1" applyAlignment="1">
      <alignment horizontal="left" vertical="center"/>
    </xf>
    <xf numFmtId="164" fontId="41" fillId="0" borderId="2" xfId="2" applyFont="1" applyBorder="1" applyAlignment="1">
      <alignment horizontal="left" vertical="center"/>
    </xf>
    <xf numFmtId="1" fontId="42" fillId="0" borderId="0" xfId="2" applyNumberFormat="1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164" fontId="15" fillId="9" borderId="7" xfId="4" applyFont="1" applyFill="1" applyBorder="1" applyAlignment="1">
      <alignment horizontal="left" vertical="center" wrapText="1"/>
    </xf>
    <xf numFmtId="172" fontId="8" fillId="0" borderId="4" xfId="2" applyNumberFormat="1" applyFont="1" applyBorder="1" applyAlignment="1">
      <alignment horizontal="right" vertical="center"/>
    </xf>
    <xf numFmtId="172" fontId="8" fillId="0" borderId="5" xfId="2" applyNumberFormat="1" applyFont="1" applyBorder="1" applyAlignment="1">
      <alignment horizontal="right" vertical="center"/>
    </xf>
    <xf numFmtId="172" fontId="8" fillId="0" borderId="3" xfId="2" applyNumberFormat="1" applyFont="1" applyBorder="1" applyAlignment="1">
      <alignment horizontal="right" vertical="center"/>
    </xf>
    <xf numFmtId="172" fontId="6" fillId="0" borderId="7" xfId="0" applyNumberFormat="1" applyFont="1" applyBorder="1" applyAlignment="1">
      <alignment horizontal="right" vertical="center"/>
    </xf>
    <xf numFmtId="172" fontId="8" fillId="0" borderId="0" xfId="2" applyNumberFormat="1" applyFont="1" applyBorder="1" applyAlignment="1">
      <alignment horizontal="left" vertical="center"/>
    </xf>
    <xf numFmtId="164" fontId="15" fillId="0" borderId="3" xfId="4" applyFont="1" applyBorder="1" applyAlignment="1">
      <alignment horizontal="left" vertical="center"/>
    </xf>
    <xf numFmtId="164" fontId="15" fillId="0" borderId="0" xfId="4" applyFont="1" applyBorder="1" applyAlignment="1">
      <alignment horizontal="left" vertical="center"/>
    </xf>
    <xf numFmtId="172" fontId="8" fillId="0" borderId="7" xfId="2" applyNumberFormat="1" applyFont="1" applyBorder="1" applyAlignment="1">
      <alignment horizontal="right" vertical="center"/>
    </xf>
    <xf numFmtId="172" fontId="6" fillId="0" borderId="5" xfId="0" applyNumberFormat="1" applyFont="1" applyBorder="1" applyAlignment="1">
      <alignment horizontal="right" vertical="center"/>
    </xf>
    <xf numFmtId="14" fontId="15" fillId="9" borderId="0" xfId="0" applyNumberFormat="1" applyFont="1" applyFill="1" applyBorder="1" applyAlignment="1">
      <alignment horizontal="left" vertical="center"/>
    </xf>
    <xf numFmtId="169" fontId="15" fillId="0" borderId="0" xfId="1" applyNumberFormat="1" applyFont="1" applyFill="1" applyBorder="1" applyAlignment="1" applyProtection="1">
      <alignment horizontal="center" vertical="center"/>
    </xf>
    <xf numFmtId="169" fontId="15" fillId="0" borderId="0" xfId="1" applyNumberFormat="1" applyFont="1" applyFill="1" applyBorder="1" applyAlignment="1" applyProtection="1">
      <alignment vertical="center"/>
    </xf>
    <xf numFmtId="169" fontId="24" fillId="9" borderId="0" xfId="1" applyNumberFormat="1" applyFont="1" applyFill="1" applyBorder="1" applyAlignment="1" applyProtection="1">
      <alignment vertical="center"/>
    </xf>
    <xf numFmtId="0" fontId="6" fillId="9" borderId="0" xfId="0" applyFont="1" applyFill="1" applyAlignment="1">
      <alignment vertical="center"/>
    </xf>
    <xf numFmtId="164" fontId="15" fillId="0" borderId="3" xfId="4" applyFont="1" applyBorder="1" applyAlignment="1">
      <alignment horizontal="left" vertical="center" wrapText="1"/>
    </xf>
    <xf numFmtId="164" fontId="15" fillId="0" borderId="0" xfId="4" applyFont="1" applyBorder="1" applyAlignment="1">
      <alignment horizontal="left" vertical="center" wrapText="1"/>
    </xf>
    <xf numFmtId="172" fontId="8" fillId="0" borderId="4" xfId="2" applyNumberFormat="1" applyFont="1" applyFill="1" applyBorder="1" applyAlignment="1">
      <alignment horizontal="right" vertical="center"/>
    </xf>
    <xf numFmtId="172" fontId="6" fillId="0" borderId="6" xfId="0" applyNumberFormat="1" applyFont="1" applyBorder="1" applyAlignment="1">
      <alignment horizontal="right" vertical="center"/>
    </xf>
    <xf numFmtId="164" fontId="15" fillId="0" borderId="7" xfId="4" applyFont="1" applyBorder="1" applyAlignment="1">
      <alignment horizontal="left" vertical="center" wrapText="1"/>
    </xf>
    <xf numFmtId="164" fontId="15" fillId="0" borderId="3" xfId="4" applyFont="1" applyBorder="1" applyAlignment="1">
      <alignment horizontal="right" vertical="center"/>
    </xf>
    <xf numFmtId="164" fontId="15" fillId="0" borderId="0" xfId="4" applyFont="1" applyBorder="1" applyAlignment="1">
      <alignment horizontal="right" vertical="center"/>
    </xf>
    <xf numFmtId="164" fontId="15" fillId="0" borderId="7" xfId="4" applyFont="1" applyBorder="1" applyAlignment="1">
      <alignment horizontal="right" vertical="center"/>
    </xf>
    <xf numFmtId="49" fontId="26" fillId="0" borderId="0" xfId="2" applyNumberFormat="1" applyFont="1" applyAlignment="1">
      <alignment horizontal="left" vertical="center"/>
    </xf>
    <xf numFmtId="173" fontId="8" fillId="0" borderId="4" xfId="2" applyNumberFormat="1" applyFont="1" applyFill="1" applyBorder="1" applyAlignment="1">
      <alignment vertical="center"/>
    </xf>
    <xf numFmtId="173" fontId="6" fillId="0" borderId="6" xfId="0" applyNumberFormat="1" applyFont="1" applyBorder="1" applyAlignment="1">
      <alignment vertical="center"/>
    </xf>
    <xf numFmtId="173" fontId="8" fillId="0" borderId="5" xfId="2" applyNumberFormat="1" applyFont="1" applyFill="1" applyBorder="1" applyAlignment="1">
      <alignment vertical="center"/>
    </xf>
  </cellXfs>
  <cellStyles count="7">
    <cellStyle name="Euro" xfId="1"/>
    <cellStyle name="Milliers" xfId="2" builtinId="3"/>
    <cellStyle name="Milliers_062-425 3ème AMT Launay - 24+10 Lgts - Zac des Vignes - Servon sur Vilaine" xfId="3"/>
    <cellStyle name="Milliers_ACT GROUPE LAUNAY SERVON" xfId="4"/>
    <cellStyle name="Milliers_Classeur1" xfId="5"/>
    <cellStyle name="Normal" xfId="0" builtinId="0"/>
    <cellStyle name="Pourcentage" xfId="6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erve\Herve\Dossiers\Ingienerie\2002\0201.ing%20Capeb%202\Actepriv\ACT%201er%20AO%20CAP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rde"/>
      <sheetName val="VRD"/>
      <sheetName val="GROS OEUVRE"/>
      <sheetName val="ETANCHEITE"/>
      <sheetName val="BARDAGE"/>
      <sheetName val="MEN EXT"/>
      <sheetName val="SERRURERIE"/>
      <sheetName val="MEN INT"/>
      <sheetName val="CLOISONS"/>
      <sheetName val="FAUX PLAFONDS"/>
      <sheetName val="SOLS SCELLES"/>
      <sheetName val="SOLS COLLES"/>
      <sheetName val="PEINTURE"/>
      <sheetName val="PLOMBERIE"/>
      <sheetName val="CHAUFFAGE"/>
      <sheetName val="ELECTRICITE"/>
      <sheetName val="NETTOYAGE"/>
      <sheetName val="ESPACES VERTS"/>
      <sheetName val="RECAPITULATION"/>
      <sheetName val="OPTIONS"/>
    </sheetNames>
    <sheetDataSet>
      <sheetData sheetId="0" refreshError="1"/>
      <sheetData sheetId="1">
        <row r="5">
          <cell r="C5">
            <v>79847.19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S532"/>
  <sheetViews>
    <sheetView showGridLines="0" tabSelected="1" view="pageLayout" topLeftCell="A2" zoomScale="115" zoomScaleNormal="100" zoomScaleSheetLayoutView="85" zoomScalePageLayoutView="115" workbookViewId="0">
      <pane ySplit="3090" topLeftCell="A457" activePane="bottomLeft"/>
      <selection activeCell="A2" sqref="A2:M2"/>
      <selection pane="bottomLeft" activeCell="C525" sqref="C525:I525"/>
    </sheetView>
  </sheetViews>
  <sheetFormatPr baseColWidth="10" defaultRowHeight="15" outlineLevelRow="1" x14ac:dyDescent="0.25"/>
  <cols>
    <col min="1" max="1" width="2.5703125" style="42" customWidth="1"/>
    <col min="2" max="2" width="15.7109375" style="42" customWidth="1"/>
    <col min="3" max="3" width="16" style="42" customWidth="1"/>
    <col min="4" max="4" width="2.85546875" style="1" customWidth="1"/>
    <col min="5" max="5" width="10.7109375" style="42" customWidth="1"/>
    <col min="6" max="6" width="3" style="306" customWidth="1"/>
    <col min="7" max="7" width="10.7109375" style="42" customWidth="1"/>
    <col min="8" max="8" width="2.85546875" style="306" customWidth="1"/>
    <col min="9" max="9" width="10.7109375" style="42" customWidth="1"/>
    <col min="10" max="10" width="2.85546875" style="306" customWidth="1"/>
    <col min="11" max="11" width="10.7109375" style="42" customWidth="1"/>
    <col min="12" max="12" width="2.85546875" style="306" customWidth="1"/>
    <col min="13" max="13" width="10.7109375" style="42" customWidth="1"/>
    <col min="14" max="14" width="2.85546875" style="306" customWidth="1"/>
    <col min="15" max="15" width="10.7109375" style="42" customWidth="1"/>
    <col min="16" max="16" width="2.85546875" style="306" customWidth="1"/>
    <col min="17" max="17" width="10.7109375" style="42" customWidth="1"/>
    <col min="18" max="18" width="2.85546875" style="306" customWidth="1"/>
    <col min="19" max="19" width="10.7109375" style="42" customWidth="1"/>
    <col min="20" max="21" width="7.42578125" style="42" customWidth="1"/>
    <col min="22" max="29" width="12.7109375" style="42" customWidth="1"/>
    <col min="30" max="30" width="2.7109375" style="42" customWidth="1"/>
    <col min="31" max="31" width="11.28515625" style="42" bestFit="1" customWidth="1"/>
    <col min="32" max="32" width="8.140625" style="42" bestFit="1" customWidth="1"/>
    <col min="33" max="33" width="1.28515625" style="57" hidden="1" customWidth="1"/>
    <col min="34" max="34" width="5.7109375" style="42" bestFit="1" customWidth="1"/>
    <col min="35" max="35" width="8.140625" style="42" bestFit="1" customWidth="1"/>
    <col min="36" max="36" width="11.42578125" style="42" hidden="1" customWidth="1"/>
    <col min="37" max="16384" width="11.42578125" style="42"/>
  </cols>
  <sheetData>
    <row r="1" spans="1:33" hidden="1" x14ac:dyDescent="0.25"/>
    <row r="2" spans="1:33" ht="33.75" customHeight="1" x14ac:dyDescent="0.25">
      <c r="A2" s="547" t="s">
        <v>256</v>
      </c>
      <c r="B2" s="548"/>
      <c r="C2" s="548"/>
      <c r="D2" s="548"/>
      <c r="E2" s="548"/>
      <c r="F2" s="548"/>
      <c r="G2" s="548"/>
      <c r="H2" s="548"/>
      <c r="I2" s="548"/>
      <c r="J2" s="548"/>
      <c r="K2" s="548"/>
      <c r="L2" s="548"/>
      <c r="M2" s="548"/>
    </row>
    <row r="3" spans="1:33" ht="15.75" hidden="1" x14ac:dyDescent="0.25">
      <c r="A3" s="58"/>
      <c r="B3" s="2"/>
      <c r="C3" s="2"/>
      <c r="D3" s="2"/>
      <c r="E3" s="2"/>
      <c r="F3" s="307"/>
      <c r="G3" s="2"/>
      <c r="H3" s="307"/>
      <c r="I3" s="2"/>
      <c r="J3" s="307"/>
      <c r="K3" s="2"/>
      <c r="L3" s="307"/>
      <c r="M3" s="2"/>
    </row>
    <row r="4" spans="1:33" s="43" customFormat="1" ht="15" customHeight="1" x14ac:dyDescent="0.25">
      <c r="A4" s="557" t="s">
        <v>0</v>
      </c>
      <c r="B4" s="557"/>
      <c r="C4" s="557"/>
      <c r="D4" s="557"/>
      <c r="E4" s="59"/>
      <c r="F4" s="306"/>
      <c r="G4" s="60"/>
      <c r="H4" s="306"/>
      <c r="I4" s="560" t="s">
        <v>129</v>
      </c>
      <c r="J4" s="560"/>
      <c r="K4" s="560"/>
      <c r="L4" s="555">
        <v>208000</v>
      </c>
      <c r="M4" s="556"/>
      <c r="N4" s="306"/>
      <c r="P4" s="306"/>
      <c r="R4" s="306"/>
      <c r="U4" s="61">
        <v>1</v>
      </c>
      <c r="V4" s="45" t="s">
        <v>12</v>
      </c>
      <c r="AG4" s="62"/>
    </row>
    <row r="5" spans="1:33" s="43" customFormat="1" ht="6" customHeight="1" x14ac:dyDescent="0.25">
      <c r="C5" s="59"/>
      <c r="D5" s="3"/>
      <c r="E5" s="63"/>
      <c r="F5" s="308"/>
      <c r="G5" s="63"/>
      <c r="H5" s="308"/>
      <c r="J5" s="308"/>
      <c r="K5" s="64"/>
      <c r="L5" s="308"/>
      <c r="M5" s="64"/>
      <c r="N5" s="306"/>
      <c r="O5" s="45"/>
      <c r="P5" s="306"/>
      <c r="Q5" s="45"/>
      <c r="R5" s="306"/>
      <c r="S5" s="45"/>
      <c r="T5" s="45"/>
      <c r="U5" s="61"/>
      <c r="V5" s="45" t="s">
        <v>14</v>
      </c>
      <c r="AG5" s="62"/>
    </row>
    <row r="6" spans="1:33" s="43" customFormat="1" x14ac:dyDescent="0.25">
      <c r="A6" s="65"/>
      <c r="B6" s="66" t="s">
        <v>5</v>
      </c>
      <c r="C6" s="65" t="s">
        <v>4</v>
      </c>
      <c r="D6" s="553" t="s">
        <v>31</v>
      </c>
      <c r="E6" s="563"/>
      <c r="F6" s="553" t="s">
        <v>32</v>
      </c>
      <c r="G6" s="563"/>
      <c r="H6" s="553" t="s">
        <v>33</v>
      </c>
      <c r="I6" s="554"/>
      <c r="J6" s="553" t="s">
        <v>34</v>
      </c>
      <c r="K6" s="554"/>
      <c r="L6" s="553" t="s">
        <v>35</v>
      </c>
      <c r="M6" s="554"/>
      <c r="N6" s="306"/>
      <c r="P6" s="306"/>
      <c r="R6" s="306"/>
      <c r="U6" s="61">
        <f>+D123</f>
        <v>0</v>
      </c>
      <c r="V6" s="45" t="s">
        <v>11</v>
      </c>
      <c r="AG6" s="62"/>
    </row>
    <row r="7" spans="1:33" s="44" customFormat="1" ht="20.100000000000001" customHeight="1" x14ac:dyDescent="0.25">
      <c r="A7" s="67"/>
      <c r="B7" s="68" t="s">
        <v>170</v>
      </c>
      <c r="C7" s="69" t="s">
        <v>144</v>
      </c>
      <c r="D7" s="549"/>
      <c r="E7" s="550"/>
      <c r="F7" s="551" t="str">
        <f>IF(K461="CONFORME","OUI",IF(K461="RECALE CONFORME","OUI","-"))</f>
        <v>OUI</v>
      </c>
      <c r="G7" s="552"/>
      <c r="H7" s="549">
        <f>+H359</f>
        <v>5</v>
      </c>
      <c r="I7" s="550"/>
      <c r="J7" s="561" t="e">
        <f>IF(F7="OUI",H7/MIN($H$7:$H$14)-1,"")</f>
        <v>#DIV/0!</v>
      </c>
      <c r="K7" s="562" t="e">
        <f>IF(I7="non","",IF(I7="en attente","",J7/MIN($E$6:$E$10)-1))</f>
        <v>#DIV/0!</v>
      </c>
      <c r="L7" s="337"/>
      <c r="M7" s="70">
        <f>IF(F7="OUI",H7/$L$4-1,"")</f>
        <v>-0.99997596153846158</v>
      </c>
      <c r="N7" s="306"/>
      <c r="O7" s="45"/>
      <c r="P7" s="306"/>
      <c r="Q7" s="45"/>
      <c r="R7" s="306"/>
      <c r="S7" s="45"/>
      <c r="T7" s="45"/>
      <c r="U7" s="45"/>
      <c r="V7" s="45"/>
      <c r="W7" s="45"/>
      <c r="AG7" s="71"/>
    </row>
    <row r="8" spans="1:33" s="43" customFormat="1" ht="20.100000000000001" customHeight="1" x14ac:dyDescent="0.25">
      <c r="A8" s="67"/>
      <c r="B8" s="68" t="s">
        <v>160</v>
      </c>
      <c r="C8" s="69" t="s">
        <v>144</v>
      </c>
      <c r="D8" s="549"/>
      <c r="E8" s="550"/>
      <c r="F8" s="551" t="str">
        <f t="shared" ref="F8:F14" si="0">IF(K462="CONFORME","OUI",IF(K462="RECALE CONFORME","OUI","-"))</f>
        <v>OUI</v>
      </c>
      <c r="G8" s="552"/>
      <c r="H8" s="549">
        <f>+H370</f>
        <v>6</v>
      </c>
      <c r="I8" s="550"/>
      <c r="J8" s="561" t="e">
        <f>IF(F8="OUI",H8/MIN($H$7:$H$14)-1,"")</f>
        <v>#DIV/0!</v>
      </c>
      <c r="K8" s="562" t="e">
        <f>IF(I8="non","",IF(I8="en attente","",J8/MIN($E$6:$E$10)-1))</f>
        <v>#DIV/0!</v>
      </c>
      <c r="L8" s="337"/>
      <c r="M8" s="70">
        <f>IF(F8="OUI",H8/$L$4-1,"")</f>
        <v>-0.99997115384615387</v>
      </c>
      <c r="N8" s="306"/>
      <c r="O8" s="61"/>
      <c r="P8" s="306"/>
      <c r="Q8" s="61"/>
      <c r="R8" s="306"/>
      <c r="S8" s="61"/>
      <c r="T8" s="61"/>
      <c r="AG8" s="62"/>
    </row>
    <row r="9" spans="1:33" s="43" customFormat="1" ht="20.100000000000001" customHeight="1" x14ac:dyDescent="0.25">
      <c r="A9" s="67"/>
      <c r="B9" s="68" t="s">
        <v>284</v>
      </c>
      <c r="C9" s="69" t="s">
        <v>285</v>
      </c>
      <c r="D9" s="549"/>
      <c r="E9" s="550"/>
      <c r="F9" s="551" t="str">
        <f t="shared" si="0"/>
        <v>OUI</v>
      </c>
      <c r="G9" s="552"/>
      <c r="H9" s="549">
        <f>+H381</f>
        <v>8</v>
      </c>
      <c r="I9" s="550"/>
      <c r="J9" s="561" t="e">
        <f t="shared" ref="J9:J14" si="1">IF(F9="OUI",H9/MIN($H$7:$H$14)-1,"")</f>
        <v>#DIV/0!</v>
      </c>
      <c r="K9" s="562" t="e">
        <f t="shared" ref="K9:K14" si="2">IF(I9="non","",IF(I9="en attente","",J9/MIN($E$6:$E$10)-1))</f>
        <v>#DIV/0!</v>
      </c>
      <c r="L9" s="337"/>
      <c r="M9" s="70">
        <f t="shared" ref="M9:M14" si="3">IF(F9="OUI",H9/$L$4-1,"")</f>
        <v>-0.99996153846153846</v>
      </c>
      <c r="N9" s="509"/>
      <c r="O9" s="510"/>
      <c r="P9" s="306"/>
      <c r="R9" s="306"/>
      <c r="AG9" s="62"/>
    </row>
    <row r="10" spans="1:33" s="43" customFormat="1" ht="20.100000000000001" customHeight="1" x14ac:dyDescent="0.25">
      <c r="A10" s="67"/>
      <c r="B10" s="68" t="s">
        <v>286</v>
      </c>
      <c r="C10" s="69" t="s">
        <v>128</v>
      </c>
      <c r="D10" s="549"/>
      <c r="E10" s="550"/>
      <c r="F10" s="551" t="str">
        <f t="shared" si="0"/>
        <v>OUI</v>
      </c>
      <c r="G10" s="552"/>
      <c r="H10" s="549">
        <f>+H392</f>
        <v>0</v>
      </c>
      <c r="I10" s="550"/>
      <c r="J10" s="561" t="e">
        <f t="shared" si="1"/>
        <v>#DIV/0!</v>
      </c>
      <c r="K10" s="562" t="e">
        <f t="shared" si="2"/>
        <v>#DIV/0!</v>
      </c>
      <c r="L10" s="337"/>
      <c r="M10" s="70">
        <f t="shared" si="3"/>
        <v>-1</v>
      </c>
      <c r="N10" s="306"/>
      <c r="P10" s="306"/>
      <c r="R10" s="306"/>
      <c r="AG10" s="62"/>
    </row>
    <row r="11" spans="1:33" s="43" customFormat="1" ht="20.100000000000001" customHeight="1" x14ac:dyDescent="0.25">
      <c r="A11" s="67"/>
      <c r="B11" s="68" t="s">
        <v>287</v>
      </c>
      <c r="C11" s="69" t="s">
        <v>288</v>
      </c>
      <c r="D11" s="549"/>
      <c r="E11" s="550"/>
      <c r="F11" s="551" t="str">
        <f t="shared" si="0"/>
        <v>OUI</v>
      </c>
      <c r="G11" s="552"/>
      <c r="H11" s="549">
        <f>+H403</f>
        <v>0</v>
      </c>
      <c r="I11" s="550"/>
      <c r="J11" s="561" t="e">
        <f t="shared" si="1"/>
        <v>#DIV/0!</v>
      </c>
      <c r="K11" s="562" t="e">
        <f t="shared" si="2"/>
        <v>#DIV/0!</v>
      </c>
      <c r="L11" s="337"/>
      <c r="M11" s="70">
        <f t="shared" si="3"/>
        <v>-1</v>
      </c>
      <c r="N11" s="306"/>
      <c r="P11" s="306"/>
      <c r="R11" s="306"/>
      <c r="AG11" s="62"/>
    </row>
    <row r="12" spans="1:33" s="43" customFormat="1" ht="20.100000000000001" customHeight="1" x14ac:dyDescent="0.25">
      <c r="A12" s="67"/>
      <c r="B12" s="68" t="s">
        <v>289</v>
      </c>
      <c r="C12" s="69" t="s">
        <v>290</v>
      </c>
      <c r="D12" s="549"/>
      <c r="E12" s="550"/>
      <c r="F12" s="551" t="str">
        <f t="shared" si="0"/>
        <v>OUI</v>
      </c>
      <c r="G12" s="552"/>
      <c r="H12" s="549">
        <f>+H414</f>
        <v>0</v>
      </c>
      <c r="I12" s="550"/>
      <c r="J12" s="561" t="e">
        <f t="shared" si="1"/>
        <v>#DIV/0!</v>
      </c>
      <c r="K12" s="562" t="e">
        <f t="shared" si="2"/>
        <v>#DIV/0!</v>
      </c>
      <c r="L12" s="337"/>
      <c r="M12" s="70">
        <f t="shared" si="3"/>
        <v>-1</v>
      </c>
      <c r="N12" s="306"/>
      <c r="P12" s="306"/>
      <c r="R12" s="306"/>
      <c r="AG12" s="62"/>
    </row>
    <row r="13" spans="1:33" s="43" customFormat="1" ht="20.100000000000001" customHeight="1" x14ac:dyDescent="0.25">
      <c r="A13" s="67"/>
      <c r="B13" s="68" t="s">
        <v>291</v>
      </c>
      <c r="C13" s="69" t="s">
        <v>292</v>
      </c>
      <c r="D13" s="549"/>
      <c r="E13" s="550"/>
      <c r="F13" s="551" t="str">
        <f t="shared" si="0"/>
        <v>OUI</v>
      </c>
      <c r="G13" s="552"/>
      <c r="H13" s="549">
        <f>+H425</f>
        <v>0</v>
      </c>
      <c r="I13" s="550"/>
      <c r="J13" s="561" t="e">
        <f t="shared" si="1"/>
        <v>#DIV/0!</v>
      </c>
      <c r="K13" s="562" t="e">
        <f t="shared" si="2"/>
        <v>#DIV/0!</v>
      </c>
      <c r="L13" s="337"/>
      <c r="M13" s="70">
        <f t="shared" si="3"/>
        <v>-1</v>
      </c>
      <c r="N13" s="306"/>
      <c r="P13" s="306"/>
      <c r="R13" s="306"/>
      <c r="AG13" s="62"/>
    </row>
    <row r="14" spans="1:33" s="43" customFormat="1" ht="20.100000000000001" customHeight="1" x14ac:dyDescent="0.25">
      <c r="A14" s="72"/>
      <c r="B14" s="73" t="s">
        <v>293</v>
      </c>
      <c r="C14" s="74" t="s">
        <v>294</v>
      </c>
      <c r="D14" s="558"/>
      <c r="E14" s="559"/>
      <c r="F14" s="551" t="str">
        <f t="shared" si="0"/>
        <v>OUI</v>
      </c>
      <c r="G14" s="552"/>
      <c r="H14" s="549">
        <f>+H436</f>
        <v>0</v>
      </c>
      <c r="I14" s="550"/>
      <c r="J14" s="561" t="e">
        <f t="shared" si="1"/>
        <v>#DIV/0!</v>
      </c>
      <c r="K14" s="562" t="e">
        <f t="shared" si="2"/>
        <v>#DIV/0!</v>
      </c>
      <c r="L14" s="337"/>
      <c r="M14" s="70">
        <f t="shared" si="3"/>
        <v>-1</v>
      </c>
      <c r="N14" s="306"/>
      <c r="P14" s="306"/>
      <c r="R14" s="306"/>
      <c r="AG14" s="62"/>
    </row>
    <row r="15" spans="1:33" s="32" customFormat="1" ht="11.25" x14ac:dyDescent="0.25">
      <c r="A15" s="75"/>
      <c r="B15" s="76"/>
      <c r="C15" s="77"/>
      <c r="D15" s="4"/>
      <c r="E15" s="78"/>
      <c r="F15" s="309"/>
      <c r="H15" s="309"/>
      <c r="J15" s="309"/>
      <c r="L15" s="309"/>
      <c r="N15" s="309"/>
      <c r="P15" s="309"/>
      <c r="R15" s="309"/>
      <c r="AG15" s="79"/>
    </row>
    <row r="16" spans="1:33" s="5" customFormat="1" x14ac:dyDescent="0.25">
      <c r="A16" s="611" t="s">
        <v>43</v>
      </c>
      <c r="B16" s="611"/>
      <c r="C16" s="611"/>
      <c r="E16" s="80"/>
      <c r="F16" s="309"/>
      <c r="G16" s="80"/>
      <c r="H16" s="309"/>
      <c r="J16" s="309"/>
      <c r="L16" s="309"/>
      <c r="N16" s="309"/>
      <c r="P16" s="309"/>
      <c r="R16" s="309"/>
      <c r="AG16" s="81"/>
    </row>
    <row r="17" spans="1:33" s="5" customFormat="1" hidden="1" x14ac:dyDescent="0.25">
      <c r="A17" s="82"/>
      <c r="E17" s="80"/>
      <c r="F17" s="309"/>
      <c r="G17" s="80"/>
      <c r="H17" s="309"/>
      <c r="J17" s="309"/>
      <c r="L17" s="309"/>
      <c r="N17" s="309"/>
      <c r="P17" s="309"/>
      <c r="R17" s="309"/>
      <c r="AG17" s="81"/>
    </row>
    <row r="18" spans="1:33" s="83" customFormat="1" ht="12.75" x14ac:dyDescent="0.25">
      <c r="B18" s="84"/>
      <c r="C18" s="85"/>
      <c r="D18" s="511" t="str">
        <f>+B7</f>
        <v>Rannou</v>
      </c>
      <c r="E18" s="512"/>
      <c r="F18" s="511" t="str">
        <f>+B8</f>
        <v>Bellay JP</v>
      </c>
      <c r="G18" s="512"/>
      <c r="H18" s="511" t="str">
        <f>+B9</f>
        <v>Bernard ELEC</v>
      </c>
      <c r="I18" s="512"/>
      <c r="J18" s="511" t="str">
        <f>+B10</f>
        <v>Pouessel</v>
      </c>
      <c r="K18" s="512"/>
      <c r="L18" s="511" t="str">
        <f>+B11</f>
        <v>Lustrelec</v>
      </c>
      <c r="M18" s="512"/>
      <c r="N18" s="511" t="str">
        <f>+B12</f>
        <v>Jolive ELEC</v>
      </c>
      <c r="O18" s="512"/>
      <c r="P18" s="511" t="str">
        <f>+B13</f>
        <v>Bellay Vincent</v>
      </c>
      <c r="Q18" s="512"/>
      <c r="R18" s="513" t="str">
        <f>+B14</f>
        <v>CEME</v>
      </c>
      <c r="S18" s="514"/>
      <c r="AG18" s="86"/>
    </row>
    <row r="19" spans="1:33" s="90" customFormat="1" ht="6.75" x14ac:dyDescent="0.25">
      <c r="A19" s="87"/>
      <c r="B19" s="88"/>
      <c r="C19" s="89"/>
      <c r="D19" s="506"/>
      <c r="E19" s="507"/>
      <c r="F19" s="506"/>
      <c r="G19" s="507"/>
      <c r="H19" s="506"/>
      <c r="I19" s="507"/>
      <c r="J19" s="506"/>
      <c r="K19" s="507"/>
      <c r="L19" s="506"/>
      <c r="M19" s="507"/>
      <c r="N19" s="506"/>
      <c r="O19" s="507"/>
      <c r="P19" s="506"/>
      <c r="Q19" s="507"/>
      <c r="R19" s="506"/>
      <c r="S19" s="507"/>
    </row>
    <row r="20" spans="1:33" s="91" customFormat="1" ht="11.25" x14ac:dyDescent="0.25">
      <c r="A20" s="541" t="s">
        <v>298</v>
      </c>
      <c r="B20" s="542"/>
      <c r="C20" s="543"/>
      <c r="D20" s="498"/>
      <c r="E20" s="499"/>
      <c r="F20" s="498"/>
      <c r="G20" s="499"/>
      <c r="H20" s="498"/>
      <c r="I20" s="499"/>
      <c r="J20" s="498"/>
      <c r="K20" s="499"/>
      <c r="L20" s="498"/>
      <c r="M20" s="499"/>
      <c r="N20" s="498"/>
      <c r="O20" s="499"/>
      <c r="P20" s="498"/>
      <c r="Q20" s="499"/>
      <c r="R20" s="498"/>
      <c r="S20" s="499"/>
    </row>
    <row r="21" spans="1:33" s="91" customFormat="1" ht="11.25" x14ac:dyDescent="0.25">
      <c r="A21" s="541" t="s">
        <v>299</v>
      </c>
      <c r="B21" s="542"/>
      <c r="C21" s="543"/>
      <c r="D21" s="498"/>
      <c r="E21" s="499"/>
      <c r="F21" s="498"/>
      <c r="G21" s="499"/>
      <c r="H21" s="498"/>
      <c r="I21" s="499"/>
      <c r="J21" s="498"/>
      <c r="K21" s="499"/>
      <c r="L21" s="498"/>
      <c r="M21" s="499"/>
      <c r="N21" s="498"/>
      <c r="O21" s="499"/>
      <c r="P21" s="498"/>
      <c r="Q21" s="499"/>
      <c r="R21" s="498"/>
      <c r="S21" s="499"/>
    </row>
    <row r="22" spans="1:33" s="91" customFormat="1" ht="11.25" x14ac:dyDescent="0.25">
      <c r="A22" s="541" t="s">
        <v>300</v>
      </c>
      <c r="B22" s="542"/>
      <c r="C22" s="543"/>
      <c r="D22" s="498"/>
      <c r="E22" s="499"/>
      <c r="F22" s="498"/>
      <c r="G22" s="499"/>
      <c r="H22" s="498"/>
      <c r="I22" s="499"/>
      <c r="J22" s="498"/>
      <c r="K22" s="499"/>
      <c r="L22" s="498"/>
      <c r="M22" s="499"/>
      <c r="N22" s="498"/>
      <c r="O22" s="499"/>
      <c r="P22" s="498"/>
      <c r="Q22" s="499"/>
      <c r="R22" s="498"/>
      <c r="S22" s="499"/>
    </row>
    <row r="23" spans="1:33" s="91" customFormat="1" ht="11.25" x14ac:dyDescent="0.25">
      <c r="A23" s="541" t="s">
        <v>301</v>
      </c>
      <c r="B23" s="542"/>
      <c r="C23" s="543"/>
      <c r="D23" s="494"/>
      <c r="E23" s="495"/>
      <c r="F23" s="498"/>
      <c r="G23" s="499"/>
      <c r="H23" s="494"/>
      <c r="I23" s="495"/>
      <c r="J23" s="498"/>
      <c r="K23" s="499"/>
      <c r="L23" s="498"/>
      <c r="M23" s="499"/>
      <c r="N23" s="498"/>
      <c r="O23" s="499"/>
      <c r="P23" s="498"/>
      <c r="Q23" s="499"/>
      <c r="R23" s="498"/>
      <c r="S23" s="499"/>
    </row>
    <row r="24" spans="1:33" s="91" customFormat="1" ht="11.25" x14ac:dyDescent="0.25">
      <c r="A24" s="541" t="s">
        <v>302</v>
      </c>
      <c r="B24" s="542"/>
      <c r="C24" s="543"/>
      <c r="D24" s="498"/>
      <c r="E24" s="499"/>
      <c r="F24" s="498"/>
      <c r="G24" s="499"/>
      <c r="H24" s="494"/>
      <c r="I24" s="495"/>
      <c r="J24" s="498"/>
      <c r="K24" s="499"/>
      <c r="L24" s="498"/>
      <c r="M24" s="499"/>
      <c r="N24" s="498"/>
      <c r="O24" s="499"/>
      <c r="P24" s="498"/>
      <c r="Q24" s="499"/>
      <c r="R24" s="498"/>
      <c r="S24" s="499"/>
    </row>
    <row r="25" spans="1:33" s="91" customFormat="1" ht="11.25" x14ac:dyDescent="0.25">
      <c r="A25" s="541" t="s">
        <v>303</v>
      </c>
      <c r="B25" s="542"/>
      <c r="C25" s="543"/>
      <c r="D25" s="498"/>
      <c r="E25" s="499"/>
      <c r="F25" s="498"/>
      <c r="G25" s="499"/>
      <c r="H25" s="494"/>
      <c r="I25" s="495"/>
      <c r="J25" s="498"/>
      <c r="K25" s="499"/>
      <c r="L25" s="498"/>
      <c r="M25" s="499"/>
      <c r="N25" s="498"/>
      <c r="O25" s="499"/>
      <c r="P25" s="498"/>
      <c r="Q25" s="499"/>
      <c r="R25" s="498"/>
      <c r="S25" s="499"/>
    </row>
    <row r="26" spans="1:33" s="91" customFormat="1" ht="11.25" x14ac:dyDescent="0.25">
      <c r="A26" s="541" t="s">
        <v>304</v>
      </c>
      <c r="B26" s="542"/>
      <c r="C26" s="543"/>
      <c r="D26" s="498"/>
      <c r="E26" s="499"/>
      <c r="F26" s="498"/>
      <c r="G26" s="499"/>
      <c r="H26" s="498"/>
      <c r="I26" s="499"/>
      <c r="J26" s="498"/>
      <c r="K26" s="499"/>
      <c r="L26" s="498"/>
      <c r="M26" s="499"/>
      <c r="N26" s="498"/>
      <c r="O26" s="499"/>
      <c r="P26" s="498"/>
      <c r="Q26" s="499"/>
      <c r="R26" s="498"/>
      <c r="S26" s="499"/>
    </row>
    <row r="27" spans="1:33" s="91" customFormat="1" ht="11.25" x14ac:dyDescent="0.25">
      <c r="A27" s="541" t="s">
        <v>305</v>
      </c>
      <c r="B27" s="542"/>
      <c r="C27" s="543"/>
      <c r="D27" s="498"/>
      <c r="E27" s="499"/>
      <c r="F27" s="498"/>
      <c r="G27" s="499"/>
      <c r="H27" s="498"/>
      <c r="I27" s="499"/>
      <c r="J27" s="498"/>
      <c r="K27" s="499"/>
      <c r="L27" s="498"/>
      <c r="M27" s="499"/>
      <c r="N27" s="498"/>
      <c r="O27" s="499"/>
      <c r="P27" s="498"/>
      <c r="Q27" s="499"/>
      <c r="R27" s="498"/>
      <c r="S27" s="499"/>
    </row>
    <row r="28" spans="1:33" s="91" customFormat="1" ht="11.25" x14ac:dyDescent="0.25">
      <c r="A28" s="541" t="s">
        <v>306</v>
      </c>
      <c r="B28" s="542"/>
      <c r="C28" s="543"/>
      <c r="D28" s="498"/>
      <c r="E28" s="499"/>
      <c r="F28" s="498"/>
      <c r="G28" s="499"/>
      <c r="H28" s="498"/>
      <c r="I28" s="499"/>
      <c r="J28" s="498"/>
      <c r="K28" s="499"/>
      <c r="L28" s="498"/>
      <c r="M28" s="499"/>
      <c r="N28" s="498"/>
      <c r="O28" s="499"/>
      <c r="P28" s="498"/>
      <c r="Q28" s="499"/>
      <c r="R28" s="498"/>
      <c r="S28" s="499"/>
    </row>
    <row r="29" spans="1:33" s="91" customFormat="1" ht="11.25" x14ac:dyDescent="0.25">
      <c r="A29" s="541" t="s">
        <v>307</v>
      </c>
      <c r="B29" s="542"/>
      <c r="C29" s="543"/>
      <c r="D29" s="498"/>
      <c r="E29" s="499"/>
      <c r="F29" s="498"/>
      <c r="G29" s="499"/>
      <c r="H29" s="498"/>
      <c r="I29" s="499"/>
      <c r="J29" s="498"/>
      <c r="K29" s="499"/>
      <c r="L29" s="498"/>
      <c r="M29" s="499"/>
      <c r="N29" s="498"/>
      <c r="O29" s="499"/>
      <c r="P29" s="498"/>
      <c r="Q29" s="499"/>
      <c r="R29" s="498"/>
      <c r="S29" s="499"/>
    </row>
    <row r="30" spans="1:33" s="91" customFormat="1" ht="11.25" x14ac:dyDescent="0.25">
      <c r="A30" s="541" t="s">
        <v>308</v>
      </c>
      <c r="B30" s="542"/>
      <c r="C30" s="543"/>
      <c r="D30" s="494"/>
      <c r="E30" s="495"/>
      <c r="F30" s="494"/>
      <c r="G30" s="495"/>
      <c r="H30" s="494"/>
      <c r="I30" s="495"/>
      <c r="J30" s="494"/>
      <c r="K30" s="495"/>
      <c r="L30" s="498"/>
      <c r="M30" s="499"/>
      <c r="N30" s="498"/>
      <c r="O30" s="499"/>
      <c r="P30" s="498"/>
      <c r="Q30" s="499"/>
      <c r="R30" s="498"/>
      <c r="S30" s="499"/>
    </row>
    <row r="31" spans="1:33" s="91" customFormat="1" ht="11.25" x14ac:dyDescent="0.25">
      <c r="A31" s="541" t="s">
        <v>309</v>
      </c>
      <c r="B31" s="542"/>
      <c r="C31" s="543"/>
      <c r="D31" s="494"/>
      <c r="E31" s="495"/>
      <c r="F31" s="494"/>
      <c r="G31" s="495"/>
      <c r="H31" s="494"/>
      <c r="I31" s="495"/>
      <c r="J31" s="494"/>
      <c r="K31" s="495"/>
      <c r="L31" s="498"/>
      <c r="M31" s="499"/>
      <c r="N31" s="498"/>
      <c r="O31" s="499"/>
      <c r="P31" s="498"/>
      <c r="Q31" s="499"/>
      <c r="R31" s="498"/>
      <c r="S31" s="499"/>
    </row>
    <row r="32" spans="1:33" s="91" customFormat="1" ht="11.25" x14ac:dyDescent="0.25">
      <c r="A32" s="541" t="s">
        <v>310</v>
      </c>
      <c r="B32" s="542"/>
      <c r="C32" s="543"/>
      <c r="D32" s="494"/>
      <c r="E32" s="495"/>
      <c r="F32" s="494"/>
      <c r="G32" s="495"/>
      <c r="H32" s="494"/>
      <c r="I32" s="495"/>
      <c r="J32" s="494"/>
      <c r="K32" s="495"/>
      <c r="L32" s="498"/>
      <c r="M32" s="499"/>
      <c r="N32" s="498"/>
      <c r="O32" s="499"/>
      <c r="P32" s="498"/>
      <c r="Q32" s="499"/>
      <c r="R32" s="498"/>
      <c r="S32" s="499"/>
    </row>
    <row r="33" spans="1:33" s="91" customFormat="1" ht="11.25" x14ac:dyDescent="0.25">
      <c r="A33" s="541" t="s">
        <v>311</v>
      </c>
      <c r="B33" s="542"/>
      <c r="C33" s="543"/>
      <c r="D33" s="494"/>
      <c r="E33" s="495"/>
      <c r="F33" s="494"/>
      <c r="G33" s="495"/>
      <c r="H33" s="494"/>
      <c r="I33" s="495"/>
      <c r="J33" s="494"/>
      <c r="K33" s="495"/>
      <c r="L33" s="498"/>
      <c r="M33" s="499"/>
      <c r="N33" s="498"/>
      <c r="O33" s="499"/>
      <c r="P33" s="498"/>
      <c r="Q33" s="499"/>
      <c r="R33" s="498"/>
      <c r="S33" s="499"/>
    </row>
    <row r="34" spans="1:33" s="91" customFormat="1" ht="11.25" x14ac:dyDescent="0.25">
      <c r="A34" s="541" t="s">
        <v>348</v>
      </c>
      <c r="B34" s="542"/>
      <c r="C34" s="543"/>
      <c r="D34" s="494"/>
      <c r="E34" s="495"/>
      <c r="F34" s="494"/>
      <c r="G34" s="495"/>
      <c r="H34" s="494"/>
      <c r="I34" s="495"/>
      <c r="J34" s="494"/>
      <c r="K34" s="495"/>
      <c r="L34" s="498"/>
      <c r="M34" s="499"/>
      <c r="N34" s="498"/>
      <c r="O34" s="499"/>
      <c r="P34" s="498"/>
      <c r="Q34" s="499"/>
      <c r="R34" s="498"/>
      <c r="S34" s="499"/>
    </row>
    <row r="35" spans="1:33" s="90" customFormat="1" ht="6.75" x14ac:dyDescent="0.25">
      <c r="A35" s="92"/>
      <c r="C35" s="93"/>
      <c r="D35" s="496"/>
      <c r="E35" s="497"/>
      <c r="F35" s="496"/>
      <c r="G35" s="497"/>
      <c r="H35" s="496"/>
      <c r="I35" s="497"/>
      <c r="J35" s="496"/>
      <c r="K35" s="497"/>
      <c r="L35" s="496"/>
      <c r="M35" s="497"/>
      <c r="N35" s="496"/>
      <c r="O35" s="497"/>
      <c r="P35" s="496"/>
      <c r="Q35" s="497"/>
      <c r="R35" s="496"/>
      <c r="S35" s="497"/>
    </row>
    <row r="36" spans="1:33" s="95" customFormat="1" ht="11.25" x14ac:dyDescent="0.25">
      <c r="A36" s="94"/>
      <c r="B36" s="614" t="s">
        <v>334</v>
      </c>
      <c r="C36" s="615"/>
      <c r="D36" s="502">
        <f>SUM(D19:E35)</f>
        <v>0</v>
      </c>
      <c r="E36" s="503"/>
      <c r="F36" s="502">
        <f>SUM(F19:G35)</f>
        <v>0</v>
      </c>
      <c r="G36" s="503"/>
      <c r="H36" s="502">
        <f>SUM(H19:I35)</f>
        <v>0</v>
      </c>
      <c r="I36" s="503"/>
      <c r="J36" s="502">
        <f>SUM(J19:K35)</f>
        <v>0</v>
      </c>
      <c r="K36" s="503"/>
      <c r="L36" s="502">
        <f>SUM(L19:M35)</f>
        <v>0</v>
      </c>
      <c r="M36" s="503"/>
      <c r="N36" s="502">
        <f>SUM(N19:O35)</f>
        <v>0</v>
      </c>
      <c r="O36" s="503"/>
      <c r="P36" s="502">
        <f>SUM(P19:Q35)</f>
        <v>0</v>
      </c>
      <c r="Q36" s="503"/>
      <c r="R36" s="502">
        <f>SUM(R19:S35)</f>
        <v>0</v>
      </c>
      <c r="S36" s="503"/>
    </row>
    <row r="37" spans="1:33" s="90" customFormat="1" ht="6.75" x14ac:dyDescent="0.25">
      <c r="A37" s="92"/>
      <c r="C37" s="93"/>
      <c r="D37" s="504"/>
      <c r="E37" s="505"/>
      <c r="F37" s="504"/>
      <c r="G37" s="505"/>
      <c r="H37" s="504"/>
      <c r="I37" s="505"/>
      <c r="J37" s="504"/>
      <c r="K37" s="505"/>
      <c r="L37" s="506"/>
      <c r="M37" s="507"/>
      <c r="N37" s="506"/>
      <c r="O37" s="507"/>
      <c r="P37" s="506"/>
      <c r="Q37" s="507"/>
      <c r="R37" s="506"/>
      <c r="S37" s="507"/>
    </row>
    <row r="38" spans="1:33" s="91" customFormat="1" ht="11.25" x14ac:dyDescent="0.25">
      <c r="A38" s="541" t="s">
        <v>220</v>
      </c>
      <c r="B38" s="542"/>
      <c r="C38" s="543"/>
      <c r="D38" s="494"/>
      <c r="E38" s="495"/>
      <c r="F38" s="494"/>
      <c r="G38" s="495"/>
      <c r="H38" s="494"/>
      <c r="I38" s="495"/>
      <c r="J38" s="494"/>
      <c r="K38" s="495"/>
      <c r="L38" s="498"/>
      <c r="M38" s="499"/>
      <c r="N38" s="498"/>
      <c r="O38" s="499"/>
      <c r="P38" s="498"/>
      <c r="Q38" s="499"/>
      <c r="R38" s="498"/>
      <c r="S38" s="499"/>
    </row>
    <row r="39" spans="1:33" s="91" customFormat="1" ht="11.25" x14ac:dyDescent="0.25">
      <c r="A39" s="541" t="s">
        <v>102</v>
      </c>
      <c r="B39" s="542"/>
      <c r="C39" s="543"/>
      <c r="D39" s="494"/>
      <c r="E39" s="495"/>
      <c r="F39" s="494"/>
      <c r="G39" s="495"/>
      <c r="H39" s="494"/>
      <c r="I39" s="495"/>
      <c r="J39" s="494"/>
      <c r="K39" s="495"/>
      <c r="L39" s="498"/>
      <c r="M39" s="499"/>
      <c r="N39" s="498"/>
      <c r="O39" s="499"/>
      <c r="P39" s="498"/>
      <c r="Q39" s="499"/>
      <c r="R39" s="498"/>
      <c r="S39" s="499"/>
    </row>
    <row r="40" spans="1:33" s="91" customFormat="1" ht="11.25" x14ac:dyDescent="0.25">
      <c r="A40" s="541" t="s">
        <v>44</v>
      </c>
      <c r="B40" s="542"/>
      <c r="C40" s="543"/>
      <c r="D40" s="498"/>
      <c r="E40" s="499"/>
      <c r="F40" s="498"/>
      <c r="G40" s="499"/>
      <c r="H40" s="498"/>
      <c r="I40" s="499"/>
      <c r="J40" s="498"/>
      <c r="K40" s="499"/>
      <c r="L40" s="498"/>
      <c r="M40" s="499"/>
      <c r="N40" s="498"/>
      <c r="O40" s="499"/>
      <c r="P40" s="498"/>
      <c r="Q40" s="499"/>
      <c r="R40" s="498"/>
      <c r="S40" s="499"/>
    </row>
    <row r="41" spans="1:33" s="91" customFormat="1" ht="11.25" x14ac:dyDescent="0.25">
      <c r="A41" s="541" t="s">
        <v>45</v>
      </c>
      <c r="B41" s="542"/>
      <c r="C41" s="543"/>
      <c r="D41" s="498"/>
      <c r="E41" s="499"/>
      <c r="F41" s="498"/>
      <c r="G41" s="499"/>
      <c r="H41" s="498"/>
      <c r="I41" s="499"/>
      <c r="J41" s="498"/>
      <c r="K41" s="499"/>
      <c r="L41" s="498"/>
      <c r="M41" s="499"/>
      <c r="N41" s="498"/>
      <c r="O41" s="499"/>
      <c r="P41" s="498"/>
      <c r="Q41" s="499"/>
      <c r="R41" s="498"/>
      <c r="S41" s="499"/>
    </row>
    <row r="42" spans="1:33" s="91" customFormat="1" ht="11.25" x14ac:dyDescent="0.25">
      <c r="A42" s="541" t="s">
        <v>46</v>
      </c>
      <c r="B42" s="542"/>
      <c r="C42" s="543"/>
      <c r="D42" s="498"/>
      <c r="E42" s="499"/>
      <c r="F42" s="498"/>
      <c r="G42" s="499"/>
      <c r="H42" s="498"/>
      <c r="I42" s="499"/>
      <c r="J42" s="498"/>
      <c r="K42" s="499"/>
      <c r="L42" s="498"/>
      <c r="M42" s="499"/>
      <c r="N42" s="498"/>
      <c r="O42" s="499"/>
      <c r="P42" s="498"/>
      <c r="Q42" s="499"/>
      <c r="R42" s="498"/>
      <c r="S42" s="499"/>
    </row>
    <row r="43" spans="1:33" s="91" customFormat="1" ht="11.25" x14ac:dyDescent="0.25">
      <c r="A43" s="541" t="s">
        <v>103</v>
      </c>
      <c r="B43" s="542"/>
      <c r="C43" s="543"/>
      <c r="D43" s="498"/>
      <c r="E43" s="499"/>
      <c r="F43" s="498"/>
      <c r="G43" s="499"/>
      <c r="H43" s="498"/>
      <c r="I43" s="499"/>
      <c r="J43" s="498"/>
      <c r="K43" s="499"/>
      <c r="L43" s="498"/>
      <c r="M43" s="499"/>
      <c r="N43" s="498"/>
      <c r="O43" s="499"/>
      <c r="P43" s="498"/>
      <c r="Q43" s="499"/>
      <c r="R43" s="498"/>
      <c r="S43" s="499"/>
    </row>
    <row r="44" spans="1:33" s="91" customFormat="1" ht="11.25" x14ac:dyDescent="0.25">
      <c r="A44" s="541" t="s">
        <v>143</v>
      </c>
      <c r="B44" s="542"/>
      <c r="C44" s="543"/>
      <c r="D44" s="498"/>
      <c r="E44" s="499"/>
      <c r="F44" s="498"/>
      <c r="G44" s="499"/>
      <c r="H44" s="498"/>
      <c r="I44" s="499"/>
      <c r="J44" s="498"/>
      <c r="K44" s="499"/>
      <c r="L44" s="498"/>
      <c r="M44" s="499"/>
      <c r="N44" s="498"/>
      <c r="O44" s="499"/>
      <c r="P44" s="498"/>
      <c r="Q44" s="499"/>
      <c r="R44" s="498"/>
      <c r="S44" s="499"/>
    </row>
    <row r="45" spans="1:33" s="99" customFormat="1" ht="6.75" x14ac:dyDescent="0.25">
      <c r="A45" s="96"/>
      <c r="B45" s="97"/>
      <c r="C45" s="98"/>
      <c r="D45" s="496"/>
      <c r="E45" s="497"/>
      <c r="F45" s="496"/>
      <c r="G45" s="497"/>
      <c r="H45" s="496"/>
      <c r="I45" s="497"/>
      <c r="J45" s="496"/>
      <c r="K45" s="497"/>
      <c r="L45" s="496"/>
      <c r="M45" s="497"/>
      <c r="N45" s="496"/>
      <c r="O45" s="497"/>
      <c r="P45" s="496"/>
      <c r="Q45" s="497"/>
      <c r="R45" s="496"/>
      <c r="S45" s="497"/>
      <c r="AG45" s="90"/>
    </row>
    <row r="46" spans="1:33" s="99" customFormat="1" ht="6" customHeight="1" x14ac:dyDescent="0.25">
      <c r="A46" s="90"/>
      <c r="B46" s="90"/>
      <c r="C46" s="384"/>
      <c r="D46" s="384"/>
      <c r="E46" s="384"/>
      <c r="F46" s="384"/>
      <c r="G46" s="384"/>
      <c r="H46" s="384"/>
      <c r="I46" s="384"/>
      <c r="J46" s="384"/>
      <c r="K46" s="384"/>
      <c r="L46" s="384"/>
      <c r="M46" s="384"/>
      <c r="N46" s="384"/>
      <c r="O46" s="384"/>
      <c r="P46" s="384"/>
      <c r="Q46" s="384"/>
      <c r="R46" s="384"/>
      <c r="S46" s="384"/>
      <c r="AG46" s="90"/>
    </row>
    <row r="47" spans="1:33" s="6" customFormat="1" ht="6" customHeight="1" x14ac:dyDescent="0.25">
      <c r="F47" s="310"/>
      <c r="H47" s="331"/>
      <c r="J47" s="331"/>
      <c r="L47" s="331"/>
      <c r="N47" s="331"/>
      <c r="P47" s="331"/>
      <c r="R47" s="331"/>
      <c r="AG47" s="100"/>
    </row>
    <row r="48" spans="1:33" s="33" customFormat="1" ht="15" customHeight="1" x14ac:dyDescent="0.25">
      <c r="A48" s="489" t="s">
        <v>47</v>
      </c>
      <c r="B48" s="489"/>
      <c r="C48" s="489"/>
      <c r="D48" s="7"/>
      <c r="E48" s="43"/>
      <c r="F48" s="311"/>
      <c r="G48" s="43"/>
      <c r="H48" s="306"/>
      <c r="I48" s="43"/>
      <c r="J48" s="306"/>
      <c r="K48" s="43"/>
      <c r="L48" s="306"/>
      <c r="M48" s="43"/>
      <c r="N48" s="311"/>
      <c r="P48" s="311"/>
      <c r="R48" s="311"/>
      <c r="U48" s="43"/>
      <c r="V48" s="101" t="s">
        <v>8</v>
      </c>
      <c r="W48" s="102" t="s">
        <v>10</v>
      </c>
      <c r="X48" s="103" t="s">
        <v>13</v>
      </c>
      <c r="Y48" s="104" t="s">
        <v>9</v>
      </c>
      <c r="Z48" s="7"/>
      <c r="AB48" s="7"/>
      <c r="AD48" s="47"/>
    </row>
    <row r="49" spans="1:31" s="33" customFormat="1" ht="6" hidden="1" customHeight="1" x14ac:dyDescent="0.25">
      <c r="D49" s="7"/>
      <c r="F49" s="311"/>
      <c r="H49" s="311"/>
      <c r="J49" s="311"/>
      <c r="L49" s="311"/>
      <c r="N49" s="311"/>
      <c r="P49" s="311"/>
      <c r="R49" s="311"/>
      <c r="AD49" s="47"/>
    </row>
    <row r="50" spans="1:31" s="107" customFormat="1" x14ac:dyDescent="0.25">
      <c r="A50" s="105"/>
      <c r="B50" s="105"/>
      <c r="C50" s="105"/>
      <c r="D50" s="500" t="str">
        <f>B7</f>
        <v>Rannou</v>
      </c>
      <c r="E50" s="501"/>
      <c r="F50" s="500" t="str">
        <f>B8</f>
        <v>Bellay JP</v>
      </c>
      <c r="G50" s="501"/>
      <c r="H50" s="500" t="str">
        <f>B9</f>
        <v>Bernard ELEC</v>
      </c>
      <c r="I50" s="508"/>
      <c r="J50" s="500" t="str">
        <f>+B10</f>
        <v>Pouessel</v>
      </c>
      <c r="K50" s="508"/>
      <c r="L50" s="500" t="str">
        <f>+B11</f>
        <v>Lustrelec</v>
      </c>
      <c r="M50" s="508"/>
      <c r="N50" s="500" t="str">
        <f>+B12</f>
        <v>Jolive ELEC</v>
      </c>
      <c r="O50" s="508"/>
      <c r="P50" s="500" t="str">
        <f>+B13</f>
        <v>Bellay Vincent</v>
      </c>
      <c r="Q50" s="508"/>
      <c r="R50" s="487" t="str">
        <f>+B14</f>
        <v>CEME</v>
      </c>
      <c r="S50" s="488"/>
      <c r="T50" s="106"/>
      <c r="V50" s="108" t="str">
        <f>+D50</f>
        <v>Rannou</v>
      </c>
      <c r="W50" s="108" t="str">
        <f>+F50</f>
        <v>Bellay JP</v>
      </c>
      <c r="X50" s="108" t="str">
        <f>+H50</f>
        <v>Bernard ELEC</v>
      </c>
      <c r="Y50" s="108" t="str">
        <f>+J50</f>
        <v>Pouessel</v>
      </c>
      <c r="Z50" s="108" t="str">
        <f>+L50</f>
        <v>Lustrelec</v>
      </c>
      <c r="AA50" s="108" t="str">
        <f>+N50</f>
        <v>Jolive ELEC</v>
      </c>
      <c r="AB50" s="108" t="str">
        <f>+P50</f>
        <v>Bellay Vincent</v>
      </c>
      <c r="AC50" s="108" t="str">
        <f>+R50</f>
        <v>CEME</v>
      </c>
      <c r="AD50" s="109"/>
      <c r="AE50" s="110" t="s">
        <v>94</v>
      </c>
    </row>
    <row r="51" spans="1:31" s="116" customFormat="1" ht="8.25" x14ac:dyDescent="0.25">
      <c r="A51" s="111"/>
      <c r="B51" s="112"/>
      <c r="C51" s="112"/>
      <c r="D51" s="8"/>
      <c r="E51" s="113"/>
      <c r="F51" s="312"/>
      <c r="G51" s="113"/>
      <c r="H51" s="312"/>
      <c r="I51" s="114"/>
      <c r="J51" s="312"/>
      <c r="K51" s="114"/>
      <c r="L51" s="312"/>
      <c r="M51" s="114"/>
      <c r="N51" s="312"/>
      <c r="O51" s="114"/>
      <c r="P51" s="312"/>
      <c r="Q51" s="114"/>
      <c r="R51" s="312"/>
      <c r="S51" s="114"/>
      <c r="T51" s="115"/>
      <c r="V51" s="117"/>
      <c r="W51" s="118"/>
      <c r="X51" s="117"/>
      <c r="Y51" s="118"/>
      <c r="Z51" s="117"/>
      <c r="AA51" s="119"/>
      <c r="AB51" s="117"/>
      <c r="AC51" s="119"/>
      <c r="AD51" s="120"/>
      <c r="AE51" s="121"/>
    </row>
    <row r="52" spans="1:31" s="128" customFormat="1" x14ac:dyDescent="0.25">
      <c r="A52" s="122"/>
      <c r="B52" s="570" t="s">
        <v>48</v>
      </c>
      <c r="C52" s="571"/>
      <c r="D52" s="466">
        <f>SUM(E53:E61)</f>
        <v>0</v>
      </c>
      <c r="E52" s="467"/>
      <c r="F52" s="466">
        <f>SUM(G53:G61)</f>
        <v>0</v>
      </c>
      <c r="G52" s="467"/>
      <c r="H52" s="466">
        <f>SUM(I53:I61)</f>
        <v>0</v>
      </c>
      <c r="I52" s="467"/>
      <c r="J52" s="466">
        <f>SUM(K53:K61)</f>
        <v>0</v>
      </c>
      <c r="K52" s="467"/>
      <c r="L52" s="466">
        <f>SUM(M53:M61)</f>
        <v>0</v>
      </c>
      <c r="M52" s="467"/>
      <c r="N52" s="466">
        <f>SUM(O53:O61)</f>
        <v>0</v>
      </c>
      <c r="O52" s="467"/>
      <c r="P52" s="466">
        <f>SUM(Q53:Q61)</f>
        <v>0</v>
      </c>
      <c r="Q52" s="467"/>
      <c r="R52" s="466">
        <f>SUM(S53:S61)</f>
        <v>0</v>
      </c>
      <c r="S52" s="467"/>
      <c r="T52" s="123"/>
      <c r="U52" s="124"/>
      <c r="V52" s="125" t="e">
        <f>+D52/Nb_Lgts</f>
        <v>#DIV/0!</v>
      </c>
      <c r="W52" s="125" t="e">
        <f>+F52/Nb_Lgts</f>
        <v>#DIV/0!</v>
      </c>
      <c r="X52" s="125" t="e">
        <f>+H52/Nb_Lgts</f>
        <v>#DIV/0!</v>
      </c>
      <c r="Y52" s="125" t="e">
        <f>+J52/Nb_Lgts</f>
        <v>#DIV/0!</v>
      </c>
      <c r="Z52" s="125" t="e">
        <f>+L52/Nb_Lgts</f>
        <v>#DIV/0!</v>
      </c>
      <c r="AA52" s="125" t="e">
        <f>+N52/Nb_Lgts</f>
        <v>#DIV/0!</v>
      </c>
      <c r="AB52" s="125" t="e">
        <f>+P52/Nb_Lgts</f>
        <v>#DIV/0!</v>
      </c>
      <c r="AC52" s="125" t="e">
        <f>+R52/Nb_Lgts</f>
        <v>#DIV/0!</v>
      </c>
      <c r="AD52" s="126"/>
      <c r="AE52" s="127" t="e">
        <f>AVERAGE(V52:AC52)</f>
        <v>#DIV/0!</v>
      </c>
    </row>
    <row r="53" spans="1:31" s="45" customFormat="1" ht="15" customHeight="1" outlineLevel="1" x14ac:dyDescent="0.25">
      <c r="A53" s="469" t="s">
        <v>236</v>
      </c>
      <c r="B53" s="470"/>
      <c r="C53" s="471"/>
      <c r="D53" s="9"/>
      <c r="E53" s="129"/>
      <c r="F53" s="9"/>
      <c r="G53" s="129"/>
      <c r="H53" s="9"/>
      <c r="I53" s="129"/>
      <c r="J53" s="9"/>
      <c r="K53" s="129"/>
      <c r="L53" s="9"/>
      <c r="M53" s="129"/>
      <c r="N53" s="9"/>
      <c r="O53" s="129"/>
      <c r="P53" s="9"/>
      <c r="Q53" s="129"/>
      <c r="R53" s="9"/>
      <c r="S53" s="129"/>
      <c r="T53" s="130"/>
      <c r="U53" s="131"/>
      <c r="V53" s="132" t="str">
        <f>IF(D53&gt;0,+E53/D53,"")</f>
        <v/>
      </c>
      <c r="W53" s="132" t="str">
        <f>IF(F53&gt;0,+G53/F53,"")</f>
        <v/>
      </c>
      <c r="X53" s="132" t="str">
        <f>IF(H53&gt;0,+I53/H53,"")</f>
        <v/>
      </c>
      <c r="Y53" s="132" t="str">
        <f>IF(J53&gt;0,+K53/J53,"")</f>
        <v/>
      </c>
      <c r="Z53" s="132" t="str">
        <f>IF(L53&gt;0,+M53/L53,"")</f>
        <v/>
      </c>
      <c r="AA53" s="132" t="str">
        <f>IF(N53&gt;0,+O53/N53,"")</f>
        <v/>
      </c>
      <c r="AB53" s="132" t="str">
        <f>IF(P53&gt;0,+Q53/P53,"")</f>
        <v/>
      </c>
      <c r="AC53" s="132" t="str">
        <f>IF(R53&gt;0,+S53/R53,"")</f>
        <v/>
      </c>
      <c r="AD53" s="131"/>
      <c r="AE53" s="133" t="e">
        <f>AVERAGE(V53:AC53)</f>
        <v>#DIV/0!</v>
      </c>
    </row>
    <row r="54" spans="1:31" s="45" customFormat="1" ht="15" customHeight="1" outlineLevel="1" x14ac:dyDescent="0.25">
      <c r="A54" s="469" t="s">
        <v>312</v>
      </c>
      <c r="B54" s="470"/>
      <c r="C54" s="471"/>
      <c r="D54" s="9"/>
      <c r="E54" s="129"/>
      <c r="F54" s="9"/>
      <c r="G54" s="129"/>
      <c r="H54" s="9"/>
      <c r="I54" s="129"/>
      <c r="J54" s="9"/>
      <c r="K54" s="129"/>
      <c r="L54" s="9"/>
      <c r="M54" s="129"/>
      <c r="N54" s="9"/>
      <c r="O54" s="129"/>
      <c r="P54" s="9"/>
      <c r="Q54" s="129"/>
      <c r="R54" s="9"/>
      <c r="S54" s="129"/>
      <c r="T54" s="130"/>
      <c r="U54" s="131"/>
      <c r="V54" s="132" t="str">
        <f t="shared" ref="V54:V60" si="4">IF(D54&gt;0,+E54/D54,"")</f>
        <v/>
      </c>
      <c r="W54" s="132" t="str">
        <f t="shared" ref="W54:W60" si="5">IF(F54&gt;0,+G54/F54,"")</f>
        <v/>
      </c>
      <c r="X54" s="132" t="str">
        <f t="shared" ref="X54:X60" si="6">IF(H54&gt;0,+I54/H54,"")</f>
        <v/>
      </c>
      <c r="Y54" s="132" t="str">
        <f t="shared" ref="Y54:Y60" si="7">IF(J54&gt;0,+K54/J54,"")</f>
        <v/>
      </c>
      <c r="Z54" s="132" t="str">
        <f t="shared" ref="Z54:Z60" si="8">IF(L54&gt;0,+M54/L54,"")</f>
        <v/>
      </c>
      <c r="AA54" s="132" t="str">
        <f t="shared" ref="AA54:AA60" si="9">IF(N54&gt;0,+O54/N54,"")</f>
        <v/>
      </c>
      <c r="AB54" s="132" t="str">
        <f t="shared" ref="AB54:AB60" si="10">IF(P54&gt;0,+Q54/P54,"")</f>
        <v/>
      </c>
      <c r="AC54" s="132" t="str">
        <f t="shared" ref="AC54:AC60" si="11">IF(R54&gt;0,+S54/R54,"")</f>
        <v/>
      </c>
      <c r="AD54" s="131"/>
      <c r="AE54" s="133" t="e">
        <f t="shared" ref="AE54:AE60" si="12">AVERAGE(V54:AC54)</f>
        <v>#DIV/0!</v>
      </c>
    </row>
    <row r="55" spans="1:31" s="45" customFormat="1" ht="15" customHeight="1" outlineLevel="1" x14ac:dyDescent="0.25">
      <c r="A55" s="469" t="s">
        <v>50</v>
      </c>
      <c r="B55" s="470"/>
      <c r="C55" s="471"/>
      <c r="D55" s="9"/>
      <c r="E55" s="129"/>
      <c r="F55" s="9"/>
      <c r="G55" s="129"/>
      <c r="H55" s="9"/>
      <c r="I55" s="129"/>
      <c r="J55" s="9"/>
      <c r="K55" s="129"/>
      <c r="L55" s="9"/>
      <c r="M55" s="129"/>
      <c r="N55" s="9"/>
      <c r="O55" s="129"/>
      <c r="P55" s="9"/>
      <c r="Q55" s="129"/>
      <c r="R55" s="9"/>
      <c r="S55" s="129"/>
      <c r="T55" s="130"/>
      <c r="U55" s="131"/>
      <c r="V55" s="132" t="str">
        <f t="shared" si="4"/>
        <v/>
      </c>
      <c r="W55" s="132" t="str">
        <f t="shared" si="5"/>
        <v/>
      </c>
      <c r="X55" s="132" t="str">
        <f t="shared" si="6"/>
        <v/>
      </c>
      <c r="Y55" s="132" t="str">
        <f t="shared" si="7"/>
        <v/>
      </c>
      <c r="Z55" s="132" t="str">
        <f t="shared" si="8"/>
        <v/>
      </c>
      <c r="AA55" s="132" t="str">
        <f t="shared" si="9"/>
        <v/>
      </c>
      <c r="AB55" s="132" t="str">
        <f t="shared" si="10"/>
        <v/>
      </c>
      <c r="AC55" s="132" t="str">
        <f t="shared" si="11"/>
        <v/>
      </c>
      <c r="AD55" s="131"/>
      <c r="AE55" s="133" t="e">
        <f t="shared" si="12"/>
        <v>#DIV/0!</v>
      </c>
    </row>
    <row r="56" spans="1:31" s="45" customFormat="1" ht="15" customHeight="1" outlineLevel="1" x14ac:dyDescent="0.25">
      <c r="A56" s="469" t="s">
        <v>64</v>
      </c>
      <c r="B56" s="470"/>
      <c r="C56" s="471"/>
      <c r="D56" s="9"/>
      <c r="E56" s="129"/>
      <c r="F56" s="9"/>
      <c r="G56" s="129"/>
      <c r="H56" s="9"/>
      <c r="I56" s="129"/>
      <c r="J56" s="9"/>
      <c r="K56" s="129"/>
      <c r="L56" s="9"/>
      <c r="M56" s="129"/>
      <c r="N56" s="9"/>
      <c r="O56" s="129"/>
      <c r="P56" s="9"/>
      <c r="Q56" s="129"/>
      <c r="R56" s="9"/>
      <c r="S56" s="129"/>
      <c r="T56" s="130"/>
      <c r="U56" s="131"/>
      <c r="V56" s="132" t="str">
        <f t="shared" si="4"/>
        <v/>
      </c>
      <c r="W56" s="132" t="str">
        <f t="shared" si="5"/>
        <v/>
      </c>
      <c r="X56" s="132" t="str">
        <f t="shared" si="6"/>
        <v/>
      </c>
      <c r="Y56" s="132" t="str">
        <f t="shared" si="7"/>
        <v/>
      </c>
      <c r="Z56" s="132" t="str">
        <f t="shared" si="8"/>
        <v/>
      </c>
      <c r="AA56" s="132" t="str">
        <f t="shared" si="9"/>
        <v/>
      </c>
      <c r="AB56" s="132" t="str">
        <f t="shared" si="10"/>
        <v/>
      </c>
      <c r="AC56" s="132" t="str">
        <f t="shared" si="11"/>
        <v/>
      </c>
      <c r="AD56" s="131"/>
      <c r="AE56" s="133" t="e">
        <f t="shared" si="12"/>
        <v>#DIV/0!</v>
      </c>
    </row>
    <row r="57" spans="1:31" s="45" customFormat="1" ht="15" customHeight="1" outlineLevel="1" x14ac:dyDescent="0.25">
      <c r="A57" s="572" t="s">
        <v>57</v>
      </c>
      <c r="B57" s="573"/>
      <c r="C57" s="574"/>
      <c r="D57" s="9"/>
      <c r="E57" s="129"/>
      <c r="F57" s="9"/>
      <c r="G57" s="129"/>
      <c r="H57" s="9"/>
      <c r="I57" s="129"/>
      <c r="J57" s="9"/>
      <c r="K57" s="129"/>
      <c r="L57" s="9"/>
      <c r="M57" s="129"/>
      <c r="N57" s="9"/>
      <c r="O57" s="129"/>
      <c r="P57" s="9"/>
      <c r="Q57" s="129"/>
      <c r="R57" s="9"/>
      <c r="S57" s="129"/>
      <c r="T57" s="130"/>
      <c r="U57" s="131"/>
      <c r="V57" s="132" t="str">
        <f t="shared" si="4"/>
        <v/>
      </c>
      <c r="W57" s="132" t="str">
        <f t="shared" si="5"/>
        <v/>
      </c>
      <c r="X57" s="132" t="str">
        <f t="shared" si="6"/>
        <v/>
      </c>
      <c r="Y57" s="132" t="str">
        <f t="shared" si="7"/>
        <v/>
      </c>
      <c r="Z57" s="132" t="str">
        <f t="shared" si="8"/>
        <v/>
      </c>
      <c r="AA57" s="132" t="str">
        <f t="shared" si="9"/>
        <v/>
      </c>
      <c r="AB57" s="132" t="str">
        <f t="shared" si="10"/>
        <v/>
      </c>
      <c r="AC57" s="132" t="str">
        <f t="shared" si="11"/>
        <v/>
      </c>
      <c r="AD57" s="131"/>
      <c r="AE57" s="133" t="e">
        <f t="shared" si="12"/>
        <v>#DIV/0!</v>
      </c>
    </row>
    <row r="58" spans="1:31" s="45" customFormat="1" ht="15" customHeight="1" outlineLevel="1" x14ac:dyDescent="0.25">
      <c r="A58" s="469" t="s">
        <v>108</v>
      </c>
      <c r="B58" s="470"/>
      <c r="C58" s="471"/>
      <c r="D58" s="9"/>
      <c r="E58" s="129"/>
      <c r="F58" s="9"/>
      <c r="G58" s="129"/>
      <c r="H58" s="9"/>
      <c r="I58" s="129"/>
      <c r="J58" s="9"/>
      <c r="K58" s="129"/>
      <c r="L58" s="9"/>
      <c r="M58" s="129"/>
      <c r="N58" s="9"/>
      <c r="O58" s="129"/>
      <c r="P58" s="9"/>
      <c r="Q58" s="129"/>
      <c r="R58" s="9"/>
      <c r="S58" s="129"/>
      <c r="T58" s="130"/>
      <c r="U58" s="131"/>
      <c r="V58" s="132" t="str">
        <f t="shared" si="4"/>
        <v/>
      </c>
      <c r="W58" s="132" t="str">
        <f t="shared" si="5"/>
        <v/>
      </c>
      <c r="X58" s="132" t="str">
        <f t="shared" si="6"/>
        <v/>
      </c>
      <c r="Y58" s="132" t="str">
        <f t="shared" si="7"/>
        <v/>
      </c>
      <c r="Z58" s="132" t="str">
        <f t="shared" si="8"/>
        <v/>
      </c>
      <c r="AA58" s="132" t="str">
        <f t="shared" si="9"/>
        <v/>
      </c>
      <c r="AB58" s="132" t="str">
        <f t="shared" si="10"/>
        <v/>
      </c>
      <c r="AC58" s="132" t="str">
        <f t="shared" si="11"/>
        <v/>
      </c>
      <c r="AD58" s="131"/>
      <c r="AE58" s="133" t="e">
        <f t="shared" si="12"/>
        <v>#DIV/0!</v>
      </c>
    </row>
    <row r="59" spans="1:31" s="45" customFormat="1" ht="15" customHeight="1" outlineLevel="1" x14ac:dyDescent="0.25">
      <c r="A59" s="469" t="s">
        <v>15</v>
      </c>
      <c r="B59" s="470"/>
      <c r="C59" s="471"/>
      <c r="D59" s="9"/>
      <c r="E59" s="129"/>
      <c r="F59" s="9"/>
      <c r="G59" s="129"/>
      <c r="H59" s="9"/>
      <c r="I59" s="129"/>
      <c r="J59" s="9"/>
      <c r="K59" s="129"/>
      <c r="L59" s="9"/>
      <c r="M59" s="129"/>
      <c r="N59" s="9"/>
      <c r="O59" s="129"/>
      <c r="P59" s="9"/>
      <c r="Q59" s="129"/>
      <c r="R59" s="9"/>
      <c r="S59" s="129"/>
      <c r="T59" s="130"/>
      <c r="U59" s="131"/>
      <c r="V59" s="132" t="str">
        <f t="shared" si="4"/>
        <v/>
      </c>
      <c r="W59" s="132" t="str">
        <f t="shared" si="5"/>
        <v/>
      </c>
      <c r="X59" s="132" t="str">
        <f t="shared" si="6"/>
        <v/>
      </c>
      <c r="Y59" s="132" t="str">
        <f t="shared" si="7"/>
        <v/>
      </c>
      <c r="Z59" s="132" t="str">
        <f t="shared" si="8"/>
        <v/>
      </c>
      <c r="AA59" s="132" t="str">
        <f t="shared" si="9"/>
        <v/>
      </c>
      <c r="AB59" s="132" t="str">
        <f t="shared" si="10"/>
        <v/>
      </c>
      <c r="AC59" s="132" t="str">
        <f t="shared" si="11"/>
        <v/>
      </c>
      <c r="AD59" s="131"/>
      <c r="AE59" s="133" t="e">
        <f t="shared" si="12"/>
        <v>#DIV/0!</v>
      </c>
    </row>
    <row r="60" spans="1:31" s="45" customFormat="1" ht="15" customHeight="1" outlineLevel="1" x14ac:dyDescent="0.25">
      <c r="A60" s="469" t="s">
        <v>51</v>
      </c>
      <c r="B60" s="470"/>
      <c r="C60" s="471"/>
      <c r="D60" s="9"/>
      <c r="E60" s="129"/>
      <c r="F60" s="9"/>
      <c r="G60" s="129"/>
      <c r="H60" s="9"/>
      <c r="I60" s="129"/>
      <c r="J60" s="9"/>
      <c r="K60" s="129"/>
      <c r="L60" s="9"/>
      <c r="M60" s="129"/>
      <c r="N60" s="9"/>
      <c r="O60" s="129"/>
      <c r="P60" s="9"/>
      <c r="Q60" s="129"/>
      <c r="R60" s="9"/>
      <c r="S60" s="129"/>
      <c r="T60" s="130"/>
      <c r="U60" s="131"/>
      <c r="V60" s="132" t="str">
        <f t="shared" si="4"/>
        <v/>
      </c>
      <c r="W60" s="132" t="str">
        <f t="shared" si="5"/>
        <v/>
      </c>
      <c r="X60" s="132" t="str">
        <f t="shared" si="6"/>
        <v/>
      </c>
      <c r="Y60" s="132" t="str">
        <f t="shared" si="7"/>
        <v/>
      </c>
      <c r="Z60" s="132" t="str">
        <f t="shared" si="8"/>
        <v/>
      </c>
      <c r="AA60" s="132" t="str">
        <f t="shared" si="9"/>
        <v/>
      </c>
      <c r="AB60" s="132" t="str">
        <f t="shared" si="10"/>
        <v/>
      </c>
      <c r="AC60" s="132" t="str">
        <f t="shared" si="11"/>
        <v/>
      </c>
      <c r="AD60" s="131"/>
      <c r="AE60" s="133" t="e">
        <f t="shared" si="12"/>
        <v>#DIV/0!</v>
      </c>
    </row>
    <row r="61" spans="1:31" s="142" customFormat="1" ht="8.25" x14ac:dyDescent="0.25">
      <c r="A61" s="12"/>
      <c r="B61" s="134"/>
      <c r="C61" s="135"/>
      <c r="D61" s="10"/>
      <c r="E61" s="136"/>
      <c r="F61" s="9"/>
      <c r="G61" s="136"/>
      <c r="H61" s="9"/>
      <c r="I61" s="136"/>
      <c r="J61" s="9"/>
      <c r="K61" s="136"/>
      <c r="L61" s="9"/>
      <c r="M61" s="136"/>
      <c r="N61" s="9"/>
      <c r="O61" s="136"/>
      <c r="P61" s="9"/>
      <c r="Q61" s="136"/>
      <c r="R61" s="9"/>
      <c r="S61" s="136"/>
      <c r="T61" s="137"/>
      <c r="U61" s="138"/>
      <c r="V61" s="139"/>
      <c r="W61" s="140"/>
      <c r="X61" s="139"/>
      <c r="Y61" s="140"/>
      <c r="Z61" s="139"/>
      <c r="AA61" s="140"/>
      <c r="AB61" s="141"/>
      <c r="AC61" s="140"/>
      <c r="AD61" s="138"/>
      <c r="AE61" s="139"/>
    </row>
    <row r="62" spans="1:31" s="128" customFormat="1" x14ac:dyDescent="0.25">
      <c r="A62" s="122"/>
      <c r="B62" s="612" t="s">
        <v>237</v>
      </c>
      <c r="C62" s="613"/>
      <c r="D62" s="466">
        <f>SUM(E63:E95)</f>
        <v>0</v>
      </c>
      <c r="E62" s="467"/>
      <c r="F62" s="466">
        <f>SUM(G63:G95)</f>
        <v>0</v>
      </c>
      <c r="G62" s="467"/>
      <c r="H62" s="466">
        <f>SUM(I63:I95)</f>
        <v>0</v>
      </c>
      <c r="I62" s="467"/>
      <c r="J62" s="466">
        <f>SUM(K63:K95)</f>
        <v>0</v>
      </c>
      <c r="K62" s="467"/>
      <c r="L62" s="466">
        <f>SUM(M63:M95)</f>
        <v>0</v>
      </c>
      <c r="M62" s="467"/>
      <c r="N62" s="466">
        <f>SUM(O63:O95)</f>
        <v>0</v>
      </c>
      <c r="O62" s="467"/>
      <c r="P62" s="466">
        <f>SUM(Q63:Q95)</f>
        <v>0</v>
      </c>
      <c r="Q62" s="467"/>
      <c r="R62" s="466">
        <f>SUM(S63:S95)</f>
        <v>0</v>
      </c>
      <c r="S62" s="467"/>
      <c r="T62" s="123"/>
      <c r="U62" s="124"/>
      <c r="V62" s="125" t="e">
        <f>+D62/Nb_Lgts</f>
        <v>#DIV/0!</v>
      </c>
      <c r="W62" s="125" t="e">
        <f>+F62/Nb_Lgts</f>
        <v>#DIV/0!</v>
      </c>
      <c r="X62" s="125" t="e">
        <f>+H62/Nb_Lgts</f>
        <v>#DIV/0!</v>
      </c>
      <c r="Y62" s="125" t="e">
        <f>+J62/Nb_Lgts</f>
        <v>#DIV/0!</v>
      </c>
      <c r="Z62" s="125" t="e">
        <f>+L62/Nb_Lgts</f>
        <v>#DIV/0!</v>
      </c>
      <c r="AA62" s="125" t="e">
        <f>+N62/Nb_Lgts</f>
        <v>#DIV/0!</v>
      </c>
      <c r="AB62" s="125" t="e">
        <f>+P62/Nb_Lgts</f>
        <v>#DIV/0!</v>
      </c>
      <c r="AC62" s="125" t="e">
        <f>+R62/Nb_Lgts</f>
        <v>#DIV/0!</v>
      </c>
      <c r="AD62" s="126"/>
      <c r="AE62" s="127" t="e">
        <f t="shared" ref="AE62:AE68" si="13">AVERAGE(V62:AC62)</f>
        <v>#DIV/0!</v>
      </c>
    </row>
    <row r="63" spans="1:31" s="45" customFormat="1" ht="15" customHeight="1" outlineLevel="1" x14ac:dyDescent="0.25">
      <c r="A63" s="469" t="s">
        <v>349</v>
      </c>
      <c r="B63" s="470"/>
      <c r="C63" s="471"/>
      <c r="D63" s="9"/>
      <c r="E63" s="129"/>
      <c r="F63" s="9"/>
      <c r="G63" s="129"/>
      <c r="H63" s="9"/>
      <c r="I63" s="129"/>
      <c r="J63" s="9"/>
      <c r="K63" s="129"/>
      <c r="L63" s="9"/>
      <c r="M63" s="129"/>
      <c r="N63" s="9"/>
      <c r="O63" s="129"/>
      <c r="P63" s="9"/>
      <c r="Q63" s="129"/>
      <c r="R63" s="9"/>
      <c r="S63" s="129"/>
      <c r="T63" s="130"/>
      <c r="U63" s="131"/>
      <c r="V63" s="132" t="str">
        <f t="shared" ref="V63:V68" si="14">IF(D63&gt;0,+E63/D63,"")</f>
        <v/>
      </c>
      <c r="W63" s="132" t="str">
        <f t="shared" ref="W63:W68" si="15">IF(F63&gt;0,+G63/F63,"")</f>
        <v/>
      </c>
      <c r="X63" s="132" t="str">
        <f t="shared" ref="X63:X68" si="16">IF(H63&gt;0,+I63/H63,"")</f>
        <v/>
      </c>
      <c r="Y63" s="132" t="str">
        <f t="shared" ref="Y63:Y68" si="17">IF(J63&gt;0,+K63/J63,"")</f>
        <v/>
      </c>
      <c r="Z63" s="132" t="str">
        <f t="shared" ref="Z63:Z68" si="18">IF(L63&gt;0,+M63/L63,"")</f>
        <v/>
      </c>
      <c r="AA63" s="132" t="str">
        <f t="shared" ref="AA63:AA68" si="19">IF(N63&gt;0,+O63/N63,"")</f>
        <v/>
      </c>
      <c r="AB63" s="132" t="str">
        <f t="shared" ref="AB63:AB68" si="20">IF(P63&gt;0,+Q63/P63,"")</f>
        <v/>
      </c>
      <c r="AC63" s="132" t="str">
        <f t="shared" ref="AC63:AC68" si="21">IF(R63&gt;0,+S63/R63,"")</f>
        <v/>
      </c>
      <c r="AD63" s="131"/>
      <c r="AE63" s="133" t="e">
        <f t="shared" si="13"/>
        <v>#DIV/0!</v>
      </c>
    </row>
    <row r="64" spans="1:31" s="45" customFormat="1" ht="15" customHeight="1" outlineLevel="1" x14ac:dyDescent="0.25">
      <c r="A64" s="469" t="s">
        <v>209</v>
      </c>
      <c r="B64" s="470"/>
      <c r="C64" s="471"/>
      <c r="D64" s="9"/>
      <c r="E64" s="129"/>
      <c r="F64" s="9"/>
      <c r="G64" s="129"/>
      <c r="H64" s="9"/>
      <c r="I64" s="129"/>
      <c r="J64" s="9"/>
      <c r="K64" s="129"/>
      <c r="L64" s="9"/>
      <c r="M64" s="129"/>
      <c r="N64" s="9"/>
      <c r="O64" s="129"/>
      <c r="P64" s="9"/>
      <c r="Q64" s="129"/>
      <c r="R64" s="9"/>
      <c r="S64" s="129"/>
      <c r="T64" s="130"/>
      <c r="U64" s="131"/>
      <c r="V64" s="132" t="str">
        <f t="shared" si="14"/>
        <v/>
      </c>
      <c r="W64" s="132" t="str">
        <f t="shared" si="15"/>
        <v/>
      </c>
      <c r="X64" s="132" t="str">
        <f t="shared" si="16"/>
        <v/>
      </c>
      <c r="Y64" s="132" t="str">
        <f t="shared" si="17"/>
        <v/>
      </c>
      <c r="Z64" s="132" t="str">
        <f t="shared" si="18"/>
        <v/>
      </c>
      <c r="AA64" s="132" t="str">
        <f t="shared" si="19"/>
        <v/>
      </c>
      <c r="AB64" s="132" t="str">
        <f t="shared" si="20"/>
        <v/>
      </c>
      <c r="AC64" s="132" t="str">
        <f t="shared" si="21"/>
        <v/>
      </c>
      <c r="AD64" s="131"/>
      <c r="AE64" s="133" t="e">
        <f t="shared" si="13"/>
        <v>#DIV/0!</v>
      </c>
    </row>
    <row r="65" spans="1:31" s="45" customFormat="1" ht="15" customHeight="1" outlineLevel="1" x14ac:dyDescent="0.25">
      <c r="A65" s="469" t="s">
        <v>280</v>
      </c>
      <c r="B65" s="470"/>
      <c r="C65" s="471"/>
      <c r="D65" s="9"/>
      <c r="E65" s="129"/>
      <c r="F65" s="9"/>
      <c r="G65" s="129"/>
      <c r="H65" s="9"/>
      <c r="I65" s="129"/>
      <c r="J65" s="9"/>
      <c r="K65" s="129"/>
      <c r="L65" s="9"/>
      <c r="M65" s="129"/>
      <c r="N65" s="9"/>
      <c r="O65" s="129"/>
      <c r="P65" s="9"/>
      <c r="Q65" s="129"/>
      <c r="R65" s="9"/>
      <c r="S65" s="129"/>
      <c r="T65" s="130"/>
      <c r="U65" s="131"/>
      <c r="V65" s="132" t="str">
        <f t="shared" si="14"/>
        <v/>
      </c>
      <c r="W65" s="132" t="str">
        <f t="shared" si="15"/>
        <v/>
      </c>
      <c r="X65" s="132" t="str">
        <f t="shared" si="16"/>
        <v/>
      </c>
      <c r="Y65" s="132" t="str">
        <f t="shared" si="17"/>
        <v/>
      </c>
      <c r="Z65" s="132" t="str">
        <f t="shared" si="18"/>
        <v/>
      </c>
      <c r="AA65" s="132" t="str">
        <f t="shared" si="19"/>
        <v/>
      </c>
      <c r="AB65" s="132" t="str">
        <f t="shared" si="20"/>
        <v/>
      </c>
      <c r="AC65" s="132" t="str">
        <f t="shared" si="21"/>
        <v/>
      </c>
      <c r="AD65" s="131"/>
      <c r="AE65" s="133" t="e">
        <f t="shared" si="13"/>
        <v>#DIV/0!</v>
      </c>
    </row>
    <row r="66" spans="1:31" s="45" customFormat="1" ht="15" customHeight="1" outlineLevel="1" x14ac:dyDescent="0.25">
      <c r="A66" s="469" t="s">
        <v>279</v>
      </c>
      <c r="B66" s="470"/>
      <c r="C66" s="471"/>
      <c r="D66" s="9"/>
      <c r="E66" s="129"/>
      <c r="F66" s="9"/>
      <c r="G66" s="129"/>
      <c r="H66" s="9"/>
      <c r="I66" s="129"/>
      <c r="J66" s="9"/>
      <c r="K66" s="129"/>
      <c r="L66" s="9"/>
      <c r="M66" s="129"/>
      <c r="N66" s="9"/>
      <c r="O66" s="129"/>
      <c r="P66" s="9"/>
      <c r="Q66" s="129"/>
      <c r="R66" s="9"/>
      <c r="S66" s="129"/>
      <c r="T66" s="130"/>
      <c r="U66" s="131"/>
      <c r="V66" s="132" t="str">
        <f t="shared" si="14"/>
        <v/>
      </c>
      <c r="W66" s="132" t="str">
        <f t="shared" si="15"/>
        <v/>
      </c>
      <c r="X66" s="132" t="str">
        <f t="shared" si="16"/>
        <v/>
      </c>
      <c r="Y66" s="132" t="str">
        <f t="shared" si="17"/>
        <v/>
      </c>
      <c r="Z66" s="132" t="str">
        <f t="shared" si="18"/>
        <v/>
      </c>
      <c r="AA66" s="132" t="str">
        <f t="shared" si="19"/>
        <v/>
      </c>
      <c r="AB66" s="132" t="str">
        <f t="shared" si="20"/>
        <v/>
      </c>
      <c r="AC66" s="132" t="str">
        <f t="shared" si="21"/>
        <v/>
      </c>
      <c r="AD66" s="131"/>
      <c r="AE66" s="133" t="e">
        <f t="shared" si="13"/>
        <v>#DIV/0!</v>
      </c>
    </row>
    <row r="67" spans="1:31" s="45" customFormat="1" ht="15" customHeight="1" outlineLevel="1" x14ac:dyDescent="0.25">
      <c r="A67" s="469" t="s">
        <v>238</v>
      </c>
      <c r="B67" s="470"/>
      <c r="C67" s="471"/>
      <c r="D67" s="9"/>
      <c r="E67" s="129"/>
      <c r="F67" s="9"/>
      <c r="G67" s="129"/>
      <c r="H67" s="9"/>
      <c r="I67" s="129"/>
      <c r="J67" s="9"/>
      <c r="K67" s="129"/>
      <c r="L67" s="9"/>
      <c r="M67" s="129"/>
      <c r="N67" s="9"/>
      <c r="O67" s="129"/>
      <c r="P67" s="9"/>
      <c r="Q67" s="129"/>
      <c r="R67" s="9"/>
      <c r="S67" s="129"/>
      <c r="T67" s="143"/>
      <c r="U67" s="131"/>
      <c r="V67" s="132" t="str">
        <f t="shared" si="14"/>
        <v/>
      </c>
      <c r="W67" s="132" t="str">
        <f t="shared" si="15"/>
        <v/>
      </c>
      <c r="X67" s="132" t="str">
        <f t="shared" si="16"/>
        <v/>
      </c>
      <c r="Y67" s="132" t="str">
        <f t="shared" si="17"/>
        <v/>
      </c>
      <c r="Z67" s="132" t="str">
        <f t="shared" si="18"/>
        <v/>
      </c>
      <c r="AA67" s="132" t="str">
        <f t="shared" si="19"/>
        <v/>
      </c>
      <c r="AB67" s="132" t="str">
        <f t="shared" si="20"/>
        <v/>
      </c>
      <c r="AC67" s="132" t="str">
        <f t="shared" si="21"/>
        <v/>
      </c>
      <c r="AD67" s="131"/>
      <c r="AE67" s="133" t="e">
        <f t="shared" si="13"/>
        <v>#DIV/0!</v>
      </c>
    </row>
    <row r="68" spans="1:31" s="45" customFormat="1" ht="15" customHeight="1" outlineLevel="1" x14ac:dyDescent="0.25">
      <c r="A68" s="578" t="s">
        <v>267</v>
      </c>
      <c r="B68" s="579"/>
      <c r="C68" s="580"/>
      <c r="D68" s="9"/>
      <c r="E68" s="129"/>
      <c r="F68" s="9"/>
      <c r="G68" s="129"/>
      <c r="H68" s="9"/>
      <c r="I68" s="129"/>
      <c r="J68" s="9"/>
      <c r="K68" s="129"/>
      <c r="L68" s="9"/>
      <c r="M68" s="129"/>
      <c r="N68" s="9"/>
      <c r="O68" s="129"/>
      <c r="P68" s="9"/>
      <c r="Q68" s="129"/>
      <c r="R68" s="9"/>
      <c r="S68" s="129"/>
      <c r="T68" s="143"/>
      <c r="U68" s="131"/>
      <c r="V68" s="132" t="str">
        <f t="shared" si="14"/>
        <v/>
      </c>
      <c r="W68" s="132" t="str">
        <f t="shared" si="15"/>
        <v/>
      </c>
      <c r="X68" s="132" t="str">
        <f t="shared" si="16"/>
        <v/>
      </c>
      <c r="Y68" s="132" t="str">
        <f t="shared" si="17"/>
        <v/>
      </c>
      <c r="Z68" s="132" t="str">
        <f t="shared" si="18"/>
        <v/>
      </c>
      <c r="AA68" s="132" t="str">
        <f t="shared" si="19"/>
        <v/>
      </c>
      <c r="AB68" s="132" t="str">
        <f t="shared" si="20"/>
        <v/>
      </c>
      <c r="AC68" s="132" t="str">
        <f t="shared" si="21"/>
        <v/>
      </c>
      <c r="AD68" s="131"/>
      <c r="AE68" s="133" t="e">
        <f t="shared" si="13"/>
        <v>#DIV/0!</v>
      </c>
    </row>
    <row r="69" spans="1:31" s="45" customFormat="1" ht="15" customHeight="1" outlineLevel="1" x14ac:dyDescent="0.25">
      <c r="A69" s="578" t="s">
        <v>268</v>
      </c>
      <c r="B69" s="579"/>
      <c r="C69" s="580"/>
      <c r="D69" s="9"/>
      <c r="E69" s="129"/>
      <c r="F69" s="9"/>
      <c r="G69" s="129"/>
      <c r="H69" s="9"/>
      <c r="I69" s="129"/>
      <c r="J69" s="9"/>
      <c r="K69" s="129"/>
      <c r="L69" s="9"/>
      <c r="M69" s="129"/>
      <c r="N69" s="9"/>
      <c r="O69" s="129"/>
      <c r="P69" s="9"/>
      <c r="Q69" s="129"/>
      <c r="R69" s="9"/>
      <c r="S69" s="129"/>
      <c r="T69" s="143"/>
      <c r="U69" s="131"/>
      <c r="V69" s="132"/>
      <c r="W69" s="132"/>
      <c r="X69" s="132"/>
      <c r="Y69" s="132"/>
      <c r="Z69" s="132"/>
      <c r="AA69" s="132"/>
      <c r="AB69" s="132"/>
      <c r="AC69" s="132"/>
      <c r="AD69" s="131"/>
      <c r="AE69" s="133"/>
    </row>
    <row r="70" spans="1:31" s="45" customFormat="1" ht="15" customHeight="1" outlineLevel="1" x14ac:dyDescent="0.25">
      <c r="A70" s="578" t="s">
        <v>269</v>
      </c>
      <c r="B70" s="579"/>
      <c r="C70" s="580"/>
      <c r="D70" s="9"/>
      <c r="E70" s="129"/>
      <c r="F70" s="9"/>
      <c r="G70" s="129"/>
      <c r="H70" s="9"/>
      <c r="I70" s="129"/>
      <c r="J70" s="9"/>
      <c r="K70" s="129"/>
      <c r="L70" s="9"/>
      <c r="M70" s="129"/>
      <c r="N70" s="9"/>
      <c r="O70" s="129"/>
      <c r="P70" s="9"/>
      <c r="Q70" s="129"/>
      <c r="R70" s="9"/>
      <c r="S70" s="129"/>
      <c r="T70" s="143"/>
      <c r="U70" s="131"/>
      <c r="V70" s="132"/>
      <c r="W70" s="132"/>
      <c r="X70" s="132"/>
      <c r="Y70" s="132"/>
      <c r="Z70" s="132"/>
      <c r="AA70" s="132"/>
      <c r="AB70" s="132"/>
      <c r="AC70" s="132"/>
      <c r="AD70" s="131"/>
      <c r="AE70" s="133"/>
    </row>
    <row r="71" spans="1:31" s="45" customFormat="1" ht="15" customHeight="1" outlineLevel="1" x14ac:dyDescent="0.25">
      <c r="A71" s="578" t="s">
        <v>278</v>
      </c>
      <c r="B71" s="579"/>
      <c r="C71" s="580"/>
      <c r="D71" s="9"/>
      <c r="E71" s="129"/>
      <c r="F71" s="9"/>
      <c r="G71" s="129"/>
      <c r="H71" s="9"/>
      <c r="I71" s="129"/>
      <c r="J71" s="9"/>
      <c r="K71" s="129"/>
      <c r="L71" s="9"/>
      <c r="M71" s="129"/>
      <c r="N71" s="9"/>
      <c r="O71" s="129"/>
      <c r="P71" s="9"/>
      <c r="Q71" s="129"/>
      <c r="R71" s="9"/>
      <c r="S71" s="129"/>
      <c r="T71" s="143"/>
      <c r="U71" s="131"/>
      <c r="V71" s="132"/>
      <c r="W71" s="132"/>
      <c r="X71" s="132"/>
      <c r="Y71" s="132"/>
      <c r="Z71" s="132"/>
      <c r="AA71" s="132"/>
      <c r="AB71" s="132"/>
      <c r="AC71" s="132"/>
      <c r="AD71" s="131"/>
      <c r="AE71" s="133"/>
    </row>
    <row r="72" spans="1:31" s="45" customFormat="1" ht="15" customHeight="1" outlineLevel="1" x14ac:dyDescent="0.25">
      <c r="A72" s="469" t="s">
        <v>239</v>
      </c>
      <c r="B72" s="470"/>
      <c r="C72" s="471"/>
      <c r="D72" s="9"/>
      <c r="E72" s="129"/>
      <c r="F72" s="9"/>
      <c r="G72" s="129"/>
      <c r="H72" s="9"/>
      <c r="I72" s="129"/>
      <c r="J72" s="9"/>
      <c r="K72" s="129"/>
      <c r="L72" s="9"/>
      <c r="M72" s="129"/>
      <c r="N72" s="9"/>
      <c r="O72" s="129"/>
      <c r="P72" s="9"/>
      <c r="Q72" s="129"/>
      <c r="R72" s="9"/>
      <c r="S72" s="129"/>
      <c r="T72" s="143"/>
      <c r="U72" s="131"/>
      <c r="V72" s="132" t="str">
        <f>IF(D72&gt;0,+E72/D72,"")</f>
        <v/>
      </c>
      <c r="W72" s="132" t="str">
        <f>IF(F72&gt;0,+G72/F72,"")</f>
        <v/>
      </c>
      <c r="X72" s="132" t="str">
        <f>IF(H72&gt;0,+I72/H72,"")</f>
        <v/>
      </c>
      <c r="Y72" s="132" t="str">
        <f>IF(J72&gt;0,+K72/J72,"")</f>
        <v/>
      </c>
      <c r="Z72" s="132" t="str">
        <f>IF(L72&gt;0,+M72/L72,"")</f>
        <v/>
      </c>
      <c r="AA72" s="132" t="str">
        <f>IF(N72&gt;0,+O72/N72,"")</f>
        <v/>
      </c>
      <c r="AB72" s="132" t="str">
        <f>IF(P72&gt;0,+Q72/P72,"")</f>
        <v/>
      </c>
      <c r="AC72" s="132" t="str">
        <f>IF(R72&gt;0,+S72/R72,"")</f>
        <v/>
      </c>
      <c r="AD72" s="131"/>
      <c r="AE72" s="133" t="e">
        <f>AVERAGE(V72:AC72)</f>
        <v>#DIV/0!</v>
      </c>
    </row>
    <row r="73" spans="1:31" s="45" customFormat="1" ht="15" customHeight="1" outlineLevel="1" x14ac:dyDescent="0.25">
      <c r="A73" s="469" t="s">
        <v>211</v>
      </c>
      <c r="B73" s="470"/>
      <c r="C73" s="471"/>
      <c r="D73" s="9"/>
      <c r="E73" s="129"/>
      <c r="F73" s="9"/>
      <c r="G73" s="129"/>
      <c r="H73" s="9"/>
      <c r="I73" s="129"/>
      <c r="J73" s="9"/>
      <c r="K73" s="129"/>
      <c r="L73" s="9"/>
      <c r="M73" s="129"/>
      <c r="N73" s="9"/>
      <c r="O73" s="129"/>
      <c r="P73" s="9"/>
      <c r="Q73" s="129"/>
      <c r="R73" s="9"/>
      <c r="S73" s="129"/>
      <c r="T73" s="143"/>
      <c r="U73" s="131"/>
      <c r="V73" s="132"/>
      <c r="W73" s="132"/>
      <c r="X73" s="132"/>
      <c r="Y73" s="132"/>
      <c r="Z73" s="132"/>
      <c r="AA73" s="132"/>
      <c r="AB73" s="132"/>
      <c r="AC73" s="132"/>
      <c r="AD73" s="131"/>
      <c r="AE73" s="133"/>
    </row>
    <row r="74" spans="1:31" s="45" customFormat="1" ht="15" customHeight="1" outlineLevel="1" x14ac:dyDescent="0.25">
      <c r="A74" s="469" t="s">
        <v>218</v>
      </c>
      <c r="B74" s="470"/>
      <c r="C74" s="471"/>
      <c r="D74" s="9"/>
      <c r="E74" s="129"/>
      <c r="F74" s="9"/>
      <c r="G74" s="129"/>
      <c r="H74" s="9"/>
      <c r="I74" s="129"/>
      <c r="J74" s="9"/>
      <c r="K74" s="129"/>
      <c r="L74" s="9"/>
      <c r="M74" s="129"/>
      <c r="N74" s="9"/>
      <c r="O74" s="129"/>
      <c r="P74" s="9"/>
      <c r="Q74" s="129"/>
      <c r="R74" s="9"/>
      <c r="S74" s="129"/>
      <c r="T74" s="130"/>
      <c r="U74" s="131"/>
      <c r="V74" s="132" t="str">
        <f>IF(D74&gt;0,+E74/D74,"")</f>
        <v/>
      </c>
      <c r="W74" s="132" t="str">
        <f>IF(F74&gt;0,+G74/F74,"")</f>
        <v/>
      </c>
      <c r="X74" s="132" t="str">
        <f>IF(H74&gt;0,+I74/H74,"")</f>
        <v/>
      </c>
      <c r="Y74" s="132" t="str">
        <f>IF(J74&gt;0,+K74/J74,"")</f>
        <v/>
      </c>
      <c r="Z74" s="132" t="str">
        <f>IF(L74&gt;0,+M74/L74,"")</f>
        <v/>
      </c>
      <c r="AA74" s="132" t="str">
        <f>IF(N74&gt;0,+O74/N74,"")</f>
        <v/>
      </c>
      <c r="AB74" s="132" t="str">
        <f>IF(P74&gt;0,+Q74/P74,"")</f>
        <v/>
      </c>
      <c r="AC74" s="132" t="str">
        <f>IF(R74&gt;0,+S74/R74,"")</f>
        <v/>
      </c>
      <c r="AD74" s="131"/>
      <c r="AE74" s="133" t="e">
        <f>AVERAGE(V74:AC74)</f>
        <v>#DIV/0!</v>
      </c>
    </row>
    <row r="75" spans="1:31" s="45" customFormat="1" ht="15" customHeight="1" outlineLevel="1" x14ac:dyDescent="0.25">
      <c r="A75" s="469" t="s">
        <v>342</v>
      </c>
      <c r="B75" s="470"/>
      <c r="C75" s="471"/>
      <c r="D75" s="9"/>
      <c r="E75" s="129"/>
      <c r="F75" s="9"/>
      <c r="G75" s="129"/>
      <c r="H75" s="9"/>
      <c r="I75" s="129"/>
      <c r="J75" s="9"/>
      <c r="K75" s="129"/>
      <c r="L75" s="9"/>
      <c r="M75" s="129"/>
      <c r="N75" s="9"/>
      <c r="O75" s="129"/>
      <c r="P75" s="9"/>
      <c r="Q75" s="129"/>
      <c r="R75" s="9"/>
      <c r="S75" s="129"/>
      <c r="T75" s="130"/>
      <c r="U75" s="131"/>
      <c r="V75" s="132" t="str">
        <f>IF(D75&gt;0,+E75/D75,"")</f>
        <v/>
      </c>
      <c r="W75" s="132" t="str">
        <f>IF(F75&gt;0,+G75/F75,"")</f>
        <v/>
      </c>
      <c r="X75" s="132" t="str">
        <f>IF(H75&gt;0,+I75/H75,"")</f>
        <v/>
      </c>
      <c r="Y75" s="132" t="str">
        <f>IF(J75&gt;0,+K75/J75,"")</f>
        <v/>
      </c>
      <c r="Z75" s="132" t="str">
        <f>IF(L75&gt;0,+M75/L75,"")</f>
        <v/>
      </c>
      <c r="AA75" s="132" t="str">
        <f>IF(N75&gt;0,+O75/N75,"")</f>
        <v/>
      </c>
      <c r="AB75" s="132" t="str">
        <f>IF(P75&gt;0,+Q75/P75,"")</f>
        <v/>
      </c>
      <c r="AC75" s="132" t="str">
        <f>IF(R75&gt;0,+S75/R75,"")</f>
        <v/>
      </c>
      <c r="AD75" s="131"/>
      <c r="AE75" s="133" t="e">
        <f>AVERAGE(V75:AC75)</f>
        <v>#DIV/0!</v>
      </c>
    </row>
    <row r="76" spans="1:31" s="45" customFormat="1" ht="15" customHeight="1" outlineLevel="1" x14ac:dyDescent="0.25">
      <c r="A76" s="469" t="s">
        <v>101</v>
      </c>
      <c r="B76" s="470"/>
      <c r="C76" s="471"/>
      <c r="D76" s="9"/>
      <c r="E76" s="129"/>
      <c r="F76" s="9"/>
      <c r="G76" s="129"/>
      <c r="H76" s="9"/>
      <c r="I76" s="129"/>
      <c r="J76" s="9"/>
      <c r="K76" s="129"/>
      <c r="L76" s="9"/>
      <c r="M76" s="129"/>
      <c r="N76" s="9"/>
      <c r="O76" s="129"/>
      <c r="P76" s="9"/>
      <c r="Q76" s="129"/>
      <c r="R76" s="9"/>
      <c r="S76" s="129"/>
      <c r="T76" s="143"/>
      <c r="U76" s="131"/>
      <c r="V76" s="132" t="str">
        <f t="shared" ref="V76:V80" si="22">IF(D76&gt;0,+E76/D76,"")</f>
        <v/>
      </c>
      <c r="W76" s="132" t="str">
        <f t="shared" ref="W76:W80" si="23">IF(F76&gt;0,+G76/F76,"")</f>
        <v/>
      </c>
      <c r="X76" s="132" t="str">
        <f t="shared" ref="X76:X80" si="24">IF(H76&gt;0,+I76/H76,"")</f>
        <v/>
      </c>
      <c r="Y76" s="132" t="str">
        <f t="shared" ref="Y76:Y80" si="25">IF(J76&gt;0,+K76/J76,"")</f>
        <v/>
      </c>
      <c r="Z76" s="132" t="str">
        <f t="shared" ref="Z76:Z80" si="26">IF(L76&gt;0,+M76/L76,"")</f>
        <v/>
      </c>
      <c r="AA76" s="132" t="str">
        <f t="shared" ref="AA76:AA80" si="27">IF(N76&gt;0,+O76/N76,"")</f>
        <v/>
      </c>
      <c r="AB76" s="132" t="str">
        <f t="shared" ref="AB76:AB80" si="28">IF(P76&gt;0,+Q76/P76,"")</f>
        <v/>
      </c>
      <c r="AC76" s="132" t="str">
        <f t="shared" ref="AC76:AC80" si="29">IF(R76&gt;0,+S76/R76,"")</f>
        <v/>
      </c>
      <c r="AD76" s="131"/>
      <c r="AE76" s="133" t="e">
        <f t="shared" ref="AE76:AE80" si="30">AVERAGE(V76:AC76)</f>
        <v>#DIV/0!</v>
      </c>
    </row>
    <row r="77" spans="1:31" s="45" customFormat="1" ht="15" customHeight="1" outlineLevel="1" x14ac:dyDescent="0.25">
      <c r="A77" s="469" t="s">
        <v>277</v>
      </c>
      <c r="B77" s="470"/>
      <c r="C77" s="471"/>
      <c r="D77" s="9"/>
      <c r="E77" s="129"/>
      <c r="F77" s="9"/>
      <c r="G77" s="129"/>
      <c r="H77" s="9"/>
      <c r="I77" s="129"/>
      <c r="J77" s="9"/>
      <c r="K77" s="129"/>
      <c r="L77" s="9"/>
      <c r="M77" s="129"/>
      <c r="N77" s="9"/>
      <c r="O77" s="129"/>
      <c r="P77" s="9"/>
      <c r="Q77" s="129"/>
      <c r="R77" s="9"/>
      <c r="S77" s="129"/>
      <c r="T77" s="143"/>
      <c r="U77" s="131"/>
      <c r="V77" s="132" t="str">
        <f t="shared" si="22"/>
        <v/>
      </c>
      <c r="W77" s="132" t="str">
        <f t="shared" si="23"/>
        <v/>
      </c>
      <c r="X77" s="132" t="str">
        <f t="shared" si="24"/>
        <v/>
      </c>
      <c r="Y77" s="132" t="str">
        <f t="shared" si="25"/>
        <v/>
      </c>
      <c r="Z77" s="132" t="str">
        <f t="shared" si="26"/>
        <v/>
      </c>
      <c r="AA77" s="132" t="str">
        <f t="shared" si="27"/>
        <v/>
      </c>
      <c r="AB77" s="132" t="str">
        <f t="shared" si="28"/>
        <v/>
      </c>
      <c r="AC77" s="132" t="str">
        <f t="shared" si="29"/>
        <v/>
      </c>
      <c r="AD77" s="131"/>
      <c r="AE77" s="133" t="e">
        <f t="shared" si="30"/>
        <v>#DIV/0!</v>
      </c>
    </row>
    <row r="78" spans="1:31" s="101" customFormat="1" ht="15" customHeight="1" outlineLevel="1" x14ac:dyDescent="0.25">
      <c r="A78" s="472" t="s">
        <v>346</v>
      </c>
      <c r="B78" s="473"/>
      <c r="C78" s="474"/>
      <c r="D78" s="11"/>
      <c r="E78" s="144"/>
      <c r="F78" s="11"/>
      <c r="G78" s="144"/>
      <c r="H78" s="11"/>
      <c r="I78" s="144"/>
      <c r="J78" s="11"/>
      <c r="K78" s="144"/>
      <c r="L78" s="11"/>
      <c r="M78" s="144"/>
      <c r="N78" s="11"/>
      <c r="O78" s="144"/>
      <c r="P78" s="11"/>
      <c r="Q78" s="144"/>
      <c r="R78" s="11"/>
      <c r="S78" s="144"/>
      <c r="T78" s="130"/>
      <c r="U78" s="131"/>
      <c r="V78" s="145" t="str">
        <f t="shared" si="22"/>
        <v/>
      </c>
      <c r="W78" s="145" t="str">
        <f t="shared" si="23"/>
        <v/>
      </c>
      <c r="X78" s="145" t="str">
        <f t="shared" si="24"/>
        <v/>
      </c>
      <c r="Y78" s="145" t="str">
        <f t="shared" si="25"/>
        <v/>
      </c>
      <c r="Z78" s="145" t="str">
        <f t="shared" si="26"/>
        <v/>
      </c>
      <c r="AA78" s="145" t="str">
        <f t="shared" si="27"/>
        <v/>
      </c>
      <c r="AB78" s="145" t="str">
        <f t="shared" si="28"/>
        <v/>
      </c>
      <c r="AC78" s="145" t="str">
        <f t="shared" si="29"/>
        <v/>
      </c>
      <c r="AD78" s="131"/>
      <c r="AE78" s="146" t="e">
        <f t="shared" si="30"/>
        <v>#DIV/0!</v>
      </c>
    </row>
    <row r="79" spans="1:31" s="101" customFormat="1" ht="15" customHeight="1" outlineLevel="1" x14ac:dyDescent="0.25">
      <c r="A79" s="472" t="s">
        <v>347</v>
      </c>
      <c r="B79" s="473"/>
      <c r="C79" s="474"/>
      <c r="D79" s="11"/>
      <c r="E79" s="144"/>
      <c r="F79" s="11"/>
      <c r="G79" s="144"/>
      <c r="H79" s="11"/>
      <c r="I79" s="144"/>
      <c r="J79" s="11"/>
      <c r="K79" s="144"/>
      <c r="L79" s="11"/>
      <c r="M79" s="144"/>
      <c r="N79" s="11"/>
      <c r="O79" s="144"/>
      <c r="P79" s="11"/>
      <c r="Q79" s="144"/>
      <c r="R79" s="11"/>
      <c r="S79" s="144"/>
      <c r="T79" s="130"/>
      <c r="U79" s="131"/>
      <c r="V79" s="145" t="str">
        <f t="shared" si="22"/>
        <v/>
      </c>
      <c r="W79" s="145" t="str">
        <f t="shared" si="23"/>
        <v/>
      </c>
      <c r="X79" s="145" t="str">
        <f t="shared" si="24"/>
        <v/>
      </c>
      <c r="Y79" s="145" t="str">
        <f t="shared" si="25"/>
        <v/>
      </c>
      <c r="Z79" s="145" t="str">
        <f t="shared" si="26"/>
        <v/>
      </c>
      <c r="AA79" s="145" t="str">
        <f t="shared" si="27"/>
        <v/>
      </c>
      <c r="AB79" s="145" t="str">
        <f t="shared" si="28"/>
        <v/>
      </c>
      <c r="AC79" s="145" t="str">
        <f t="shared" si="29"/>
        <v/>
      </c>
      <c r="AD79" s="131"/>
      <c r="AE79" s="146" t="e">
        <f t="shared" si="30"/>
        <v>#DIV/0!</v>
      </c>
    </row>
    <row r="80" spans="1:31" s="378" customFormat="1" ht="15" customHeight="1" outlineLevel="1" x14ac:dyDescent="0.25">
      <c r="A80" s="567" t="s">
        <v>52</v>
      </c>
      <c r="B80" s="568"/>
      <c r="C80" s="569"/>
      <c r="D80" s="373"/>
      <c r="E80" s="374"/>
      <c r="F80" s="373"/>
      <c r="G80" s="374"/>
      <c r="H80" s="373"/>
      <c r="I80" s="374"/>
      <c r="J80" s="373"/>
      <c r="K80" s="374"/>
      <c r="L80" s="373"/>
      <c r="M80" s="374"/>
      <c r="N80" s="373"/>
      <c r="O80" s="374"/>
      <c r="P80" s="373"/>
      <c r="Q80" s="374"/>
      <c r="R80" s="373"/>
      <c r="S80" s="374"/>
      <c r="T80" s="375"/>
      <c r="U80" s="208"/>
      <c r="V80" s="376" t="str">
        <f t="shared" si="22"/>
        <v/>
      </c>
      <c r="W80" s="376" t="str">
        <f t="shared" si="23"/>
        <v/>
      </c>
      <c r="X80" s="376" t="str">
        <f t="shared" si="24"/>
        <v/>
      </c>
      <c r="Y80" s="376" t="str">
        <f t="shared" si="25"/>
        <v/>
      </c>
      <c r="Z80" s="376" t="str">
        <f t="shared" si="26"/>
        <v/>
      </c>
      <c r="AA80" s="376" t="str">
        <f t="shared" si="27"/>
        <v/>
      </c>
      <c r="AB80" s="376" t="str">
        <f t="shared" si="28"/>
        <v/>
      </c>
      <c r="AC80" s="376" t="str">
        <f t="shared" si="29"/>
        <v/>
      </c>
      <c r="AD80" s="208"/>
      <c r="AE80" s="377" t="e">
        <f t="shared" si="30"/>
        <v>#DIV/0!</v>
      </c>
    </row>
    <row r="81" spans="1:31" s="45" customFormat="1" ht="15" customHeight="1" outlineLevel="1" x14ac:dyDescent="0.25">
      <c r="A81" s="361"/>
      <c r="B81" s="362"/>
      <c r="C81" s="363" t="s">
        <v>335</v>
      </c>
      <c r="D81" s="9"/>
      <c r="E81" s="129"/>
      <c r="F81" s="9"/>
      <c r="G81" s="129"/>
      <c r="H81" s="9"/>
      <c r="I81" s="129"/>
      <c r="J81" s="9"/>
      <c r="K81" s="129"/>
      <c r="L81" s="9"/>
      <c r="M81" s="129"/>
      <c r="N81" s="9"/>
      <c r="O81" s="129"/>
      <c r="P81" s="9"/>
      <c r="Q81" s="129"/>
      <c r="R81" s="9"/>
      <c r="S81" s="129"/>
      <c r="T81" s="143"/>
      <c r="U81" s="131"/>
      <c r="V81" s="132"/>
      <c r="W81" s="132"/>
      <c r="X81" s="132"/>
      <c r="Y81" s="132"/>
      <c r="Z81" s="132"/>
      <c r="AA81" s="132"/>
      <c r="AB81" s="132"/>
      <c r="AC81" s="132"/>
      <c r="AD81" s="131"/>
      <c r="AE81" s="133"/>
    </row>
    <row r="82" spans="1:31" s="45" customFormat="1" ht="15" customHeight="1" outlineLevel="1" x14ac:dyDescent="0.25">
      <c r="A82" s="361"/>
      <c r="B82" s="362"/>
      <c r="C82" s="363" t="s">
        <v>336</v>
      </c>
      <c r="D82" s="9"/>
      <c r="E82" s="129"/>
      <c r="F82" s="9"/>
      <c r="G82" s="129"/>
      <c r="H82" s="9"/>
      <c r="I82" s="129"/>
      <c r="J82" s="9"/>
      <c r="K82" s="129"/>
      <c r="L82" s="9"/>
      <c r="M82" s="129"/>
      <c r="N82" s="9"/>
      <c r="O82" s="129"/>
      <c r="P82" s="9"/>
      <c r="Q82" s="129"/>
      <c r="R82" s="9"/>
      <c r="S82" s="129"/>
      <c r="T82" s="143"/>
      <c r="U82" s="131"/>
      <c r="V82" s="132"/>
      <c r="W82" s="132"/>
      <c r="X82" s="132"/>
      <c r="Y82" s="132"/>
      <c r="Z82" s="132"/>
      <c r="AA82" s="132"/>
      <c r="AB82" s="132"/>
      <c r="AC82" s="132"/>
      <c r="AD82" s="131"/>
      <c r="AE82" s="133"/>
    </row>
    <row r="83" spans="1:31" s="45" customFormat="1" ht="15" customHeight="1" outlineLevel="1" x14ac:dyDescent="0.25">
      <c r="A83" s="361"/>
      <c r="B83" s="362"/>
      <c r="C83" s="363" t="s">
        <v>337</v>
      </c>
      <c r="D83" s="9"/>
      <c r="E83" s="129"/>
      <c r="F83" s="9"/>
      <c r="G83" s="129"/>
      <c r="H83" s="9"/>
      <c r="I83" s="129"/>
      <c r="J83" s="9"/>
      <c r="K83" s="129"/>
      <c r="L83" s="9"/>
      <c r="M83" s="129"/>
      <c r="N83" s="9"/>
      <c r="O83" s="129"/>
      <c r="P83" s="9"/>
      <c r="Q83" s="129"/>
      <c r="R83" s="9"/>
      <c r="S83" s="129"/>
      <c r="T83" s="143"/>
      <c r="U83" s="131"/>
      <c r="V83" s="132"/>
      <c r="W83" s="132"/>
      <c r="X83" s="132"/>
      <c r="Y83" s="132"/>
      <c r="Z83" s="132"/>
      <c r="AA83" s="132"/>
      <c r="AB83" s="132"/>
      <c r="AC83" s="132"/>
      <c r="AD83" s="131"/>
      <c r="AE83" s="133"/>
    </row>
    <row r="84" spans="1:31" s="45" customFormat="1" ht="15" customHeight="1" outlineLevel="1" x14ac:dyDescent="0.25">
      <c r="A84" s="361"/>
      <c r="B84" s="362"/>
      <c r="C84" s="363" t="s">
        <v>502</v>
      </c>
      <c r="D84" s="9"/>
      <c r="E84" s="129"/>
      <c r="F84" s="9"/>
      <c r="G84" s="129"/>
      <c r="H84" s="9"/>
      <c r="I84" s="129"/>
      <c r="J84" s="9"/>
      <c r="K84" s="129"/>
      <c r="L84" s="9"/>
      <c r="M84" s="129"/>
      <c r="N84" s="9"/>
      <c r="O84" s="129"/>
      <c r="P84" s="9"/>
      <c r="Q84" s="129"/>
      <c r="R84" s="9"/>
      <c r="S84" s="129"/>
      <c r="T84" s="143"/>
      <c r="U84" s="131"/>
      <c r="V84" s="132"/>
      <c r="W84" s="132"/>
      <c r="X84" s="132"/>
      <c r="Y84" s="132"/>
      <c r="Z84" s="132"/>
      <c r="AA84" s="132"/>
      <c r="AB84" s="132"/>
      <c r="AC84" s="132"/>
      <c r="AD84" s="131"/>
      <c r="AE84" s="133"/>
    </row>
    <row r="85" spans="1:31" s="45" customFormat="1" ht="15" customHeight="1" outlineLevel="1" x14ac:dyDescent="0.25">
      <c r="A85" s="426"/>
      <c r="B85" s="427"/>
      <c r="C85" s="363" t="s">
        <v>475</v>
      </c>
      <c r="D85" s="9"/>
      <c r="E85" s="129"/>
      <c r="F85" s="9"/>
      <c r="G85" s="129"/>
      <c r="H85" s="9"/>
      <c r="I85" s="129"/>
      <c r="J85" s="9"/>
      <c r="K85" s="129"/>
      <c r="L85" s="9"/>
      <c r="M85" s="129"/>
      <c r="N85" s="9"/>
      <c r="O85" s="129"/>
      <c r="P85" s="9"/>
      <c r="Q85" s="129"/>
      <c r="R85" s="9"/>
      <c r="S85" s="129"/>
      <c r="T85" s="143"/>
      <c r="U85" s="131"/>
      <c r="V85" s="132"/>
      <c r="W85" s="132"/>
      <c r="X85" s="132"/>
      <c r="Y85" s="132"/>
      <c r="Z85" s="132"/>
      <c r="AA85" s="132"/>
      <c r="AB85" s="132"/>
      <c r="AC85" s="132"/>
      <c r="AD85" s="131"/>
      <c r="AE85" s="133"/>
    </row>
    <row r="86" spans="1:31" s="45" customFormat="1" ht="15" customHeight="1" outlineLevel="1" x14ac:dyDescent="0.25">
      <c r="A86" s="361"/>
      <c r="B86" s="362"/>
      <c r="C86" s="363" t="s">
        <v>341</v>
      </c>
      <c r="D86" s="9"/>
      <c r="E86" s="129"/>
      <c r="F86" s="9"/>
      <c r="G86" s="129"/>
      <c r="H86" s="9"/>
      <c r="I86" s="129"/>
      <c r="J86" s="9"/>
      <c r="K86" s="129"/>
      <c r="L86" s="9"/>
      <c r="M86" s="129"/>
      <c r="N86" s="9"/>
      <c r="O86" s="129"/>
      <c r="P86" s="9"/>
      <c r="Q86" s="129"/>
      <c r="R86" s="9"/>
      <c r="S86" s="129"/>
      <c r="T86" s="143"/>
      <c r="U86" s="131"/>
      <c r="V86" s="132"/>
      <c r="W86" s="132"/>
      <c r="X86" s="132"/>
      <c r="Y86" s="132"/>
      <c r="Z86" s="132"/>
      <c r="AA86" s="132"/>
      <c r="AB86" s="132"/>
      <c r="AC86" s="132"/>
      <c r="AD86" s="131"/>
      <c r="AE86" s="133"/>
    </row>
    <row r="87" spans="1:31" s="45" customFormat="1" ht="15" customHeight="1" outlineLevel="1" x14ac:dyDescent="0.25">
      <c r="A87" s="379"/>
      <c r="B87" s="380"/>
      <c r="C87" s="363" t="s">
        <v>490</v>
      </c>
      <c r="D87" s="9"/>
      <c r="E87" s="129"/>
      <c r="F87" s="9"/>
      <c r="G87" s="129"/>
      <c r="H87" s="9"/>
      <c r="I87" s="129"/>
      <c r="J87" s="9"/>
      <c r="K87" s="129"/>
      <c r="L87" s="9"/>
      <c r="M87" s="129"/>
      <c r="N87" s="9"/>
      <c r="O87" s="129"/>
      <c r="P87" s="9"/>
      <c r="Q87" s="129"/>
      <c r="R87" s="9"/>
      <c r="S87" s="129"/>
      <c r="T87" s="143"/>
      <c r="U87" s="131"/>
      <c r="V87" s="132"/>
      <c r="W87" s="132"/>
      <c r="X87" s="132"/>
      <c r="Y87" s="132"/>
      <c r="Z87" s="132"/>
      <c r="AA87" s="132"/>
      <c r="AB87" s="132"/>
      <c r="AC87" s="132"/>
      <c r="AD87" s="131"/>
      <c r="AE87" s="133"/>
    </row>
    <row r="88" spans="1:31" s="45" customFormat="1" ht="15" customHeight="1" outlineLevel="1" x14ac:dyDescent="0.25">
      <c r="A88" s="361"/>
      <c r="B88" s="362"/>
      <c r="C88" s="363" t="s">
        <v>338</v>
      </c>
      <c r="D88" s="9"/>
      <c r="E88" s="129"/>
      <c r="F88" s="9"/>
      <c r="G88" s="129"/>
      <c r="H88" s="9"/>
      <c r="I88" s="129"/>
      <c r="J88" s="9"/>
      <c r="K88" s="129"/>
      <c r="L88" s="9"/>
      <c r="M88" s="129"/>
      <c r="N88" s="9"/>
      <c r="O88" s="129"/>
      <c r="P88" s="9"/>
      <c r="Q88" s="129"/>
      <c r="R88" s="9"/>
      <c r="S88" s="129"/>
      <c r="T88" s="143"/>
      <c r="U88" s="131"/>
      <c r="V88" s="132"/>
      <c r="W88" s="132"/>
      <c r="X88" s="132"/>
      <c r="Y88" s="132"/>
      <c r="Z88" s="132"/>
      <c r="AA88" s="132"/>
      <c r="AB88" s="132"/>
      <c r="AC88" s="132"/>
      <c r="AD88" s="131"/>
      <c r="AE88" s="133"/>
    </row>
    <row r="89" spans="1:31" s="45" customFormat="1" ht="15" customHeight="1" outlineLevel="1" x14ac:dyDescent="0.25">
      <c r="A89" s="445"/>
      <c r="B89" s="446"/>
      <c r="C89" s="363" t="s">
        <v>499</v>
      </c>
      <c r="D89" s="9"/>
      <c r="E89" s="129"/>
      <c r="F89" s="9"/>
      <c r="G89" s="129"/>
      <c r="H89" s="9"/>
      <c r="I89" s="129"/>
      <c r="J89" s="9"/>
      <c r="K89" s="129"/>
      <c r="L89" s="9"/>
      <c r="M89" s="129"/>
      <c r="N89" s="9"/>
      <c r="O89" s="129"/>
      <c r="P89" s="9"/>
      <c r="Q89" s="129"/>
      <c r="R89" s="9"/>
      <c r="S89" s="129"/>
      <c r="T89" s="143"/>
      <c r="U89" s="131"/>
      <c r="V89" s="132"/>
      <c r="W89" s="132"/>
      <c r="X89" s="132"/>
      <c r="Y89" s="132"/>
      <c r="Z89" s="132"/>
      <c r="AA89" s="132"/>
      <c r="AB89" s="132"/>
      <c r="AC89" s="132"/>
      <c r="AD89" s="131"/>
      <c r="AE89" s="133"/>
    </row>
    <row r="90" spans="1:31" s="45" customFormat="1" ht="15" customHeight="1" outlineLevel="1" x14ac:dyDescent="0.25">
      <c r="A90" s="361"/>
      <c r="B90" s="362"/>
      <c r="C90" s="363" t="s">
        <v>339</v>
      </c>
      <c r="D90" s="9"/>
      <c r="E90" s="129"/>
      <c r="F90" s="9"/>
      <c r="G90" s="129"/>
      <c r="H90" s="9"/>
      <c r="I90" s="129"/>
      <c r="J90" s="9"/>
      <c r="K90" s="129"/>
      <c r="L90" s="9"/>
      <c r="M90" s="129"/>
      <c r="N90" s="9"/>
      <c r="O90" s="129"/>
      <c r="P90" s="9"/>
      <c r="Q90" s="129"/>
      <c r="R90" s="9"/>
      <c r="S90" s="129"/>
      <c r="T90" s="143"/>
      <c r="U90" s="131"/>
      <c r="V90" s="132"/>
      <c r="W90" s="132"/>
      <c r="X90" s="132"/>
      <c r="Y90" s="132"/>
      <c r="Z90" s="132"/>
      <c r="AA90" s="132"/>
      <c r="AB90" s="132"/>
      <c r="AC90" s="132"/>
      <c r="AD90" s="131"/>
      <c r="AE90" s="133"/>
    </row>
    <row r="91" spans="1:31" s="372" customFormat="1" ht="15" customHeight="1" outlineLevel="1" x14ac:dyDescent="0.25">
      <c r="A91" s="364"/>
      <c r="B91" s="365"/>
      <c r="C91" s="366" t="s">
        <v>340</v>
      </c>
      <c r="D91" s="367"/>
      <c r="E91" s="368"/>
      <c r="F91" s="367"/>
      <c r="G91" s="368"/>
      <c r="H91" s="367"/>
      <c r="I91" s="368"/>
      <c r="J91" s="367"/>
      <c r="K91" s="368"/>
      <c r="L91" s="367"/>
      <c r="M91" s="368"/>
      <c r="N91" s="367"/>
      <c r="O91" s="368"/>
      <c r="P91" s="367"/>
      <c r="Q91" s="368"/>
      <c r="R91" s="367"/>
      <c r="S91" s="368"/>
      <c r="T91" s="369"/>
      <c r="U91" s="294"/>
      <c r="V91" s="370"/>
      <c r="W91" s="370"/>
      <c r="X91" s="370"/>
      <c r="Y91" s="370"/>
      <c r="Z91" s="370"/>
      <c r="AA91" s="370"/>
      <c r="AB91" s="370"/>
      <c r="AC91" s="370"/>
      <c r="AD91" s="294"/>
      <c r="AE91" s="371"/>
    </row>
    <row r="92" spans="1:31" s="45" customFormat="1" ht="15" customHeight="1" outlineLevel="1" x14ac:dyDescent="0.25">
      <c r="A92" s="469" t="s">
        <v>343</v>
      </c>
      <c r="B92" s="470"/>
      <c r="C92" s="471"/>
      <c r="D92" s="9"/>
      <c r="E92" s="129"/>
      <c r="F92" s="9"/>
      <c r="G92" s="129"/>
      <c r="H92" s="9"/>
      <c r="I92" s="129"/>
      <c r="J92" s="9"/>
      <c r="K92" s="129"/>
      <c r="L92" s="9"/>
      <c r="M92" s="129"/>
      <c r="N92" s="9"/>
      <c r="O92" s="129"/>
      <c r="P92" s="9"/>
      <c r="Q92" s="129"/>
      <c r="R92" s="9"/>
      <c r="S92" s="129"/>
      <c r="T92" s="143"/>
      <c r="U92" s="131"/>
      <c r="V92" s="132" t="str">
        <f>IF(D92&gt;0,+E92/D92,"")</f>
        <v/>
      </c>
      <c r="W92" s="132" t="str">
        <f>IF(F92&gt;0,+G92/F92,"")</f>
        <v/>
      </c>
      <c r="X92" s="132" t="str">
        <f>IF(H92&gt;0,+I92/H92,"")</f>
        <v/>
      </c>
      <c r="Y92" s="132" t="str">
        <f>IF(J92&gt;0,+K92/J92,"")</f>
        <v/>
      </c>
      <c r="Z92" s="132" t="str">
        <f>IF(L92&gt;0,+M92/L92,"")</f>
        <v/>
      </c>
      <c r="AA92" s="132" t="str">
        <f>IF(N92&gt;0,+O92/N92,"")</f>
        <v/>
      </c>
      <c r="AB92" s="132" t="str">
        <f>IF(P92&gt;0,+Q92/P92,"")</f>
        <v/>
      </c>
      <c r="AC92" s="132" t="str">
        <f>IF(R92&gt;0,+S92/R92,"")</f>
        <v/>
      </c>
      <c r="AD92" s="131"/>
      <c r="AE92" s="133" t="e">
        <f>AVERAGE(V92:AC92)</f>
        <v>#DIV/0!</v>
      </c>
    </row>
    <row r="93" spans="1:31" s="45" customFormat="1" ht="15" customHeight="1" outlineLevel="1" x14ac:dyDescent="0.25">
      <c r="A93" s="469" t="s">
        <v>344</v>
      </c>
      <c r="B93" s="470"/>
      <c r="C93" s="471"/>
      <c r="D93" s="9"/>
      <c r="E93" s="129"/>
      <c r="F93" s="9"/>
      <c r="G93" s="129"/>
      <c r="H93" s="9"/>
      <c r="I93" s="129"/>
      <c r="J93" s="9"/>
      <c r="K93" s="129"/>
      <c r="L93" s="9"/>
      <c r="M93" s="129"/>
      <c r="N93" s="9"/>
      <c r="O93" s="129"/>
      <c r="P93" s="9"/>
      <c r="Q93" s="129"/>
      <c r="R93" s="9"/>
      <c r="S93" s="129"/>
      <c r="T93" s="143"/>
      <c r="U93" s="131"/>
      <c r="V93" s="132" t="str">
        <f>IF(D93&gt;0,+E93/D93,"")</f>
        <v/>
      </c>
      <c r="W93" s="132" t="str">
        <f>IF(F93&gt;0,+G93/F93,"")</f>
        <v/>
      </c>
      <c r="X93" s="132" t="str">
        <f>IF(H93&gt;0,+I93/H93,"")</f>
        <v/>
      </c>
      <c r="Y93" s="132" t="str">
        <f>IF(J93&gt;0,+K93/J93,"")</f>
        <v/>
      </c>
      <c r="Z93" s="132" t="str">
        <f>IF(L93&gt;0,+M93/L93,"")</f>
        <v/>
      </c>
      <c r="AA93" s="132" t="str">
        <f>IF(N93&gt;0,+O93/N93,"")</f>
        <v/>
      </c>
      <c r="AB93" s="132" t="str">
        <f>IF(P93&gt;0,+Q93/P93,"")</f>
        <v/>
      </c>
      <c r="AC93" s="132" t="str">
        <f>IF(R93&gt;0,+S93/R93,"")</f>
        <v/>
      </c>
      <c r="AD93" s="131"/>
      <c r="AE93" s="133" t="e">
        <f>AVERAGE(V93:AC93)</f>
        <v>#DIV/0!</v>
      </c>
    </row>
    <row r="94" spans="1:31" s="45" customFormat="1" ht="15" customHeight="1" outlineLevel="1" x14ac:dyDescent="0.25">
      <c r="A94" s="469" t="s">
        <v>270</v>
      </c>
      <c r="B94" s="470"/>
      <c r="C94" s="471"/>
      <c r="D94" s="9"/>
      <c r="E94" s="129"/>
      <c r="F94" s="9"/>
      <c r="G94" s="129"/>
      <c r="H94" s="9"/>
      <c r="I94" s="129"/>
      <c r="J94" s="9"/>
      <c r="K94" s="129"/>
      <c r="L94" s="9"/>
      <c r="M94" s="129"/>
      <c r="N94" s="9"/>
      <c r="O94" s="129"/>
      <c r="P94" s="9"/>
      <c r="Q94" s="129"/>
      <c r="R94" s="9"/>
      <c r="S94" s="129"/>
      <c r="T94" s="143"/>
      <c r="U94" s="131"/>
      <c r="V94" s="132" t="str">
        <f>IF(D94&gt;0,+E94/D94,"")</f>
        <v/>
      </c>
      <c r="W94" s="132" t="str">
        <f>IF(F94&gt;0,+G94/F94,"")</f>
        <v/>
      </c>
      <c r="X94" s="132" t="str">
        <f>IF(H94&gt;0,+I94/H94,"")</f>
        <v/>
      </c>
      <c r="Y94" s="132" t="str">
        <f>IF(J94&gt;0,+K94/J94,"")</f>
        <v/>
      </c>
      <c r="Z94" s="132" t="str">
        <f>IF(L94&gt;0,+M94/L94,"")</f>
        <v/>
      </c>
      <c r="AA94" s="132" t="str">
        <f>IF(N94&gt;0,+O94/N94,"")</f>
        <v/>
      </c>
      <c r="AB94" s="132" t="str">
        <f>IF(P94&gt;0,+Q94/P94,"")</f>
        <v/>
      </c>
      <c r="AC94" s="132" t="str">
        <f>IF(R94&gt;0,+S94/R94,"")</f>
        <v/>
      </c>
      <c r="AD94" s="131"/>
      <c r="AE94" s="133" t="e">
        <f>AVERAGE(V94:AC94)</f>
        <v>#DIV/0!</v>
      </c>
    </row>
    <row r="95" spans="1:31" s="142" customFormat="1" ht="8.25" x14ac:dyDescent="0.25">
      <c r="A95" s="12"/>
      <c r="B95" s="134"/>
      <c r="C95" s="135"/>
      <c r="D95" s="12"/>
      <c r="E95" s="136"/>
      <c r="F95" s="263"/>
      <c r="G95" s="136"/>
      <c r="H95" s="263"/>
      <c r="I95" s="136"/>
      <c r="J95" s="263"/>
      <c r="K95" s="136"/>
      <c r="L95" s="263"/>
      <c r="M95" s="136"/>
      <c r="N95" s="263"/>
      <c r="O95" s="136"/>
      <c r="P95" s="263"/>
      <c r="Q95" s="136"/>
      <c r="R95" s="263"/>
      <c r="S95" s="136"/>
      <c r="T95" s="137"/>
      <c r="U95" s="138"/>
      <c r="V95" s="139"/>
      <c r="W95" s="140"/>
      <c r="X95" s="139"/>
      <c r="Y95" s="140"/>
      <c r="Z95" s="139"/>
      <c r="AA95" s="140"/>
      <c r="AB95" s="139"/>
      <c r="AC95" s="140"/>
      <c r="AD95" s="138"/>
      <c r="AE95" s="139"/>
    </row>
    <row r="96" spans="1:31" s="128" customFormat="1" x14ac:dyDescent="0.25">
      <c r="A96" s="122"/>
      <c r="B96" s="570" t="s">
        <v>53</v>
      </c>
      <c r="C96" s="571"/>
      <c r="D96" s="466">
        <f>SUM(E97:E121)</f>
        <v>0</v>
      </c>
      <c r="E96" s="467"/>
      <c r="F96" s="466">
        <f>SUM(G97:G121)</f>
        <v>0</v>
      </c>
      <c r="G96" s="467"/>
      <c r="H96" s="466">
        <f>SUM(I97:I121)</f>
        <v>0</v>
      </c>
      <c r="I96" s="467"/>
      <c r="J96" s="466">
        <f>SUM(K97:K121)</f>
        <v>0</v>
      </c>
      <c r="K96" s="467"/>
      <c r="L96" s="466">
        <f>SUM(M97:M121)</f>
        <v>0</v>
      </c>
      <c r="M96" s="467"/>
      <c r="N96" s="466">
        <f>SUM(O97:O121)</f>
        <v>0</v>
      </c>
      <c r="O96" s="467"/>
      <c r="P96" s="466">
        <f>SUM(Q97:Q121)</f>
        <v>0</v>
      </c>
      <c r="Q96" s="467"/>
      <c r="R96" s="466">
        <f>SUM(S97:S121)</f>
        <v>0</v>
      </c>
      <c r="S96" s="467"/>
      <c r="T96" s="123"/>
      <c r="U96" s="124"/>
      <c r="V96" s="125" t="e">
        <f>+D96/Nb_Lgts</f>
        <v>#DIV/0!</v>
      </c>
      <c r="W96" s="125" t="e">
        <f>+F96/Nb_Lgts</f>
        <v>#DIV/0!</v>
      </c>
      <c r="X96" s="125" t="e">
        <f>+H96/Nb_Lgts</f>
        <v>#DIV/0!</v>
      </c>
      <c r="Y96" s="125" t="e">
        <f>+J96/Nb_Lgts</f>
        <v>#DIV/0!</v>
      </c>
      <c r="Z96" s="125" t="e">
        <f>+L96/Nb_Lgts</f>
        <v>#DIV/0!</v>
      </c>
      <c r="AA96" s="125" t="e">
        <f>+N96/Nb_Lgts</f>
        <v>#DIV/0!</v>
      </c>
      <c r="AB96" s="125" t="e">
        <f>+P96/Nb_Lgts</f>
        <v>#DIV/0!</v>
      </c>
      <c r="AC96" s="125" t="e">
        <f>+R96/Nb_Lgts</f>
        <v>#DIV/0!</v>
      </c>
      <c r="AD96" s="126"/>
      <c r="AE96" s="127" t="e">
        <f>AVERAGE(V96:AC96)</f>
        <v>#DIV/0!</v>
      </c>
    </row>
    <row r="97" spans="1:31" s="45" customFormat="1" ht="15" customHeight="1" outlineLevel="1" x14ac:dyDescent="0.25">
      <c r="A97" s="385"/>
      <c r="B97" s="386"/>
      <c r="C97" s="389" t="s">
        <v>495</v>
      </c>
      <c r="D97" s="9"/>
      <c r="E97" s="129"/>
      <c r="F97" s="9"/>
      <c r="G97" s="129"/>
      <c r="H97" s="9"/>
      <c r="I97" s="129"/>
      <c r="J97" s="9"/>
      <c r="K97" s="129"/>
      <c r="L97" s="9"/>
      <c r="M97" s="129"/>
      <c r="N97" s="9"/>
      <c r="O97" s="129"/>
      <c r="P97" s="9"/>
      <c r="Q97" s="129"/>
      <c r="R97" s="9"/>
      <c r="S97" s="129"/>
      <c r="T97" s="130"/>
      <c r="U97" s="131"/>
      <c r="V97" s="132"/>
      <c r="W97" s="132"/>
      <c r="X97" s="132"/>
      <c r="Y97" s="132"/>
      <c r="Z97" s="132"/>
      <c r="AA97" s="132"/>
      <c r="AB97" s="132"/>
      <c r="AC97" s="132"/>
      <c r="AD97" s="131"/>
      <c r="AE97" s="133"/>
    </row>
    <row r="98" spans="1:31" s="45" customFormat="1" ht="15" customHeight="1" outlineLevel="1" x14ac:dyDescent="0.25">
      <c r="A98" s="442"/>
      <c r="B98" s="443"/>
      <c r="C98" s="444" t="s">
        <v>496</v>
      </c>
      <c r="D98" s="9"/>
      <c r="E98" s="129"/>
      <c r="F98" s="9"/>
      <c r="G98" s="129"/>
      <c r="H98" s="9"/>
      <c r="I98" s="129"/>
      <c r="J98" s="9"/>
      <c r="K98" s="129"/>
      <c r="L98" s="9"/>
      <c r="M98" s="129"/>
      <c r="N98" s="9"/>
      <c r="O98" s="129"/>
      <c r="P98" s="9"/>
      <c r="Q98" s="129"/>
      <c r="R98" s="9"/>
      <c r="S98" s="129"/>
      <c r="T98" s="130"/>
      <c r="U98" s="131"/>
      <c r="V98" s="132"/>
      <c r="W98" s="132"/>
      <c r="X98" s="132"/>
      <c r="Y98" s="132"/>
      <c r="Z98" s="132"/>
      <c r="AA98" s="132"/>
      <c r="AB98" s="132"/>
      <c r="AC98" s="132"/>
      <c r="AD98" s="131"/>
      <c r="AE98" s="133"/>
    </row>
    <row r="99" spans="1:31" s="45" customFormat="1" ht="15" customHeight="1" outlineLevel="1" x14ac:dyDescent="0.25">
      <c r="A99" s="442"/>
      <c r="B99" s="443"/>
      <c r="C99" s="444" t="s">
        <v>497</v>
      </c>
      <c r="D99" s="9"/>
      <c r="E99" s="129"/>
      <c r="F99" s="9"/>
      <c r="G99" s="129"/>
      <c r="H99" s="9"/>
      <c r="I99" s="129"/>
      <c r="J99" s="9"/>
      <c r="K99" s="129"/>
      <c r="L99" s="9"/>
      <c r="M99" s="129"/>
      <c r="N99" s="9"/>
      <c r="O99" s="129"/>
      <c r="P99" s="9"/>
      <c r="Q99" s="129"/>
      <c r="R99" s="9"/>
      <c r="S99" s="129"/>
      <c r="T99" s="130"/>
      <c r="U99" s="131"/>
      <c r="V99" s="132"/>
      <c r="W99" s="132"/>
      <c r="X99" s="132"/>
      <c r="Y99" s="132"/>
      <c r="Z99" s="132"/>
      <c r="AA99" s="132"/>
      <c r="AB99" s="132"/>
      <c r="AC99" s="132"/>
      <c r="AD99" s="131"/>
      <c r="AE99" s="133"/>
    </row>
    <row r="100" spans="1:31" s="45" customFormat="1" ht="15" customHeight="1" outlineLevel="1" x14ac:dyDescent="0.25">
      <c r="A100" s="385"/>
      <c r="B100" s="386"/>
      <c r="C100" s="389" t="s">
        <v>401</v>
      </c>
      <c r="D100" s="9"/>
      <c r="E100" s="129"/>
      <c r="F100" s="9"/>
      <c r="G100" s="129"/>
      <c r="H100" s="9"/>
      <c r="I100" s="129"/>
      <c r="J100" s="9"/>
      <c r="K100" s="129"/>
      <c r="L100" s="9"/>
      <c r="M100" s="129"/>
      <c r="N100" s="9"/>
      <c r="O100" s="129"/>
      <c r="P100" s="9"/>
      <c r="Q100" s="129"/>
      <c r="R100" s="9"/>
      <c r="S100" s="129"/>
      <c r="T100" s="130"/>
      <c r="U100" s="131"/>
      <c r="V100" s="132"/>
      <c r="W100" s="132"/>
      <c r="X100" s="132"/>
      <c r="Y100" s="132"/>
      <c r="Z100" s="132"/>
      <c r="AA100" s="132"/>
      <c r="AB100" s="132"/>
      <c r="AC100" s="132"/>
      <c r="AD100" s="131"/>
      <c r="AE100" s="133"/>
    </row>
    <row r="101" spans="1:31" s="45" customFormat="1" ht="15" customHeight="1" outlineLevel="1" x14ac:dyDescent="0.25">
      <c r="A101" s="385"/>
      <c r="B101" s="386"/>
      <c r="C101" s="389" t="s">
        <v>399</v>
      </c>
      <c r="D101" s="9"/>
      <c r="E101" s="129"/>
      <c r="F101" s="9"/>
      <c r="G101" s="129"/>
      <c r="H101" s="9"/>
      <c r="I101" s="129"/>
      <c r="J101" s="9"/>
      <c r="K101" s="129"/>
      <c r="L101" s="9"/>
      <c r="M101" s="129"/>
      <c r="N101" s="9"/>
      <c r="O101" s="129"/>
      <c r="P101" s="9"/>
      <c r="Q101" s="129"/>
      <c r="R101" s="9"/>
      <c r="S101" s="129"/>
      <c r="T101" s="130"/>
      <c r="U101" s="131"/>
      <c r="V101" s="132"/>
      <c r="W101" s="132"/>
      <c r="X101" s="132"/>
      <c r="Y101" s="132"/>
      <c r="Z101" s="132"/>
      <c r="AA101" s="132"/>
      <c r="AB101" s="132"/>
      <c r="AC101" s="132"/>
      <c r="AD101" s="131"/>
      <c r="AE101" s="133"/>
    </row>
    <row r="102" spans="1:31" s="45" customFormat="1" ht="15" customHeight="1" outlineLevel="1" x14ac:dyDescent="0.25">
      <c r="A102" s="420"/>
      <c r="B102" s="421"/>
      <c r="C102" s="422" t="s">
        <v>473</v>
      </c>
      <c r="D102" s="9"/>
      <c r="E102" s="129"/>
      <c r="F102" s="9"/>
      <c r="G102" s="129"/>
      <c r="H102" s="9"/>
      <c r="I102" s="129"/>
      <c r="J102" s="9"/>
      <c r="K102" s="129"/>
      <c r="L102" s="9"/>
      <c r="M102" s="129"/>
      <c r="N102" s="9"/>
      <c r="O102" s="129"/>
      <c r="P102" s="9"/>
      <c r="Q102" s="129"/>
      <c r="R102" s="9"/>
      <c r="S102" s="129"/>
      <c r="T102" s="130"/>
      <c r="U102" s="131"/>
      <c r="V102" s="132"/>
      <c r="W102" s="132"/>
      <c r="X102" s="132"/>
      <c r="Y102" s="132"/>
      <c r="Z102" s="132"/>
      <c r="AA102" s="132"/>
      <c r="AB102" s="132"/>
      <c r="AC102" s="132"/>
      <c r="AD102" s="131"/>
      <c r="AE102" s="133"/>
    </row>
    <row r="103" spans="1:31" s="45" customFormat="1" ht="15" customHeight="1" outlineLevel="1" x14ac:dyDescent="0.25">
      <c r="A103" s="385"/>
      <c r="B103" s="386"/>
      <c r="C103" s="389" t="s">
        <v>400</v>
      </c>
      <c r="D103" s="9"/>
      <c r="E103" s="129"/>
      <c r="F103" s="9"/>
      <c r="G103" s="129"/>
      <c r="H103" s="9"/>
      <c r="I103" s="129"/>
      <c r="J103" s="9"/>
      <c r="K103" s="129"/>
      <c r="L103" s="9"/>
      <c r="M103" s="129"/>
      <c r="N103" s="9"/>
      <c r="O103" s="129"/>
      <c r="P103" s="9"/>
      <c r="Q103" s="129"/>
      <c r="R103" s="9"/>
      <c r="S103" s="129"/>
      <c r="T103" s="130"/>
      <c r="U103" s="131"/>
      <c r="V103" s="132"/>
      <c r="W103" s="132"/>
      <c r="X103" s="132"/>
      <c r="Y103" s="132"/>
      <c r="Z103" s="132"/>
      <c r="AA103" s="132"/>
      <c r="AB103" s="132"/>
      <c r="AC103" s="132"/>
      <c r="AD103" s="131"/>
      <c r="AE103" s="133"/>
    </row>
    <row r="104" spans="1:31" s="45" customFormat="1" ht="15" customHeight="1" outlineLevel="1" x14ac:dyDescent="0.25">
      <c r="A104" s="385"/>
      <c r="B104" s="386"/>
      <c r="C104" s="389" t="s">
        <v>398</v>
      </c>
      <c r="D104" s="9"/>
      <c r="E104" s="129"/>
      <c r="F104" s="9"/>
      <c r="G104" s="129"/>
      <c r="H104" s="9"/>
      <c r="I104" s="129"/>
      <c r="J104" s="9"/>
      <c r="K104" s="129"/>
      <c r="L104" s="9"/>
      <c r="M104" s="129"/>
      <c r="N104" s="9"/>
      <c r="O104" s="129"/>
      <c r="P104" s="9"/>
      <c r="Q104" s="129"/>
      <c r="R104" s="9"/>
      <c r="S104" s="129"/>
      <c r="T104" s="130"/>
      <c r="U104" s="131"/>
      <c r="V104" s="132"/>
      <c r="W104" s="132"/>
      <c r="X104" s="132"/>
      <c r="Y104" s="132"/>
      <c r="Z104" s="132"/>
      <c r="AA104" s="132"/>
      <c r="AB104" s="132"/>
      <c r="AC104" s="132"/>
      <c r="AD104" s="131"/>
      <c r="AE104" s="133"/>
    </row>
    <row r="105" spans="1:31" s="45" customFormat="1" ht="15" customHeight="1" outlineLevel="1" x14ac:dyDescent="0.25">
      <c r="A105" s="357"/>
      <c r="B105" s="358"/>
      <c r="C105" s="389" t="s">
        <v>391</v>
      </c>
      <c r="D105" s="9"/>
      <c r="E105" s="129"/>
      <c r="F105" s="9"/>
      <c r="G105" s="129"/>
      <c r="H105" s="9"/>
      <c r="I105" s="129"/>
      <c r="J105" s="9"/>
      <c r="K105" s="129"/>
      <c r="L105" s="9"/>
      <c r="M105" s="129"/>
      <c r="N105" s="9"/>
      <c r="O105" s="129"/>
      <c r="P105" s="9"/>
      <c r="Q105" s="129"/>
      <c r="R105" s="9"/>
      <c r="S105" s="129"/>
      <c r="T105" s="130"/>
      <c r="U105" s="131"/>
      <c r="V105" s="132"/>
      <c r="W105" s="132"/>
      <c r="X105" s="132"/>
      <c r="Y105" s="132"/>
      <c r="Z105" s="132"/>
      <c r="AA105" s="132"/>
      <c r="AB105" s="132"/>
      <c r="AC105" s="132"/>
      <c r="AD105" s="131"/>
      <c r="AE105" s="133"/>
    </row>
    <row r="106" spans="1:31" s="45" customFormat="1" ht="15" customHeight="1" outlineLevel="1" x14ac:dyDescent="0.25">
      <c r="A106" s="359"/>
      <c r="B106" s="360"/>
      <c r="C106" s="389" t="s">
        <v>392</v>
      </c>
      <c r="D106" s="9"/>
      <c r="E106" s="129"/>
      <c r="F106" s="9"/>
      <c r="G106" s="129"/>
      <c r="H106" s="9"/>
      <c r="I106" s="129"/>
      <c r="J106" s="9"/>
      <c r="K106" s="129"/>
      <c r="L106" s="9"/>
      <c r="M106" s="129"/>
      <c r="N106" s="9"/>
      <c r="O106" s="129"/>
      <c r="P106" s="9"/>
      <c r="Q106" s="129"/>
      <c r="R106" s="9"/>
      <c r="S106" s="129"/>
      <c r="T106" s="130"/>
      <c r="U106" s="131"/>
      <c r="V106" s="132"/>
      <c r="W106" s="132"/>
      <c r="X106" s="132"/>
      <c r="Y106" s="132"/>
      <c r="Z106" s="132"/>
      <c r="AA106" s="132"/>
      <c r="AB106" s="132"/>
      <c r="AC106" s="132"/>
      <c r="AD106" s="131"/>
      <c r="AE106" s="133"/>
    </row>
    <row r="107" spans="1:31" s="45" customFormat="1" ht="15" customHeight="1" outlineLevel="1" x14ac:dyDescent="0.25">
      <c r="A107" s="387"/>
      <c r="B107" s="388"/>
      <c r="C107" s="389" t="s">
        <v>393</v>
      </c>
      <c r="D107" s="9"/>
      <c r="E107" s="129"/>
      <c r="F107" s="9"/>
      <c r="G107" s="129"/>
      <c r="H107" s="9"/>
      <c r="I107" s="129"/>
      <c r="J107" s="9"/>
      <c r="K107" s="129"/>
      <c r="L107" s="9"/>
      <c r="M107" s="129"/>
      <c r="N107" s="9"/>
      <c r="O107" s="129"/>
      <c r="P107" s="9"/>
      <c r="Q107" s="129"/>
      <c r="R107" s="9"/>
      <c r="S107" s="129"/>
      <c r="T107" s="130"/>
      <c r="U107" s="131"/>
      <c r="V107" s="132"/>
      <c r="W107" s="132"/>
      <c r="X107" s="132"/>
      <c r="Y107" s="132"/>
      <c r="Z107" s="132"/>
      <c r="AA107" s="132"/>
      <c r="AB107" s="132"/>
      <c r="AC107" s="132"/>
      <c r="AD107" s="131"/>
      <c r="AE107" s="133"/>
    </row>
    <row r="108" spans="1:31" s="45" customFormat="1" ht="15" customHeight="1" outlineLevel="1" x14ac:dyDescent="0.25">
      <c r="A108" s="417"/>
      <c r="B108" s="418"/>
      <c r="C108" s="419" t="s">
        <v>472</v>
      </c>
      <c r="D108" s="9"/>
      <c r="E108" s="129"/>
      <c r="F108" s="9"/>
      <c r="G108" s="129"/>
      <c r="H108" s="9"/>
      <c r="I108" s="129"/>
      <c r="J108" s="9"/>
      <c r="K108" s="129"/>
      <c r="L108" s="9"/>
      <c r="M108" s="129"/>
      <c r="N108" s="9"/>
      <c r="O108" s="129"/>
      <c r="P108" s="9"/>
      <c r="Q108" s="129"/>
      <c r="R108" s="9"/>
      <c r="S108" s="129"/>
      <c r="T108" s="130"/>
      <c r="U108" s="131"/>
      <c r="V108" s="132"/>
      <c r="W108" s="132"/>
      <c r="X108" s="132"/>
      <c r="Y108" s="132"/>
      <c r="Z108" s="132"/>
      <c r="AA108" s="132"/>
      <c r="AB108" s="132"/>
      <c r="AC108" s="132"/>
      <c r="AD108" s="131"/>
      <c r="AE108" s="133"/>
    </row>
    <row r="109" spans="1:31" s="45" customFormat="1" ht="15" customHeight="1" outlineLevel="1" x14ac:dyDescent="0.25">
      <c r="A109" s="387"/>
      <c r="B109" s="388"/>
      <c r="C109" s="389" t="s">
        <v>394</v>
      </c>
      <c r="D109" s="9"/>
      <c r="E109" s="129"/>
      <c r="F109" s="9"/>
      <c r="G109" s="129"/>
      <c r="H109" s="9"/>
      <c r="I109" s="129"/>
      <c r="J109" s="9"/>
      <c r="K109" s="129"/>
      <c r="L109" s="9"/>
      <c r="M109" s="129"/>
      <c r="N109" s="9"/>
      <c r="O109" s="129"/>
      <c r="P109" s="9"/>
      <c r="Q109" s="129"/>
      <c r="R109" s="9"/>
      <c r="S109" s="129"/>
      <c r="T109" s="130"/>
      <c r="U109" s="131"/>
      <c r="V109" s="132"/>
      <c r="W109" s="132"/>
      <c r="X109" s="132"/>
      <c r="Y109" s="132"/>
      <c r="Z109" s="132"/>
      <c r="AA109" s="132"/>
      <c r="AB109" s="132"/>
      <c r="AC109" s="132"/>
      <c r="AD109" s="131"/>
      <c r="AE109" s="133"/>
    </row>
    <row r="110" spans="1:31" s="45" customFormat="1" ht="15" customHeight="1" outlineLevel="1" x14ac:dyDescent="0.25">
      <c r="A110" s="387"/>
      <c r="B110" s="388"/>
      <c r="C110" s="389" t="s">
        <v>395</v>
      </c>
      <c r="D110" s="9"/>
      <c r="E110" s="129"/>
      <c r="F110" s="9"/>
      <c r="G110" s="129"/>
      <c r="H110" s="9"/>
      <c r="I110" s="129"/>
      <c r="J110" s="9"/>
      <c r="K110" s="129"/>
      <c r="L110" s="9"/>
      <c r="M110" s="129"/>
      <c r="N110" s="9"/>
      <c r="O110" s="129"/>
      <c r="P110" s="9"/>
      <c r="Q110" s="129"/>
      <c r="R110" s="9"/>
      <c r="S110" s="129"/>
      <c r="T110" s="130"/>
      <c r="U110" s="131"/>
      <c r="V110" s="132"/>
      <c r="W110" s="132"/>
      <c r="X110" s="132"/>
      <c r="Y110" s="132"/>
      <c r="Z110" s="132"/>
      <c r="AA110" s="132"/>
      <c r="AB110" s="132"/>
      <c r="AC110" s="132"/>
      <c r="AD110" s="131"/>
      <c r="AE110" s="133"/>
    </row>
    <row r="111" spans="1:31" s="45" customFormat="1" ht="15" customHeight="1" outlineLevel="1" x14ac:dyDescent="0.25">
      <c r="A111" s="387"/>
      <c r="B111" s="388"/>
      <c r="C111" s="389" t="s">
        <v>396</v>
      </c>
      <c r="D111" s="9"/>
      <c r="E111" s="129"/>
      <c r="F111" s="9"/>
      <c r="G111" s="129"/>
      <c r="H111" s="9"/>
      <c r="I111" s="129"/>
      <c r="J111" s="9"/>
      <c r="K111" s="129"/>
      <c r="L111" s="9"/>
      <c r="M111" s="129"/>
      <c r="N111" s="9"/>
      <c r="O111" s="129"/>
      <c r="P111" s="9"/>
      <c r="Q111" s="129"/>
      <c r="R111" s="9"/>
      <c r="S111" s="129"/>
      <c r="T111" s="130"/>
      <c r="U111" s="131"/>
      <c r="V111" s="132"/>
      <c r="W111" s="132"/>
      <c r="X111" s="132"/>
      <c r="Y111" s="132"/>
      <c r="Z111" s="132"/>
      <c r="AA111" s="132"/>
      <c r="AB111" s="132"/>
      <c r="AC111" s="132"/>
      <c r="AD111" s="131"/>
      <c r="AE111" s="133"/>
    </row>
    <row r="112" spans="1:31" s="45" customFormat="1" ht="15" customHeight="1" outlineLevel="1" x14ac:dyDescent="0.25">
      <c r="A112" s="387"/>
      <c r="B112" s="388"/>
      <c r="C112" s="389" t="s">
        <v>397</v>
      </c>
      <c r="D112" s="9"/>
      <c r="E112" s="129"/>
      <c r="F112" s="9"/>
      <c r="G112" s="129"/>
      <c r="H112" s="9"/>
      <c r="I112" s="129"/>
      <c r="J112" s="9"/>
      <c r="K112" s="129"/>
      <c r="L112" s="9"/>
      <c r="M112" s="129"/>
      <c r="N112" s="9"/>
      <c r="O112" s="129"/>
      <c r="P112" s="9"/>
      <c r="Q112" s="129"/>
      <c r="R112" s="9"/>
      <c r="S112" s="129"/>
      <c r="T112" s="130"/>
      <c r="U112" s="131"/>
      <c r="V112" s="132"/>
      <c r="W112" s="132"/>
      <c r="X112" s="132"/>
      <c r="Y112" s="132"/>
      <c r="Z112" s="132"/>
      <c r="AA112" s="132"/>
      <c r="AB112" s="132"/>
      <c r="AC112" s="132"/>
      <c r="AD112" s="131"/>
      <c r="AE112" s="133"/>
    </row>
    <row r="113" spans="1:31" s="45" customFormat="1" ht="15" customHeight="1" outlineLevel="1" x14ac:dyDescent="0.25">
      <c r="A113" s="423"/>
      <c r="B113" s="424"/>
      <c r="C113" s="425" t="s">
        <v>474</v>
      </c>
      <c r="D113" s="9"/>
      <c r="E113" s="129"/>
      <c r="F113" s="9"/>
      <c r="G113" s="129"/>
      <c r="H113" s="9"/>
      <c r="I113" s="129"/>
      <c r="J113" s="9"/>
      <c r="K113" s="129"/>
      <c r="L113" s="9"/>
      <c r="M113" s="129"/>
      <c r="N113" s="9"/>
      <c r="O113" s="129"/>
      <c r="P113" s="9"/>
      <c r="Q113" s="129"/>
      <c r="R113" s="9"/>
      <c r="S113" s="129"/>
      <c r="T113" s="130"/>
      <c r="U113" s="131"/>
      <c r="V113" s="132"/>
      <c r="W113" s="132"/>
      <c r="X113" s="132"/>
      <c r="Y113" s="132"/>
      <c r="Z113" s="132"/>
      <c r="AA113" s="132"/>
      <c r="AB113" s="132"/>
      <c r="AC113" s="132"/>
      <c r="AD113" s="131"/>
      <c r="AE113" s="133"/>
    </row>
    <row r="114" spans="1:31" s="45" customFormat="1" ht="15" customHeight="1" outlineLevel="1" x14ac:dyDescent="0.25">
      <c r="A114" s="472" t="s">
        <v>484</v>
      </c>
      <c r="B114" s="473"/>
      <c r="C114" s="474"/>
      <c r="D114" s="11"/>
      <c r="E114" s="144"/>
      <c r="F114" s="11"/>
      <c r="G114" s="144"/>
      <c r="H114" s="11"/>
      <c r="I114" s="144"/>
      <c r="J114" s="11"/>
      <c r="K114" s="144"/>
      <c r="L114" s="11"/>
      <c r="M114" s="144"/>
      <c r="N114" s="11"/>
      <c r="O114" s="144"/>
      <c r="P114" s="11"/>
      <c r="Q114" s="144"/>
      <c r="R114" s="11"/>
      <c r="S114" s="144"/>
      <c r="T114" s="130"/>
      <c r="U114" s="131"/>
      <c r="V114" s="145" t="str">
        <f>IF(D114&gt;0,+E114/D114,"")</f>
        <v/>
      </c>
      <c r="W114" s="145" t="str">
        <f>IF(F114&gt;0,+G114/F114,"")</f>
        <v/>
      </c>
      <c r="X114" s="145" t="str">
        <f>IF(H114&gt;0,+I114/H114,"")</f>
        <v/>
      </c>
      <c r="Y114" s="145" t="str">
        <f>IF(J114&gt;0,+K114/J114,"")</f>
        <v/>
      </c>
      <c r="Z114" s="145" t="str">
        <f>IF(L114&gt;0,+M114/L114,"")</f>
        <v/>
      </c>
      <c r="AA114" s="145" t="str">
        <f>IF(N114&gt;0,+O114/N114,"")</f>
        <v/>
      </c>
      <c r="AB114" s="145" t="str">
        <f>IF(P114&gt;0,+Q114/P114,"")</f>
        <v/>
      </c>
      <c r="AC114" s="145" t="str">
        <f>IF(R114&gt;0,+S114/R114,"")</f>
        <v/>
      </c>
      <c r="AD114" s="131"/>
      <c r="AE114" s="146" t="e">
        <f>AVERAGE(V114:AC114)</f>
        <v>#DIV/0!</v>
      </c>
    </row>
    <row r="115" spans="1:31" s="45" customFormat="1" ht="15" customHeight="1" outlineLevel="1" x14ac:dyDescent="0.25">
      <c r="A115" s="469" t="s">
        <v>212</v>
      </c>
      <c r="B115" s="470"/>
      <c r="C115" s="471"/>
      <c r="D115" s="9"/>
      <c r="E115" s="129"/>
      <c r="F115" s="9"/>
      <c r="G115" s="129"/>
      <c r="H115" s="9"/>
      <c r="I115" s="129"/>
      <c r="J115" s="9"/>
      <c r="K115" s="129"/>
      <c r="L115" s="9"/>
      <c r="M115" s="129"/>
      <c r="N115" s="9"/>
      <c r="O115" s="129"/>
      <c r="P115" s="9"/>
      <c r="Q115" s="129"/>
      <c r="R115" s="9"/>
      <c r="S115" s="129"/>
      <c r="T115" s="143"/>
      <c r="U115" s="131"/>
      <c r="V115" s="132"/>
      <c r="W115" s="132"/>
      <c r="X115" s="132"/>
      <c r="Y115" s="132"/>
      <c r="Z115" s="132"/>
      <c r="AA115" s="132"/>
      <c r="AB115" s="132"/>
      <c r="AC115" s="132"/>
      <c r="AD115" s="131"/>
      <c r="AE115" s="133"/>
    </row>
    <row r="116" spans="1:31" s="45" customFormat="1" ht="15" customHeight="1" outlineLevel="1" x14ac:dyDescent="0.25">
      <c r="A116" s="469" t="s">
        <v>54</v>
      </c>
      <c r="B116" s="470"/>
      <c r="C116" s="471"/>
      <c r="D116" s="9"/>
      <c r="E116" s="129"/>
      <c r="F116" s="9"/>
      <c r="G116" s="129"/>
      <c r="H116" s="9"/>
      <c r="I116" s="129"/>
      <c r="J116" s="9"/>
      <c r="K116" s="129"/>
      <c r="L116" s="9"/>
      <c r="M116" s="129"/>
      <c r="N116" s="9"/>
      <c r="O116" s="129"/>
      <c r="P116" s="9"/>
      <c r="Q116" s="129"/>
      <c r="R116" s="9"/>
      <c r="S116" s="129"/>
      <c r="T116" s="130"/>
      <c r="U116" s="131"/>
      <c r="V116" s="132" t="str">
        <f>IF(D116&gt;0,+E116/D116,"")</f>
        <v/>
      </c>
      <c r="W116" s="132" t="str">
        <f>IF(F116&gt;0,+G116/F116,"")</f>
        <v/>
      </c>
      <c r="X116" s="132" t="str">
        <f>IF(H116&gt;0,+I116/H116,"")</f>
        <v/>
      </c>
      <c r="Y116" s="132" t="str">
        <f>IF(J116&gt;0,+K116/J116,"")</f>
        <v/>
      </c>
      <c r="Z116" s="132" t="str">
        <f>IF(L116&gt;0,+M116/L116,"")</f>
        <v/>
      </c>
      <c r="AA116" s="132" t="str">
        <f>IF(N116&gt;0,+O116/N116,"")</f>
        <v/>
      </c>
      <c r="AB116" s="132" t="str">
        <f>IF(P116&gt;0,+Q116/P116,"")</f>
        <v/>
      </c>
      <c r="AC116" s="132" t="str">
        <f>IF(R116&gt;0,+S116/R116,"")</f>
        <v/>
      </c>
      <c r="AD116" s="131"/>
      <c r="AE116" s="133" t="e">
        <f>AVERAGE(V116:AC116)</f>
        <v>#DIV/0!</v>
      </c>
    </row>
    <row r="117" spans="1:31" s="45" customFormat="1" ht="15" customHeight="1" outlineLevel="1" x14ac:dyDescent="0.25">
      <c r="A117" s="472" t="s">
        <v>350</v>
      </c>
      <c r="B117" s="473"/>
      <c r="C117" s="474"/>
      <c r="D117" s="11"/>
      <c r="E117" s="144"/>
      <c r="F117" s="11"/>
      <c r="G117" s="144"/>
      <c r="H117" s="11"/>
      <c r="I117" s="144"/>
      <c r="J117" s="11"/>
      <c r="K117" s="144"/>
      <c r="L117" s="11"/>
      <c r="M117" s="144"/>
      <c r="N117" s="11"/>
      <c r="O117" s="144"/>
      <c r="P117" s="11"/>
      <c r="Q117" s="144"/>
      <c r="R117" s="11"/>
      <c r="S117" s="144"/>
      <c r="T117" s="130"/>
      <c r="U117" s="131"/>
      <c r="V117" s="145" t="str">
        <f t="shared" ref="V117" si="31">IF(D117&gt;0,+E117/D117,"")</f>
        <v/>
      </c>
      <c r="W117" s="145" t="str">
        <f t="shared" ref="W117" si="32">IF(F117&gt;0,+G117/F117,"")</f>
        <v/>
      </c>
      <c r="X117" s="145" t="str">
        <f t="shared" ref="X117" si="33">IF(H117&gt;0,+I117/H117,"")</f>
        <v/>
      </c>
      <c r="Y117" s="145" t="str">
        <f t="shared" ref="Y117" si="34">IF(J117&gt;0,+K117/J117,"")</f>
        <v/>
      </c>
      <c r="Z117" s="145" t="str">
        <f t="shared" ref="Z117" si="35">IF(L117&gt;0,+M117/L117,"")</f>
        <v/>
      </c>
      <c r="AA117" s="145" t="str">
        <f t="shared" ref="AA117" si="36">IF(N117&gt;0,+O117/N117,"")</f>
        <v/>
      </c>
      <c r="AB117" s="145" t="str">
        <f t="shared" ref="AB117" si="37">IF(P117&gt;0,+Q117/P117,"")</f>
        <v/>
      </c>
      <c r="AC117" s="145" t="str">
        <f t="shared" ref="AC117" si="38">IF(R117&gt;0,+S117/R117,"")</f>
        <v/>
      </c>
      <c r="AD117" s="131"/>
      <c r="AE117" s="146" t="e">
        <f t="shared" ref="AE117" si="39">AVERAGE(V117:AC117)</f>
        <v>#DIV/0!</v>
      </c>
    </row>
    <row r="118" spans="1:31" s="45" customFormat="1" ht="15" customHeight="1" outlineLevel="1" x14ac:dyDescent="0.25">
      <c r="A118" s="472" t="s">
        <v>55</v>
      </c>
      <c r="B118" s="473"/>
      <c r="C118" s="474"/>
      <c r="D118" s="11"/>
      <c r="E118" s="144"/>
      <c r="F118" s="11"/>
      <c r="G118" s="144"/>
      <c r="H118" s="11"/>
      <c r="I118" s="144"/>
      <c r="J118" s="11"/>
      <c r="K118" s="144"/>
      <c r="L118" s="11"/>
      <c r="M118" s="144"/>
      <c r="N118" s="11"/>
      <c r="O118" s="144"/>
      <c r="P118" s="11"/>
      <c r="Q118" s="144"/>
      <c r="R118" s="11"/>
      <c r="S118" s="144"/>
      <c r="T118" s="130"/>
      <c r="U118" s="131"/>
      <c r="V118" s="145" t="str">
        <f>IF(D118&gt;0,+E118/D118,"")</f>
        <v/>
      </c>
      <c r="W118" s="145" t="str">
        <f>IF(F118&gt;0,+G118/F118,"")</f>
        <v/>
      </c>
      <c r="X118" s="145" t="str">
        <f>IF(H118&gt;0,+I118/H118,"")</f>
        <v/>
      </c>
      <c r="Y118" s="145" t="str">
        <f>IF(J118&gt;0,+K118/J118,"")</f>
        <v/>
      </c>
      <c r="Z118" s="145" t="str">
        <f>IF(L118&gt;0,+M118/L118,"")</f>
        <v/>
      </c>
      <c r="AA118" s="145" t="str">
        <f>IF(N118&gt;0,+O118/N118,"")</f>
        <v/>
      </c>
      <c r="AB118" s="145" t="str">
        <f>IF(P118&gt;0,+Q118/P118,"")</f>
        <v/>
      </c>
      <c r="AC118" s="145" t="str">
        <f>IF(R118&gt;0,+S118/R118,"")</f>
        <v/>
      </c>
      <c r="AD118" s="131"/>
      <c r="AE118" s="146" t="e">
        <f>AVERAGE(V118:AC118)</f>
        <v>#DIV/0!</v>
      </c>
    </row>
    <row r="119" spans="1:31" s="45" customFormat="1" ht="15" customHeight="1" outlineLevel="1" x14ac:dyDescent="0.25">
      <c r="A119" s="572" t="s">
        <v>57</v>
      </c>
      <c r="B119" s="573"/>
      <c r="C119" s="574"/>
      <c r="D119" s="9"/>
      <c r="E119" s="129"/>
      <c r="F119" s="9"/>
      <c r="G119" s="129"/>
      <c r="H119" s="9"/>
      <c r="I119" s="129"/>
      <c r="J119" s="9"/>
      <c r="K119" s="129"/>
      <c r="L119" s="9"/>
      <c r="M119" s="129"/>
      <c r="N119" s="9"/>
      <c r="O119" s="129"/>
      <c r="P119" s="9"/>
      <c r="Q119" s="129"/>
      <c r="R119" s="9"/>
      <c r="S119" s="129"/>
      <c r="T119" s="130"/>
      <c r="U119" s="131"/>
      <c r="V119" s="132" t="str">
        <f>IF(D119&gt;0,+E119/D119,"")</f>
        <v/>
      </c>
      <c r="W119" s="132" t="str">
        <f>IF(F119&gt;0,+G119/F119,"")</f>
        <v/>
      </c>
      <c r="X119" s="132" t="str">
        <f>IF(H119&gt;0,+I119/H119,"")</f>
        <v/>
      </c>
      <c r="Y119" s="132" t="str">
        <f>IF(J119&gt;0,+K119/J119,"")</f>
        <v/>
      </c>
      <c r="Z119" s="132" t="str">
        <f>IF(L119&gt;0,+M119/L119,"")</f>
        <v/>
      </c>
      <c r="AA119" s="132" t="str">
        <f>IF(N119&gt;0,+O119/N119,"")</f>
        <v/>
      </c>
      <c r="AB119" s="132" t="str">
        <f>IF(P119&gt;0,+Q119/P119,"")</f>
        <v/>
      </c>
      <c r="AC119" s="132" t="str">
        <f>IF(R119&gt;0,+S119/R119,"")</f>
        <v/>
      </c>
      <c r="AD119" s="131"/>
      <c r="AE119" s="133" t="e">
        <f>AVERAGE(V119:AC119)</f>
        <v>#DIV/0!</v>
      </c>
    </row>
    <row r="120" spans="1:31" s="45" customFormat="1" ht="15" customHeight="1" outlineLevel="1" x14ac:dyDescent="0.25">
      <c r="A120" s="572" t="s">
        <v>15</v>
      </c>
      <c r="B120" s="573"/>
      <c r="C120" s="574"/>
      <c r="D120" s="9"/>
      <c r="E120" s="129"/>
      <c r="F120" s="9"/>
      <c r="G120" s="129"/>
      <c r="H120" s="9"/>
      <c r="I120" s="129"/>
      <c r="J120" s="9"/>
      <c r="K120" s="129"/>
      <c r="L120" s="9"/>
      <c r="M120" s="129"/>
      <c r="N120" s="9"/>
      <c r="O120" s="129"/>
      <c r="P120" s="9"/>
      <c r="Q120" s="129"/>
      <c r="R120" s="9"/>
      <c r="S120" s="129"/>
      <c r="T120" s="130"/>
      <c r="U120" s="131"/>
      <c r="V120" s="132" t="str">
        <f>IF(D120&gt;0,+E120/D120,"")</f>
        <v/>
      </c>
      <c r="W120" s="132" t="str">
        <f>IF(F120&gt;0,+G120/F120,"")</f>
        <v/>
      </c>
      <c r="X120" s="132" t="str">
        <f>IF(H120&gt;0,+I120/H120,"")</f>
        <v/>
      </c>
      <c r="Y120" s="132" t="str">
        <f>IF(J120&gt;0,+K120/J120,"")</f>
        <v/>
      </c>
      <c r="Z120" s="132" t="str">
        <f>IF(L120&gt;0,+M120/L120,"")</f>
        <v/>
      </c>
      <c r="AA120" s="132" t="str">
        <f>IF(N120&gt;0,+O120/N120,"")</f>
        <v/>
      </c>
      <c r="AB120" s="132" t="str">
        <f>IF(P120&gt;0,+Q120/P120,"")</f>
        <v/>
      </c>
      <c r="AC120" s="132" t="str">
        <f>IF(R120&gt;0,+S120/R120,"")</f>
        <v/>
      </c>
      <c r="AD120" s="131"/>
      <c r="AE120" s="133" t="e">
        <f>AVERAGE(V120:AC120)</f>
        <v>#DIV/0!</v>
      </c>
    </row>
    <row r="121" spans="1:31" s="142" customFormat="1" ht="8.25" x14ac:dyDescent="0.25">
      <c r="A121" s="12"/>
      <c r="B121" s="135"/>
      <c r="C121" s="135"/>
      <c r="D121" s="12"/>
      <c r="E121" s="136"/>
      <c r="F121" s="263"/>
      <c r="G121" s="136"/>
      <c r="H121" s="263"/>
      <c r="I121" s="136"/>
      <c r="J121" s="263"/>
      <c r="K121" s="136"/>
      <c r="L121" s="263"/>
      <c r="M121" s="136"/>
      <c r="N121" s="263"/>
      <c r="O121" s="136"/>
      <c r="P121" s="263"/>
      <c r="Q121" s="136"/>
      <c r="R121" s="263"/>
      <c r="S121" s="136"/>
      <c r="T121" s="137"/>
      <c r="U121" s="138"/>
      <c r="V121" s="139"/>
      <c r="W121" s="140"/>
      <c r="X121" s="139"/>
      <c r="Y121" s="140"/>
      <c r="Z121" s="139"/>
      <c r="AA121" s="140"/>
      <c r="AB121" s="139"/>
      <c r="AC121" s="140"/>
      <c r="AD121" s="138"/>
      <c r="AE121" s="139"/>
    </row>
    <row r="122" spans="1:31" s="128" customFormat="1" x14ac:dyDescent="0.25">
      <c r="A122" s="122"/>
      <c r="B122" s="570" t="s">
        <v>11</v>
      </c>
      <c r="C122" s="571"/>
      <c r="D122" s="466">
        <f>SUM(E123:E198)</f>
        <v>5</v>
      </c>
      <c r="E122" s="467"/>
      <c r="F122" s="466">
        <f>SUM(G123:G198)</f>
        <v>6</v>
      </c>
      <c r="G122" s="467"/>
      <c r="H122" s="466">
        <f>SUM(I123:I198)</f>
        <v>8</v>
      </c>
      <c r="I122" s="467"/>
      <c r="J122" s="466">
        <f>SUM(K123:K198)</f>
        <v>0</v>
      </c>
      <c r="K122" s="467"/>
      <c r="L122" s="466">
        <f>SUM(M123:M198)</f>
        <v>0</v>
      </c>
      <c r="M122" s="467"/>
      <c r="N122" s="466">
        <f>SUM(O123:O198)</f>
        <v>0</v>
      </c>
      <c r="O122" s="467"/>
      <c r="P122" s="466">
        <f>SUM(Q123:Q198)</f>
        <v>0</v>
      </c>
      <c r="Q122" s="467"/>
      <c r="R122" s="466">
        <f>SUM(S123:S198)</f>
        <v>0</v>
      </c>
      <c r="S122" s="467"/>
      <c r="T122" s="123"/>
      <c r="U122" s="124"/>
      <c r="V122" s="125" t="e">
        <f>+D122/Nb_Lgts</f>
        <v>#DIV/0!</v>
      </c>
      <c r="W122" s="125" t="e">
        <f>+F122/Nb_Lgts</f>
        <v>#DIV/0!</v>
      </c>
      <c r="X122" s="125" t="e">
        <f>+H122/Nb_Lgts</f>
        <v>#DIV/0!</v>
      </c>
      <c r="Y122" s="125" t="e">
        <f>+J122/Nb_Lgts</f>
        <v>#DIV/0!</v>
      </c>
      <c r="Z122" s="125" t="e">
        <f>+L122/Nb_Lgts</f>
        <v>#DIV/0!</v>
      </c>
      <c r="AA122" s="125" t="e">
        <f>+N122/Nb_Lgts</f>
        <v>#DIV/0!</v>
      </c>
      <c r="AB122" s="125" t="e">
        <f>+P122/Nb_Lgts</f>
        <v>#DIV/0!</v>
      </c>
      <c r="AC122" s="125" t="e">
        <f>+R122/Nb_Lgts</f>
        <v>#DIV/0!</v>
      </c>
      <c r="AD122" s="126"/>
      <c r="AE122" s="127" t="e">
        <f>AVERAGE(V122:AC122)</f>
        <v>#DIV/0!</v>
      </c>
    </row>
    <row r="123" spans="1:31" s="45" customFormat="1" ht="15" customHeight="1" outlineLevel="1" x14ac:dyDescent="0.25">
      <c r="A123" s="469" t="s">
        <v>11</v>
      </c>
      <c r="B123" s="470"/>
      <c r="C123" s="471"/>
      <c r="D123" s="30"/>
      <c r="E123" s="129"/>
      <c r="F123" s="30"/>
      <c r="G123" s="129"/>
      <c r="H123" s="30"/>
      <c r="I123" s="129"/>
      <c r="J123" s="30"/>
      <c r="K123" s="129"/>
      <c r="L123" s="30"/>
      <c r="M123" s="129"/>
      <c r="N123" s="30"/>
      <c r="O123" s="129"/>
      <c r="P123" s="30"/>
      <c r="Q123" s="129"/>
      <c r="R123" s="30"/>
      <c r="S123" s="129"/>
      <c r="T123" s="130"/>
      <c r="U123" s="131"/>
      <c r="V123" s="132" t="str">
        <f t="shared" ref="V123:V197" si="40">IF(D123&gt;0,+E123/D123,"")</f>
        <v/>
      </c>
      <c r="W123" s="132" t="str">
        <f t="shared" ref="W123:W197" si="41">IF(F123&gt;0,+G123/F123,"")</f>
        <v/>
      </c>
      <c r="X123" s="132" t="str">
        <f t="shared" ref="X123:X197" si="42">IF(H123&gt;0,+I123/H123,"")</f>
        <v/>
      </c>
      <c r="Y123" s="132" t="str">
        <f t="shared" ref="Y123:Y197" si="43">IF(J123&gt;0,+K123/J123,"")</f>
        <v/>
      </c>
      <c r="Z123" s="132" t="str">
        <f t="shared" ref="Z123:Z197" si="44">IF(L123&gt;0,+M123/L123,"")</f>
        <v/>
      </c>
      <c r="AA123" s="132" t="str">
        <f t="shared" ref="AA123:AA197" si="45">IF(N123&gt;0,+O123/N123,"")</f>
        <v/>
      </c>
      <c r="AB123" s="132" t="str">
        <f t="shared" ref="AB123:AB197" si="46">IF(P123&gt;0,+Q123/P123,"")</f>
        <v/>
      </c>
      <c r="AC123" s="132" t="str">
        <f t="shared" ref="AC123:AC197" si="47">IF(R123&gt;0,+S123/R123,"")</f>
        <v/>
      </c>
      <c r="AD123" s="131"/>
      <c r="AE123" s="133" t="e">
        <f t="shared" ref="AE123:AE197" si="48">AVERAGE(V123:AC123)</f>
        <v>#DIV/0!</v>
      </c>
    </row>
    <row r="124" spans="1:31" s="45" customFormat="1" ht="15" customHeight="1" outlineLevel="1" x14ac:dyDescent="0.25">
      <c r="A124" s="572" t="s">
        <v>58</v>
      </c>
      <c r="B124" s="573"/>
      <c r="C124" s="574"/>
      <c r="D124" s="30"/>
      <c r="E124" s="129"/>
      <c r="F124" s="30"/>
      <c r="G124" s="129"/>
      <c r="H124" s="30"/>
      <c r="I124" s="129"/>
      <c r="J124" s="30"/>
      <c r="K124" s="129"/>
      <c r="L124" s="30"/>
      <c r="M124" s="129"/>
      <c r="N124" s="30"/>
      <c r="O124" s="129"/>
      <c r="P124" s="30"/>
      <c r="Q124" s="129"/>
      <c r="R124" s="30"/>
      <c r="S124" s="129"/>
      <c r="T124" s="130"/>
      <c r="U124" s="131"/>
      <c r="V124" s="132" t="str">
        <f t="shared" si="40"/>
        <v/>
      </c>
      <c r="W124" s="132" t="str">
        <f t="shared" si="41"/>
        <v/>
      </c>
      <c r="X124" s="132" t="str">
        <f t="shared" si="42"/>
        <v/>
      </c>
      <c r="Y124" s="132" t="str">
        <f t="shared" si="43"/>
        <v/>
      </c>
      <c r="Z124" s="132" t="str">
        <f t="shared" si="44"/>
        <v/>
      </c>
      <c r="AA124" s="132" t="str">
        <f t="shared" si="45"/>
        <v/>
      </c>
      <c r="AB124" s="132" t="str">
        <f t="shared" si="46"/>
        <v/>
      </c>
      <c r="AC124" s="132" t="str">
        <f t="shared" si="47"/>
        <v/>
      </c>
      <c r="AD124" s="131"/>
      <c r="AE124" s="133" t="e">
        <f t="shared" si="48"/>
        <v>#DIV/0!</v>
      </c>
    </row>
    <row r="125" spans="1:31" s="45" customFormat="1" ht="15" customHeight="1" outlineLevel="1" x14ac:dyDescent="0.25">
      <c r="A125" s="469" t="s">
        <v>132</v>
      </c>
      <c r="B125" s="470"/>
      <c r="C125" s="471"/>
      <c r="D125" s="30"/>
      <c r="E125" s="129"/>
      <c r="F125" s="30"/>
      <c r="G125" s="129"/>
      <c r="H125" s="30"/>
      <c r="I125" s="129"/>
      <c r="J125" s="30"/>
      <c r="K125" s="129"/>
      <c r="L125" s="30"/>
      <c r="M125" s="129"/>
      <c r="N125" s="30"/>
      <c r="O125" s="129"/>
      <c r="P125" s="30"/>
      <c r="Q125" s="129"/>
      <c r="R125" s="30"/>
      <c r="S125" s="129"/>
      <c r="T125" s="130"/>
      <c r="U125" s="131"/>
      <c r="V125" s="132" t="str">
        <f t="shared" si="40"/>
        <v/>
      </c>
      <c r="W125" s="132" t="str">
        <f t="shared" si="41"/>
        <v/>
      </c>
      <c r="X125" s="132" t="str">
        <f t="shared" si="42"/>
        <v/>
      </c>
      <c r="Y125" s="132" t="str">
        <f t="shared" si="43"/>
        <v/>
      </c>
      <c r="Z125" s="132" t="str">
        <f t="shared" si="44"/>
        <v/>
      </c>
      <c r="AA125" s="132" t="str">
        <f t="shared" si="45"/>
        <v/>
      </c>
      <c r="AB125" s="132" t="str">
        <f t="shared" si="46"/>
        <v/>
      </c>
      <c r="AC125" s="132" t="str">
        <f t="shared" si="47"/>
        <v/>
      </c>
      <c r="AD125" s="131"/>
      <c r="AE125" s="133" t="e">
        <f t="shared" si="48"/>
        <v>#DIV/0!</v>
      </c>
    </row>
    <row r="126" spans="1:31" s="45" customFormat="1" ht="15" customHeight="1" outlineLevel="1" x14ac:dyDescent="0.25">
      <c r="A126" s="575" t="s">
        <v>59</v>
      </c>
      <c r="B126" s="576"/>
      <c r="C126" s="577"/>
      <c r="D126" s="30"/>
      <c r="E126" s="129"/>
      <c r="F126" s="30"/>
      <c r="G126" s="129"/>
      <c r="H126" s="30"/>
      <c r="I126" s="129"/>
      <c r="J126" s="30"/>
      <c r="K126" s="129"/>
      <c r="L126" s="30"/>
      <c r="M126" s="129"/>
      <c r="N126" s="30"/>
      <c r="O126" s="129"/>
      <c r="P126" s="30"/>
      <c r="Q126" s="129"/>
      <c r="R126" s="30"/>
      <c r="S126" s="129"/>
      <c r="T126" s="130"/>
      <c r="U126" s="131"/>
      <c r="V126" s="132" t="str">
        <f t="shared" si="40"/>
        <v/>
      </c>
      <c r="W126" s="132" t="str">
        <f t="shared" si="41"/>
        <v/>
      </c>
      <c r="X126" s="132" t="str">
        <f t="shared" si="42"/>
        <v/>
      </c>
      <c r="Y126" s="132" t="str">
        <f t="shared" si="43"/>
        <v/>
      </c>
      <c r="Z126" s="132" t="str">
        <f t="shared" si="44"/>
        <v/>
      </c>
      <c r="AA126" s="132" t="str">
        <f t="shared" si="45"/>
        <v/>
      </c>
      <c r="AB126" s="132" t="str">
        <f t="shared" si="46"/>
        <v/>
      </c>
      <c r="AC126" s="132" t="str">
        <f t="shared" si="47"/>
        <v/>
      </c>
      <c r="AD126" s="131"/>
      <c r="AE126" s="133" t="e">
        <f t="shared" si="48"/>
        <v>#DIV/0!</v>
      </c>
    </row>
    <row r="127" spans="1:31" s="45" customFormat="1" ht="15" customHeight="1" outlineLevel="1" x14ac:dyDescent="0.25">
      <c r="A127" s="469" t="s">
        <v>60</v>
      </c>
      <c r="B127" s="470"/>
      <c r="C127" s="471"/>
      <c r="D127" s="30"/>
      <c r="E127" s="129"/>
      <c r="F127" s="30"/>
      <c r="G127" s="129"/>
      <c r="H127" s="30"/>
      <c r="I127" s="129"/>
      <c r="J127" s="30"/>
      <c r="K127" s="129"/>
      <c r="L127" s="30"/>
      <c r="M127" s="129"/>
      <c r="N127" s="30"/>
      <c r="O127" s="129"/>
      <c r="P127" s="30"/>
      <c r="Q127" s="129"/>
      <c r="R127" s="30"/>
      <c r="S127" s="129"/>
      <c r="T127" s="130"/>
      <c r="U127" s="131"/>
      <c r="V127" s="132" t="str">
        <f t="shared" si="40"/>
        <v/>
      </c>
      <c r="W127" s="132" t="str">
        <f t="shared" si="41"/>
        <v/>
      </c>
      <c r="X127" s="132" t="str">
        <f t="shared" si="42"/>
        <v/>
      </c>
      <c r="Y127" s="132" t="str">
        <f t="shared" si="43"/>
        <v/>
      </c>
      <c r="Z127" s="132" t="str">
        <f t="shared" si="44"/>
        <v/>
      </c>
      <c r="AA127" s="132" t="str">
        <f t="shared" si="45"/>
        <v/>
      </c>
      <c r="AB127" s="132" t="str">
        <f t="shared" si="46"/>
        <v/>
      </c>
      <c r="AC127" s="132" t="str">
        <f t="shared" si="47"/>
        <v/>
      </c>
      <c r="AD127" s="131"/>
      <c r="AE127" s="133" t="e">
        <f t="shared" si="48"/>
        <v>#DIV/0!</v>
      </c>
    </row>
    <row r="128" spans="1:31" s="45" customFormat="1" ht="15" customHeight="1" outlineLevel="1" x14ac:dyDescent="0.25">
      <c r="A128" s="469" t="s">
        <v>149</v>
      </c>
      <c r="B128" s="470"/>
      <c r="C128" s="471"/>
      <c r="D128" s="30"/>
      <c r="E128" s="129"/>
      <c r="F128" s="30"/>
      <c r="G128" s="129"/>
      <c r="H128" s="30"/>
      <c r="I128" s="129"/>
      <c r="J128" s="30"/>
      <c r="K128" s="129"/>
      <c r="L128" s="30"/>
      <c r="M128" s="129"/>
      <c r="N128" s="30"/>
      <c r="O128" s="129"/>
      <c r="P128" s="30"/>
      <c r="Q128" s="129"/>
      <c r="R128" s="30"/>
      <c r="S128" s="129"/>
      <c r="T128" s="130"/>
      <c r="U128" s="131"/>
      <c r="V128" s="132" t="str">
        <f t="shared" si="40"/>
        <v/>
      </c>
      <c r="W128" s="132" t="str">
        <f t="shared" si="41"/>
        <v/>
      </c>
      <c r="X128" s="132" t="str">
        <f t="shared" si="42"/>
        <v/>
      </c>
      <c r="Y128" s="132" t="str">
        <f t="shared" si="43"/>
        <v/>
      </c>
      <c r="Z128" s="132" t="str">
        <f t="shared" si="44"/>
        <v/>
      </c>
      <c r="AA128" s="132" t="str">
        <f t="shared" si="45"/>
        <v/>
      </c>
      <c r="AB128" s="132" t="str">
        <f t="shared" si="46"/>
        <v/>
      </c>
      <c r="AC128" s="132" t="str">
        <f t="shared" si="47"/>
        <v/>
      </c>
      <c r="AD128" s="131"/>
      <c r="AE128" s="133" t="e">
        <f t="shared" si="48"/>
        <v>#DIV/0!</v>
      </c>
    </row>
    <row r="129" spans="1:31" s="45" customFormat="1" ht="15" customHeight="1" outlineLevel="1" x14ac:dyDescent="0.25">
      <c r="A129" s="469" t="s">
        <v>162</v>
      </c>
      <c r="B129" s="470"/>
      <c r="C129" s="471"/>
      <c r="D129" s="30"/>
      <c r="E129" s="129"/>
      <c r="F129" s="30"/>
      <c r="G129" s="129"/>
      <c r="H129" s="30"/>
      <c r="I129" s="129"/>
      <c r="J129" s="30"/>
      <c r="K129" s="129"/>
      <c r="L129" s="30"/>
      <c r="M129" s="129"/>
      <c r="N129" s="30"/>
      <c r="O129" s="129"/>
      <c r="P129" s="30"/>
      <c r="Q129" s="129"/>
      <c r="R129" s="30"/>
      <c r="S129" s="129"/>
      <c r="T129" s="130"/>
      <c r="U129" s="131"/>
      <c r="V129" s="132" t="str">
        <f t="shared" si="40"/>
        <v/>
      </c>
      <c r="W129" s="132" t="str">
        <f t="shared" si="41"/>
        <v/>
      </c>
      <c r="X129" s="132" t="str">
        <f t="shared" si="42"/>
        <v/>
      </c>
      <c r="Y129" s="132" t="str">
        <f t="shared" si="43"/>
        <v/>
      </c>
      <c r="Z129" s="132" t="str">
        <f t="shared" si="44"/>
        <v/>
      </c>
      <c r="AA129" s="132" t="str">
        <f t="shared" si="45"/>
        <v/>
      </c>
      <c r="AB129" s="132" t="str">
        <f t="shared" si="46"/>
        <v/>
      </c>
      <c r="AC129" s="132" t="str">
        <f t="shared" si="47"/>
        <v/>
      </c>
      <c r="AD129" s="131"/>
      <c r="AE129" s="133" t="e">
        <f t="shared" si="48"/>
        <v>#DIV/0!</v>
      </c>
    </row>
    <row r="130" spans="1:31" s="45" customFormat="1" ht="15" customHeight="1" outlineLevel="1" x14ac:dyDescent="0.25">
      <c r="A130" s="469" t="s">
        <v>150</v>
      </c>
      <c r="B130" s="470"/>
      <c r="C130" s="471"/>
      <c r="D130" s="30"/>
      <c r="E130" s="129"/>
      <c r="F130" s="30"/>
      <c r="G130" s="129"/>
      <c r="H130" s="30"/>
      <c r="I130" s="129"/>
      <c r="J130" s="30"/>
      <c r="K130" s="129"/>
      <c r="L130" s="30"/>
      <c r="M130" s="129"/>
      <c r="N130" s="30"/>
      <c r="O130" s="129"/>
      <c r="P130" s="30"/>
      <c r="Q130" s="129"/>
      <c r="R130" s="30"/>
      <c r="S130" s="129"/>
      <c r="T130" s="130"/>
      <c r="U130" s="131"/>
      <c r="V130" s="132" t="str">
        <f t="shared" si="40"/>
        <v/>
      </c>
      <c r="W130" s="132" t="str">
        <f t="shared" si="41"/>
        <v/>
      </c>
      <c r="X130" s="132" t="str">
        <f t="shared" si="42"/>
        <v/>
      </c>
      <c r="Y130" s="132" t="str">
        <f t="shared" si="43"/>
        <v/>
      </c>
      <c r="Z130" s="132" t="str">
        <f t="shared" si="44"/>
        <v/>
      </c>
      <c r="AA130" s="132" t="str">
        <f t="shared" si="45"/>
        <v/>
      </c>
      <c r="AB130" s="132" t="str">
        <f t="shared" si="46"/>
        <v/>
      </c>
      <c r="AC130" s="132" t="str">
        <f t="shared" si="47"/>
        <v/>
      </c>
      <c r="AD130" s="131"/>
      <c r="AE130" s="133" t="e">
        <f t="shared" si="48"/>
        <v>#DIV/0!</v>
      </c>
    </row>
    <row r="131" spans="1:31" s="45" customFormat="1" ht="15" customHeight="1" outlineLevel="1" x14ac:dyDescent="0.25">
      <c r="A131" s="469" t="s">
        <v>92</v>
      </c>
      <c r="B131" s="470"/>
      <c r="C131" s="471"/>
      <c r="D131" s="30"/>
      <c r="E131" s="129"/>
      <c r="F131" s="30"/>
      <c r="G131" s="129"/>
      <c r="H131" s="30"/>
      <c r="I131" s="129"/>
      <c r="J131" s="30"/>
      <c r="K131" s="129"/>
      <c r="L131" s="30"/>
      <c r="M131" s="129"/>
      <c r="N131" s="30"/>
      <c r="O131" s="129"/>
      <c r="P131" s="30"/>
      <c r="Q131" s="129"/>
      <c r="R131" s="30"/>
      <c r="S131" s="129"/>
      <c r="T131" s="130"/>
      <c r="U131" s="131"/>
      <c r="V131" s="132" t="str">
        <f t="shared" si="40"/>
        <v/>
      </c>
      <c r="W131" s="132" t="str">
        <f t="shared" si="41"/>
        <v/>
      </c>
      <c r="X131" s="132" t="str">
        <f t="shared" si="42"/>
        <v/>
      </c>
      <c r="Y131" s="132" t="str">
        <f t="shared" si="43"/>
        <v/>
      </c>
      <c r="Z131" s="132" t="str">
        <f t="shared" si="44"/>
        <v/>
      </c>
      <c r="AA131" s="132" t="str">
        <f t="shared" si="45"/>
        <v/>
      </c>
      <c r="AB131" s="132" t="str">
        <f t="shared" si="46"/>
        <v/>
      </c>
      <c r="AC131" s="132" t="str">
        <f t="shared" si="47"/>
        <v/>
      </c>
      <c r="AD131" s="131"/>
      <c r="AE131" s="133" t="e">
        <f t="shared" si="48"/>
        <v>#DIV/0!</v>
      </c>
    </row>
    <row r="132" spans="1:31" s="45" customFormat="1" ht="15" customHeight="1" outlineLevel="1" x14ac:dyDescent="0.25">
      <c r="A132" s="469" t="s">
        <v>154</v>
      </c>
      <c r="B132" s="470"/>
      <c r="C132" s="471"/>
      <c r="D132" s="30"/>
      <c r="E132" s="129"/>
      <c r="F132" s="30"/>
      <c r="G132" s="129"/>
      <c r="H132" s="30"/>
      <c r="I132" s="129"/>
      <c r="J132" s="30"/>
      <c r="K132" s="129"/>
      <c r="L132" s="30"/>
      <c r="M132" s="129"/>
      <c r="N132" s="30"/>
      <c r="O132" s="129"/>
      <c r="P132" s="30"/>
      <c r="Q132" s="129"/>
      <c r="R132" s="30"/>
      <c r="S132" s="129"/>
      <c r="T132" s="130"/>
      <c r="U132" s="131"/>
      <c r="V132" s="132" t="str">
        <f t="shared" si="40"/>
        <v/>
      </c>
      <c r="W132" s="132" t="str">
        <f t="shared" si="41"/>
        <v/>
      </c>
      <c r="X132" s="132" t="str">
        <f t="shared" si="42"/>
        <v/>
      </c>
      <c r="Y132" s="132" t="str">
        <f t="shared" si="43"/>
        <v/>
      </c>
      <c r="Z132" s="132" t="str">
        <f t="shared" si="44"/>
        <v/>
      </c>
      <c r="AA132" s="132" t="str">
        <f t="shared" si="45"/>
        <v/>
      </c>
      <c r="AB132" s="132" t="str">
        <f t="shared" si="46"/>
        <v/>
      </c>
      <c r="AC132" s="132" t="str">
        <f t="shared" si="47"/>
        <v/>
      </c>
      <c r="AD132" s="131"/>
      <c r="AE132" s="133" t="e">
        <f t="shared" si="48"/>
        <v>#DIV/0!</v>
      </c>
    </row>
    <row r="133" spans="1:31" s="45" customFormat="1" ht="15" customHeight="1" outlineLevel="1" x14ac:dyDescent="0.25">
      <c r="A133" s="469" t="s">
        <v>93</v>
      </c>
      <c r="B133" s="470"/>
      <c r="C133" s="471"/>
      <c r="D133" s="30"/>
      <c r="E133" s="129"/>
      <c r="F133" s="30"/>
      <c r="G133" s="129"/>
      <c r="H133" s="30"/>
      <c r="I133" s="129"/>
      <c r="J133" s="30"/>
      <c r="K133" s="129"/>
      <c r="L133" s="30"/>
      <c r="M133" s="129"/>
      <c r="N133" s="30"/>
      <c r="O133" s="129"/>
      <c r="P133" s="30"/>
      <c r="Q133" s="129"/>
      <c r="R133" s="30"/>
      <c r="S133" s="129"/>
      <c r="T133" s="130"/>
      <c r="U133" s="131"/>
      <c r="V133" s="132" t="str">
        <f t="shared" si="40"/>
        <v/>
      </c>
      <c r="W133" s="132" t="str">
        <f t="shared" si="41"/>
        <v/>
      </c>
      <c r="X133" s="132" t="str">
        <f t="shared" si="42"/>
        <v/>
      </c>
      <c r="Y133" s="132" t="str">
        <f t="shared" si="43"/>
        <v/>
      </c>
      <c r="Z133" s="132" t="str">
        <f t="shared" si="44"/>
        <v/>
      </c>
      <c r="AA133" s="132" t="str">
        <f t="shared" si="45"/>
        <v/>
      </c>
      <c r="AB133" s="132" t="str">
        <f t="shared" si="46"/>
        <v/>
      </c>
      <c r="AC133" s="132" t="str">
        <f t="shared" si="47"/>
        <v/>
      </c>
      <c r="AD133" s="131"/>
      <c r="AE133" s="133" t="e">
        <f t="shared" si="48"/>
        <v>#DIV/0!</v>
      </c>
    </row>
    <row r="134" spans="1:31" s="45" customFormat="1" ht="15" customHeight="1" outlineLevel="1" x14ac:dyDescent="0.25">
      <c r="A134" s="575" t="s">
        <v>195</v>
      </c>
      <c r="B134" s="576"/>
      <c r="C134" s="577"/>
      <c r="D134" s="9"/>
      <c r="E134" s="129"/>
      <c r="F134" s="9"/>
      <c r="G134" s="129"/>
      <c r="H134" s="9"/>
      <c r="I134" s="129"/>
      <c r="J134" s="9"/>
      <c r="K134" s="129"/>
      <c r="L134" s="9"/>
      <c r="M134" s="129"/>
      <c r="N134" s="9"/>
      <c r="O134" s="129"/>
      <c r="P134" s="9"/>
      <c r="Q134" s="129"/>
      <c r="R134" s="9"/>
      <c r="S134" s="129"/>
      <c r="T134" s="130"/>
      <c r="U134" s="131"/>
      <c r="V134" s="132" t="str">
        <f t="shared" ref="V134:V141" si="49">IF(D134&gt;0,+E134/D134,"")</f>
        <v/>
      </c>
      <c r="W134" s="132" t="str">
        <f t="shared" ref="W134:W141" si="50">IF(F134&gt;0,+G134/F134,"")</f>
        <v/>
      </c>
      <c r="X134" s="132" t="str">
        <f t="shared" ref="X134:X141" si="51">IF(H134&gt;0,+I134/H134,"")</f>
        <v/>
      </c>
      <c r="Y134" s="132" t="str">
        <f t="shared" ref="Y134:Y141" si="52">IF(J134&gt;0,+K134/J134,"")</f>
        <v/>
      </c>
      <c r="Z134" s="132" t="str">
        <f t="shared" ref="Z134:Z141" si="53">IF(L134&gt;0,+M134/L134,"")</f>
        <v/>
      </c>
      <c r="AA134" s="132" t="str">
        <f t="shared" ref="AA134:AA141" si="54">IF(N134&gt;0,+O134/N134,"")</f>
        <v/>
      </c>
      <c r="AB134" s="132" t="str">
        <f t="shared" ref="AB134:AB141" si="55">IF(P134&gt;0,+Q134/P134,"")</f>
        <v/>
      </c>
      <c r="AC134" s="132" t="str">
        <f t="shared" ref="AC134:AC141" si="56">IF(R134&gt;0,+S134/R134,"")</f>
        <v/>
      </c>
      <c r="AD134" s="131"/>
      <c r="AE134" s="133" t="e">
        <f t="shared" ref="AE134:AE141" si="57">AVERAGE(V134:AC134)</f>
        <v>#DIV/0!</v>
      </c>
    </row>
    <row r="135" spans="1:31" s="45" customFormat="1" ht="15" customHeight="1" outlineLevel="1" x14ac:dyDescent="0.25">
      <c r="A135" s="575" t="s">
        <v>148</v>
      </c>
      <c r="B135" s="576"/>
      <c r="C135" s="577"/>
      <c r="D135" s="30"/>
      <c r="E135" s="129"/>
      <c r="F135" s="30"/>
      <c r="G135" s="129"/>
      <c r="H135" s="30"/>
      <c r="I135" s="129"/>
      <c r="J135" s="30"/>
      <c r="K135" s="129"/>
      <c r="L135" s="30"/>
      <c r="M135" s="129"/>
      <c r="N135" s="30"/>
      <c r="O135" s="129"/>
      <c r="P135" s="30"/>
      <c r="Q135" s="129"/>
      <c r="R135" s="30"/>
      <c r="S135" s="129"/>
      <c r="T135" s="130"/>
      <c r="U135" s="131"/>
      <c r="V135" s="132" t="str">
        <f t="shared" si="49"/>
        <v/>
      </c>
      <c r="W135" s="132" t="str">
        <f t="shared" si="50"/>
        <v/>
      </c>
      <c r="X135" s="132" t="str">
        <f t="shared" si="51"/>
        <v/>
      </c>
      <c r="Y135" s="132" t="str">
        <f t="shared" si="52"/>
        <v/>
      </c>
      <c r="Z135" s="132" t="str">
        <f t="shared" si="53"/>
        <v/>
      </c>
      <c r="AA135" s="132" t="str">
        <f t="shared" si="54"/>
        <v/>
      </c>
      <c r="AB135" s="132" t="str">
        <f t="shared" si="55"/>
        <v/>
      </c>
      <c r="AC135" s="132" t="str">
        <f t="shared" si="56"/>
        <v/>
      </c>
      <c r="AD135" s="131"/>
      <c r="AE135" s="133" t="e">
        <f t="shared" si="57"/>
        <v>#DIV/0!</v>
      </c>
    </row>
    <row r="136" spans="1:31" s="45" customFormat="1" ht="15" customHeight="1" outlineLevel="1" x14ac:dyDescent="0.25">
      <c r="A136" s="575" t="s">
        <v>352</v>
      </c>
      <c r="B136" s="576"/>
      <c r="C136" s="577"/>
      <c r="D136" s="30"/>
      <c r="E136" s="129"/>
      <c r="F136" s="30"/>
      <c r="G136" s="129"/>
      <c r="H136" s="30"/>
      <c r="I136" s="129"/>
      <c r="J136" s="30"/>
      <c r="K136" s="129"/>
      <c r="L136" s="30"/>
      <c r="M136" s="129"/>
      <c r="N136" s="30"/>
      <c r="O136" s="129"/>
      <c r="P136" s="30"/>
      <c r="Q136" s="129"/>
      <c r="R136" s="30"/>
      <c r="S136" s="129"/>
      <c r="T136" s="130"/>
      <c r="U136" s="131"/>
      <c r="V136" s="132" t="str">
        <f t="shared" si="49"/>
        <v/>
      </c>
      <c r="W136" s="132" t="str">
        <f t="shared" si="50"/>
        <v/>
      </c>
      <c r="X136" s="132" t="str">
        <f t="shared" si="51"/>
        <v/>
      </c>
      <c r="Y136" s="132" t="str">
        <f t="shared" si="52"/>
        <v/>
      </c>
      <c r="Z136" s="132" t="str">
        <f t="shared" si="53"/>
        <v/>
      </c>
      <c r="AA136" s="132" t="str">
        <f t="shared" si="54"/>
        <v/>
      </c>
      <c r="AB136" s="132" t="str">
        <f t="shared" si="55"/>
        <v/>
      </c>
      <c r="AC136" s="132" t="str">
        <f t="shared" si="56"/>
        <v/>
      </c>
      <c r="AD136" s="131"/>
      <c r="AE136" s="133" t="e">
        <f t="shared" si="57"/>
        <v>#DIV/0!</v>
      </c>
    </row>
    <row r="137" spans="1:31" s="45" customFormat="1" ht="15" customHeight="1" outlineLevel="1" x14ac:dyDescent="0.25">
      <c r="A137" s="575" t="s">
        <v>210</v>
      </c>
      <c r="B137" s="576"/>
      <c r="C137" s="577"/>
      <c r="D137" s="9"/>
      <c r="E137" s="129"/>
      <c r="F137" s="9"/>
      <c r="G137" s="129"/>
      <c r="H137" s="9"/>
      <c r="I137" s="129"/>
      <c r="J137" s="9"/>
      <c r="K137" s="129"/>
      <c r="L137" s="9"/>
      <c r="M137" s="129"/>
      <c r="N137" s="9"/>
      <c r="O137" s="129"/>
      <c r="P137" s="9"/>
      <c r="Q137" s="129"/>
      <c r="R137" s="9"/>
      <c r="S137" s="129"/>
      <c r="T137" s="130"/>
      <c r="U137" s="131"/>
      <c r="V137" s="132" t="str">
        <f t="shared" si="49"/>
        <v/>
      </c>
      <c r="W137" s="132" t="str">
        <f t="shared" si="50"/>
        <v/>
      </c>
      <c r="X137" s="132" t="str">
        <f t="shared" si="51"/>
        <v/>
      </c>
      <c r="Y137" s="132" t="str">
        <f t="shared" si="52"/>
        <v/>
      </c>
      <c r="Z137" s="132" t="str">
        <f t="shared" si="53"/>
        <v/>
      </c>
      <c r="AA137" s="132" t="str">
        <f t="shared" si="54"/>
        <v/>
      </c>
      <c r="AB137" s="132" t="str">
        <f t="shared" si="55"/>
        <v/>
      </c>
      <c r="AC137" s="132" t="str">
        <f t="shared" si="56"/>
        <v/>
      </c>
      <c r="AD137" s="131"/>
      <c r="AE137" s="133" t="e">
        <f t="shared" si="57"/>
        <v>#DIV/0!</v>
      </c>
    </row>
    <row r="138" spans="1:31" s="45" customFormat="1" ht="15" customHeight="1" outlineLevel="1" x14ac:dyDescent="0.25">
      <c r="A138" s="572" t="s">
        <v>345</v>
      </c>
      <c r="B138" s="573"/>
      <c r="C138" s="574"/>
      <c r="D138" s="9"/>
      <c r="E138" s="129"/>
      <c r="F138" s="9"/>
      <c r="G138" s="129"/>
      <c r="H138" s="9"/>
      <c r="I138" s="129"/>
      <c r="J138" s="9"/>
      <c r="K138" s="129"/>
      <c r="L138" s="9"/>
      <c r="M138" s="129"/>
      <c r="N138" s="9"/>
      <c r="O138" s="129"/>
      <c r="P138" s="9"/>
      <c r="Q138" s="129"/>
      <c r="R138" s="9"/>
      <c r="S138" s="129"/>
      <c r="T138" s="130"/>
      <c r="U138" s="131"/>
      <c r="V138" s="132" t="str">
        <f t="shared" si="49"/>
        <v/>
      </c>
      <c r="W138" s="132" t="str">
        <f t="shared" si="50"/>
        <v/>
      </c>
      <c r="X138" s="132" t="str">
        <f t="shared" si="51"/>
        <v/>
      </c>
      <c r="Y138" s="132" t="str">
        <f t="shared" si="52"/>
        <v/>
      </c>
      <c r="Z138" s="132" t="str">
        <f t="shared" si="53"/>
        <v/>
      </c>
      <c r="AA138" s="132" t="str">
        <f t="shared" si="54"/>
        <v/>
      </c>
      <c r="AB138" s="132" t="str">
        <f t="shared" si="55"/>
        <v/>
      </c>
      <c r="AC138" s="132" t="str">
        <f t="shared" si="56"/>
        <v/>
      </c>
      <c r="AD138" s="131"/>
      <c r="AE138" s="133" t="e">
        <f t="shared" si="57"/>
        <v>#DIV/0!</v>
      </c>
    </row>
    <row r="139" spans="1:31" s="45" customFormat="1" ht="15" customHeight="1" outlineLevel="1" x14ac:dyDescent="0.25">
      <c r="A139" s="575" t="s">
        <v>351</v>
      </c>
      <c r="B139" s="576"/>
      <c r="C139" s="577"/>
      <c r="D139" s="9"/>
      <c r="E139" s="129"/>
      <c r="F139" s="9"/>
      <c r="G139" s="129"/>
      <c r="H139" s="9"/>
      <c r="I139" s="129"/>
      <c r="J139" s="9"/>
      <c r="K139" s="129"/>
      <c r="L139" s="9"/>
      <c r="M139" s="129"/>
      <c r="N139" s="9"/>
      <c r="O139" s="129"/>
      <c r="P139" s="9"/>
      <c r="Q139" s="129"/>
      <c r="R139" s="9"/>
      <c r="S139" s="129"/>
      <c r="T139" s="130"/>
      <c r="U139" s="131"/>
      <c r="V139" s="132" t="str">
        <f t="shared" si="49"/>
        <v/>
      </c>
      <c r="W139" s="132" t="str">
        <f t="shared" si="50"/>
        <v/>
      </c>
      <c r="X139" s="132" t="str">
        <f t="shared" si="51"/>
        <v/>
      </c>
      <c r="Y139" s="132" t="str">
        <f t="shared" si="52"/>
        <v/>
      </c>
      <c r="Z139" s="132" t="str">
        <f t="shared" si="53"/>
        <v/>
      </c>
      <c r="AA139" s="132" t="str">
        <f t="shared" si="54"/>
        <v/>
      </c>
      <c r="AB139" s="132" t="str">
        <f t="shared" si="55"/>
        <v/>
      </c>
      <c r="AC139" s="132" t="str">
        <f t="shared" si="56"/>
        <v/>
      </c>
      <c r="AD139" s="131"/>
      <c r="AE139" s="133" t="e">
        <f t="shared" si="57"/>
        <v>#DIV/0!</v>
      </c>
    </row>
    <row r="140" spans="1:31" s="45" customFormat="1" ht="15" customHeight="1" outlineLevel="1" x14ac:dyDescent="0.25">
      <c r="A140" s="544" t="s">
        <v>255</v>
      </c>
      <c r="B140" s="545"/>
      <c r="C140" s="546"/>
      <c r="D140" s="9"/>
      <c r="E140" s="129"/>
      <c r="F140" s="9"/>
      <c r="G140" s="129"/>
      <c r="H140" s="9"/>
      <c r="I140" s="129"/>
      <c r="J140" s="9"/>
      <c r="K140" s="129"/>
      <c r="L140" s="9"/>
      <c r="M140" s="129"/>
      <c r="N140" s="9"/>
      <c r="O140" s="129"/>
      <c r="P140" s="9"/>
      <c r="Q140" s="129"/>
      <c r="R140" s="9"/>
      <c r="S140" s="129"/>
      <c r="T140" s="130"/>
      <c r="U140" s="131"/>
      <c r="V140" s="132" t="str">
        <f t="shared" si="49"/>
        <v/>
      </c>
      <c r="W140" s="132" t="str">
        <f t="shared" si="50"/>
        <v/>
      </c>
      <c r="X140" s="132" t="str">
        <f t="shared" si="51"/>
        <v/>
      </c>
      <c r="Y140" s="132" t="str">
        <f t="shared" si="52"/>
        <v/>
      </c>
      <c r="Z140" s="132" t="str">
        <f t="shared" si="53"/>
        <v/>
      </c>
      <c r="AA140" s="132" t="str">
        <f t="shared" si="54"/>
        <v/>
      </c>
      <c r="AB140" s="132" t="str">
        <f t="shared" si="55"/>
        <v/>
      </c>
      <c r="AC140" s="132" t="str">
        <f t="shared" si="56"/>
        <v/>
      </c>
      <c r="AD140" s="131"/>
      <c r="AE140" s="133" t="e">
        <f t="shared" si="57"/>
        <v>#DIV/0!</v>
      </c>
    </row>
    <row r="141" spans="1:31" s="45" customFormat="1" ht="15" customHeight="1" outlineLevel="1" x14ac:dyDescent="0.25">
      <c r="A141" s="544" t="s">
        <v>241</v>
      </c>
      <c r="B141" s="545"/>
      <c r="C141" s="546"/>
      <c r="D141" s="30"/>
      <c r="E141" s="129"/>
      <c r="F141" s="30"/>
      <c r="G141" s="129"/>
      <c r="H141" s="30"/>
      <c r="I141" s="129"/>
      <c r="J141" s="30"/>
      <c r="K141" s="129"/>
      <c r="L141" s="30"/>
      <c r="M141" s="129"/>
      <c r="N141" s="30"/>
      <c r="O141" s="129"/>
      <c r="P141" s="30"/>
      <c r="Q141" s="129"/>
      <c r="R141" s="30"/>
      <c r="S141" s="129"/>
      <c r="T141" s="130"/>
      <c r="U141" s="131"/>
      <c r="V141" s="132" t="str">
        <f t="shared" si="49"/>
        <v/>
      </c>
      <c r="W141" s="132" t="str">
        <f t="shared" si="50"/>
        <v/>
      </c>
      <c r="X141" s="132" t="str">
        <f t="shared" si="51"/>
        <v/>
      </c>
      <c r="Y141" s="132" t="str">
        <f t="shared" si="52"/>
        <v/>
      </c>
      <c r="Z141" s="132" t="str">
        <f t="shared" si="53"/>
        <v/>
      </c>
      <c r="AA141" s="132" t="str">
        <f t="shared" si="54"/>
        <v/>
      </c>
      <c r="AB141" s="132" t="str">
        <f t="shared" si="55"/>
        <v/>
      </c>
      <c r="AC141" s="132" t="str">
        <f t="shared" si="56"/>
        <v/>
      </c>
      <c r="AD141" s="131"/>
      <c r="AE141" s="133" t="e">
        <f t="shared" si="57"/>
        <v>#DIV/0!</v>
      </c>
    </row>
    <row r="142" spans="1:31" s="45" customFormat="1" ht="15" customHeight="1" outlineLevel="1" x14ac:dyDescent="0.25">
      <c r="A142" s="564" t="s">
        <v>242</v>
      </c>
      <c r="B142" s="565"/>
      <c r="C142" s="566"/>
      <c r="D142" s="30"/>
      <c r="E142" s="129"/>
      <c r="F142" s="30"/>
      <c r="G142" s="129"/>
      <c r="H142" s="30"/>
      <c r="I142" s="129"/>
      <c r="J142" s="30"/>
      <c r="K142" s="129"/>
      <c r="L142" s="30"/>
      <c r="M142" s="129"/>
      <c r="N142" s="30"/>
      <c r="O142" s="129"/>
      <c r="P142" s="30"/>
      <c r="Q142" s="129"/>
      <c r="R142" s="30"/>
      <c r="S142" s="129"/>
      <c r="T142" s="130"/>
      <c r="U142" s="131"/>
      <c r="V142" s="132" t="str">
        <f t="shared" si="40"/>
        <v/>
      </c>
      <c r="W142" s="132" t="str">
        <f t="shared" si="41"/>
        <v/>
      </c>
      <c r="X142" s="132" t="str">
        <f t="shared" si="42"/>
        <v/>
      </c>
      <c r="Y142" s="132" t="str">
        <f t="shared" si="43"/>
        <v/>
      </c>
      <c r="Z142" s="132" t="str">
        <f t="shared" si="44"/>
        <v/>
      </c>
      <c r="AA142" s="132" t="str">
        <f t="shared" si="45"/>
        <v/>
      </c>
      <c r="AB142" s="132" t="str">
        <f t="shared" si="46"/>
        <v/>
      </c>
      <c r="AC142" s="132" t="str">
        <f t="shared" si="47"/>
        <v/>
      </c>
      <c r="AD142" s="131"/>
      <c r="AE142" s="133" t="e">
        <f t="shared" si="48"/>
        <v>#DIV/0!</v>
      </c>
    </row>
    <row r="143" spans="1:31" s="45" customFormat="1" ht="15" customHeight="1" outlineLevel="1" x14ac:dyDescent="0.25">
      <c r="A143" s="564" t="s">
        <v>243</v>
      </c>
      <c r="B143" s="565"/>
      <c r="C143" s="566"/>
      <c r="D143" s="30"/>
      <c r="E143" s="129"/>
      <c r="F143" s="30"/>
      <c r="G143" s="129"/>
      <c r="H143" s="30"/>
      <c r="I143" s="129"/>
      <c r="J143" s="30"/>
      <c r="K143" s="129"/>
      <c r="L143" s="30"/>
      <c r="M143" s="129"/>
      <c r="N143" s="30"/>
      <c r="O143" s="129"/>
      <c r="P143" s="30"/>
      <c r="Q143" s="129"/>
      <c r="R143" s="30"/>
      <c r="S143" s="129"/>
      <c r="T143" s="130"/>
      <c r="U143" s="131"/>
      <c r="V143" s="132" t="str">
        <f>IF(D143&gt;0,+E143/D143,"")</f>
        <v/>
      </c>
      <c r="W143" s="132" t="str">
        <f>IF(F143&gt;0,+G143/F143,"")</f>
        <v/>
      </c>
      <c r="X143" s="132" t="str">
        <f>IF(H143&gt;0,+I143/H143,"")</f>
        <v/>
      </c>
      <c r="Y143" s="132" t="str">
        <f>IF(J143&gt;0,+K143/J143,"")</f>
        <v/>
      </c>
      <c r="Z143" s="132" t="str">
        <f>IF(L143&gt;0,+M143/L143,"")</f>
        <v/>
      </c>
      <c r="AA143" s="132" t="str">
        <f>IF(N143&gt;0,+O143/N143,"")</f>
        <v/>
      </c>
      <c r="AB143" s="132" t="str">
        <f>IF(P143&gt;0,+Q143/P143,"")</f>
        <v/>
      </c>
      <c r="AC143" s="132" t="str">
        <f>IF(R143&gt;0,+S143/R143,"")</f>
        <v/>
      </c>
      <c r="AD143" s="131"/>
      <c r="AE143" s="133" t="e">
        <f>AVERAGE(V143:AC143)</f>
        <v>#DIV/0!</v>
      </c>
    </row>
    <row r="144" spans="1:31" s="45" customFormat="1" ht="15" customHeight="1" outlineLevel="1" x14ac:dyDescent="0.25">
      <c r="A144" s="564" t="s">
        <v>281</v>
      </c>
      <c r="B144" s="565"/>
      <c r="C144" s="566"/>
      <c r="D144" s="30"/>
      <c r="E144" s="129"/>
      <c r="F144" s="30"/>
      <c r="G144" s="129"/>
      <c r="H144" s="30"/>
      <c r="I144" s="129"/>
      <c r="J144" s="30"/>
      <c r="K144" s="129"/>
      <c r="L144" s="30"/>
      <c r="M144" s="129"/>
      <c r="N144" s="30"/>
      <c r="O144" s="129"/>
      <c r="P144" s="30"/>
      <c r="Q144" s="129"/>
      <c r="R144" s="30"/>
      <c r="S144" s="129"/>
      <c r="T144" s="130"/>
      <c r="U144" s="131"/>
      <c r="V144" s="132" t="str">
        <f>IF(D144&gt;0,+E144/D144,"")</f>
        <v/>
      </c>
      <c r="W144" s="132" t="str">
        <f>IF(F144&gt;0,+G144/F144,"")</f>
        <v/>
      </c>
      <c r="X144" s="132" t="str">
        <f>IF(H144&gt;0,+I144/H144,"")</f>
        <v/>
      </c>
      <c r="Y144" s="132" t="str">
        <f>IF(J144&gt;0,+K144/J144,"")</f>
        <v/>
      </c>
      <c r="Z144" s="132" t="str">
        <f>IF(L144&gt;0,+M144/L144,"")</f>
        <v/>
      </c>
      <c r="AA144" s="132" t="str">
        <f>IF(N144&gt;0,+O144/N144,"")</f>
        <v/>
      </c>
      <c r="AB144" s="132" t="str">
        <f>IF(P144&gt;0,+Q144/P144,"")</f>
        <v/>
      </c>
      <c r="AC144" s="132" t="str">
        <f>IF(R144&gt;0,+S144/R144,"")</f>
        <v/>
      </c>
      <c r="AD144" s="131"/>
      <c r="AE144" s="133" t="e">
        <f>AVERAGE(V144:AC144)</f>
        <v>#DIV/0!</v>
      </c>
    </row>
    <row r="145" spans="1:31" s="45" customFormat="1" ht="15" customHeight="1" outlineLevel="1" x14ac:dyDescent="0.25">
      <c r="A145" s="544" t="s">
        <v>244</v>
      </c>
      <c r="B145" s="545"/>
      <c r="C145" s="546"/>
      <c r="D145" s="30"/>
      <c r="E145" s="129"/>
      <c r="F145" s="30"/>
      <c r="G145" s="129"/>
      <c r="H145" s="30"/>
      <c r="I145" s="129"/>
      <c r="J145" s="30"/>
      <c r="K145" s="129"/>
      <c r="L145" s="30"/>
      <c r="M145" s="129"/>
      <c r="N145" s="30"/>
      <c r="O145" s="129"/>
      <c r="P145" s="30"/>
      <c r="Q145" s="129"/>
      <c r="R145" s="30"/>
      <c r="S145" s="129"/>
      <c r="T145" s="130"/>
      <c r="U145" s="131"/>
      <c r="V145" s="132" t="str">
        <f>IF(D145&gt;0,+E145/D145,"")</f>
        <v/>
      </c>
      <c r="W145" s="132" t="str">
        <f>IF(F145&gt;0,+G145/F145,"")</f>
        <v/>
      </c>
      <c r="X145" s="132" t="str">
        <f>IF(H145&gt;0,+I145/H145,"")</f>
        <v/>
      </c>
      <c r="Y145" s="132" t="str">
        <f>IF(J145&gt;0,+K145/J145,"")</f>
        <v/>
      </c>
      <c r="Z145" s="132" t="str">
        <f>IF(L145&gt;0,+M145/L145,"")</f>
        <v/>
      </c>
      <c r="AA145" s="132" t="str">
        <f>IF(N145&gt;0,+O145/N145,"")</f>
        <v/>
      </c>
      <c r="AB145" s="132" t="str">
        <f>IF(P145&gt;0,+Q145/P145,"")</f>
        <v/>
      </c>
      <c r="AC145" s="132" t="str">
        <f>IF(R145&gt;0,+S145/R145,"")</f>
        <v/>
      </c>
      <c r="AD145" s="131"/>
      <c r="AE145" s="133" t="e">
        <f>AVERAGE(V145:AC145)</f>
        <v>#DIV/0!</v>
      </c>
    </row>
    <row r="146" spans="1:31" s="45" customFormat="1" ht="15" customHeight="1" outlineLevel="1" x14ac:dyDescent="0.25">
      <c r="A146" s="564" t="s">
        <v>470</v>
      </c>
      <c r="B146" s="565"/>
      <c r="C146" s="566"/>
      <c r="D146" s="30"/>
      <c r="E146" s="129"/>
      <c r="F146" s="30"/>
      <c r="G146" s="129"/>
      <c r="H146" s="30"/>
      <c r="I146" s="129"/>
      <c r="J146" s="30"/>
      <c r="K146" s="129"/>
      <c r="L146" s="30"/>
      <c r="M146" s="129"/>
      <c r="N146" s="30"/>
      <c r="O146" s="129"/>
      <c r="P146" s="30"/>
      <c r="Q146" s="129"/>
      <c r="R146" s="30"/>
      <c r="S146" s="129"/>
      <c r="T146" s="130"/>
      <c r="U146" s="131"/>
      <c r="V146" s="132" t="str">
        <f>IF(D146&gt;0,+E146/D146,"")</f>
        <v/>
      </c>
      <c r="W146" s="132" t="str">
        <f>IF(F146&gt;0,+G146/F146,"")</f>
        <v/>
      </c>
      <c r="X146" s="132" t="str">
        <f>IF(H146&gt;0,+I146/H146,"")</f>
        <v/>
      </c>
      <c r="Y146" s="132" t="str">
        <f>IF(J146&gt;0,+K146/J146,"")</f>
        <v/>
      </c>
      <c r="Z146" s="132" t="str">
        <f>IF(L146&gt;0,+M146/L146,"")</f>
        <v/>
      </c>
      <c r="AA146" s="132" t="str">
        <f>IF(N146&gt;0,+O146/N146,"")</f>
        <v/>
      </c>
      <c r="AB146" s="132" t="str">
        <f>IF(P146&gt;0,+Q146/P146,"")</f>
        <v/>
      </c>
      <c r="AC146" s="132" t="str">
        <f>IF(R146&gt;0,+S146/R146,"")</f>
        <v/>
      </c>
      <c r="AD146" s="131"/>
      <c r="AE146" s="133" t="e">
        <f>AVERAGE(V146:AC146)</f>
        <v>#DIV/0!</v>
      </c>
    </row>
    <row r="147" spans="1:31" s="45" customFormat="1" ht="15" customHeight="1" outlineLevel="1" x14ac:dyDescent="0.25">
      <c r="A147" s="564" t="s">
        <v>471</v>
      </c>
      <c r="B147" s="565"/>
      <c r="C147" s="566"/>
      <c r="D147" s="30"/>
      <c r="E147" s="129"/>
      <c r="F147" s="30"/>
      <c r="G147" s="129"/>
      <c r="H147" s="30"/>
      <c r="I147" s="129"/>
      <c r="J147" s="30"/>
      <c r="K147" s="129"/>
      <c r="L147" s="30"/>
      <c r="M147" s="129"/>
      <c r="N147" s="30"/>
      <c r="O147" s="129"/>
      <c r="P147" s="30"/>
      <c r="Q147" s="129"/>
      <c r="R147" s="30"/>
      <c r="S147" s="129"/>
      <c r="T147" s="130"/>
      <c r="U147" s="131"/>
      <c r="V147" s="132" t="str">
        <f>IF(D147&gt;0,+E147/D147,"")</f>
        <v/>
      </c>
      <c r="W147" s="132" t="str">
        <f>IF(F147&gt;0,+G147/F147,"")</f>
        <v/>
      </c>
      <c r="X147" s="132" t="str">
        <f>IF(H147&gt;0,+I147/H147,"")</f>
        <v/>
      </c>
      <c r="Y147" s="132" t="str">
        <f>IF(J147&gt;0,+K147/J147,"")</f>
        <v/>
      </c>
      <c r="Z147" s="132" t="str">
        <f>IF(L147&gt;0,+M147/L147,"")</f>
        <v/>
      </c>
      <c r="AA147" s="132" t="str">
        <f>IF(N147&gt;0,+O147/N147,"")</f>
        <v/>
      </c>
      <c r="AB147" s="132" t="str">
        <f>IF(P147&gt;0,+Q147/P147,"")</f>
        <v/>
      </c>
      <c r="AC147" s="132" t="str">
        <f>IF(R147&gt;0,+S147/R147,"")</f>
        <v/>
      </c>
      <c r="AD147" s="131"/>
      <c r="AE147" s="133" t="e">
        <f>AVERAGE(V147:AC147)</f>
        <v>#DIV/0!</v>
      </c>
    </row>
    <row r="148" spans="1:31" s="45" customFormat="1" ht="15" customHeight="1" outlineLevel="1" x14ac:dyDescent="0.25">
      <c r="A148" s="544" t="s">
        <v>245</v>
      </c>
      <c r="B148" s="545"/>
      <c r="C148" s="546"/>
      <c r="D148" s="30"/>
      <c r="E148" s="129"/>
      <c r="F148" s="30"/>
      <c r="G148" s="129"/>
      <c r="H148" s="30"/>
      <c r="I148" s="129"/>
      <c r="J148" s="30"/>
      <c r="K148" s="129"/>
      <c r="L148" s="30"/>
      <c r="M148" s="129"/>
      <c r="N148" s="30"/>
      <c r="O148" s="129"/>
      <c r="P148" s="30"/>
      <c r="Q148" s="129"/>
      <c r="R148" s="30"/>
      <c r="S148" s="129"/>
      <c r="T148" s="130"/>
      <c r="U148" s="131"/>
      <c r="V148" s="132" t="str">
        <f t="shared" si="40"/>
        <v/>
      </c>
      <c r="W148" s="132" t="str">
        <f t="shared" si="41"/>
        <v/>
      </c>
      <c r="X148" s="132" t="str">
        <f t="shared" si="42"/>
        <v/>
      </c>
      <c r="Y148" s="132" t="str">
        <f t="shared" si="43"/>
        <v/>
      </c>
      <c r="Z148" s="132" t="str">
        <f t="shared" si="44"/>
        <v/>
      </c>
      <c r="AA148" s="132" t="str">
        <f t="shared" si="45"/>
        <v/>
      </c>
      <c r="AB148" s="132" t="str">
        <f t="shared" si="46"/>
        <v/>
      </c>
      <c r="AC148" s="132" t="str">
        <f t="shared" si="47"/>
        <v/>
      </c>
      <c r="AD148" s="131"/>
      <c r="AE148" s="133" t="e">
        <f t="shared" si="48"/>
        <v>#DIV/0!</v>
      </c>
    </row>
    <row r="149" spans="1:31" s="45" customFormat="1" ht="15" customHeight="1" outlineLevel="1" x14ac:dyDescent="0.25">
      <c r="A149" s="564" t="s">
        <v>246</v>
      </c>
      <c r="B149" s="565"/>
      <c r="C149" s="566"/>
      <c r="D149" s="31"/>
      <c r="E149" s="147"/>
      <c r="F149" s="31"/>
      <c r="G149" s="147"/>
      <c r="H149" s="31"/>
      <c r="I149" s="147"/>
      <c r="J149" s="31"/>
      <c r="K149" s="147"/>
      <c r="L149" s="31"/>
      <c r="M149" s="147"/>
      <c r="N149" s="31"/>
      <c r="O149" s="147"/>
      <c r="P149" s="31"/>
      <c r="Q149" s="147"/>
      <c r="R149" s="31"/>
      <c r="S149" s="147"/>
      <c r="T149" s="130"/>
      <c r="U149" s="131"/>
      <c r="V149" s="132" t="str">
        <f>IF(D149&gt;0,+E149/D149,"")</f>
        <v/>
      </c>
      <c r="W149" s="132" t="str">
        <f>IF(F149&gt;0,+G149/F149,"")</f>
        <v/>
      </c>
      <c r="X149" s="132" t="str">
        <f>IF(H149&gt;0,+I149/H149,"")</f>
        <v/>
      </c>
      <c r="Y149" s="132" t="str">
        <f>IF(J149&gt;0,+K149/J149,"")</f>
        <v/>
      </c>
      <c r="Z149" s="132" t="str">
        <f>IF(L149&gt;0,+M149/L149,"")</f>
        <v/>
      </c>
      <c r="AA149" s="132" t="str">
        <f>IF(N149&gt;0,+O149/N149,"")</f>
        <v/>
      </c>
      <c r="AB149" s="132" t="str">
        <f>IF(P149&gt;0,+Q149/P149,"")</f>
        <v/>
      </c>
      <c r="AC149" s="132" t="str">
        <f>IF(R149&gt;0,+S149/R149,"")</f>
        <v/>
      </c>
      <c r="AD149" s="131"/>
      <c r="AE149" s="133" t="e">
        <f>AVERAGE(V149:AC149)</f>
        <v>#DIV/0!</v>
      </c>
    </row>
    <row r="150" spans="1:31" s="45" customFormat="1" ht="15" customHeight="1" outlineLevel="1" x14ac:dyDescent="0.25">
      <c r="A150" s="544" t="s">
        <v>247</v>
      </c>
      <c r="B150" s="545"/>
      <c r="C150" s="546"/>
      <c r="D150" s="9"/>
      <c r="E150" s="129"/>
      <c r="F150" s="9"/>
      <c r="G150" s="129"/>
      <c r="H150" s="9"/>
      <c r="I150" s="129"/>
      <c r="J150" s="9"/>
      <c r="K150" s="129"/>
      <c r="L150" s="9"/>
      <c r="M150" s="129"/>
      <c r="N150" s="9"/>
      <c r="O150" s="129"/>
      <c r="P150" s="9"/>
      <c r="Q150" s="129"/>
      <c r="R150" s="9"/>
      <c r="S150" s="129"/>
      <c r="T150" s="130"/>
      <c r="U150" s="131"/>
      <c r="V150" s="132" t="str">
        <f>IF(D150&gt;0,+E150/D150,"")</f>
        <v/>
      </c>
      <c r="W150" s="132" t="str">
        <f>IF(F150&gt;0,+G150/F150,"")</f>
        <v/>
      </c>
      <c r="X150" s="132" t="str">
        <f>IF(H150&gt;0,+I150/H150,"")</f>
        <v/>
      </c>
      <c r="Y150" s="132" t="str">
        <f>IF(J150&gt;0,+K150/J150,"")</f>
        <v/>
      </c>
      <c r="Z150" s="132" t="str">
        <f>IF(L150&gt;0,+M150/L150,"")</f>
        <v/>
      </c>
      <c r="AA150" s="132" t="str">
        <f>IF(N150&gt;0,+O150/N150,"")</f>
        <v/>
      </c>
      <c r="AB150" s="132" t="str">
        <f>IF(P150&gt;0,+Q150/P150,"")</f>
        <v/>
      </c>
      <c r="AC150" s="132" t="str">
        <f>IF(R150&gt;0,+S150/R150,"")</f>
        <v/>
      </c>
      <c r="AD150" s="131"/>
      <c r="AE150" s="133" t="e">
        <f>AVERAGE(V150:AC150)</f>
        <v>#DIV/0!</v>
      </c>
    </row>
    <row r="151" spans="1:31" s="45" customFormat="1" ht="15" customHeight="1" outlineLevel="1" x14ac:dyDescent="0.25">
      <c r="A151" s="586" t="s">
        <v>248</v>
      </c>
      <c r="B151" s="587"/>
      <c r="C151" s="588"/>
      <c r="D151" s="9"/>
      <c r="E151" s="129"/>
      <c r="F151" s="9"/>
      <c r="G151" s="129"/>
      <c r="H151" s="9"/>
      <c r="I151" s="129"/>
      <c r="J151" s="9"/>
      <c r="K151" s="129"/>
      <c r="L151" s="9"/>
      <c r="M151" s="129"/>
      <c r="N151" s="9"/>
      <c r="O151" s="129"/>
      <c r="P151" s="9"/>
      <c r="Q151" s="129"/>
      <c r="R151" s="9"/>
      <c r="S151" s="129"/>
      <c r="T151" s="130"/>
      <c r="U151" s="131"/>
      <c r="V151" s="132" t="str">
        <f>IF(D151&gt;0,+E151/D151,"")</f>
        <v/>
      </c>
      <c r="W151" s="132" t="str">
        <f>IF(F151&gt;0,+G151/F151,"")</f>
        <v/>
      </c>
      <c r="X151" s="132" t="str">
        <f>IF(H151&gt;0,+I151/H151,"")</f>
        <v/>
      </c>
      <c r="Y151" s="132" t="str">
        <f>IF(J151&gt;0,+K151/J151,"")</f>
        <v/>
      </c>
      <c r="Z151" s="132" t="str">
        <f>IF(L151&gt;0,+M151/L151,"")</f>
        <v/>
      </c>
      <c r="AA151" s="132" t="str">
        <f>IF(N151&gt;0,+O151/N151,"")</f>
        <v/>
      </c>
      <c r="AB151" s="132" t="str">
        <f>IF(P151&gt;0,+Q151/P151,"")</f>
        <v/>
      </c>
      <c r="AC151" s="132" t="str">
        <f>IF(R151&gt;0,+S151/R151,"")</f>
        <v/>
      </c>
      <c r="AD151" s="131"/>
      <c r="AE151" s="133" t="e">
        <f>AVERAGE(V151:AC151)</f>
        <v>#DIV/0!</v>
      </c>
    </row>
    <row r="152" spans="1:31" s="45" customFormat="1" ht="15" customHeight="1" outlineLevel="1" x14ac:dyDescent="0.25">
      <c r="A152" s="564" t="s">
        <v>196</v>
      </c>
      <c r="B152" s="565"/>
      <c r="C152" s="566"/>
      <c r="D152" s="30"/>
      <c r="E152" s="129"/>
      <c r="F152" s="30"/>
      <c r="G152" s="129"/>
      <c r="H152" s="30"/>
      <c r="I152" s="129"/>
      <c r="J152" s="30"/>
      <c r="K152" s="129"/>
      <c r="L152" s="30"/>
      <c r="M152" s="129"/>
      <c r="N152" s="30"/>
      <c r="O152" s="129"/>
      <c r="P152" s="30"/>
      <c r="Q152" s="129"/>
      <c r="R152" s="30"/>
      <c r="S152" s="129"/>
      <c r="T152" s="130"/>
      <c r="U152" s="131"/>
      <c r="V152" s="132" t="str">
        <f>IF(D152&gt;0,+E152/D152,"")</f>
        <v/>
      </c>
      <c r="W152" s="132" t="str">
        <f>IF(F152&gt;0,+G152/F152,"")</f>
        <v/>
      </c>
      <c r="X152" s="132" t="str">
        <f>IF(H152&gt;0,+I152/H152,"")</f>
        <v/>
      </c>
      <c r="Y152" s="132" t="str">
        <f>IF(J152&gt;0,+K152/J152,"")</f>
        <v/>
      </c>
      <c r="Z152" s="132" t="str">
        <f>IF(L152&gt;0,+M152/L152,"")</f>
        <v/>
      </c>
      <c r="AA152" s="132" t="str">
        <f>IF(N152&gt;0,+O152/N152,"")</f>
        <v/>
      </c>
      <c r="AB152" s="132" t="str">
        <f>IF(P152&gt;0,+Q152/P152,"")</f>
        <v/>
      </c>
      <c r="AC152" s="132" t="str">
        <f>IF(R152&gt;0,+S152/R152,"")</f>
        <v/>
      </c>
      <c r="AD152" s="131"/>
      <c r="AE152" s="133" t="e">
        <f>AVERAGE(V152:AC152)</f>
        <v>#DIV/0!</v>
      </c>
    </row>
    <row r="153" spans="1:31" s="45" customFormat="1" ht="15" customHeight="1" outlineLevel="1" x14ac:dyDescent="0.25">
      <c r="A153" s="544" t="s">
        <v>249</v>
      </c>
      <c r="B153" s="545"/>
      <c r="C153" s="546"/>
      <c r="D153" s="30"/>
      <c r="E153" s="129"/>
      <c r="F153" s="30"/>
      <c r="G153" s="129"/>
      <c r="H153" s="30"/>
      <c r="I153" s="129"/>
      <c r="J153" s="30"/>
      <c r="K153" s="129"/>
      <c r="L153" s="30"/>
      <c r="M153" s="129"/>
      <c r="N153" s="30"/>
      <c r="O153" s="129"/>
      <c r="P153" s="30"/>
      <c r="Q153" s="129"/>
      <c r="R153" s="30"/>
      <c r="S153" s="129"/>
      <c r="T153" s="130"/>
      <c r="U153" s="131"/>
      <c r="V153" s="132" t="str">
        <f t="shared" ref="V153:V158" si="58">IF(D153&gt;0,+E153/D153,"")</f>
        <v/>
      </c>
      <c r="W153" s="132" t="str">
        <f t="shared" ref="W153:W158" si="59">IF(F153&gt;0,+G153/F153,"")</f>
        <v/>
      </c>
      <c r="X153" s="132" t="str">
        <f t="shared" ref="X153:X158" si="60">IF(H153&gt;0,+I153/H153,"")</f>
        <v/>
      </c>
      <c r="Y153" s="132" t="str">
        <f t="shared" ref="Y153:Y158" si="61">IF(J153&gt;0,+K153/J153,"")</f>
        <v/>
      </c>
      <c r="Z153" s="132" t="str">
        <f t="shared" ref="Z153:Z158" si="62">IF(L153&gt;0,+M153/L153,"")</f>
        <v/>
      </c>
      <c r="AA153" s="132" t="str">
        <f t="shared" ref="AA153:AA158" si="63">IF(N153&gt;0,+O153/N153,"")</f>
        <v/>
      </c>
      <c r="AB153" s="132" t="str">
        <f t="shared" ref="AB153:AB158" si="64">IF(P153&gt;0,+Q153/P153,"")</f>
        <v/>
      </c>
      <c r="AC153" s="132" t="str">
        <f t="shared" ref="AC153:AC158" si="65">IF(R153&gt;0,+S153/R153,"")</f>
        <v/>
      </c>
      <c r="AD153" s="131"/>
      <c r="AE153" s="133" t="e">
        <f t="shared" ref="AE153:AE158" si="66">AVERAGE(V153:AC153)</f>
        <v>#DIV/0!</v>
      </c>
    </row>
    <row r="154" spans="1:31" s="45" customFormat="1" ht="15" customHeight="1" outlineLevel="1" x14ac:dyDescent="0.25">
      <c r="A154" s="564" t="s">
        <v>250</v>
      </c>
      <c r="B154" s="565"/>
      <c r="C154" s="566"/>
      <c r="D154" s="30"/>
      <c r="E154" s="129"/>
      <c r="F154" s="30"/>
      <c r="G154" s="129"/>
      <c r="H154" s="30"/>
      <c r="I154" s="129"/>
      <c r="J154" s="30"/>
      <c r="K154" s="129"/>
      <c r="L154" s="30"/>
      <c r="M154" s="129"/>
      <c r="N154" s="30"/>
      <c r="O154" s="129"/>
      <c r="P154" s="30"/>
      <c r="Q154" s="129"/>
      <c r="R154" s="30"/>
      <c r="S154" s="129"/>
      <c r="T154" s="130"/>
      <c r="U154" s="131"/>
      <c r="V154" s="132" t="str">
        <f t="shared" si="58"/>
        <v/>
      </c>
      <c r="W154" s="132" t="str">
        <f t="shared" si="59"/>
        <v/>
      </c>
      <c r="X154" s="132" t="str">
        <f t="shared" si="60"/>
        <v/>
      </c>
      <c r="Y154" s="132" t="str">
        <f t="shared" si="61"/>
        <v/>
      </c>
      <c r="Z154" s="132" t="str">
        <f t="shared" si="62"/>
        <v/>
      </c>
      <c r="AA154" s="132" t="str">
        <f t="shared" si="63"/>
        <v/>
      </c>
      <c r="AB154" s="132" t="str">
        <f t="shared" si="64"/>
        <v/>
      </c>
      <c r="AC154" s="132" t="str">
        <f t="shared" si="65"/>
        <v/>
      </c>
      <c r="AD154" s="131"/>
      <c r="AE154" s="133" t="e">
        <f t="shared" si="66"/>
        <v>#DIV/0!</v>
      </c>
    </row>
    <row r="155" spans="1:31" s="45" customFormat="1" ht="15" customHeight="1" outlineLevel="1" x14ac:dyDescent="0.25">
      <c r="A155" s="564" t="s">
        <v>251</v>
      </c>
      <c r="B155" s="565"/>
      <c r="C155" s="566"/>
      <c r="D155" s="30"/>
      <c r="E155" s="129"/>
      <c r="F155" s="30"/>
      <c r="G155" s="129"/>
      <c r="H155" s="30"/>
      <c r="I155" s="129"/>
      <c r="J155" s="30"/>
      <c r="K155" s="129"/>
      <c r="L155" s="30"/>
      <c r="M155" s="129"/>
      <c r="N155" s="30"/>
      <c r="O155" s="129"/>
      <c r="P155" s="30"/>
      <c r="Q155" s="129"/>
      <c r="R155" s="30"/>
      <c r="S155" s="129"/>
      <c r="T155" s="130"/>
      <c r="U155" s="131"/>
      <c r="V155" s="132" t="str">
        <f t="shared" si="58"/>
        <v/>
      </c>
      <c r="W155" s="132" t="str">
        <f t="shared" si="59"/>
        <v/>
      </c>
      <c r="X155" s="132" t="str">
        <f t="shared" si="60"/>
        <v/>
      </c>
      <c r="Y155" s="132" t="str">
        <f t="shared" si="61"/>
        <v/>
      </c>
      <c r="Z155" s="132" t="str">
        <f t="shared" si="62"/>
        <v/>
      </c>
      <c r="AA155" s="132" t="str">
        <f t="shared" si="63"/>
        <v/>
      </c>
      <c r="AB155" s="132" t="str">
        <f t="shared" si="64"/>
        <v/>
      </c>
      <c r="AC155" s="132" t="str">
        <f t="shared" si="65"/>
        <v/>
      </c>
      <c r="AD155" s="131"/>
      <c r="AE155" s="133" t="e">
        <f t="shared" si="66"/>
        <v>#DIV/0!</v>
      </c>
    </row>
    <row r="156" spans="1:31" s="45" customFormat="1" ht="15" customHeight="1" outlineLevel="1" x14ac:dyDescent="0.25">
      <c r="A156" s="564" t="s">
        <v>252</v>
      </c>
      <c r="B156" s="565"/>
      <c r="C156" s="566"/>
      <c r="D156" s="30"/>
      <c r="E156" s="129"/>
      <c r="F156" s="30"/>
      <c r="G156" s="129"/>
      <c r="H156" s="30"/>
      <c r="I156" s="129"/>
      <c r="J156" s="30"/>
      <c r="K156" s="129"/>
      <c r="L156" s="30"/>
      <c r="M156" s="129"/>
      <c r="N156" s="30"/>
      <c r="O156" s="129"/>
      <c r="P156" s="30"/>
      <c r="Q156" s="129"/>
      <c r="R156" s="30"/>
      <c r="S156" s="129"/>
      <c r="T156" s="130"/>
      <c r="U156" s="131"/>
      <c r="V156" s="132" t="str">
        <f t="shared" si="58"/>
        <v/>
      </c>
      <c r="W156" s="132" t="str">
        <f t="shared" si="59"/>
        <v/>
      </c>
      <c r="X156" s="132" t="str">
        <f t="shared" si="60"/>
        <v/>
      </c>
      <c r="Y156" s="132" t="str">
        <f t="shared" si="61"/>
        <v/>
      </c>
      <c r="Z156" s="132" t="str">
        <f t="shared" si="62"/>
        <v/>
      </c>
      <c r="AA156" s="132" t="str">
        <f t="shared" si="63"/>
        <v/>
      </c>
      <c r="AB156" s="132" t="str">
        <f t="shared" si="64"/>
        <v/>
      </c>
      <c r="AC156" s="132" t="str">
        <f t="shared" si="65"/>
        <v/>
      </c>
      <c r="AD156" s="131"/>
      <c r="AE156" s="133" t="e">
        <f t="shared" si="66"/>
        <v>#DIV/0!</v>
      </c>
    </row>
    <row r="157" spans="1:31" s="45" customFormat="1" ht="15" customHeight="1" outlineLevel="1" x14ac:dyDescent="0.25">
      <c r="A157" s="469" t="s">
        <v>167</v>
      </c>
      <c r="B157" s="470"/>
      <c r="C157" s="471"/>
      <c r="D157" s="30"/>
      <c r="E157" s="129"/>
      <c r="F157" s="30"/>
      <c r="G157" s="129"/>
      <c r="H157" s="30"/>
      <c r="I157" s="129"/>
      <c r="J157" s="30"/>
      <c r="K157" s="129"/>
      <c r="L157" s="30"/>
      <c r="M157" s="129"/>
      <c r="N157" s="30"/>
      <c r="O157" s="129"/>
      <c r="P157" s="30"/>
      <c r="Q157" s="129"/>
      <c r="R157" s="30"/>
      <c r="S157" s="129"/>
      <c r="T157" s="130"/>
      <c r="U157" s="131"/>
      <c r="V157" s="132" t="str">
        <f t="shared" si="58"/>
        <v/>
      </c>
      <c r="W157" s="132" t="str">
        <f t="shared" si="59"/>
        <v/>
      </c>
      <c r="X157" s="132" t="str">
        <f t="shared" si="60"/>
        <v/>
      </c>
      <c r="Y157" s="132" t="str">
        <f t="shared" si="61"/>
        <v/>
      </c>
      <c r="Z157" s="132" t="str">
        <f t="shared" si="62"/>
        <v/>
      </c>
      <c r="AA157" s="132" t="str">
        <f t="shared" si="63"/>
        <v/>
      </c>
      <c r="AB157" s="132" t="str">
        <f t="shared" si="64"/>
        <v/>
      </c>
      <c r="AC157" s="132" t="str">
        <f t="shared" si="65"/>
        <v/>
      </c>
      <c r="AD157" s="131"/>
      <c r="AE157" s="133" t="e">
        <f t="shared" si="66"/>
        <v>#DIV/0!</v>
      </c>
    </row>
    <row r="158" spans="1:31" s="45" customFormat="1" ht="15" customHeight="1" outlineLevel="1" x14ac:dyDescent="0.25">
      <c r="A158" s="469" t="s">
        <v>146</v>
      </c>
      <c r="B158" s="470"/>
      <c r="C158" s="471"/>
      <c r="D158" s="30"/>
      <c r="E158" s="129"/>
      <c r="F158" s="30"/>
      <c r="G158" s="129"/>
      <c r="H158" s="30"/>
      <c r="I158" s="129"/>
      <c r="J158" s="30"/>
      <c r="K158" s="129"/>
      <c r="L158" s="30"/>
      <c r="M158" s="129"/>
      <c r="N158" s="30"/>
      <c r="O158" s="129"/>
      <c r="P158" s="30"/>
      <c r="Q158" s="129"/>
      <c r="R158" s="30"/>
      <c r="S158" s="129"/>
      <c r="T158" s="130"/>
      <c r="U158" s="131"/>
      <c r="V158" s="132" t="str">
        <f t="shared" si="58"/>
        <v/>
      </c>
      <c r="W158" s="132" t="str">
        <f t="shared" si="59"/>
        <v/>
      </c>
      <c r="X158" s="132" t="str">
        <f t="shared" si="60"/>
        <v/>
      </c>
      <c r="Y158" s="132" t="str">
        <f t="shared" si="61"/>
        <v/>
      </c>
      <c r="Z158" s="132" t="str">
        <f t="shared" si="62"/>
        <v/>
      </c>
      <c r="AA158" s="132" t="str">
        <f t="shared" si="63"/>
        <v/>
      </c>
      <c r="AB158" s="132" t="str">
        <f t="shared" si="64"/>
        <v/>
      </c>
      <c r="AC158" s="132" t="str">
        <f t="shared" si="65"/>
        <v/>
      </c>
      <c r="AD158" s="131"/>
      <c r="AE158" s="133" t="e">
        <f t="shared" si="66"/>
        <v>#DIV/0!</v>
      </c>
    </row>
    <row r="159" spans="1:31" s="45" customFormat="1" ht="15" customHeight="1" outlineLevel="1" x14ac:dyDescent="0.25">
      <c r="A159" s="469" t="s">
        <v>147</v>
      </c>
      <c r="B159" s="470"/>
      <c r="C159" s="471"/>
      <c r="D159" s="30"/>
      <c r="E159" s="129"/>
      <c r="F159" s="30"/>
      <c r="G159" s="129"/>
      <c r="H159" s="30"/>
      <c r="I159" s="129"/>
      <c r="J159" s="30"/>
      <c r="K159" s="129"/>
      <c r="L159" s="30"/>
      <c r="M159" s="129"/>
      <c r="N159" s="30"/>
      <c r="O159" s="129"/>
      <c r="P159" s="30"/>
      <c r="Q159" s="129"/>
      <c r="R159" s="30"/>
      <c r="S159" s="129"/>
      <c r="T159" s="130"/>
      <c r="U159" s="131"/>
      <c r="V159" s="132" t="str">
        <f t="shared" si="40"/>
        <v/>
      </c>
      <c r="W159" s="132" t="str">
        <f t="shared" si="41"/>
        <v/>
      </c>
      <c r="X159" s="132" t="str">
        <f t="shared" si="42"/>
        <v/>
      </c>
      <c r="Y159" s="132" t="str">
        <f t="shared" si="43"/>
        <v/>
      </c>
      <c r="Z159" s="132" t="str">
        <f t="shared" si="44"/>
        <v/>
      </c>
      <c r="AA159" s="132" t="str">
        <f t="shared" si="45"/>
        <v/>
      </c>
      <c r="AB159" s="132" t="str">
        <f t="shared" si="46"/>
        <v/>
      </c>
      <c r="AC159" s="132" t="str">
        <f t="shared" si="47"/>
        <v/>
      </c>
      <c r="AD159" s="131"/>
      <c r="AE159" s="133" t="e">
        <f t="shared" si="48"/>
        <v>#DIV/0!</v>
      </c>
    </row>
    <row r="160" spans="1:31" s="45" customFormat="1" ht="15" customHeight="1" outlineLevel="1" x14ac:dyDescent="0.25">
      <c r="A160" s="469" t="s">
        <v>282</v>
      </c>
      <c r="B160" s="470"/>
      <c r="C160" s="471"/>
      <c r="D160" s="30"/>
      <c r="E160" s="129"/>
      <c r="F160" s="30"/>
      <c r="G160" s="129"/>
      <c r="H160" s="30"/>
      <c r="I160" s="129"/>
      <c r="J160" s="30"/>
      <c r="K160" s="129"/>
      <c r="L160" s="30"/>
      <c r="M160" s="129"/>
      <c r="N160" s="30"/>
      <c r="O160" s="129"/>
      <c r="P160" s="30"/>
      <c r="Q160" s="129"/>
      <c r="R160" s="30"/>
      <c r="S160" s="129"/>
      <c r="T160" s="130"/>
      <c r="U160" s="131"/>
      <c r="V160" s="132" t="str">
        <f>IF(D160&gt;0,+E160/D160,"")</f>
        <v/>
      </c>
      <c r="W160" s="132" t="str">
        <f>IF(F160&gt;0,+G160/F160,"")</f>
        <v/>
      </c>
      <c r="X160" s="132" t="str">
        <f>IF(H160&gt;0,+I160/H160,"")</f>
        <v/>
      </c>
      <c r="Y160" s="132" t="str">
        <f>IF(J160&gt;0,+K160/J160,"")</f>
        <v/>
      </c>
      <c r="Z160" s="132" t="str">
        <f>IF(L160&gt;0,+M160/L160,"")</f>
        <v/>
      </c>
      <c r="AA160" s="132" t="str">
        <f>IF(N160&gt;0,+O160/N160,"")</f>
        <v/>
      </c>
      <c r="AB160" s="132" t="str">
        <f>IF(P160&gt;0,+Q160/P160,"")</f>
        <v/>
      </c>
      <c r="AC160" s="132" t="str">
        <f>IF(R160&gt;0,+S160/R160,"")</f>
        <v/>
      </c>
      <c r="AD160" s="131"/>
      <c r="AE160" s="133" t="e">
        <f>AVERAGE(V160:AC160)</f>
        <v>#DIV/0!</v>
      </c>
    </row>
    <row r="161" spans="1:31" s="45" customFormat="1" ht="15" customHeight="1" outlineLevel="1" x14ac:dyDescent="0.25">
      <c r="A161" s="469" t="s">
        <v>469</v>
      </c>
      <c r="B161" s="470"/>
      <c r="C161" s="471"/>
      <c r="D161" s="30"/>
      <c r="E161" s="129"/>
      <c r="F161" s="30"/>
      <c r="G161" s="129"/>
      <c r="H161" s="30"/>
      <c r="I161" s="129"/>
      <c r="J161" s="30"/>
      <c r="K161" s="129"/>
      <c r="L161" s="30"/>
      <c r="M161" s="129"/>
      <c r="N161" s="30"/>
      <c r="O161" s="129"/>
      <c r="P161" s="30"/>
      <c r="Q161" s="129"/>
      <c r="R161" s="30"/>
      <c r="S161" s="129"/>
      <c r="T161" s="130"/>
      <c r="U161" s="131"/>
      <c r="V161" s="132" t="str">
        <f>IF(D161&gt;0,+E161/D161,"")</f>
        <v/>
      </c>
      <c r="W161" s="132" t="str">
        <f>IF(F161&gt;0,+G161/F161,"")</f>
        <v/>
      </c>
      <c r="X161" s="132" t="str">
        <f>IF(H161&gt;0,+I161/H161,"")</f>
        <v/>
      </c>
      <c r="Y161" s="132" t="str">
        <f>IF(J161&gt;0,+K161/J161,"")</f>
        <v/>
      </c>
      <c r="Z161" s="132" t="str">
        <f>IF(L161&gt;0,+M161/L161,"")</f>
        <v/>
      </c>
      <c r="AA161" s="132" t="str">
        <f>IF(N161&gt;0,+O161/N161,"")</f>
        <v/>
      </c>
      <c r="AB161" s="132" t="str">
        <f>IF(P161&gt;0,+Q161/P161,"")</f>
        <v/>
      </c>
      <c r="AC161" s="132" t="str">
        <f>IF(R161&gt;0,+S161/R161,"")</f>
        <v/>
      </c>
      <c r="AD161" s="131"/>
      <c r="AE161" s="133" t="e">
        <f>AVERAGE(V161:AC161)</f>
        <v>#DIV/0!</v>
      </c>
    </row>
    <row r="162" spans="1:31" s="45" customFormat="1" ht="15" customHeight="1" outlineLevel="1" x14ac:dyDescent="0.25">
      <c r="A162" s="469" t="s">
        <v>283</v>
      </c>
      <c r="B162" s="470"/>
      <c r="C162" s="471"/>
      <c r="D162" s="30"/>
      <c r="E162" s="129"/>
      <c r="F162" s="30"/>
      <c r="G162" s="129"/>
      <c r="H162" s="30"/>
      <c r="I162" s="129"/>
      <c r="J162" s="30"/>
      <c r="K162" s="129"/>
      <c r="L162" s="30"/>
      <c r="M162" s="129"/>
      <c r="N162" s="30"/>
      <c r="O162" s="129"/>
      <c r="P162" s="30"/>
      <c r="Q162" s="129"/>
      <c r="R162" s="30"/>
      <c r="S162" s="129"/>
      <c r="T162" s="130"/>
      <c r="U162" s="131"/>
      <c r="V162" s="132" t="str">
        <f>IF(D162&gt;0,+E162/D162,"")</f>
        <v/>
      </c>
      <c r="W162" s="132" t="str">
        <f>IF(F162&gt;0,+G162/F162,"")</f>
        <v/>
      </c>
      <c r="X162" s="132" t="str">
        <f>IF(H162&gt;0,+I162/H162,"")</f>
        <v/>
      </c>
      <c r="Y162" s="132" t="str">
        <f>IF(J162&gt;0,+K162/J162,"")</f>
        <v/>
      </c>
      <c r="Z162" s="132" t="str">
        <f>IF(L162&gt;0,+M162/L162,"")</f>
        <v/>
      </c>
      <c r="AA162" s="132" t="str">
        <f>IF(N162&gt;0,+O162/N162,"")</f>
        <v/>
      </c>
      <c r="AB162" s="132" t="str">
        <f>IF(P162&gt;0,+Q162/P162,"")</f>
        <v/>
      </c>
      <c r="AC162" s="132" t="str">
        <f>IF(R162&gt;0,+S162/R162,"")</f>
        <v/>
      </c>
      <c r="AD162" s="131"/>
      <c r="AE162" s="133" t="e">
        <f>AVERAGE(V162:AC162)</f>
        <v>#DIV/0!</v>
      </c>
    </row>
    <row r="163" spans="1:31" s="45" customFormat="1" ht="15" customHeight="1" outlineLevel="1" x14ac:dyDescent="0.25">
      <c r="A163" s="472" t="s">
        <v>197</v>
      </c>
      <c r="B163" s="473"/>
      <c r="C163" s="474"/>
      <c r="D163" s="11"/>
      <c r="E163" s="144"/>
      <c r="F163" s="11"/>
      <c r="G163" s="144"/>
      <c r="H163" s="11"/>
      <c r="I163" s="144"/>
      <c r="J163" s="11"/>
      <c r="K163" s="144"/>
      <c r="L163" s="11"/>
      <c r="M163" s="144"/>
      <c r="N163" s="11"/>
      <c r="O163" s="144"/>
      <c r="P163" s="11"/>
      <c r="Q163" s="144"/>
      <c r="R163" s="11"/>
      <c r="S163" s="144"/>
      <c r="T163" s="130"/>
      <c r="U163" s="131"/>
      <c r="V163" s="145" t="str">
        <f>IF(D163&gt;0,+E163/D163,"")</f>
        <v/>
      </c>
      <c r="W163" s="145" t="str">
        <f>IF(F163&gt;0,+G163/F163,"")</f>
        <v/>
      </c>
      <c r="X163" s="145" t="str">
        <f>IF(H163&gt;0,+I163/H163,"")</f>
        <v/>
      </c>
      <c r="Y163" s="145" t="str">
        <f>IF(J163&gt;0,+K163/J163,"")</f>
        <v/>
      </c>
      <c r="Z163" s="145" t="str">
        <f>IF(L163&gt;0,+M163/L163,"")</f>
        <v/>
      </c>
      <c r="AA163" s="145" t="str">
        <f>IF(N163&gt;0,+O163/N163,"")</f>
        <v/>
      </c>
      <c r="AB163" s="145" t="str">
        <f>IF(P163&gt;0,+Q163/P163,"")</f>
        <v/>
      </c>
      <c r="AC163" s="145" t="str">
        <f>IF(R163&gt;0,+S163/R163,"")</f>
        <v/>
      </c>
      <c r="AD163" s="131"/>
      <c r="AE163" s="146" t="e">
        <f>AVERAGE(V163:AC163)</f>
        <v>#DIV/0!</v>
      </c>
    </row>
    <row r="164" spans="1:31" s="45" customFormat="1" ht="15" customHeight="1" outlineLevel="1" x14ac:dyDescent="0.25">
      <c r="A164" s="472" t="s">
        <v>152</v>
      </c>
      <c r="B164" s="473"/>
      <c r="C164" s="474"/>
      <c r="D164" s="11"/>
      <c r="E164" s="144"/>
      <c r="F164" s="11"/>
      <c r="G164" s="144"/>
      <c r="H164" s="11"/>
      <c r="I164" s="144"/>
      <c r="J164" s="11"/>
      <c r="K164" s="144"/>
      <c r="L164" s="11"/>
      <c r="M164" s="144"/>
      <c r="N164" s="11"/>
      <c r="O164" s="144"/>
      <c r="P164" s="11"/>
      <c r="Q164" s="144"/>
      <c r="R164" s="11"/>
      <c r="S164" s="144"/>
      <c r="T164" s="130"/>
      <c r="U164" s="131"/>
      <c r="V164" s="145" t="str">
        <f>IF(D164&gt;0,+E164/D164,"")</f>
        <v/>
      </c>
      <c r="W164" s="145" t="str">
        <f>IF(F164&gt;0,+G164/F164,"")</f>
        <v/>
      </c>
      <c r="X164" s="145" t="str">
        <f>IF(H164&gt;0,+I164/H164,"")</f>
        <v/>
      </c>
      <c r="Y164" s="145" t="str">
        <f>IF(J164&gt;0,+K164/J164,"")</f>
        <v/>
      </c>
      <c r="Z164" s="145" t="str">
        <f>IF(L164&gt;0,+M164/L164,"")</f>
        <v/>
      </c>
      <c r="AA164" s="145" t="str">
        <f>IF(N164&gt;0,+O164/N164,"")</f>
        <v/>
      </c>
      <c r="AB164" s="145" t="str">
        <f>IF(P164&gt;0,+Q164/P164,"")</f>
        <v/>
      </c>
      <c r="AC164" s="145" t="str">
        <f>IF(R164&gt;0,+S164/R164,"")</f>
        <v/>
      </c>
      <c r="AD164" s="131"/>
      <c r="AE164" s="146" t="e">
        <f>AVERAGE(V164:AC164)</f>
        <v>#DIV/0!</v>
      </c>
    </row>
    <row r="165" spans="1:31" s="45" customFormat="1" ht="15" customHeight="1" outlineLevel="1" x14ac:dyDescent="0.25">
      <c r="A165" s="572" t="s">
        <v>168</v>
      </c>
      <c r="B165" s="573"/>
      <c r="C165" s="574"/>
      <c r="D165" s="9"/>
      <c r="E165" s="129"/>
      <c r="F165" s="9"/>
      <c r="G165" s="129"/>
      <c r="H165" s="9"/>
      <c r="I165" s="129"/>
      <c r="J165" s="9"/>
      <c r="K165" s="129"/>
      <c r="L165" s="9"/>
      <c r="M165" s="129"/>
      <c r="N165" s="9"/>
      <c r="O165" s="129"/>
      <c r="P165" s="9"/>
      <c r="Q165" s="129"/>
      <c r="R165" s="9"/>
      <c r="S165" s="129"/>
      <c r="T165" s="130"/>
      <c r="U165" s="131"/>
      <c r="V165" s="132" t="str">
        <f t="shared" si="40"/>
        <v/>
      </c>
      <c r="W165" s="132" t="str">
        <f t="shared" si="41"/>
        <v/>
      </c>
      <c r="X165" s="132" t="str">
        <f t="shared" si="42"/>
        <v/>
      </c>
      <c r="Y165" s="132" t="str">
        <f t="shared" si="43"/>
        <v/>
      </c>
      <c r="Z165" s="132" t="str">
        <f t="shared" si="44"/>
        <v/>
      </c>
      <c r="AA165" s="132" t="str">
        <f t="shared" si="45"/>
        <v/>
      </c>
      <c r="AB165" s="132" t="str">
        <f t="shared" si="46"/>
        <v/>
      </c>
      <c r="AC165" s="132" t="str">
        <f t="shared" si="47"/>
        <v/>
      </c>
      <c r="AD165" s="131"/>
      <c r="AE165" s="133" t="e">
        <f t="shared" si="48"/>
        <v>#DIV/0!</v>
      </c>
    </row>
    <row r="166" spans="1:31" s="45" customFormat="1" ht="15" customHeight="1" outlineLevel="1" x14ac:dyDescent="0.25">
      <c r="A166" s="572" t="s">
        <v>295</v>
      </c>
      <c r="B166" s="573"/>
      <c r="C166" s="574"/>
      <c r="D166" s="9"/>
      <c r="E166" s="129"/>
      <c r="F166" s="9"/>
      <c r="G166" s="129"/>
      <c r="H166" s="9"/>
      <c r="I166" s="129"/>
      <c r="J166" s="9"/>
      <c r="K166" s="129"/>
      <c r="L166" s="9"/>
      <c r="M166" s="129"/>
      <c r="N166" s="9"/>
      <c r="O166" s="129"/>
      <c r="P166" s="9"/>
      <c r="Q166" s="129"/>
      <c r="R166" s="9"/>
      <c r="S166" s="129"/>
      <c r="T166" s="130"/>
      <c r="U166" s="131"/>
      <c r="V166" s="132" t="str">
        <f>IF(D166&gt;0,+E166/D166,"")</f>
        <v/>
      </c>
      <c r="W166" s="132" t="str">
        <f>IF(F166&gt;0,+G166/F166,"")</f>
        <v/>
      </c>
      <c r="X166" s="132" t="str">
        <f>IF(H166&gt;0,+I166/H166,"")</f>
        <v/>
      </c>
      <c r="Y166" s="132" t="str">
        <f>IF(J166&gt;0,+K166/J166,"")</f>
        <v/>
      </c>
      <c r="Z166" s="132" t="str">
        <f>IF(L166&gt;0,+M166/L166,"")</f>
        <v/>
      </c>
      <c r="AA166" s="132" t="str">
        <f>IF(N166&gt;0,+O166/N166,"")</f>
        <v/>
      </c>
      <c r="AB166" s="132" t="str">
        <f>IF(P166&gt;0,+Q166/P166,"")</f>
        <v/>
      </c>
      <c r="AC166" s="132" t="str">
        <f>IF(R166&gt;0,+S166/R166,"")</f>
        <v/>
      </c>
      <c r="AD166" s="131"/>
      <c r="AE166" s="133" t="e">
        <f>AVERAGE(V166:AC166)</f>
        <v>#DIV/0!</v>
      </c>
    </row>
    <row r="167" spans="1:31" s="45" customFormat="1" ht="15" customHeight="1" outlineLevel="1" x14ac:dyDescent="0.25">
      <c r="A167" s="572" t="s">
        <v>169</v>
      </c>
      <c r="B167" s="573"/>
      <c r="C167" s="574"/>
      <c r="D167" s="9"/>
      <c r="E167" s="129"/>
      <c r="F167" s="9"/>
      <c r="G167" s="129"/>
      <c r="H167" s="9"/>
      <c r="I167" s="129"/>
      <c r="J167" s="9"/>
      <c r="K167" s="129"/>
      <c r="L167" s="9"/>
      <c r="M167" s="129"/>
      <c r="N167" s="9"/>
      <c r="O167" s="129"/>
      <c r="P167" s="9"/>
      <c r="Q167" s="129"/>
      <c r="R167" s="9"/>
      <c r="S167" s="129"/>
      <c r="T167" s="130"/>
      <c r="U167" s="131"/>
      <c r="V167" s="132" t="str">
        <f t="shared" si="40"/>
        <v/>
      </c>
      <c r="W167" s="132" t="str">
        <f t="shared" si="41"/>
        <v/>
      </c>
      <c r="X167" s="132" t="str">
        <f t="shared" si="42"/>
        <v/>
      </c>
      <c r="Y167" s="132" t="str">
        <f t="shared" si="43"/>
        <v/>
      </c>
      <c r="Z167" s="132" t="str">
        <f t="shared" si="44"/>
        <v/>
      </c>
      <c r="AA167" s="132" t="str">
        <f t="shared" si="45"/>
        <v/>
      </c>
      <c r="AB167" s="132" t="str">
        <f t="shared" si="46"/>
        <v/>
      </c>
      <c r="AC167" s="132" t="str">
        <f t="shared" si="47"/>
        <v/>
      </c>
      <c r="AD167" s="131"/>
      <c r="AE167" s="133" t="e">
        <f t="shared" si="48"/>
        <v>#DIV/0!</v>
      </c>
    </row>
    <row r="168" spans="1:31" s="45" customFormat="1" ht="15" customHeight="1" outlineLevel="1" x14ac:dyDescent="0.25">
      <c r="A168" s="572" t="s">
        <v>217</v>
      </c>
      <c r="B168" s="573"/>
      <c r="C168" s="574"/>
      <c r="D168" s="9"/>
      <c r="E168" s="129"/>
      <c r="F168" s="9"/>
      <c r="G168" s="129"/>
      <c r="H168" s="9"/>
      <c r="I168" s="129"/>
      <c r="J168" s="9"/>
      <c r="K168" s="129"/>
      <c r="L168" s="9"/>
      <c r="M168" s="129"/>
      <c r="N168" s="9"/>
      <c r="O168" s="129"/>
      <c r="P168" s="9"/>
      <c r="Q168" s="129"/>
      <c r="R168" s="9"/>
      <c r="S168" s="129"/>
      <c r="T168" s="130"/>
      <c r="U168" s="131"/>
      <c r="V168" s="132" t="str">
        <f>IF(D168&gt;0,+E168/D168,"")</f>
        <v/>
      </c>
      <c r="W168" s="132" t="str">
        <f>IF(F168&gt;0,+G168/F168,"")</f>
        <v/>
      </c>
      <c r="X168" s="132" t="str">
        <f>IF(H168&gt;0,+I168/H168,"")</f>
        <v/>
      </c>
      <c r="Y168" s="132" t="str">
        <f>IF(J168&gt;0,+K168/J168,"")</f>
        <v/>
      </c>
      <c r="Z168" s="132" t="str">
        <f>IF(L168&gt;0,+M168/L168,"")</f>
        <v/>
      </c>
      <c r="AA168" s="132" t="str">
        <f>IF(N168&gt;0,+O168/N168,"")</f>
        <v/>
      </c>
      <c r="AB168" s="132" t="str">
        <f>IF(P168&gt;0,+Q168/P168,"")</f>
        <v/>
      </c>
      <c r="AC168" s="132" t="str">
        <f>IF(R168&gt;0,+S168/R168,"")</f>
        <v/>
      </c>
      <c r="AD168" s="131"/>
      <c r="AE168" s="133" t="e">
        <f>AVERAGE(V168:AC168)</f>
        <v>#DIV/0!</v>
      </c>
    </row>
    <row r="169" spans="1:31" s="45" customFormat="1" ht="15" customHeight="1" outlineLevel="1" x14ac:dyDescent="0.25">
      <c r="A169" s="572" t="s">
        <v>466</v>
      </c>
      <c r="B169" s="573"/>
      <c r="C169" s="574"/>
      <c r="D169" s="9"/>
      <c r="E169" s="129"/>
      <c r="F169" s="9"/>
      <c r="G169" s="129"/>
      <c r="H169" s="9"/>
      <c r="I169" s="129"/>
      <c r="J169" s="9"/>
      <c r="K169" s="129"/>
      <c r="L169" s="9"/>
      <c r="M169" s="129"/>
      <c r="N169" s="9"/>
      <c r="O169" s="129"/>
      <c r="P169" s="9"/>
      <c r="Q169" s="129"/>
      <c r="R169" s="9"/>
      <c r="S169" s="129"/>
      <c r="T169" s="130"/>
      <c r="U169" s="131"/>
      <c r="V169" s="132" t="str">
        <f>IF(D169&gt;0,+E169/D169,"")</f>
        <v/>
      </c>
      <c r="W169" s="132" t="str">
        <f>IF(F169&gt;0,+G169/F169,"")</f>
        <v/>
      </c>
      <c r="X169" s="132" t="str">
        <f>IF(H169&gt;0,+I169/H169,"")</f>
        <v/>
      </c>
      <c r="Y169" s="132" t="str">
        <f>IF(J169&gt;0,+K169/J169,"")</f>
        <v/>
      </c>
      <c r="Z169" s="132" t="str">
        <f>IF(L169&gt;0,+M169/L169,"")</f>
        <v/>
      </c>
      <c r="AA169" s="132" t="str">
        <f>IF(N169&gt;0,+O169/N169,"")</f>
        <v/>
      </c>
      <c r="AB169" s="132" t="str">
        <f>IF(P169&gt;0,+Q169/P169,"")</f>
        <v/>
      </c>
      <c r="AC169" s="132" t="str">
        <f>IF(R169&gt;0,+S169/R169,"")</f>
        <v/>
      </c>
      <c r="AD169" s="131"/>
      <c r="AE169" s="133" t="e">
        <f>AVERAGE(V169:AC169)</f>
        <v>#DIV/0!</v>
      </c>
    </row>
    <row r="170" spans="1:31" s="45" customFormat="1" ht="15" customHeight="1" outlineLevel="1" x14ac:dyDescent="0.25">
      <c r="A170" s="572" t="s">
        <v>130</v>
      </c>
      <c r="B170" s="573"/>
      <c r="C170" s="574"/>
      <c r="D170" s="9"/>
      <c r="E170" s="129"/>
      <c r="F170" s="9"/>
      <c r="G170" s="129"/>
      <c r="H170" s="9"/>
      <c r="I170" s="129"/>
      <c r="J170" s="9"/>
      <c r="K170" s="129"/>
      <c r="L170" s="9"/>
      <c r="M170" s="129"/>
      <c r="N170" s="9"/>
      <c r="O170" s="129"/>
      <c r="P170" s="9"/>
      <c r="Q170" s="129"/>
      <c r="R170" s="9"/>
      <c r="S170" s="129"/>
      <c r="T170" s="130"/>
      <c r="U170" s="131"/>
      <c r="V170" s="132" t="str">
        <f t="shared" si="40"/>
        <v/>
      </c>
      <c r="W170" s="132" t="str">
        <f t="shared" si="41"/>
        <v/>
      </c>
      <c r="X170" s="132" t="str">
        <f t="shared" si="42"/>
        <v/>
      </c>
      <c r="Y170" s="132" t="str">
        <f t="shared" si="43"/>
        <v/>
      </c>
      <c r="Z170" s="132" t="str">
        <f t="shared" si="44"/>
        <v/>
      </c>
      <c r="AA170" s="132" t="str">
        <f t="shared" si="45"/>
        <v/>
      </c>
      <c r="AB170" s="132" t="str">
        <f t="shared" si="46"/>
        <v/>
      </c>
      <c r="AC170" s="132" t="str">
        <f t="shared" si="47"/>
        <v/>
      </c>
      <c r="AD170" s="131"/>
      <c r="AE170" s="133" t="e">
        <f t="shared" si="48"/>
        <v>#DIV/0!</v>
      </c>
    </row>
    <row r="171" spans="1:31" s="45" customFormat="1" ht="15" customHeight="1" outlineLevel="1" x14ac:dyDescent="0.25">
      <c r="A171" s="572" t="s">
        <v>253</v>
      </c>
      <c r="B171" s="573"/>
      <c r="C171" s="574"/>
      <c r="D171" s="9"/>
      <c r="E171" s="129"/>
      <c r="F171" s="9"/>
      <c r="G171" s="129"/>
      <c r="H171" s="9"/>
      <c r="I171" s="129"/>
      <c r="J171" s="9"/>
      <c r="K171" s="129"/>
      <c r="L171" s="9"/>
      <c r="M171" s="129"/>
      <c r="N171" s="9"/>
      <c r="O171" s="129"/>
      <c r="P171" s="9"/>
      <c r="Q171" s="129"/>
      <c r="R171" s="9"/>
      <c r="S171" s="129"/>
      <c r="T171" s="130"/>
      <c r="U171" s="131"/>
      <c r="V171" s="132" t="str">
        <f t="shared" si="40"/>
        <v/>
      </c>
      <c r="W171" s="132" t="str">
        <f t="shared" si="41"/>
        <v/>
      </c>
      <c r="X171" s="132" t="str">
        <f t="shared" si="42"/>
        <v/>
      </c>
      <c r="Y171" s="132" t="str">
        <f t="shared" si="43"/>
        <v/>
      </c>
      <c r="Z171" s="132" t="str">
        <f t="shared" si="44"/>
        <v/>
      </c>
      <c r="AA171" s="132" t="str">
        <f t="shared" si="45"/>
        <v/>
      </c>
      <c r="AB171" s="132" t="str">
        <f t="shared" si="46"/>
        <v/>
      </c>
      <c r="AC171" s="132" t="str">
        <f t="shared" si="47"/>
        <v/>
      </c>
      <c r="AD171" s="131"/>
      <c r="AE171" s="133" t="e">
        <f t="shared" si="48"/>
        <v>#DIV/0!</v>
      </c>
    </row>
    <row r="172" spans="1:31" s="45" customFormat="1" ht="15" customHeight="1" outlineLevel="1" x14ac:dyDescent="0.25">
      <c r="A172" s="472" t="s">
        <v>181</v>
      </c>
      <c r="B172" s="473"/>
      <c r="C172" s="474"/>
      <c r="D172" s="11"/>
      <c r="E172" s="144"/>
      <c r="F172" s="11"/>
      <c r="G172" s="144"/>
      <c r="H172" s="11"/>
      <c r="I172" s="144"/>
      <c r="J172" s="11"/>
      <c r="K172" s="144"/>
      <c r="L172" s="11"/>
      <c r="M172" s="144"/>
      <c r="N172" s="11"/>
      <c r="O172" s="144"/>
      <c r="P172" s="11"/>
      <c r="Q172" s="144"/>
      <c r="R172" s="11"/>
      <c r="S172" s="144"/>
      <c r="T172" s="130"/>
      <c r="U172" s="131"/>
      <c r="V172" s="145" t="str">
        <f t="shared" si="40"/>
        <v/>
      </c>
      <c r="W172" s="145" t="str">
        <f t="shared" si="41"/>
        <v/>
      </c>
      <c r="X172" s="145" t="str">
        <f t="shared" si="42"/>
        <v/>
      </c>
      <c r="Y172" s="145" t="str">
        <f t="shared" si="43"/>
        <v/>
      </c>
      <c r="Z172" s="145" t="str">
        <f t="shared" si="44"/>
        <v/>
      </c>
      <c r="AA172" s="145" t="str">
        <f t="shared" si="45"/>
        <v/>
      </c>
      <c r="AB172" s="145" t="str">
        <f t="shared" si="46"/>
        <v/>
      </c>
      <c r="AC172" s="145" t="str">
        <f t="shared" si="47"/>
        <v/>
      </c>
      <c r="AD172" s="131"/>
      <c r="AE172" s="146" t="e">
        <f t="shared" si="48"/>
        <v>#DIV/0!</v>
      </c>
    </row>
    <row r="173" spans="1:31" s="45" customFormat="1" ht="15" customHeight="1" outlineLevel="1" x14ac:dyDescent="0.25">
      <c r="A173" s="472" t="s">
        <v>182</v>
      </c>
      <c r="B173" s="473"/>
      <c r="C173" s="474"/>
      <c r="D173" s="11"/>
      <c r="E173" s="144"/>
      <c r="F173" s="11"/>
      <c r="G173" s="144"/>
      <c r="H173" s="11"/>
      <c r="I173" s="144"/>
      <c r="J173" s="11"/>
      <c r="K173" s="144"/>
      <c r="L173" s="11"/>
      <c r="M173" s="144"/>
      <c r="N173" s="11"/>
      <c r="O173" s="144"/>
      <c r="P173" s="11"/>
      <c r="Q173" s="144"/>
      <c r="R173" s="11"/>
      <c r="S173" s="144"/>
      <c r="T173" s="130"/>
      <c r="U173" s="131"/>
      <c r="V173" s="145" t="str">
        <f>IF(D173&gt;0,+E173/D173,"")</f>
        <v/>
      </c>
      <c r="W173" s="145" t="str">
        <f>IF(F173&gt;0,+G173/F173,"")</f>
        <v/>
      </c>
      <c r="X173" s="145" t="str">
        <f>IF(H173&gt;0,+I173/H173,"")</f>
        <v/>
      </c>
      <c r="Y173" s="145" t="str">
        <f>IF(J173&gt;0,+K173/J173,"")</f>
        <v/>
      </c>
      <c r="Z173" s="145" t="str">
        <f>IF(L173&gt;0,+M173/L173,"")</f>
        <v/>
      </c>
      <c r="AA173" s="145" t="str">
        <f>IF(N173&gt;0,+O173/N173,"")</f>
        <v/>
      </c>
      <c r="AB173" s="145" t="str">
        <f>IF(P173&gt;0,+Q173/P173,"")</f>
        <v/>
      </c>
      <c r="AC173" s="145" t="str">
        <f>IF(R173&gt;0,+S173/R173,"")</f>
        <v/>
      </c>
      <c r="AD173" s="131"/>
      <c r="AE173" s="146" t="e">
        <f>AVERAGE(V173:AC173)</f>
        <v>#DIV/0!</v>
      </c>
    </row>
    <row r="174" spans="1:31" s="45" customFormat="1" ht="15" customHeight="1" outlineLevel="1" x14ac:dyDescent="0.25">
      <c r="A174" s="472" t="s">
        <v>157</v>
      </c>
      <c r="B174" s="473"/>
      <c r="C174" s="474"/>
      <c r="D174" s="11"/>
      <c r="E174" s="144"/>
      <c r="F174" s="11"/>
      <c r="G174" s="144"/>
      <c r="H174" s="11"/>
      <c r="I174" s="144"/>
      <c r="J174" s="11"/>
      <c r="K174" s="144"/>
      <c r="L174" s="11"/>
      <c r="M174" s="144"/>
      <c r="N174" s="11"/>
      <c r="O174" s="144"/>
      <c r="P174" s="11"/>
      <c r="Q174" s="144"/>
      <c r="R174" s="11"/>
      <c r="S174" s="144"/>
      <c r="T174" s="130"/>
      <c r="U174" s="131"/>
      <c r="V174" s="145" t="str">
        <f t="shared" si="40"/>
        <v/>
      </c>
      <c r="W174" s="145" t="str">
        <f t="shared" si="41"/>
        <v/>
      </c>
      <c r="X174" s="145" t="str">
        <f t="shared" si="42"/>
        <v/>
      </c>
      <c r="Y174" s="145" t="str">
        <f t="shared" si="43"/>
        <v/>
      </c>
      <c r="Z174" s="145" t="str">
        <f t="shared" si="44"/>
        <v/>
      </c>
      <c r="AA174" s="145" t="str">
        <f t="shared" si="45"/>
        <v/>
      </c>
      <c r="AB174" s="145" t="str">
        <f t="shared" si="46"/>
        <v/>
      </c>
      <c r="AC174" s="145" t="str">
        <f t="shared" si="47"/>
        <v/>
      </c>
      <c r="AD174" s="131"/>
      <c r="AE174" s="146" t="e">
        <f t="shared" si="48"/>
        <v>#DIV/0!</v>
      </c>
    </row>
    <row r="175" spans="1:31" s="45" customFormat="1" ht="15" customHeight="1" outlineLevel="1" x14ac:dyDescent="0.25">
      <c r="A175" s="472" t="s">
        <v>186</v>
      </c>
      <c r="B175" s="473"/>
      <c r="C175" s="474"/>
      <c r="D175" s="11"/>
      <c r="E175" s="144"/>
      <c r="F175" s="11"/>
      <c r="G175" s="144"/>
      <c r="H175" s="11"/>
      <c r="I175" s="144"/>
      <c r="J175" s="11"/>
      <c r="K175" s="144"/>
      <c r="L175" s="11"/>
      <c r="M175" s="144"/>
      <c r="N175" s="11"/>
      <c r="O175" s="144"/>
      <c r="P175" s="11"/>
      <c r="Q175" s="144"/>
      <c r="R175" s="11"/>
      <c r="S175" s="144"/>
      <c r="T175" s="130"/>
      <c r="U175" s="131"/>
      <c r="V175" s="145" t="str">
        <f t="shared" si="40"/>
        <v/>
      </c>
      <c r="W175" s="145" t="str">
        <f t="shared" si="41"/>
        <v/>
      </c>
      <c r="X175" s="145" t="str">
        <f t="shared" si="42"/>
        <v/>
      </c>
      <c r="Y175" s="145" t="str">
        <f t="shared" si="43"/>
        <v/>
      </c>
      <c r="Z175" s="145" t="str">
        <f t="shared" si="44"/>
        <v/>
      </c>
      <c r="AA175" s="145" t="str">
        <f t="shared" si="45"/>
        <v/>
      </c>
      <c r="AB175" s="145" t="str">
        <f t="shared" si="46"/>
        <v/>
      </c>
      <c r="AC175" s="145" t="str">
        <f t="shared" si="47"/>
        <v/>
      </c>
      <c r="AD175" s="131"/>
      <c r="AE175" s="146" t="e">
        <f t="shared" si="48"/>
        <v>#DIV/0!</v>
      </c>
    </row>
    <row r="176" spans="1:31" s="45" customFormat="1" ht="15" customHeight="1" outlineLevel="1" x14ac:dyDescent="0.25">
      <c r="A176" s="472" t="s">
        <v>159</v>
      </c>
      <c r="B176" s="473"/>
      <c r="C176" s="474"/>
      <c r="D176" s="11"/>
      <c r="E176" s="144"/>
      <c r="F176" s="11"/>
      <c r="G176" s="144"/>
      <c r="H176" s="11"/>
      <c r="I176" s="144"/>
      <c r="J176" s="11"/>
      <c r="K176" s="144"/>
      <c r="L176" s="11"/>
      <c r="M176" s="144"/>
      <c r="N176" s="11"/>
      <c r="O176" s="144"/>
      <c r="P176" s="11"/>
      <c r="Q176" s="144"/>
      <c r="R176" s="11"/>
      <c r="S176" s="144"/>
      <c r="T176" s="130"/>
      <c r="U176" s="131"/>
      <c r="V176" s="145" t="str">
        <f t="shared" si="40"/>
        <v/>
      </c>
      <c r="W176" s="145" t="str">
        <f t="shared" si="41"/>
        <v/>
      </c>
      <c r="X176" s="145" t="str">
        <f t="shared" si="42"/>
        <v/>
      </c>
      <c r="Y176" s="145" t="str">
        <f t="shared" si="43"/>
        <v/>
      </c>
      <c r="Z176" s="145" t="str">
        <f t="shared" si="44"/>
        <v/>
      </c>
      <c r="AA176" s="145" t="str">
        <f t="shared" si="45"/>
        <v/>
      </c>
      <c r="AB176" s="145" t="str">
        <f t="shared" si="46"/>
        <v/>
      </c>
      <c r="AC176" s="145" t="str">
        <f t="shared" si="47"/>
        <v/>
      </c>
      <c r="AD176" s="131"/>
      <c r="AE176" s="146" t="e">
        <f t="shared" si="48"/>
        <v>#DIV/0!</v>
      </c>
    </row>
    <row r="177" spans="1:31" s="45" customFormat="1" ht="15" customHeight="1" outlineLevel="1" x14ac:dyDescent="0.25">
      <c r="A177" s="472" t="s">
        <v>161</v>
      </c>
      <c r="B177" s="473"/>
      <c r="C177" s="474"/>
      <c r="D177" s="11"/>
      <c r="E177" s="144"/>
      <c r="F177" s="11"/>
      <c r="G177" s="144"/>
      <c r="H177" s="11"/>
      <c r="I177" s="144"/>
      <c r="J177" s="11"/>
      <c r="K177" s="144"/>
      <c r="L177" s="11"/>
      <c r="M177" s="144"/>
      <c r="N177" s="11"/>
      <c r="O177" s="144"/>
      <c r="P177" s="11"/>
      <c r="Q177" s="144"/>
      <c r="R177" s="11"/>
      <c r="S177" s="144"/>
      <c r="T177" s="130"/>
      <c r="U177" s="131"/>
      <c r="V177" s="145" t="str">
        <f t="shared" si="40"/>
        <v/>
      </c>
      <c r="W177" s="145" t="str">
        <f t="shared" si="41"/>
        <v/>
      </c>
      <c r="X177" s="145" t="str">
        <f t="shared" si="42"/>
        <v/>
      </c>
      <c r="Y177" s="145" t="str">
        <f t="shared" si="43"/>
        <v/>
      </c>
      <c r="Z177" s="145" t="str">
        <f t="shared" si="44"/>
        <v/>
      </c>
      <c r="AA177" s="145" t="str">
        <f t="shared" si="45"/>
        <v/>
      </c>
      <c r="AB177" s="145" t="str">
        <f t="shared" si="46"/>
        <v/>
      </c>
      <c r="AC177" s="145" t="str">
        <f t="shared" si="47"/>
        <v/>
      </c>
      <c r="AD177" s="131"/>
      <c r="AE177" s="146" t="e">
        <f t="shared" si="48"/>
        <v>#DIV/0!</v>
      </c>
    </row>
    <row r="178" spans="1:31" s="45" customFormat="1" ht="15" customHeight="1" outlineLevel="1" x14ac:dyDescent="0.25">
      <c r="A178" s="472" t="s">
        <v>494</v>
      </c>
      <c r="B178" s="473"/>
      <c r="C178" s="474"/>
      <c r="D178" s="11"/>
      <c r="E178" s="144"/>
      <c r="F178" s="11"/>
      <c r="G178" s="144"/>
      <c r="H178" s="11"/>
      <c r="I178" s="144"/>
      <c r="J178" s="11"/>
      <c r="K178" s="144"/>
      <c r="L178" s="11"/>
      <c r="M178" s="144"/>
      <c r="N178" s="11"/>
      <c r="O178" s="144"/>
      <c r="P178" s="11"/>
      <c r="Q178" s="144"/>
      <c r="R178" s="11"/>
      <c r="S178" s="144"/>
      <c r="T178" s="130"/>
      <c r="U178" s="131"/>
      <c r="V178" s="145" t="str">
        <f>IF(D178&gt;0,+E178/D178,"")</f>
        <v/>
      </c>
      <c r="W178" s="145" t="str">
        <f>IF(F178&gt;0,+G178/F178,"")</f>
        <v/>
      </c>
      <c r="X178" s="145" t="str">
        <f>IF(H178&gt;0,+I178/H178,"")</f>
        <v/>
      </c>
      <c r="Y178" s="145" t="str">
        <f>IF(J178&gt;0,+K178/J178,"")</f>
        <v/>
      </c>
      <c r="Z178" s="145" t="str">
        <f>IF(L178&gt;0,+M178/L178,"")</f>
        <v/>
      </c>
      <c r="AA178" s="145" t="str">
        <f>IF(N178&gt;0,+O178/N178,"")</f>
        <v/>
      </c>
      <c r="AB178" s="145" t="str">
        <f>IF(P178&gt;0,+Q178/P178,"")</f>
        <v/>
      </c>
      <c r="AC178" s="145" t="str">
        <f>IF(R178&gt;0,+S178/R178,"")</f>
        <v/>
      </c>
      <c r="AD178" s="131"/>
      <c r="AE178" s="146" t="e">
        <f>AVERAGE(V178:AC178)</f>
        <v>#DIV/0!</v>
      </c>
    </row>
    <row r="179" spans="1:31" s="45" customFormat="1" ht="15" customHeight="1" outlineLevel="1" x14ac:dyDescent="0.25">
      <c r="A179" s="472" t="s">
        <v>127</v>
      </c>
      <c r="B179" s="473"/>
      <c r="C179" s="474"/>
      <c r="D179" s="11"/>
      <c r="E179" s="144"/>
      <c r="F179" s="11"/>
      <c r="G179" s="144"/>
      <c r="H179" s="11"/>
      <c r="I179" s="144"/>
      <c r="J179" s="11"/>
      <c r="K179" s="144"/>
      <c r="L179" s="11"/>
      <c r="M179" s="144"/>
      <c r="N179" s="11"/>
      <c r="O179" s="144"/>
      <c r="P179" s="11"/>
      <c r="Q179" s="144"/>
      <c r="R179" s="11"/>
      <c r="S179" s="144"/>
      <c r="T179" s="130"/>
      <c r="U179" s="131"/>
      <c r="V179" s="145" t="str">
        <f>IF(D179&gt;0,+E179/D179,"")</f>
        <v/>
      </c>
      <c r="W179" s="145" t="str">
        <f>IF(F179&gt;0,+G179/F179,"")</f>
        <v/>
      </c>
      <c r="X179" s="145" t="str">
        <f>IF(H179&gt;0,+I179/H179,"")</f>
        <v/>
      </c>
      <c r="Y179" s="145" t="str">
        <f>IF(J179&gt;0,+K179/J179,"")</f>
        <v/>
      </c>
      <c r="Z179" s="145" t="str">
        <f>IF(L179&gt;0,+M179/L179,"")</f>
        <v/>
      </c>
      <c r="AA179" s="145" t="str">
        <f>IF(N179&gt;0,+O179/N179,"")</f>
        <v/>
      </c>
      <c r="AB179" s="145" t="str">
        <f>IF(P179&gt;0,+Q179/P179,"")</f>
        <v/>
      </c>
      <c r="AC179" s="145" t="str">
        <f>IF(R179&gt;0,+S179/R179,"")</f>
        <v/>
      </c>
      <c r="AD179" s="131"/>
      <c r="AE179" s="146" t="e">
        <f>AVERAGE(V179:AC179)</f>
        <v>#DIV/0!</v>
      </c>
    </row>
    <row r="180" spans="1:31" s="45" customFormat="1" ht="15" customHeight="1" outlineLevel="1" x14ac:dyDescent="0.25">
      <c r="A180" s="472" t="s">
        <v>240</v>
      </c>
      <c r="B180" s="473"/>
      <c r="C180" s="474"/>
      <c r="D180" s="11"/>
      <c r="E180" s="144"/>
      <c r="F180" s="11"/>
      <c r="G180" s="144"/>
      <c r="H180" s="11"/>
      <c r="I180" s="144"/>
      <c r="J180" s="11"/>
      <c r="K180" s="144"/>
      <c r="L180" s="11"/>
      <c r="M180" s="144"/>
      <c r="N180" s="11"/>
      <c r="O180" s="144"/>
      <c r="P180" s="11"/>
      <c r="Q180" s="144"/>
      <c r="R180" s="11"/>
      <c r="S180" s="144"/>
      <c r="T180" s="130"/>
      <c r="U180" s="131"/>
      <c r="V180" s="145" t="str">
        <f t="shared" si="40"/>
        <v/>
      </c>
      <c r="W180" s="145" t="str">
        <f t="shared" si="41"/>
        <v/>
      </c>
      <c r="X180" s="145" t="str">
        <f t="shared" si="42"/>
        <v/>
      </c>
      <c r="Y180" s="145" t="str">
        <f t="shared" si="43"/>
        <v/>
      </c>
      <c r="Z180" s="145" t="str">
        <f t="shared" si="44"/>
        <v/>
      </c>
      <c r="AA180" s="145" t="str">
        <f t="shared" si="45"/>
        <v/>
      </c>
      <c r="AB180" s="145" t="str">
        <f t="shared" si="46"/>
        <v/>
      </c>
      <c r="AC180" s="145" t="str">
        <f t="shared" si="47"/>
        <v/>
      </c>
      <c r="AD180" s="131"/>
      <c r="AE180" s="146" t="e">
        <f t="shared" si="48"/>
        <v>#DIV/0!</v>
      </c>
    </row>
    <row r="181" spans="1:31" s="45" customFormat="1" ht="15" customHeight="1" outlineLevel="1" x14ac:dyDescent="0.25">
      <c r="A181" s="472" t="s">
        <v>500</v>
      </c>
      <c r="B181" s="473"/>
      <c r="C181" s="474"/>
      <c r="D181" s="11"/>
      <c r="E181" s="144"/>
      <c r="F181" s="11"/>
      <c r="G181" s="144"/>
      <c r="H181" s="11"/>
      <c r="I181" s="144"/>
      <c r="J181" s="11"/>
      <c r="K181" s="144"/>
      <c r="L181" s="11"/>
      <c r="M181" s="144"/>
      <c r="N181" s="11"/>
      <c r="O181" s="144"/>
      <c r="P181" s="11"/>
      <c r="Q181" s="144"/>
      <c r="R181" s="11"/>
      <c r="S181" s="144"/>
      <c r="T181" s="130"/>
      <c r="U181" s="131"/>
      <c r="V181" s="145" t="str">
        <f t="shared" si="40"/>
        <v/>
      </c>
      <c r="W181" s="145" t="str">
        <f t="shared" si="41"/>
        <v/>
      </c>
      <c r="X181" s="145" t="str">
        <f t="shared" si="42"/>
        <v/>
      </c>
      <c r="Y181" s="145" t="str">
        <f t="shared" si="43"/>
        <v/>
      </c>
      <c r="Z181" s="145" t="str">
        <f t="shared" si="44"/>
        <v/>
      </c>
      <c r="AA181" s="145" t="str">
        <f t="shared" si="45"/>
        <v/>
      </c>
      <c r="AB181" s="145" t="str">
        <f t="shared" si="46"/>
        <v/>
      </c>
      <c r="AC181" s="145" t="str">
        <f t="shared" si="47"/>
        <v/>
      </c>
      <c r="AD181" s="131"/>
      <c r="AE181" s="146" t="e">
        <f t="shared" si="48"/>
        <v>#DIV/0!</v>
      </c>
    </row>
    <row r="182" spans="1:31" s="45" customFormat="1" ht="15" customHeight="1" outlineLevel="1" x14ac:dyDescent="0.25">
      <c r="A182" s="472" t="s">
        <v>501</v>
      </c>
      <c r="B182" s="473"/>
      <c r="C182" s="474"/>
      <c r="D182" s="11"/>
      <c r="E182" s="144"/>
      <c r="F182" s="11"/>
      <c r="G182" s="144"/>
      <c r="H182" s="11"/>
      <c r="I182" s="144"/>
      <c r="J182" s="11"/>
      <c r="K182" s="144"/>
      <c r="L182" s="11"/>
      <c r="M182" s="144"/>
      <c r="N182" s="11"/>
      <c r="O182" s="144"/>
      <c r="P182" s="11"/>
      <c r="Q182" s="144"/>
      <c r="R182" s="11"/>
      <c r="S182" s="144"/>
      <c r="T182" s="130"/>
      <c r="U182" s="131"/>
      <c r="V182" s="145" t="str">
        <f t="shared" ref="V182" si="67">IF(D182&gt;0,+E182/D182,"")</f>
        <v/>
      </c>
      <c r="W182" s="145" t="str">
        <f t="shared" ref="W182" si="68">IF(F182&gt;0,+G182/F182,"")</f>
        <v/>
      </c>
      <c r="X182" s="145" t="str">
        <f t="shared" ref="X182" si="69">IF(H182&gt;0,+I182/H182,"")</f>
        <v/>
      </c>
      <c r="Y182" s="145" t="str">
        <f t="shared" ref="Y182" si="70">IF(J182&gt;0,+K182/J182,"")</f>
        <v/>
      </c>
      <c r="Z182" s="145" t="str">
        <f t="shared" ref="Z182" si="71">IF(L182&gt;0,+M182/L182,"")</f>
        <v/>
      </c>
      <c r="AA182" s="145" t="str">
        <f t="shared" ref="AA182" si="72">IF(N182&gt;0,+O182/N182,"")</f>
        <v/>
      </c>
      <c r="AB182" s="145" t="str">
        <f t="shared" ref="AB182" si="73">IF(P182&gt;0,+Q182/P182,"")</f>
        <v/>
      </c>
      <c r="AC182" s="145" t="str">
        <f t="shared" ref="AC182" si="74">IF(R182&gt;0,+S182/R182,"")</f>
        <v/>
      </c>
      <c r="AD182" s="131"/>
      <c r="AE182" s="146" t="e">
        <f t="shared" ref="AE182" si="75">AVERAGE(V182:AC182)</f>
        <v>#DIV/0!</v>
      </c>
    </row>
    <row r="183" spans="1:31" s="45" customFormat="1" ht="15" customHeight="1" outlineLevel="1" x14ac:dyDescent="0.25">
      <c r="A183" s="472" t="s">
        <v>257</v>
      </c>
      <c r="B183" s="473"/>
      <c r="C183" s="474"/>
      <c r="D183" s="11"/>
      <c r="E183" s="144"/>
      <c r="F183" s="11"/>
      <c r="G183" s="144"/>
      <c r="H183" s="11"/>
      <c r="I183" s="144"/>
      <c r="J183" s="11"/>
      <c r="K183" s="144"/>
      <c r="L183" s="11"/>
      <c r="M183" s="144"/>
      <c r="N183" s="11"/>
      <c r="O183" s="144"/>
      <c r="P183" s="11"/>
      <c r="Q183" s="144"/>
      <c r="R183" s="11"/>
      <c r="S183" s="144"/>
      <c r="T183" s="130"/>
      <c r="U183" s="131"/>
      <c r="V183" s="145" t="str">
        <f t="shared" si="40"/>
        <v/>
      </c>
      <c r="W183" s="145" t="str">
        <f t="shared" si="41"/>
        <v/>
      </c>
      <c r="X183" s="145" t="str">
        <f t="shared" si="42"/>
        <v/>
      </c>
      <c r="Y183" s="145" t="str">
        <f t="shared" si="43"/>
        <v/>
      </c>
      <c r="Z183" s="145" t="str">
        <f t="shared" si="44"/>
        <v/>
      </c>
      <c r="AA183" s="145" t="str">
        <f t="shared" si="45"/>
        <v/>
      </c>
      <c r="AB183" s="145" t="str">
        <f t="shared" si="46"/>
        <v/>
      </c>
      <c r="AC183" s="145" t="str">
        <f t="shared" si="47"/>
        <v/>
      </c>
      <c r="AD183" s="131"/>
      <c r="AE183" s="146" t="e">
        <f t="shared" si="48"/>
        <v>#DIV/0!</v>
      </c>
    </row>
    <row r="184" spans="1:31" s="45" customFormat="1" ht="15" customHeight="1" outlineLevel="1" x14ac:dyDescent="0.25">
      <c r="A184" s="472" t="s">
        <v>158</v>
      </c>
      <c r="B184" s="473"/>
      <c r="C184" s="474"/>
      <c r="D184" s="11"/>
      <c r="E184" s="144"/>
      <c r="F184" s="11"/>
      <c r="G184" s="144"/>
      <c r="H184" s="11"/>
      <c r="I184" s="144"/>
      <c r="J184" s="11"/>
      <c r="K184" s="144"/>
      <c r="L184" s="11"/>
      <c r="M184" s="144"/>
      <c r="N184" s="11"/>
      <c r="O184" s="144"/>
      <c r="P184" s="11"/>
      <c r="Q184" s="144"/>
      <c r="R184" s="11"/>
      <c r="S184" s="144"/>
      <c r="T184" s="130"/>
      <c r="U184" s="131"/>
      <c r="V184" s="145" t="str">
        <f t="shared" si="40"/>
        <v/>
      </c>
      <c r="W184" s="145" t="str">
        <f t="shared" si="41"/>
        <v/>
      </c>
      <c r="X184" s="145" t="str">
        <f t="shared" si="42"/>
        <v/>
      </c>
      <c r="Y184" s="145" t="str">
        <f t="shared" si="43"/>
        <v/>
      </c>
      <c r="Z184" s="145" t="str">
        <f t="shared" si="44"/>
        <v/>
      </c>
      <c r="AA184" s="145" t="str">
        <f t="shared" si="45"/>
        <v/>
      </c>
      <c r="AB184" s="145" t="str">
        <f t="shared" si="46"/>
        <v/>
      </c>
      <c r="AC184" s="145" t="str">
        <f t="shared" si="47"/>
        <v/>
      </c>
      <c r="AD184" s="131"/>
      <c r="AE184" s="146" t="e">
        <f t="shared" si="48"/>
        <v>#DIV/0!</v>
      </c>
    </row>
    <row r="185" spans="1:31" s="45" customFormat="1" ht="15" customHeight="1" outlineLevel="1" x14ac:dyDescent="0.25">
      <c r="A185" s="472" t="s">
        <v>198</v>
      </c>
      <c r="B185" s="473"/>
      <c r="C185" s="474"/>
      <c r="D185" s="11"/>
      <c r="E185" s="144"/>
      <c r="F185" s="11"/>
      <c r="G185" s="144"/>
      <c r="H185" s="11"/>
      <c r="I185" s="144"/>
      <c r="J185" s="11"/>
      <c r="K185" s="144"/>
      <c r="L185" s="11"/>
      <c r="M185" s="144"/>
      <c r="N185" s="11"/>
      <c r="O185" s="144"/>
      <c r="P185" s="11"/>
      <c r="Q185" s="144"/>
      <c r="R185" s="11"/>
      <c r="S185" s="144"/>
      <c r="T185" s="130"/>
      <c r="U185" s="131"/>
      <c r="V185" s="145" t="str">
        <f>IF(D185&gt;0,+E185/D185,"")</f>
        <v/>
      </c>
      <c r="W185" s="145" t="str">
        <f>IF(F185&gt;0,+G185/F185,"")</f>
        <v/>
      </c>
      <c r="X185" s="145" t="str">
        <f>IF(H185&gt;0,+I185/H185,"")</f>
        <v/>
      </c>
      <c r="Y185" s="145" t="str">
        <f>IF(J185&gt;0,+K185/J185,"")</f>
        <v/>
      </c>
      <c r="Z185" s="145" t="str">
        <f>IF(L185&gt;0,+M185/L185,"")</f>
        <v/>
      </c>
      <c r="AA185" s="145" t="str">
        <f>IF(N185&gt;0,+O185/N185,"")</f>
        <v/>
      </c>
      <c r="AB185" s="145" t="str">
        <f>IF(P185&gt;0,+Q185/P185,"")</f>
        <v/>
      </c>
      <c r="AC185" s="145" t="str">
        <f>IF(R185&gt;0,+S185/R185,"")</f>
        <v/>
      </c>
      <c r="AD185" s="131"/>
      <c r="AE185" s="146" t="e">
        <f>AVERAGE(V185:AC185)</f>
        <v>#DIV/0!</v>
      </c>
    </row>
    <row r="186" spans="1:31" s="45" customFormat="1" ht="15" customHeight="1" outlineLevel="1" x14ac:dyDescent="0.25">
      <c r="A186" s="472" t="s">
        <v>204</v>
      </c>
      <c r="B186" s="473"/>
      <c r="C186" s="474"/>
      <c r="D186" s="11"/>
      <c r="E186" s="144"/>
      <c r="F186" s="11"/>
      <c r="G186" s="144"/>
      <c r="H186" s="11"/>
      <c r="I186" s="144"/>
      <c r="J186" s="11"/>
      <c r="K186" s="144"/>
      <c r="L186" s="11"/>
      <c r="M186" s="144"/>
      <c r="N186" s="11"/>
      <c r="O186" s="144"/>
      <c r="P186" s="11"/>
      <c r="Q186" s="144"/>
      <c r="R186" s="11"/>
      <c r="S186" s="144"/>
      <c r="T186" s="130"/>
      <c r="U186" s="131"/>
      <c r="V186" s="145" t="str">
        <f>IF(D186&gt;0,+E186/D186,"")</f>
        <v/>
      </c>
      <c r="W186" s="145" t="str">
        <f>IF(F186&gt;0,+G186/F186,"")</f>
        <v/>
      </c>
      <c r="X186" s="145" t="str">
        <f>IF(H186&gt;0,+I186/H186,"")</f>
        <v/>
      </c>
      <c r="Y186" s="145" t="str">
        <f>IF(J186&gt;0,+K186/J186,"")</f>
        <v/>
      </c>
      <c r="Z186" s="145" t="str">
        <f>IF(L186&gt;0,+M186/L186,"")</f>
        <v/>
      </c>
      <c r="AA186" s="145" t="str">
        <f>IF(N186&gt;0,+O186/N186,"")</f>
        <v/>
      </c>
      <c r="AB186" s="145" t="str">
        <f>IF(P186&gt;0,+Q186/P186,"")</f>
        <v/>
      </c>
      <c r="AC186" s="145" t="str">
        <f>IF(R186&gt;0,+S186/R186,"")</f>
        <v/>
      </c>
      <c r="AD186" s="131"/>
      <c r="AE186" s="146" t="e">
        <f>AVERAGE(V186:AC186)</f>
        <v>#DIV/0!</v>
      </c>
    </row>
    <row r="187" spans="1:31" s="45" customFormat="1" ht="15" customHeight="1" outlineLevel="1" x14ac:dyDescent="0.25">
      <c r="A187" s="472" t="s">
        <v>133</v>
      </c>
      <c r="B187" s="473"/>
      <c r="C187" s="474"/>
      <c r="D187" s="11"/>
      <c r="E187" s="144"/>
      <c r="F187" s="11"/>
      <c r="G187" s="144"/>
      <c r="H187" s="11"/>
      <c r="I187" s="144"/>
      <c r="J187" s="11"/>
      <c r="K187" s="144"/>
      <c r="L187" s="11"/>
      <c r="M187" s="144"/>
      <c r="N187" s="11"/>
      <c r="O187" s="144"/>
      <c r="P187" s="11"/>
      <c r="Q187" s="144"/>
      <c r="R187" s="11"/>
      <c r="S187" s="144"/>
      <c r="T187" s="130"/>
      <c r="U187" s="131"/>
      <c r="V187" s="145" t="str">
        <f t="shared" si="40"/>
        <v/>
      </c>
      <c r="W187" s="145" t="str">
        <f t="shared" si="41"/>
        <v/>
      </c>
      <c r="X187" s="145" t="str">
        <f t="shared" si="42"/>
        <v/>
      </c>
      <c r="Y187" s="145" t="str">
        <f t="shared" si="43"/>
        <v/>
      </c>
      <c r="Z187" s="145" t="str">
        <f t="shared" si="44"/>
        <v/>
      </c>
      <c r="AA187" s="145" t="str">
        <f t="shared" si="45"/>
        <v/>
      </c>
      <c r="AB187" s="145" t="str">
        <f t="shared" si="46"/>
        <v/>
      </c>
      <c r="AC187" s="145" t="str">
        <f t="shared" si="47"/>
        <v/>
      </c>
      <c r="AD187" s="131"/>
      <c r="AE187" s="146" t="e">
        <f t="shared" si="48"/>
        <v>#DIV/0!</v>
      </c>
    </row>
    <row r="188" spans="1:31" s="45" customFormat="1" ht="15" customHeight="1" outlineLevel="1" x14ac:dyDescent="0.25">
      <c r="A188" s="472" t="s">
        <v>156</v>
      </c>
      <c r="B188" s="473"/>
      <c r="C188" s="474"/>
      <c r="D188" s="11"/>
      <c r="E188" s="144"/>
      <c r="F188" s="11"/>
      <c r="G188" s="144"/>
      <c r="H188" s="11"/>
      <c r="I188" s="144"/>
      <c r="J188" s="11"/>
      <c r="K188" s="144"/>
      <c r="L188" s="11"/>
      <c r="M188" s="144"/>
      <c r="N188" s="11"/>
      <c r="O188" s="144"/>
      <c r="P188" s="11"/>
      <c r="Q188" s="144"/>
      <c r="R188" s="11"/>
      <c r="S188" s="144"/>
      <c r="T188" s="130"/>
      <c r="U188" s="131"/>
      <c r="V188" s="145" t="str">
        <f t="shared" si="40"/>
        <v/>
      </c>
      <c r="W188" s="145" t="str">
        <f t="shared" si="41"/>
        <v/>
      </c>
      <c r="X188" s="145" t="str">
        <f t="shared" si="42"/>
        <v/>
      </c>
      <c r="Y188" s="145" t="str">
        <f t="shared" si="43"/>
        <v/>
      </c>
      <c r="Z188" s="145" t="str">
        <f t="shared" si="44"/>
        <v/>
      </c>
      <c r="AA188" s="145" t="str">
        <f t="shared" si="45"/>
        <v/>
      </c>
      <c r="AB188" s="145" t="str">
        <f t="shared" si="46"/>
        <v/>
      </c>
      <c r="AC188" s="145" t="str">
        <f t="shared" si="47"/>
        <v/>
      </c>
      <c r="AD188" s="131"/>
      <c r="AE188" s="146" t="e">
        <f t="shared" si="48"/>
        <v>#DIV/0!</v>
      </c>
    </row>
    <row r="189" spans="1:31" s="45" customFormat="1" ht="15" customHeight="1" outlineLevel="1" x14ac:dyDescent="0.25">
      <c r="A189" s="572" t="s">
        <v>91</v>
      </c>
      <c r="B189" s="573"/>
      <c r="C189" s="574"/>
      <c r="D189" s="9"/>
      <c r="E189" s="129"/>
      <c r="F189" s="9"/>
      <c r="G189" s="129"/>
      <c r="H189" s="9"/>
      <c r="I189" s="129"/>
      <c r="J189" s="9"/>
      <c r="K189" s="129"/>
      <c r="L189" s="9"/>
      <c r="M189" s="129"/>
      <c r="N189" s="9"/>
      <c r="O189" s="129"/>
      <c r="P189" s="9"/>
      <c r="Q189" s="129"/>
      <c r="R189" s="9"/>
      <c r="S189" s="129"/>
      <c r="T189" s="130"/>
      <c r="U189" s="131"/>
      <c r="V189" s="132" t="str">
        <f t="shared" si="40"/>
        <v/>
      </c>
      <c r="W189" s="132" t="str">
        <f t="shared" si="41"/>
        <v/>
      </c>
      <c r="X189" s="132" t="str">
        <f t="shared" si="42"/>
        <v/>
      </c>
      <c r="Y189" s="132" t="str">
        <f t="shared" si="43"/>
        <v/>
      </c>
      <c r="Z189" s="132" t="str">
        <f t="shared" si="44"/>
        <v/>
      </c>
      <c r="AA189" s="132" t="str">
        <f t="shared" si="45"/>
        <v/>
      </c>
      <c r="AB189" s="132" t="str">
        <f t="shared" si="46"/>
        <v/>
      </c>
      <c r="AC189" s="132" t="str">
        <f t="shared" si="47"/>
        <v/>
      </c>
      <c r="AD189" s="131"/>
      <c r="AE189" s="133" t="e">
        <f t="shared" si="48"/>
        <v>#DIV/0!</v>
      </c>
    </row>
    <row r="190" spans="1:31" s="45" customFormat="1" ht="15" customHeight="1" outlineLevel="1" x14ac:dyDescent="0.25">
      <c r="A190" s="572" t="s">
        <v>297</v>
      </c>
      <c r="B190" s="573"/>
      <c r="C190" s="574"/>
      <c r="D190" s="9"/>
      <c r="E190" s="129"/>
      <c r="F190" s="9"/>
      <c r="G190" s="129"/>
      <c r="H190" s="9"/>
      <c r="I190" s="129"/>
      <c r="J190" s="9"/>
      <c r="K190" s="129"/>
      <c r="L190" s="9"/>
      <c r="M190" s="129"/>
      <c r="N190" s="9"/>
      <c r="O190" s="129"/>
      <c r="P190" s="9"/>
      <c r="Q190" s="129"/>
      <c r="R190" s="9"/>
      <c r="S190" s="129"/>
      <c r="T190" s="130"/>
      <c r="U190" s="131"/>
      <c r="V190" s="132" t="str">
        <f t="shared" si="40"/>
        <v/>
      </c>
      <c r="W190" s="132" t="str">
        <f t="shared" si="41"/>
        <v/>
      </c>
      <c r="X190" s="132" t="str">
        <f t="shared" si="42"/>
        <v/>
      </c>
      <c r="Y190" s="132" t="str">
        <f t="shared" si="43"/>
        <v/>
      </c>
      <c r="Z190" s="132" t="str">
        <f t="shared" si="44"/>
        <v/>
      </c>
      <c r="AA190" s="132" t="str">
        <f t="shared" si="45"/>
        <v/>
      </c>
      <c r="AB190" s="132" t="str">
        <f t="shared" si="46"/>
        <v/>
      </c>
      <c r="AC190" s="132" t="str">
        <f t="shared" si="47"/>
        <v/>
      </c>
      <c r="AD190" s="131"/>
      <c r="AE190" s="133" t="e">
        <f t="shared" si="48"/>
        <v>#DIV/0!</v>
      </c>
    </row>
    <row r="191" spans="1:31" s="45" customFormat="1" ht="15" customHeight="1" outlineLevel="1" x14ac:dyDescent="0.25">
      <c r="A191" s="572" t="s">
        <v>296</v>
      </c>
      <c r="B191" s="573"/>
      <c r="C191" s="574"/>
      <c r="D191" s="9"/>
      <c r="E191" s="129"/>
      <c r="F191" s="9"/>
      <c r="G191" s="129"/>
      <c r="H191" s="9"/>
      <c r="I191" s="129"/>
      <c r="J191" s="9"/>
      <c r="K191" s="129"/>
      <c r="L191" s="9"/>
      <c r="M191" s="129"/>
      <c r="N191" s="9"/>
      <c r="O191" s="129"/>
      <c r="P191" s="9"/>
      <c r="Q191" s="129"/>
      <c r="R191" s="9"/>
      <c r="S191" s="129"/>
      <c r="T191" s="130"/>
      <c r="U191" s="131"/>
      <c r="V191" s="132" t="str">
        <f>IF(D191&gt;0,+E191/D191,"")</f>
        <v/>
      </c>
      <c r="W191" s="132" t="str">
        <f>IF(F191&gt;0,+G191/F191,"")</f>
        <v/>
      </c>
      <c r="X191" s="132" t="str">
        <f>IF(H191&gt;0,+I191/H191,"")</f>
        <v/>
      </c>
      <c r="Y191" s="132" t="str">
        <f>IF(J191&gt;0,+K191/J191,"")</f>
        <v/>
      </c>
      <c r="Z191" s="132" t="str">
        <f>IF(L191&gt;0,+M191/L191,"")</f>
        <v/>
      </c>
      <c r="AA191" s="132" t="str">
        <f>IF(N191&gt;0,+O191/N191,"")</f>
        <v/>
      </c>
      <c r="AB191" s="132" t="str">
        <f>IF(P191&gt;0,+Q191/P191,"")</f>
        <v/>
      </c>
      <c r="AC191" s="132" t="str">
        <f>IF(R191&gt;0,+S191/R191,"")</f>
        <v/>
      </c>
      <c r="AD191" s="131"/>
      <c r="AE191" s="133" t="e">
        <f>AVERAGE(V191:AC191)</f>
        <v>#DIV/0!</v>
      </c>
    </row>
    <row r="192" spans="1:31" s="45" customFormat="1" ht="15" customHeight="1" outlineLevel="1" x14ac:dyDescent="0.25">
      <c r="A192" s="572" t="s">
        <v>313</v>
      </c>
      <c r="B192" s="573"/>
      <c r="C192" s="574"/>
      <c r="D192" s="9"/>
      <c r="E192" s="129"/>
      <c r="F192" s="9"/>
      <c r="G192" s="129"/>
      <c r="H192" s="9"/>
      <c r="I192" s="129"/>
      <c r="J192" s="9"/>
      <c r="K192" s="129"/>
      <c r="L192" s="9"/>
      <c r="M192" s="129"/>
      <c r="N192" s="9"/>
      <c r="O192" s="129"/>
      <c r="P192" s="9"/>
      <c r="Q192" s="129"/>
      <c r="R192" s="9"/>
      <c r="S192" s="129"/>
      <c r="T192" s="130"/>
      <c r="U192" s="131"/>
      <c r="V192" s="132" t="str">
        <f>IF(D192&gt;0,+E192/D192,"")</f>
        <v/>
      </c>
      <c r="W192" s="132" t="str">
        <f>IF(F192&gt;0,+G192/F192,"")</f>
        <v/>
      </c>
      <c r="X192" s="132" t="str">
        <f>IF(H192&gt;0,+I192/H192,"")</f>
        <v/>
      </c>
      <c r="Y192" s="132" t="str">
        <f>IF(J192&gt;0,+K192/J192,"")</f>
        <v/>
      </c>
      <c r="Z192" s="132" t="str">
        <f>IF(L192&gt;0,+M192/L192,"")</f>
        <v/>
      </c>
      <c r="AA192" s="132" t="str">
        <f>IF(N192&gt;0,+O192/N192,"")</f>
        <v/>
      </c>
      <c r="AB192" s="132" t="str">
        <f>IF(P192&gt;0,+Q192/P192,"")</f>
        <v/>
      </c>
      <c r="AC192" s="132" t="str">
        <f>IF(R192&gt;0,+S192/R192,"")</f>
        <v/>
      </c>
      <c r="AD192" s="131"/>
      <c r="AE192" s="133" t="e">
        <f>AVERAGE(V192:AC192)</f>
        <v>#DIV/0!</v>
      </c>
    </row>
    <row r="193" spans="1:31" s="45" customFormat="1" ht="15" customHeight="1" outlineLevel="1" x14ac:dyDescent="0.25">
      <c r="A193" s="572" t="s">
        <v>314</v>
      </c>
      <c r="B193" s="573"/>
      <c r="C193" s="574"/>
      <c r="D193" s="9"/>
      <c r="E193" s="129">
        <v>5</v>
      </c>
      <c r="F193" s="9"/>
      <c r="G193" s="129">
        <v>6</v>
      </c>
      <c r="H193" s="9"/>
      <c r="I193" s="129">
        <v>8</v>
      </c>
      <c r="J193" s="9"/>
      <c r="K193" s="129"/>
      <c r="L193" s="9"/>
      <c r="M193" s="129"/>
      <c r="N193" s="9"/>
      <c r="O193" s="129"/>
      <c r="P193" s="9"/>
      <c r="Q193" s="129"/>
      <c r="R193" s="9"/>
      <c r="S193" s="129"/>
      <c r="T193" s="130"/>
      <c r="U193" s="131"/>
      <c r="V193" s="132" t="str">
        <f t="shared" si="40"/>
        <v/>
      </c>
      <c r="W193" s="132" t="str">
        <f t="shared" si="41"/>
        <v/>
      </c>
      <c r="X193" s="132" t="str">
        <f t="shared" si="42"/>
        <v/>
      </c>
      <c r="Y193" s="132" t="str">
        <f t="shared" si="43"/>
        <v/>
      </c>
      <c r="Z193" s="132" t="str">
        <f t="shared" si="44"/>
        <v/>
      </c>
      <c r="AA193" s="132" t="str">
        <f t="shared" si="45"/>
        <v/>
      </c>
      <c r="AB193" s="132" t="str">
        <f t="shared" si="46"/>
        <v/>
      </c>
      <c r="AC193" s="132" t="str">
        <f t="shared" si="47"/>
        <v/>
      </c>
      <c r="AD193" s="131"/>
      <c r="AE193" s="133" t="e">
        <f t="shared" si="48"/>
        <v>#DIV/0!</v>
      </c>
    </row>
    <row r="194" spans="1:31" s="45" customFormat="1" ht="15" customHeight="1" outlineLevel="1" x14ac:dyDescent="0.25">
      <c r="A194" s="589" t="s">
        <v>315</v>
      </c>
      <c r="B194" s="590"/>
      <c r="C194" s="591"/>
      <c r="D194" s="9"/>
      <c r="E194" s="129"/>
      <c r="F194" s="9"/>
      <c r="G194" s="129"/>
      <c r="H194" s="9"/>
      <c r="I194" s="129"/>
      <c r="J194" s="9"/>
      <c r="K194" s="129"/>
      <c r="L194" s="9"/>
      <c r="M194" s="129"/>
      <c r="N194" s="9"/>
      <c r="O194" s="129"/>
      <c r="P194" s="9"/>
      <c r="Q194" s="129"/>
      <c r="R194" s="9"/>
      <c r="S194" s="129"/>
      <c r="T194" s="130"/>
      <c r="U194" s="131"/>
      <c r="V194" s="132" t="str">
        <f t="shared" si="40"/>
        <v/>
      </c>
      <c r="W194" s="132" t="str">
        <f t="shared" si="41"/>
        <v/>
      </c>
      <c r="X194" s="132" t="str">
        <f t="shared" si="42"/>
        <v/>
      </c>
      <c r="Y194" s="132" t="str">
        <f t="shared" si="43"/>
        <v/>
      </c>
      <c r="Z194" s="132" t="str">
        <f t="shared" si="44"/>
        <v/>
      </c>
      <c r="AA194" s="132" t="str">
        <f t="shared" si="45"/>
        <v/>
      </c>
      <c r="AB194" s="132" t="str">
        <f t="shared" si="46"/>
        <v/>
      </c>
      <c r="AC194" s="132" t="str">
        <f t="shared" si="47"/>
        <v/>
      </c>
      <c r="AD194" s="131"/>
      <c r="AE194" s="133" t="e">
        <f t="shared" si="48"/>
        <v>#DIV/0!</v>
      </c>
    </row>
    <row r="195" spans="1:31" s="45" customFormat="1" ht="15" customHeight="1" outlineLevel="1" x14ac:dyDescent="0.25">
      <c r="A195" s="572" t="s">
        <v>155</v>
      </c>
      <c r="B195" s="573"/>
      <c r="C195" s="574"/>
      <c r="D195" s="9"/>
      <c r="E195" s="129"/>
      <c r="F195" s="9"/>
      <c r="G195" s="129"/>
      <c r="H195" s="9"/>
      <c r="I195" s="129"/>
      <c r="J195" s="9"/>
      <c r="K195" s="129"/>
      <c r="L195" s="9"/>
      <c r="M195" s="129"/>
      <c r="N195" s="9"/>
      <c r="O195" s="129"/>
      <c r="P195" s="9"/>
      <c r="Q195" s="129"/>
      <c r="R195" s="9"/>
      <c r="S195" s="129"/>
      <c r="T195" s="130"/>
      <c r="U195" s="131"/>
      <c r="V195" s="132" t="str">
        <f t="shared" si="40"/>
        <v/>
      </c>
      <c r="W195" s="132" t="str">
        <f t="shared" si="41"/>
        <v/>
      </c>
      <c r="X195" s="132" t="str">
        <f t="shared" si="42"/>
        <v/>
      </c>
      <c r="Y195" s="132" t="str">
        <f t="shared" si="43"/>
        <v/>
      </c>
      <c r="Z195" s="132" t="str">
        <f t="shared" si="44"/>
        <v/>
      </c>
      <c r="AA195" s="132" t="str">
        <f t="shared" si="45"/>
        <v/>
      </c>
      <c r="AB195" s="132" t="str">
        <f t="shared" si="46"/>
        <v/>
      </c>
      <c r="AC195" s="132" t="str">
        <f t="shared" si="47"/>
        <v/>
      </c>
      <c r="AD195" s="131"/>
      <c r="AE195" s="133" t="e">
        <f t="shared" si="48"/>
        <v>#DIV/0!</v>
      </c>
    </row>
    <row r="196" spans="1:31" s="45" customFormat="1" ht="15" customHeight="1" outlineLevel="1" x14ac:dyDescent="0.25">
      <c r="A196" s="572" t="s">
        <v>163</v>
      </c>
      <c r="B196" s="573"/>
      <c r="C196" s="574"/>
      <c r="D196" s="9"/>
      <c r="E196" s="129"/>
      <c r="F196" s="9"/>
      <c r="G196" s="129"/>
      <c r="H196" s="9"/>
      <c r="I196" s="129"/>
      <c r="J196" s="9"/>
      <c r="K196" s="129"/>
      <c r="L196" s="9"/>
      <c r="M196" s="129"/>
      <c r="N196" s="9"/>
      <c r="O196" s="129"/>
      <c r="P196" s="9"/>
      <c r="Q196" s="129"/>
      <c r="R196" s="9"/>
      <c r="S196" s="129"/>
      <c r="T196" s="130"/>
      <c r="U196" s="131"/>
      <c r="V196" s="132" t="str">
        <f t="shared" si="40"/>
        <v/>
      </c>
      <c r="W196" s="132" t="str">
        <f t="shared" si="41"/>
        <v/>
      </c>
      <c r="X196" s="132" t="str">
        <f t="shared" si="42"/>
        <v/>
      </c>
      <c r="Y196" s="132" t="str">
        <f t="shared" si="43"/>
        <v/>
      </c>
      <c r="Z196" s="132" t="str">
        <f t="shared" si="44"/>
        <v/>
      </c>
      <c r="AA196" s="132" t="str">
        <f t="shared" si="45"/>
        <v/>
      </c>
      <c r="AB196" s="132" t="str">
        <f t="shared" si="46"/>
        <v/>
      </c>
      <c r="AC196" s="132" t="str">
        <f t="shared" si="47"/>
        <v/>
      </c>
      <c r="AD196" s="131"/>
      <c r="AE196" s="133" t="e">
        <f t="shared" si="48"/>
        <v>#DIV/0!</v>
      </c>
    </row>
    <row r="197" spans="1:31" s="45" customFormat="1" ht="15" customHeight="1" outlineLevel="1" x14ac:dyDescent="0.25">
      <c r="A197" s="572" t="s">
        <v>15</v>
      </c>
      <c r="B197" s="573"/>
      <c r="C197" s="574"/>
      <c r="D197" s="9"/>
      <c r="E197" s="129"/>
      <c r="F197" s="9"/>
      <c r="G197" s="129"/>
      <c r="H197" s="9"/>
      <c r="I197" s="129"/>
      <c r="J197" s="9"/>
      <c r="K197" s="129"/>
      <c r="L197" s="9"/>
      <c r="M197" s="129"/>
      <c r="N197" s="9"/>
      <c r="O197" s="129"/>
      <c r="P197" s="9"/>
      <c r="Q197" s="129"/>
      <c r="R197" s="9"/>
      <c r="S197" s="129"/>
      <c r="T197" s="130"/>
      <c r="U197" s="131"/>
      <c r="V197" s="132" t="str">
        <f t="shared" si="40"/>
        <v/>
      </c>
      <c r="W197" s="132" t="str">
        <f t="shared" si="41"/>
        <v/>
      </c>
      <c r="X197" s="132" t="str">
        <f t="shared" si="42"/>
        <v/>
      </c>
      <c r="Y197" s="132" t="str">
        <f t="shared" si="43"/>
        <v/>
      </c>
      <c r="Z197" s="132" t="str">
        <f t="shared" si="44"/>
        <v/>
      </c>
      <c r="AA197" s="132" t="str">
        <f t="shared" si="45"/>
        <v/>
      </c>
      <c r="AB197" s="132" t="str">
        <f t="shared" si="46"/>
        <v/>
      </c>
      <c r="AC197" s="132" t="str">
        <f t="shared" si="47"/>
        <v/>
      </c>
      <c r="AD197" s="131"/>
      <c r="AE197" s="133" t="e">
        <f t="shared" si="48"/>
        <v>#DIV/0!</v>
      </c>
    </row>
    <row r="198" spans="1:31" s="142" customFormat="1" ht="8.25" x14ac:dyDescent="0.25">
      <c r="A198" s="12"/>
      <c r="B198" s="135"/>
      <c r="C198" s="135"/>
      <c r="D198" s="12"/>
      <c r="E198" s="136"/>
      <c r="F198" s="263"/>
      <c r="G198" s="136"/>
      <c r="H198" s="263"/>
      <c r="I198" s="136"/>
      <c r="J198" s="263"/>
      <c r="K198" s="136"/>
      <c r="L198" s="263"/>
      <c r="M198" s="136"/>
      <c r="N198" s="263"/>
      <c r="O198" s="136"/>
      <c r="P198" s="263"/>
      <c r="Q198" s="136"/>
      <c r="R198" s="263"/>
      <c r="S198" s="136"/>
      <c r="T198" s="137"/>
      <c r="U198" s="138"/>
      <c r="V198" s="139"/>
      <c r="W198" s="140"/>
      <c r="X198" s="139"/>
      <c r="Y198" s="140"/>
      <c r="Z198" s="139"/>
      <c r="AA198" s="140"/>
      <c r="AB198" s="139"/>
      <c r="AC198" s="140"/>
      <c r="AD198" s="138"/>
      <c r="AE198" s="139"/>
    </row>
    <row r="199" spans="1:31" s="128" customFormat="1" x14ac:dyDescent="0.25">
      <c r="A199" s="122"/>
      <c r="B199" s="570" t="s">
        <v>95</v>
      </c>
      <c r="C199" s="571"/>
      <c r="D199" s="466">
        <f>SUM(E200:E207)</f>
        <v>0</v>
      </c>
      <c r="E199" s="467"/>
      <c r="F199" s="466">
        <f t="shared" ref="F199" si="76">SUM(G200:G207)</f>
        <v>0</v>
      </c>
      <c r="G199" s="467"/>
      <c r="H199" s="466">
        <f t="shared" ref="H199" si="77">SUM(I200:I207)</f>
        <v>0</v>
      </c>
      <c r="I199" s="467"/>
      <c r="J199" s="466">
        <f t="shared" ref="J199" si="78">SUM(K200:K207)</f>
        <v>0</v>
      </c>
      <c r="K199" s="467"/>
      <c r="L199" s="466">
        <f t="shared" ref="L199" si="79">SUM(M200:M207)</f>
        <v>0</v>
      </c>
      <c r="M199" s="467"/>
      <c r="N199" s="466">
        <f t="shared" ref="N199" si="80">SUM(O200:O207)</f>
        <v>0</v>
      </c>
      <c r="O199" s="467"/>
      <c r="P199" s="466">
        <f t="shared" ref="P199" si="81">SUM(Q200:Q207)</f>
        <v>0</v>
      </c>
      <c r="Q199" s="467"/>
      <c r="R199" s="466">
        <f t="shared" ref="R199" si="82">SUM(S200:S207)</f>
        <v>0</v>
      </c>
      <c r="S199" s="467"/>
      <c r="T199" s="123"/>
      <c r="U199" s="124"/>
      <c r="V199" s="125" t="e">
        <f>+D199/Nb_Lgts</f>
        <v>#DIV/0!</v>
      </c>
      <c r="W199" s="125" t="e">
        <f>+F199/Nb_Lgts</f>
        <v>#DIV/0!</v>
      </c>
      <c r="X199" s="125" t="e">
        <f>+H199/Nb_Lgts</f>
        <v>#DIV/0!</v>
      </c>
      <c r="Y199" s="125" t="e">
        <f>+J199/Nb_Lgts</f>
        <v>#DIV/0!</v>
      </c>
      <c r="Z199" s="125" t="e">
        <f>+L199/Nb_Lgts</f>
        <v>#DIV/0!</v>
      </c>
      <c r="AA199" s="125" t="e">
        <f>+N199/Nb_Lgts</f>
        <v>#DIV/0!</v>
      </c>
      <c r="AB199" s="125" t="e">
        <f>+P199/Nb_Lgts</f>
        <v>#DIV/0!</v>
      </c>
      <c r="AC199" s="125" t="e">
        <f>+R199/Nb_Lgts</f>
        <v>#DIV/0!</v>
      </c>
      <c r="AD199" s="126"/>
      <c r="AE199" s="127" t="e">
        <f>AVERAGE(V199:AC199)</f>
        <v>#DIV/0!</v>
      </c>
    </row>
    <row r="200" spans="1:31" s="45" customFormat="1" ht="15" customHeight="1" outlineLevel="1" x14ac:dyDescent="0.25">
      <c r="A200" s="469" t="s">
        <v>11</v>
      </c>
      <c r="B200" s="470"/>
      <c r="C200" s="471"/>
      <c r="D200" s="9"/>
      <c r="E200" s="129"/>
      <c r="F200" s="9"/>
      <c r="G200" s="129"/>
      <c r="H200" s="9"/>
      <c r="I200" s="129"/>
      <c r="J200" s="9"/>
      <c r="K200" s="129"/>
      <c r="L200" s="9"/>
      <c r="M200" s="129"/>
      <c r="N200" s="9"/>
      <c r="O200" s="129"/>
      <c r="P200" s="9"/>
      <c r="Q200" s="129"/>
      <c r="R200" s="9"/>
      <c r="S200" s="129"/>
      <c r="T200" s="130"/>
      <c r="U200" s="131"/>
      <c r="V200" s="132" t="str">
        <f t="shared" ref="V200:V206" si="83">IF(D200&gt;0,+E200/D200,"")</f>
        <v/>
      </c>
      <c r="W200" s="132" t="str">
        <f t="shared" ref="W200:W206" si="84">IF(F200&gt;0,+G200/F200,"")</f>
        <v/>
      </c>
      <c r="X200" s="132" t="str">
        <f t="shared" ref="X200:X206" si="85">IF(H200&gt;0,+I200/H200,"")</f>
        <v/>
      </c>
      <c r="Y200" s="132" t="str">
        <f t="shared" ref="Y200:Y206" si="86">IF(J200&gt;0,+K200/J200,"")</f>
        <v/>
      </c>
      <c r="Z200" s="132" t="str">
        <f t="shared" ref="Z200:Z206" si="87">IF(L200&gt;0,+M200/L200,"")</f>
        <v/>
      </c>
      <c r="AA200" s="132" t="str">
        <f t="shared" ref="AA200:AA206" si="88">IF(N200&gt;0,+O200/N200,"")</f>
        <v/>
      </c>
      <c r="AB200" s="132" t="str">
        <f t="shared" ref="AB200:AB206" si="89">IF(P200&gt;0,+Q200/P200,"")</f>
        <v/>
      </c>
      <c r="AC200" s="132" t="str">
        <f t="shared" ref="AC200:AC206" si="90">IF(R200&gt;0,+S200/R200,"")</f>
        <v/>
      </c>
      <c r="AD200" s="131"/>
      <c r="AE200" s="133" t="e">
        <f t="shared" ref="AE200:AE206" si="91">AVERAGE(V200:AC200)</f>
        <v>#DIV/0!</v>
      </c>
    </row>
    <row r="201" spans="1:31" s="45" customFormat="1" ht="15" customHeight="1" outlineLevel="1" x14ac:dyDescent="0.25">
      <c r="A201" s="469" t="s">
        <v>208</v>
      </c>
      <c r="B201" s="470"/>
      <c r="C201" s="471"/>
      <c r="D201" s="9"/>
      <c r="E201" s="129"/>
      <c r="F201" s="9"/>
      <c r="G201" s="129"/>
      <c r="H201" s="9"/>
      <c r="I201" s="129"/>
      <c r="J201" s="9"/>
      <c r="K201" s="129"/>
      <c r="L201" s="9"/>
      <c r="M201" s="129"/>
      <c r="N201" s="9"/>
      <c r="O201" s="129"/>
      <c r="P201" s="9"/>
      <c r="Q201" s="129"/>
      <c r="R201" s="9"/>
      <c r="S201" s="129"/>
      <c r="T201" s="130"/>
      <c r="U201" s="131"/>
      <c r="V201" s="132" t="str">
        <f t="shared" si="83"/>
        <v/>
      </c>
      <c r="W201" s="132" t="str">
        <f t="shared" si="84"/>
        <v/>
      </c>
      <c r="X201" s="132" t="str">
        <f t="shared" si="85"/>
        <v/>
      </c>
      <c r="Y201" s="132" t="str">
        <f t="shared" si="86"/>
        <v/>
      </c>
      <c r="Z201" s="132" t="str">
        <f t="shared" si="87"/>
        <v/>
      </c>
      <c r="AA201" s="132" t="str">
        <f t="shared" si="88"/>
        <v/>
      </c>
      <c r="AB201" s="132" t="str">
        <f t="shared" si="89"/>
        <v/>
      </c>
      <c r="AC201" s="132" t="str">
        <f t="shared" si="90"/>
        <v/>
      </c>
      <c r="AD201" s="131"/>
      <c r="AE201" s="133" t="e">
        <f t="shared" si="91"/>
        <v>#DIV/0!</v>
      </c>
    </row>
    <row r="202" spans="1:31" s="45" customFormat="1" ht="15" customHeight="1" outlineLevel="1" x14ac:dyDescent="0.25">
      <c r="A202" s="469" t="s">
        <v>207</v>
      </c>
      <c r="B202" s="470"/>
      <c r="C202" s="471"/>
      <c r="D202" s="9"/>
      <c r="E202" s="129"/>
      <c r="F202" s="9"/>
      <c r="G202" s="129"/>
      <c r="H202" s="9"/>
      <c r="I202" s="129"/>
      <c r="J202" s="9"/>
      <c r="K202" s="129"/>
      <c r="L202" s="9"/>
      <c r="M202" s="129"/>
      <c r="N202" s="9"/>
      <c r="O202" s="129"/>
      <c r="P202" s="9"/>
      <c r="Q202" s="129"/>
      <c r="R202" s="9"/>
      <c r="S202" s="129"/>
      <c r="T202" s="130"/>
      <c r="U202" s="131"/>
      <c r="V202" s="132" t="str">
        <f t="shared" si="83"/>
        <v/>
      </c>
      <c r="W202" s="132" t="str">
        <f t="shared" si="84"/>
        <v/>
      </c>
      <c r="X202" s="132" t="str">
        <f t="shared" si="85"/>
        <v/>
      </c>
      <c r="Y202" s="132" t="str">
        <f t="shared" si="86"/>
        <v/>
      </c>
      <c r="Z202" s="132" t="str">
        <f t="shared" si="87"/>
        <v/>
      </c>
      <c r="AA202" s="132" t="str">
        <f t="shared" si="88"/>
        <v/>
      </c>
      <c r="AB202" s="132" t="str">
        <f t="shared" si="89"/>
        <v/>
      </c>
      <c r="AC202" s="132" t="str">
        <f t="shared" si="90"/>
        <v/>
      </c>
      <c r="AD202" s="131"/>
      <c r="AE202" s="133" t="e">
        <f t="shared" si="91"/>
        <v>#DIV/0!</v>
      </c>
    </row>
    <row r="203" spans="1:31" s="45" customFormat="1" ht="15" customHeight="1" outlineLevel="1" x14ac:dyDescent="0.25">
      <c r="A203" s="469" t="s">
        <v>205</v>
      </c>
      <c r="B203" s="470"/>
      <c r="C203" s="471"/>
      <c r="D203" s="9"/>
      <c r="E203" s="129"/>
      <c r="F203" s="9"/>
      <c r="G203" s="129"/>
      <c r="H203" s="9"/>
      <c r="I203" s="129"/>
      <c r="J203" s="9"/>
      <c r="K203" s="129"/>
      <c r="L203" s="9"/>
      <c r="M203" s="129"/>
      <c r="N203" s="9"/>
      <c r="O203" s="129"/>
      <c r="P203" s="9"/>
      <c r="Q203" s="129"/>
      <c r="R203" s="9"/>
      <c r="S203" s="129"/>
      <c r="T203" s="130"/>
      <c r="U203" s="131"/>
      <c r="V203" s="132" t="str">
        <f t="shared" si="83"/>
        <v/>
      </c>
      <c r="W203" s="132" t="str">
        <f t="shared" si="84"/>
        <v/>
      </c>
      <c r="X203" s="132" t="str">
        <f t="shared" si="85"/>
        <v/>
      </c>
      <c r="Y203" s="132" t="str">
        <f t="shared" si="86"/>
        <v/>
      </c>
      <c r="Z203" s="132" t="str">
        <f t="shared" si="87"/>
        <v/>
      </c>
      <c r="AA203" s="132" t="str">
        <f t="shared" si="88"/>
        <v/>
      </c>
      <c r="AB203" s="132" t="str">
        <f t="shared" si="89"/>
        <v/>
      </c>
      <c r="AC203" s="132" t="str">
        <f t="shared" si="90"/>
        <v/>
      </c>
      <c r="AD203" s="131"/>
      <c r="AE203" s="133" t="e">
        <f t="shared" si="91"/>
        <v>#DIV/0!</v>
      </c>
    </row>
    <row r="204" spans="1:31" s="45" customFormat="1" ht="15" customHeight="1" outlineLevel="1" x14ac:dyDescent="0.25">
      <c r="A204" s="469" t="s">
        <v>206</v>
      </c>
      <c r="B204" s="470"/>
      <c r="C204" s="471"/>
      <c r="D204" s="9"/>
      <c r="E204" s="129"/>
      <c r="F204" s="9"/>
      <c r="G204" s="129"/>
      <c r="H204" s="9"/>
      <c r="I204" s="129"/>
      <c r="J204" s="9"/>
      <c r="K204" s="129"/>
      <c r="L204" s="9"/>
      <c r="M204" s="129"/>
      <c r="N204" s="9"/>
      <c r="O204" s="129"/>
      <c r="P204" s="9"/>
      <c r="Q204" s="129"/>
      <c r="R204" s="9"/>
      <c r="S204" s="129"/>
      <c r="T204" s="130"/>
      <c r="U204" s="131"/>
      <c r="V204" s="132" t="str">
        <f>IF(D204&gt;0,+E204/D204,"")</f>
        <v/>
      </c>
      <c r="W204" s="132" t="str">
        <f>IF(F204&gt;0,+G204/F204,"")</f>
        <v/>
      </c>
      <c r="X204" s="132" t="str">
        <f>IF(H204&gt;0,+I204/H204,"")</f>
        <v/>
      </c>
      <c r="Y204" s="132" t="str">
        <f>IF(J204&gt;0,+K204/J204,"")</f>
        <v/>
      </c>
      <c r="Z204" s="132" t="str">
        <f>IF(L204&gt;0,+M204/L204,"")</f>
        <v/>
      </c>
      <c r="AA204" s="132" t="str">
        <f>IF(N204&gt;0,+O204/N204,"")</f>
        <v/>
      </c>
      <c r="AB204" s="132" t="str">
        <f>IF(P204&gt;0,+Q204/P204,"")</f>
        <v/>
      </c>
      <c r="AC204" s="132" t="str">
        <f>IF(R204&gt;0,+S204/R204,"")</f>
        <v/>
      </c>
      <c r="AD204" s="131"/>
      <c r="AE204" s="133" t="e">
        <f>AVERAGE(V204:AC204)</f>
        <v>#DIV/0!</v>
      </c>
    </row>
    <row r="205" spans="1:31" s="45" customFormat="1" ht="15" customHeight="1" outlineLevel="1" x14ac:dyDescent="0.25">
      <c r="A205" s="469" t="s">
        <v>96</v>
      </c>
      <c r="B205" s="470"/>
      <c r="C205" s="471"/>
      <c r="D205" s="9"/>
      <c r="E205" s="129"/>
      <c r="F205" s="9"/>
      <c r="G205" s="129"/>
      <c r="H205" s="9"/>
      <c r="I205" s="129"/>
      <c r="J205" s="9"/>
      <c r="K205" s="129"/>
      <c r="L205" s="9"/>
      <c r="M205" s="129"/>
      <c r="N205" s="9"/>
      <c r="O205" s="129"/>
      <c r="P205" s="9"/>
      <c r="Q205" s="129"/>
      <c r="R205" s="9"/>
      <c r="S205" s="129"/>
      <c r="T205" s="130"/>
      <c r="U205" s="131"/>
      <c r="V205" s="132" t="str">
        <f t="shared" si="83"/>
        <v/>
      </c>
      <c r="W205" s="132" t="str">
        <f t="shared" si="84"/>
        <v/>
      </c>
      <c r="X205" s="132" t="str">
        <f t="shared" si="85"/>
        <v/>
      </c>
      <c r="Y205" s="132" t="str">
        <f t="shared" si="86"/>
        <v/>
      </c>
      <c r="Z205" s="132" t="str">
        <f t="shared" si="87"/>
        <v/>
      </c>
      <c r="AA205" s="132" t="str">
        <f t="shared" si="88"/>
        <v/>
      </c>
      <c r="AB205" s="132" t="str">
        <f t="shared" si="89"/>
        <v/>
      </c>
      <c r="AC205" s="132" t="str">
        <f t="shared" si="90"/>
        <v/>
      </c>
      <c r="AD205" s="131"/>
      <c r="AE205" s="133" t="e">
        <f t="shared" si="91"/>
        <v>#DIV/0!</v>
      </c>
    </row>
    <row r="206" spans="1:31" s="45" customFormat="1" ht="15" customHeight="1" outlineLevel="1" x14ac:dyDescent="0.25">
      <c r="A206" s="572" t="s">
        <v>15</v>
      </c>
      <c r="B206" s="573"/>
      <c r="C206" s="574"/>
      <c r="D206" s="9"/>
      <c r="E206" s="129"/>
      <c r="F206" s="9"/>
      <c r="G206" s="129"/>
      <c r="H206" s="9"/>
      <c r="I206" s="129"/>
      <c r="J206" s="9"/>
      <c r="K206" s="129"/>
      <c r="L206" s="9"/>
      <c r="M206" s="129"/>
      <c r="N206" s="9"/>
      <c r="O206" s="129"/>
      <c r="P206" s="9"/>
      <c r="Q206" s="129"/>
      <c r="R206" s="9"/>
      <c r="S206" s="129"/>
      <c r="T206" s="130"/>
      <c r="U206" s="131"/>
      <c r="V206" s="132" t="str">
        <f t="shared" si="83"/>
        <v/>
      </c>
      <c r="W206" s="132" t="str">
        <f t="shared" si="84"/>
        <v/>
      </c>
      <c r="X206" s="132" t="str">
        <f t="shared" si="85"/>
        <v/>
      </c>
      <c r="Y206" s="132" t="str">
        <f t="shared" si="86"/>
        <v/>
      </c>
      <c r="Z206" s="132" t="str">
        <f t="shared" si="87"/>
        <v/>
      </c>
      <c r="AA206" s="132" t="str">
        <f t="shared" si="88"/>
        <v/>
      </c>
      <c r="AB206" s="132" t="str">
        <f t="shared" si="89"/>
        <v/>
      </c>
      <c r="AC206" s="132" t="str">
        <f t="shared" si="90"/>
        <v/>
      </c>
      <c r="AD206" s="131"/>
      <c r="AE206" s="133" t="e">
        <f t="shared" si="91"/>
        <v>#DIV/0!</v>
      </c>
    </row>
    <row r="207" spans="1:31" s="142" customFormat="1" ht="8.25" x14ac:dyDescent="0.25">
      <c r="A207" s="12"/>
      <c r="B207" s="135"/>
      <c r="C207" s="135"/>
      <c r="D207" s="12"/>
      <c r="E207" s="136"/>
      <c r="F207" s="263"/>
      <c r="G207" s="136"/>
      <c r="H207" s="263"/>
      <c r="I207" s="136"/>
      <c r="J207" s="263"/>
      <c r="K207" s="136"/>
      <c r="L207" s="263"/>
      <c r="M207" s="136"/>
      <c r="N207" s="263"/>
      <c r="O207" s="136"/>
      <c r="P207" s="263"/>
      <c r="Q207" s="136"/>
      <c r="R207" s="263"/>
      <c r="S207" s="136"/>
      <c r="T207" s="137"/>
      <c r="U207" s="138"/>
      <c r="V207" s="139"/>
      <c r="W207" s="140"/>
      <c r="X207" s="139"/>
      <c r="Y207" s="140"/>
      <c r="Z207" s="139"/>
      <c r="AA207" s="140"/>
      <c r="AB207" s="139"/>
      <c r="AC207" s="140"/>
      <c r="AD207" s="138"/>
      <c r="AE207" s="139"/>
    </row>
    <row r="208" spans="1:31" s="128" customFormat="1" x14ac:dyDescent="0.25">
      <c r="A208" s="122"/>
      <c r="B208" s="570" t="s">
        <v>104</v>
      </c>
      <c r="C208" s="571"/>
      <c r="D208" s="466">
        <f>SUM(E209:E213)</f>
        <v>0</v>
      </c>
      <c r="E208" s="467"/>
      <c r="F208" s="466">
        <f t="shared" ref="F208" si="92">SUM(G209:G213)</f>
        <v>0</v>
      </c>
      <c r="G208" s="467"/>
      <c r="H208" s="466">
        <f t="shared" ref="H208" si="93">SUM(I209:I213)</f>
        <v>0</v>
      </c>
      <c r="I208" s="467"/>
      <c r="J208" s="466">
        <f t="shared" ref="J208" si="94">SUM(K209:K213)</f>
        <v>0</v>
      </c>
      <c r="K208" s="467"/>
      <c r="L208" s="466">
        <f t="shared" ref="L208" si="95">SUM(M209:M213)</f>
        <v>0</v>
      </c>
      <c r="M208" s="467"/>
      <c r="N208" s="466">
        <f t="shared" ref="N208" si="96">SUM(O209:O213)</f>
        <v>0</v>
      </c>
      <c r="O208" s="467"/>
      <c r="P208" s="466">
        <f t="shared" ref="P208:R208" si="97">SUM(Q209:Q213)</f>
        <v>0</v>
      </c>
      <c r="Q208" s="467"/>
      <c r="R208" s="466">
        <f t="shared" si="97"/>
        <v>0</v>
      </c>
      <c r="S208" s="467"/>
      <c r="T208" s="123"/>
      <c r="U208" s="124"/>
      <c r="V208" s="125" t="e">
        <f>+D208/Nb_Lgts</f>
        <v>#DIV/0!</v>
      </c>
      <c r="W208" s="125" t="e">
        <f>+F208/Nb_Lgts</f>
        <v>#DIV/0!</v>
      </c>
      <c r="X208" s="125" t="e">
        <f>+H208/Nb_Lgts</f>
        <v>#DIV/0!</v>
      </c>
      <c r="Y208" s="125" t="e">
        <f>+J208/Nb_Lgts</f>
        <v>#DIV/0!</v>
      </c>
      <c r="Z208" s="125" t="e">
        <f>+L208/Nb_Lgts</f>
        <v>#DIV/0!</v>
      </c>
      <c r="AA208" s="125" t="e">
        <f>+N208/Nb_Lgts</f>
        <v>#DIV/0!</v>
      </c>
      <c r="AB208" s="125" t="e">
        <f>+P208/Nb_Lgts</f>
        <v>#DIV/0!</v>
      </c>
      <c r="AC208" s="125" t="e">
        <f>+R208/Nb_Lgts</f>
        <v>#DIV/0!</v>
      </c>
      <c r="AD208" s="126"/>
      <c r="AE208" s="127" t="e">
        <f>AVERAGE(V208:AC208)</f>
        <v>#DIV/0!</v>
      </c>
    </row>
    <row r="209" spans="1:31" s="45" customFormat="1" ht="15" customHeight="1" outlineLevel="1" x14ac:dyDescent="0.25">
      <c r="A209" s="469" t="s">
        <v>105</v>
      </c>
      <c r="B209" s="470"/>
      <c r="C209" s="471"/>
      <c r="D209" s="9"/>
      <c r="E209" s="129"/>
      <c r="F209" s="9"/>
      <c r="G209" s="129"/>
      <c r="H209" s="9"/>
      <c r="I209" s="129"/>
      <c r="J209" s="9"/>
      <c r="K209" s="129"/>
      <c r="L209" s="9"/>
      <c r="M209" s="129"/>
      <c r="N209" s="9"/>
      <c r="O209" s="129"/>
      <c r="P209" s="9"/>
      <c r="Q209" s="129"/>
      <c r="R209" s="9"/>
      <c r="S209" s="129"/>
      <c r="T209" s="130"/>
      <c r="U209" s="131"/>
      <c r="V209" s="132" t="str">
        <f>IF(D209&gt;0,+E209/D209,"")</f>
        <v/>
      </c>
      <c r="W209" s="132" t="str">
        <f>IF(F209&gt;0,+G209/F209,"")</f>
        <v/>
      </c>
      <c r="X209" s="132" t="str">
        <f>IF(H209&gt;0,+I209/H209,"")</f>
        <v/>
      </c>
      <c r="Y209" s="132" t="str">
        <f>IF(J209&gt;0,+K209/J209,"")</f>
        <v/>
      </c>
      <c r="Z209" s="132" t="str">
        <f>IF(L209&gt;0,+M209/L209,"")</f>
        <v/>
      </c>
      <c r="AA209" s="132" t="str">
        <f>IF(N209&gt;0,+O209/N209,"")</f>
        <v/>
      </c>
      <c r="AB209" s="132" t="str">
        <f>IF(P209&gt;0,+Q209/P209,"")</f>
        <v/>
      </c>
      <c r="AC209" s="132" t="str">
        <f>IF(R209&gt;0,+S209/R209,"")</f>
        <v/>
      </c>
      <c r="AD209" s="131"/>
      <c r="AE209" s="133" t="e">
        <f>AVERAGE(V209:AC209)</f>
        <v>#DIV/0!</v>
      </c>
    </row>
    <row r="210" spans="1:31" s="45" customFormat="1" ht="15" customHeight="1" outlineLevel="1" x14ac:dyDescent="0.25">
      <c r="A210" s="469" t="s">
        <v>107</v>
      </c>
      <c r="B210" s="470"/>
      <c r="C210" s="471"/>
      <c r="D210" s="9"/>
      <c r="E210" s="129"/>
      <c r="F210" s="9"/>
      <c r="G210" s="129"/>
      <c r="H210" s="9"/>
      <c r="I210" s="129"/>
      <c r="J210" s="9"/>
      <c r="K210" s="129"/>
      <c r="L210" s="9"/>
      <c r="M210" s="129"/>
      <c r="N210" s="9"/>
      <c r="O210" s="129"/>
      <c r="P210" s="9"/>
      <c r="Q210" s="129"/>
      <c r="R210" s="9"/>
      <c r="S210" s="129"/>
      <c r="T210" s="130"/>
      <c r="U210" s="131"/>
      <c r="V210" s="132" t="str">
        <f>IF(D210&gt;0,+E210/D210,"")</f>
        <v/>
      </c>
      <c r="W210" s="132" t="str">
        <f>IF(F210&gt;0,+G210/F210,"")</f>
        <v/>
      </c>
      <c r="X210" s="132" t="str">
        <f>IF(H210&gt;0,+I210/H210,"")</f>
        <v/>
      </c>
      <c r="Y210" s="132" t="str">
        <f>IF(J210&gt;0,+K210/J210,"")</f>
        <v/>
      </c>
      <c r="Z210" s="132" t="str">
        <f>IF(L210&gt;0,+M210/L210,"")</f>
        <v/>
      </c>
      <c r="AA210" s="132" t="str">
        <f>IF(N210&gt;0,+O210/N210,"")</f>
        <v/>
      </c>
      <c r="AB210" s="132" t="str">
        <f>IF(P210&gt;0,+Q210/P210,"")</f>
        <v/>
      </c>
      <c r="AC210" s="132" t="str">
        <f>IF(R210&gt;0,+S210/R210,"")</f>
        <v/>
      </c>
      <c r="AD210" s="131"/>
      <c r="AE210" s="133" t="e">
        <f>AVERAGE(V210:AC210)</f>
        <v>#DIV/0!</v>
      </c>
    </row>
    <row r="211" spans="1:31" s="45" customFormat="1" ht="15" customHeight="1" outlineLevel="1" x14ac:dyDescent="0.25">
      <c r="A211" s="469" t="s">
        <v>106</v>
      </c>
      <c r="B211" s="470"/>
      <c r="C211" s="471"/>
      <c r="D211" s="9"/>
      <c r="E211" s="129"/>
      <c r="F211" s="9"/>
      <c r="G211" s="129"/>
      <c r="H211" s="9"/>
      <c r="I211" s="129"/>
      <c r="J211" s="9"/>
      <c r="K211" s="129"/>
      <c r="L211" s="9"/>
      <c r="M211" s="129"/>
      <c r="N211" s="9"/>
      <c r="O211" s="129"/>
      <c r="P211" s="9"/>
      <c r="Q211" s="129"/>
      <c r="R211" s="9"/>
      <c r="S211" s="129"/>
      <c r="T211" s="130"/>
      <c r="U211" s="131"/>
      <c r="V211" s="132" t="str">
        <f>IF(D211&gt;0,+E211/D211,"")</f>
        <v/>
      </c>
      <c r="W211" s="132" t="str">
        <f>IF(F211&gt;0,+G211/F211,"")</f>
        <v/>
      </c>
      <c r="X211" s="132" t="str">
        <f>IF(H211&gt;0,+I211/H211,"")</f>
        <v/>
      </c>
      <c r="Y211" s="132" t="str">
        <f>IF(J211&gt;0,+K211/J211,"")</f>
        <v/>
      </c>
      <c r="Z211" s="132" t="str">
        <f>IF(L211&gt;0,+M211/L211,"")</f>
        <v/>
      </c>
      <c r="AA211" s="132" t="str">
        <f>IF(N211&gt;0,+O211/N211,"")</f>
        <v/>
      </c>
      <c r="AB211" s="132" t="str">
        <f>IF(P211&gt;0,+Q211/P211,"")</f>
        <v/>
      </c>
      <c r="AC211" s="132" t="str">
        <f>IF(R211&gt;0,+S211/R211,"")</f>
        <v/>
      </c>
      <c r="AD211" s="131"/>
      <c r="AE211" s="133" t="e">
        <f>AVERAGE(V211:AC211)</f>
        <v>#DIV/0!</v>
      </c>
    </row>
    <row r="212" spans="1:31" s="45" customFormat="1" ht="15" customHeight="1" outlineLevel="1" x14ac:dyDescent="0.25">
      <c r="A212" s="572" t="s">
        <v>15</v>
      </c>
      <c r="B212" s="573"/>
      <c r="C212" s="574"/>
      <c r="D212" s="9"/>
      <c r="E212" s="129"/>
      <c r="F212" s="9"/>
      <c r="G212" s="129"/>
      <c r="H212" s="9"/>
      <c r="I212" s="129"/>
      <c r="J212" s="9"/>
      <c r="K212" s="129"/>
      <c r="L212" s="9"/>
      <c r="M212" s="129"/>
      <c r="N212" s="9"/>
      <c r="O212" s="129"/>
      <c r="P212" s="9"/>
      <c r="Q212" s="129"/>
      <c r="R212" s="9"/>
      <c r="S212" s="129"/>
      <c r="T212" s="130"/>
      <c r="U212" s="131"/>
      <c r="V212" s="132" t="str">
        <f>IF(D212&gt;0,+E212/D212,"")</f>
        <v/>
      </c>
      <c r="W212" s="132" t="str">
        <f>IF(F212&gt;0,+G212/F212,"")</f>
        <v/>
      </c>
      <c r="X212" s="132" t="str">
        <f>IF(H212&gt;0,+I212/H212,"")</f>
        <v/>
      </c>
      <c r="Y212" s="132" t="str">
        <f>IF(J212&gt;0,+K212/J212,"")</f>
        <v/>
      </c>
      <c r="Z212" s="132" t="str">
        <f>IF(L212&gt;0,+M212/L212,"")</f>
        <v/>
      </c>
      <c r="AA212" s="132" t="str">
        <f>IF(N212&gt;0,+O212/N212,"")</f>
        <v/>
      </c>
      <c r="AB212" s="132" t="str">
        <f>IF(P212&gt;0,+Q212/P212,"")</f>
        <v/>
      </c>
      <c r="AC212" s="132" t="str">
        <f>IF(R212&gt;0,+S212/R212,"")</f>
        <v/>
      </c>
      <c r="AD212" s="131"/>
      <c r="AE212" s="133" t="e">
        <f>AVERAGE(V212:AC212)</f>
        <v>#DIV/0!</v>
      </c>
    </row>
    <row r="213" spans="1:31" s="142" customFormat="1" ht="8.25" x14ac:dyDescent="0.25">
      <c r="A213" s="12"/>
      <c r="B213" s="135"/>
      <c r="C213" s="135"/>
      <c r="D213" s="10"/>
      <c r="E213" s="136"/>
      <c r="F213" s="9"/>
      <c r="G213" s="136"/>
      <c r="H213" s="9"/>
      <c r="I213" s="136"/>
      <c r="J213" s="9"/>
      <c r="K213" s="136"/>
      <c r="L213" s="9"/>
      <c r="M213" s="136"/>
      <c r="N213" s="9"/>
      <c r="O213" s="136"/>
      <c r="P213" s="9"/>
      <c r="Q213" s="136"/>
      <c r="R213" s="9"/>
      <c r="S213" s="136"/>
      <c r="T213" s="137"/>
      <c r="U213" s="138"/>
      <c r="V213" s="139"/>
      <c r="W213" s="140"/>
      <c r="X213" s="139"/>
      <c r="Y213" s="140"/>
      <c r="Z213" s="139"/>
      <c r="AA213" s="140"/>
      <c r="AB213" s="139"/>
      <c r="AC213" s="140"/>
      <c r="AD213" s="138"/>
      <c r="AE213" s="139"/>
    </row>
    <row r="214" spans="1:31" s="128" customFormat="1" x14ac:dyDescent="0.25">
      <c r="A214" s="122"/>
      <c r="B214" s="570" t="s">
        <v>56</v>
      </c>
      <c r="C214" s="571"/>
      <c r="D214" s="466">
        <f>SUM(E215:E222)</f>
        <v>0</v>
      </c>
      <c r="E214" s="467"/>
      <c r="F214" s="466">
        <f t="shared" ref="F214" si="98">SUM(G215:G222)</f>
        <v>0</v>
      </c>
      <c r="G214" s="467"/>
      <c r="H214" s="466">
        <f t="shared" ref="H214" si="99">SUM(I215:I222)</f>
        <v>0</v>
      </c>
      <c r="I214" s="467"/>
      <c r="J214" s="466">
        <f t="shared" ref="J214" si="100">SUM(K215:K222)</f>
        <v>0</v>
      </c>
      <c r="K214" s="467"/>
      <c r="L214" s="466">
        <f t="shared" ref="L214" si="101">SUM(M215:M222)</f>
        <v>0</v>
      </c>
      <c r="M214" s="467"/>
      <c r="N214" s="466">
        <f t="shared" ref="N214" si="102">SUM(O215:O222)</f>
        <v>0</v>
      </c>
      <c r="O214" s="467"/>
      <c r="P214" s="466">
        <f t="shared" ref="P214" si="103">SUM(Q215:Q222)</f>
        <v>0</v>
      </c>
      <c r="Q214" s="467"/>
      <c r="R214" s="466">
        <f>SUM(S215:S222)</f>
        <v>0</v>
      </c>
      <c r="S214" s="467"/>
      <c r="T214" s="123"/>
      <c r="U214" s="124"/>
      <c r="V214" s="125" t="e">
        <f>+D214/Nb_Lgts</f>
        <v>#DIV/0!</v>
      </c>
      <c r="W214" s="125" t="e">
        <f>+F214/Nb_Lgts</f>
        <v>#DIV/0!</v>
      </c>
      <c r="X214" s="125" t="e">
        <f>+H214/Nb_Lgts</f>
        <v>#DIV/0!</v>
      </c>
      <c r="Y214" s="125" t="e">
        <f>+J214/Nb_Lgts</f>
        <v>#DIV/0!</v>
      </c>
      <c r="Z214" s="125" t="e">
        <f>+L214/Nb_Lgts</f>
        <v>#DIV/0!</v>
      </c>
      <c r="AA214" s="125" t="e">
        <f>+N214/Nb_Lgts</f>
        <v>#DIV/0!</v>
      </c>
      <c r="AB214" s="125" t="e">
        <f>+P214/Nb_Lgts</f>
        <v>#DIV/0!</v>
      </c>
      <c r="AC214" s="125" t="e">
        <f>+R214/Nb_Lgts</f>
        <v>#DIV/0!</v>
      </c>
      <c r="AD214" s="126"/>
      <c r="AE214" s="127" t="e">
        <f>AVERAGE(V214:AC214)</f>
        <v>#DIV/0!</v>
      </c>
    </row>
    <row r="215" spans="1:31" s="45" customFormat="1" ht="15" customHeight="1" outlineLevel="1" x14ac:dyDescent="0.25">
      <c r="A215" s="469" t="s">
        <v>85</v>
      </c>
      <c r="B215" s="470"/>
      <c r="C215" s="471"/>
      <c r="D215" s="9"/>
      <c r="E215" s="129"/>
      <c r="F215" s="9"/>
      <c r="G215" s="129"/>
      <c r="H215" s="9"/>
      <c r="I215" s="129"/>
      <c r="J215" s="9"/>
      <c r="K215" s="129"/>
      <c r="L215" s="9"/>
      <c r="M215" s="129"/>
      <c r="N215" s="9"/>
      <c r="O215" s="129"/>
      <c r="P215" s="9"/>
      <c r="Q215" s="129"/>
      <c r="R215" s="9"/>
      <c r="S215" s="129"/>
      <c r="T215" s="130"/>
      <c r="U215" s="131"/>
      <c r="V215" s="132" t="str">
        <f t="shared" ref="V215:V221" si="104">IF(D215&gt;0,+E215/D215,"")</f>
        <v/>
      </c>
      <c r="W215" s="132" t="str">
        <f t="shared" ref="W215:W221" si="105">IF(F215&gt;0,+G215/F215,"")</f>
        <v/>
      </c>
      <c r="X215" s="132" t="str">
        <f t="shared" ref="X215:X221" si="106">IF(H215&gt;0,+I215/H215,"")</f>
        <v/>
      </c>
      <c r="Y215" s="132" t="str">
        <f t="shared" ref="Y215:Y221" si="107">IF(J215&gt;0,+K215/J215,"")</f>
        <v/>
      </c>
      <c r="Z215" s="132" t="str">
        <f t="shared" ref="Z215:Z221" si="108">IF(L215&gt;0,+M215/L215,"")</f>
        <v/>
      </c>
      <c r="AA215" s="132" t="str">
        <f t="shared" ref="AA215:AA221" si="109">IF(N215&gt;0,+O215/N215,"")</f>
        <v/>
      </c>
      <c r="AB215" s="132" t="str">
        <f t="shared" ref="AB215:AB221" si="110">IF(P215&gt;0,+Q215/P215,"")</f>
        <v/>
      </c>
      <c r="AC215" s="132" t="str">
        <f t="shared" ref="AC215:AC221" si="111">IF(R215&gt;0,+S215/R215,"")</f>
        <v/>
      </c>
      <c r="AD215" s="131"/>
      <c r="AE215" s="133" t="e">
        <f t="shared" ref="AE215:AE221" si="112">AVERAGE(V215:AC215)</f>
        <v>#DIV/0!</v>
      </c>
    </row>
    <row r="216" spans="1:31" s="45" customFormat="1" ht="15" customHeight="1" outlineLevel="1" x14ac:dyDescent="0.25">
      <c r="A216" s="469" t="s">
        <v>215</v>
      </c>
      <c r="B216" s="470"/>
      <c r="C216" s="471"/>
      <c r="D216" s="9"/>
      <c r="E216" s="129"/>
      <c r="F216" s="9"/>
      <c r="G216" s="129"/>
      <c r="H216" s="9"/>
      <c r="I216" s="129"/>
      <c r="J216" s="9"/>
      <c r="K216" s="129"/>
      <c r="L216" s="9"/>
      <c r="M216" s="129"/>
      <c r="N216" s="9"/>
      <c r="O216" s="129"/>
      <c r="P216" s="9"/>
      <c r="Q216" s="129"/>
      <c r="R216" s="9"/>
      <c r="S216" s="129"/>
      <c r="T216" s="130"/>
      <c r="U216" s="131"/>
      <c r="V216" s="132" t="str">
        <f>IF(D216&gt;0,+E216/D216,"")</f>
        <v/>
      </c>
      <c r="W216" s="132" t="str">
        <f>IF(F216&gt;0,+G216/F216,"")</f>
        <v/>
      </c>
      <c r="X216" s="132" t="str">
        <f>IF(H216&gt;0,+I216/H216,"")</f>
        <v/>
      </c>
      <c r="Y216" s="132" t="str">
        <f>IF(J216&gt;0,+K216/J216,"")</f>
        <v/>
      </c>
      <c r="Z216" s="132" t="str">
        <f>IF(L216&gt;0,+M216/L216,"")</f>
        <v/>
      </c>
      <c r="AA216" s="132" t="str">
        <f>IF(N216&gt;0,+O216/N216,"")</f>
        <v/>
      </c>
      <c r="AB216" s="132" t="str">
        <f>IF(P216&gt;0,+Q216/P216,"")</f>
        <v/>
      </c>
      <c r="AC216" s="132" t="str">
        <f>IF(R216&gt;0,+S216/R216,"")</f>
        <v/>
      </c>
      <c r="AD216" s="131"/>
      <c r="AE216" s="133" t="e">
        <f>AVERAGE(V216:AC216)</f>
        <v>#DIV/0!</v>
      </c>
    </row>
    <row r="217" spans="1:31" s="45" customFormat="1" ht="15" customHeight="1" outlineLevel="1" x14ac:dyDescent="0.25">
      <c r="A217" s="469" t="s">
        <v>219</v>
      </c>
      <c r="B217" s="470"/>
      <c r="C217" s="471"/>
      <c r="D217" s="9"/>
      <c r="E217" s="129"/>
      <c r="F217" s="9"/>
      <c r="G217" s="129"/>
      <c r="H217" s="9"/>
      <c r="I217" s="129"/>
      <c r="J217" s="9"/>
      <c r="K217" s="129"/>
      <c r="L217" s="9"/>
      <c r="M217" s="129"/>
      <c r="N217" s="9"/>
      <c r="O217" s="129"/>
      <c r="P217" s="9"/>
      <c r="Q217" s="129"/>
      <c r="R217" s="9"/>
      <c r="S217" s="129"/>
      <c r="T217" s="130"/>
      <c r="U217" s="131"/>
      <c r="V217" s="132" t="str">
        <f t="shared" si="104"/>
        <v/>
      </c>
      <c r="W217" s="132" t="str">
        <f t="shared" si="105"/>
        <v/>
      </c>
      <c r="X217" s="132" t="str">
        <f t="shared" si="106"/>
        <v/>
      </c>
      <c r="Y217" s="132" t="str">
        <f t="shared" si="107"/>
        <v/>
      </c>
      <c r="Z217" s="132" t="str">
        <f t="shared" si="108"/>
        <v/>
      </c>
      <c r="AA217" s="132" t="str">
        <f t="shared" si="109"/>
        <v/>
      </c>
      <c r="AB217" s="132" t="str">
        <f t="shared" si="110"/>
        <v/>
      </c>
      <c r="AC217" s="132" t="str">
        <f t="shared" si="111"/>
        <v/>
      </c>
      <c r="AD217" s="131"/>
      <c r="AE217" s="133" t="e">
        <f t="shared" si="112"/>
        <v>#DIV/0!</v>
      </c>
    </row>
    <row r="218" spans="1:31" s="45" customFormat="1" ht="15" customHeight="1" outlineLevel="1" x14ac:dyDescent="0.25">
      <c r="A218" s="472" t="s">
        <v>213</v>
      </c>
      <c r="B218" s="473"/>
      <c r="C218" s="474"/>
      <c r="D218" s="11"/>
      <c r="E218" s="144"/>
      <c r="F218" s="11"/>
      <c r="G218" s="144"/>
      <c r="H218" s="11"/>
      <c r="I218" s="144"/>
      <c r="J218" s="11"/>
      <c r="K218" s="144"/>
      <c r="L218" s="11"/>
      <c r="M218" s="144"/>
      <c r="N218" s="11"/>
      <c r="O218" s="144"/>
      <c r="P218" s="11"/>
      <c r="Q218" s="144"/>
      <c r="R218" s="11"/>
      <c r="S218" s="144"/>
      <c r="T218" s="130"/>
      <c r="U218" s="131"/>
      <c r="V218" s="145" t="str">
        <f t="shared" si="104"/>
        <v/>
      </c>
      <c r="W218" s="145" t="str">
        <f t="shared" si="105"/>
        <v/>
      </c>
      <c r="X218" s="145" t="str">
        <f t="shared" si="106"/>
        <v/>
      </c>
      <c r="Y218" s="145" t="str">
        <f t="shared" si="107"/>
        <v/>
      </c>
      <c r="Z218" s="145" t="str">
        <f t="shared" si="108"/>
        <v/>
      </c>
      <c r="AA218" s="145" t="str">
        <f t="shared" si="109"/>
        <v/>
      </c>
      <c r="AB218" s="145" t="str">
        <f t="shared" si="110"/>
        <v/>
      </c>
      <c r="AC218" s="145" t="str">
        <f t="shared" si="111"/>
        <v/>
      </c>
      <c r="AD218" s="131"/>
      <c r="AE218" s="146" t="e">
        <f t="shared" si="112"/>
        <v>#DIV/0!</v>
      </c>
    </row>
    <row r="219" spans="1:31" s="45" customFormat="1" ht="15" customHeight="1" outlineLevel="1" x14ac:dyDescent="0.25">
      <c r="A219" s="472" t="s">
        <v>214</v>
      </c>
      <c r="B219" s="473"/>
      <c r="C219" s="474"/>
      <c r="D219" s="11"/>
      <c r="E219" s="144"/>
      <c r="F219" s="11"/>
      <c r="G219" s="144"/>
      <c r="H219" s="11"/>
      <c r="I219" s="144"/>
      <c r="J219" s="11"/>
      <c r="K219" s="144"/>
      <c r="L219" s="11"/>
      <c r="M219" s="144"/>
      <c r="N219" s="11"/>
      <c r="O219" s="144"/>
      <c r="P219" s="11"/>
      <c r="Q219" s="144"/>
      <c r="R219" s="11"/>
      <c r="S219" s="144"/>
      <c r="T219" s="130"/>
      <c r="U219" s="131"/>
      <c r="V219" s="145" t="str">
        <f t="shared" si="104"/>
        <v/>
      </c>
      <c r="W219" s="145" t="str">
        <f t="shared" si="105"/>
        <v/>
      </c>
      <c r="X219" s="145" t="str">
        <f t="shared" si="106"/>
        <v/>
      </c>
      <c r="Y219" s="145" t="str">
        <f t="shared" si="107"/>
        <v/>
      </c>
      <c r="Z219" s="145" t="str">
        <f t="shared" si="108"/>
        <v/>
      </c>
      <c r="AA219" s="145" t="str">
        <f t="shared" si="109"/>
        <v/>
      </c>
      <c r="AB219" s="145" t="str">
        <f t="shared" si="110"/>
        <v/>
      </c>
      <c r="AC219" s="145" t="str">
        <f t="shared" si="111"/>
        <v/>
      </c>
      <c r="AD219" s="131"/>
      <c r="AE219" s="146" t="e">
        <f t="shared" si="112"/>
        <v>#DIV/0!</v>
      </c>
    </row>
    <row r="220" spans="1:31" s="45" customFormat="1" ht="15" customHeight="1" outlineLevel="1" x14ac:dyDescent="0.25">
      <c r="A220" s="472" t="s">
        <v>216</v>
      </c>
      <c r="B220" s="473"/>
      <c r="C220" s="474"/>
      <c r="D220" s="11"/>
      <c r="E220" s="144"/>
      <c r="F220" s="11"/>
      <c r="G220" s="144"/>
      <c r="H220" s="11"/>
      <c r="I220" s="144"/>
      <c r="J220" s="11"/>
      <c r="K220" s="144"/>
      <c r="L220" s="11"/>
      <c r="M220" s="144"/>
      <c r="N220" s="11"/>
      <c r="O220" s="144"/>
      <c r="P220" s="11"/>
      <c r="Q220" s="144"/>
      <c r="R220" s="11"/>
      <c r="S220" s="144"/>
      <c r="T220" s="130"/>
      <c r="U220" s="131"/>
      <c r="V220" s="145" t="str">
        <f t="shared" si="104"/>
        <v/>
      </c>
      <c r="W220" s="145" t="str">
        <f t="shared" si="105"/>
        <v/>
      </c>
      <c r="X220" s="145" t="str">
        <f t="shared" si="106"/>
        <v/>
      </c>
      <c r="Y220" s="145" t="str">
        <f t="shared" si="107"/>
        <v/>
      </c>
      <c r="Z220" s="145" t="str">
        <f t="shared" si="108"/>
        <v/>
      </c>
      <c r="AA220" s="145" t="str">
        <f t="shared" si="109"/>
        <v/>
      </c>
      <c r="AB220" s="145" t="str">
        <f t="shared" si="110"/>
        <v/>
      </c>
      <c r="AC220" s="145" t="str">
        <f t="shared" si="111"/>
        <v/>
      </c>
      <c r="AD220" s="131"/>
      <c r="AE220" s="146" t="e">
        <f t="shared" si="112"/>
        <v>#DIV/0!</v>
      </c>
    </row>
    <row r="221" spans="1:31" s="45" customFormat="1" ht="15" customHeight="1" outlineLevel="1" x14ac:dyDescent="0.25">
      <c r="A221" s="469" t="s">
        <v>90</v>
      </c>
      <c r="B221" s="470"/>
      <c r="C221" s="471"/>
      <c r="D221" s="9"/>
      <c r="E221" s="129"/>
      <c r="F221" s="9"/>
      <c r="G221" s="129"/>
      <c r="H221" s="9"/>
      <c r="I221" s="129"/>
      <c r="J221" s="9"/>
      <c r="K221" s="129"/>
      <c r="L221" s="9"/>
      <c r="M221" s="129"/>
      <c r="N221" s="9"/>
      <c r="O221" s="129"/>
      <c r="P221" s="9"/>
      <c r="Q221" s="129"/>
      <c r="R221" s="9"/>
      <c r="S221" s="129"/>
      <c r="T221" s="130"/>
      <c r="U221" s="131"/>
      <c r="V221" s="132" t="str">
        <f t="shared" si="104"/>
        <v/>
      </c>
      <c r="W221" s="132" t="str">
        <f t="shared" si="105"/>
        <v/>
      </c>
      <c r="X221" s="132" t="str">
        <f t="shared" si="106"/>
        <v/>
      </c>
      <c r="Y221" s="132" t="str">
        <f t="shared" si="107"/>
        <v/>
      </c>
      <c r="Z221" s="132" t="str">
        <f t="shared" si="108"/>
        <v/>
      </c>
      <c r="AA221" s="132" t="str">
        <f t="shared" si="109"/>
        <v/>
      </c>
      <c r="AB221" s="132" t="str">
        <f t="shared" si="110"/>
        <v/>
      </c>
      <c r="AC221" s="132" t="str">
        <f t="shared" si="111"/>
        <v/>
      </c>
      <c r="AD221" s="131"/>
      <c r="AE221" s="133" t="e">
        <f t="shared" si="112"/>
        <v>#DIV/0!</v>
      </c>
    </row>
    <row r="222" spans="1:31" s="142" customFormat="1" ht="8.25" x14ac:dyDescent="0.25">
      <c r="A222" s="12"/>
      <c r="B222" s="135"/>
      <c r="C222" s="135"/>
      <c r="D222" s="12"/>
      <c r="E222" s="136"/>
      <c r="F222" s="263"/>
      <c r="G222" s="136"/>
      <c r="H222" s="263"/>
      <c r="I222" s="136"/>
      <c r="J222" s="263"/>
      <c r="K222" s="136"/>
      <c r="L222" s="263"/>
      <c r="M222" s="136"/>
      <c r="N222" s="263"/>
      <c r="O222" s="136"/>
      <c r="P222" s="263"/>
      <c r="Q222" s="136"/>
      <c r="R222" s="263"/>
      <c r="S222" s="136"/>
      <c r="T222" s="137"/>
      <c r="U222" s="138"/>
      <c r="V222" s="139"/>
      <c r="W222" s="140"/>
      <c r="X222" s="139"/>
      <c r="Y222" s="140"/>
      <c r="Z222" s="139"/>
      <c r="AA222" s="140"/>
      <c r="AB222" s="139"/>
      <c r="AC222" s="140"/>
      <c r="AD222" s="138"/>
      <c r="AE222" s="139"/>
    </row>
    <row r="223" spans="1:31" s="128" customFormat="1" x14ac:dyDescent="0.25">
      <c r="A223" s="122"/>
      <c r="B223" s="475" t="s">
        <v>123</v>
      </c>
      <c r="C223" s="476"/>
      <c r="D223" s="466">
        <f>SUM(E224:E232)</f>
        <v>0</v>
      </c>
      <c r="E223" s="467"/>
      <c r="F223" s="466">
        <f>SUM(G224:G232)</f>
        <v>0</v>
      </c>
      <c r="G223" s="467"/>
      <c r="H223" s="466">
        <f>SUM(I224:I232)</f>
        <v>0</v>
      </c>
      <c r="I223" s="467"/>
      <c r="J223" s="466">
        <f>SUM(K224:K232)</f>
        <v>0</v>
      </c>
      <c r="K223" s="467"/>
      <c r="L223" s="466">
        <f>SUM(M224:M232)</f>
        <v>0</v>
      </c>
      <c r="M223" s="467"/>
      <c r="N223" s="466">
        <f>SUM(O224:O232)</f>
        <v>0</v>
      </c>
      <c r="O223" s="467"/>
      <c r="P223" s="466">
        <f>SUM(Q224:Q232)</f>
        <v>0</v>
      </c>
      <c r="Q223" s="467"/>
      <c r="R223" s="466">
        <f>SUM(S224:S232)</f>
        <v>0</v>
      </c>
      <c r="S223" s="467"/>
      <c r="T223" s="123"/>
      <c r="U223" s="124"/>
      <c r="V223" s="125" t="e">
        <f>+D223/Nb_Lgts</f>
        <v>#DIV/0!</v>
      </c>
      <c r="W223" s="125" t="e">
        <f>+F223/Nb_Lgts</f>
        <v>#DIV/0!</v>
      </c>
      <c r="X223" s="125" t="e">
        <f>+H223/Nb_Lgts</f>
        <v>#DIV/0!</v>
      </c>
      <c r="Y223" s="125" t="e">
        <f>+J223/Nb_Lgts</f>
        <v>#DIV/0!</v>
      </c>
      <c r="Z223" s="125" t="e">
        <f>+L223/Nb_Lgts</f>
        <v>#DIV/0!</v>
      </c>
      <c r="AA223" s="125" t="e">
        <f>+N223/Nb_Lgts</f>
        <v>#DIV/0!</v>
      </c>
      <c r="AB223" s="125" t="e">
        <f>+P223/Nb_Lgts</f>
        <v>#DIV/0!</v>
      </c>
      <c r="AC223" s="125" t="e">
        <f>+R223/Nb_Lgts</f>
        <v>#DIV/0!</v>
      </c>
      <c r="AD223" s="126"/>
      <c r="AE223" s="127" t="e">
        <f>AVERAGE(V223:AC223)</f>
        <v>#DIV/0!</v>
      </c>
    </row>
    <row r="224" spans="1:31" s="45" customFormat="1" ht="15" hidden="1" customHeight="1" outlineLevel="1" x14ac:dyDescent="0.25">
      <c r="A224" s="469" t="s">
        <v>66</v>
      </c>
      <c r="B224" s="470"/>
      <c r="C224" s="471"/>
      <c r="D224" s="30"/>
      <c r="E224" s="129"/>
      <c r="F224" s="30"/>
      <c r="G224" s="129"/>
      <c r="H224" s="30"/>
      <c r="I224" s="129"/>
      <c r="J224" s="30"/>
      <c r="K224" s="129"/>
      <c r="L224" s="30"/>
      <c r="M224" s="129"/>
      <c r="N224" s="30"/>
      <c r="O224" s="129"/>
      <c r="P224" s="30"/>
      <c r="Q224" s="129"/>
      <c r="R224" s="30"/>
      <c r="S224" s="129"/>
      <c r="T224" s="130"/>
      <c r="U224" s="131"/>
      <c r="V224" s="132" t="str">
        <f t="shared" ref="V224:V231" si="113">IF(D224&gt;0,+E224/D224,"")</f>
        <v/>
      </c>
      <c r="W224" s="132" t="str">
        <f t="shared" ref="W224:W231" si="114">IF(F224&gt;0,+G224/F224,"")</f>
        <v/>
      </c>
      <c r="X224" s="132" t="str">
        <f t="shared" ref="X224:X231" si="115">IF(H224&gt;0,+I224/H224,"")</f>
        <v/>
      </c>
      <c r="Y224" s="132" t="str">
        <f t="shared" ref="Y224:Y231" si="116">IF(J224&gt;0,+K224/J224,"")</f>
        <v/>
      </c>
      <c r="Z224" s="132" t="str">
        <f t="shared" ref="Z224:Z231" si="117">IF(L224&gt;0,+M224/L224,"")</f>
        <v/>
      </c>
      <c r="AA224" s="132" t="str">
        <f t="shared" ref="AA224:AA231" si="118">IF(N224&gt;0,+O224/N224,"")</f>
        <v/>
      </c>
      <c r="AB224" s="132" t="str">
        <f t="shared" ref="AB224:AB231" si="119">IF(P224&gt;0,+Q224/P224,"")</f>
        <v/>
      </c>
      <c r="AC224" s="132" t="str">
        <f t="shared" ref="AC224:AC231" si="120">IF(R224&gt;0,+S224/R224,"")</f>
        <v/>
      </c>
      <c r="AD224" s="131"/>
      <c r="AE224" s="133" t="e">
        <f t="shared" ref="AE224:AE231" si="121">AVERAGE(V224:AC224)</f>
        <v>#DIV/0!</v>
      </c>
    </row>
    <row r="225" spans="1:31" s="45" customFormat="1" ht="15" hidden="1" customHeight="1" outlineLevel="1" x14ac:dyDescent="0.25">
      <c r="A225" s="469" t="s">
        <v>67</v>
      </c>
      <c r="B225" s="470"/>
      <c r="C225" s="471"/>
      <c r="D225" s="30"/>
      <c r="E225" s="129"/>
      <c r="F225" s="30"/>
      <c r="G225" s="129"/>
      <c r="H225" s="30"/>
      <c r="I225" s="129"/>
      <c r="J225" s="30"/>
      <c r="K225" s="129"/>
      <c r="L225" s="30"/>
      <c r="M225" s="129"/>
      <c r="N225" s="30"/>
      <c r="O225" s="129"/>
      <c r="P225" s="30"/>
      <c r="Q225" s="129"/>
      <c r="R225" s="30"/>
      <c r="S225" s="129"/>
      <c r="T225" s="130"/>
      <c r="U225" s="131"/>
      <c r="V225" s="132" t="str">
        <f t="shared" si="113"/>
        <v/>
      </c>
      <c r="W225" s="132" t="str">
        <f t="shared" si="114"/>
        <v/>
      </c>
      <c r="X225" s="132" t="str">
        <f t="shared" si="115"/>
        <v/>
      </c>
      <c r="Y225" s="132" t="str">
        <f t="shared" si="116"/>
        <v/>
      </c>
      <c r="Z225" s="132" t="str">
        <f t="shared" si="117"/>
        <v/>
      </c>
      <c r="AA225" s="132" t="str">
        <f t="shared" si="118"/>
        <v/>
      </c>
      <c r="AB225" s="132" t="str">
        <f t="shared" si="119"/>
        <v/>
      </c>
      <c r="AC225" s="132" t="str">
        <f t="shared" si="120"/>
        <v/>
      </c>
      <c r="AD225" s="131"/>
      <c r="AE225" s="133" t="e">
        <f t="shared" si="121"/>
        <v>#DIV/0!</v>
      </c>
    </row>
    <row r="226" spans="1:31" s="45" customFormat="1" ht="15" hidden="1" customHeight="1" outlineLevel="1" x14ac:dyDescent="0.25">
      <c r="A226" s="469" t="s">
        <v>68</v>
      </c>
      <c r="B226" s="470"/>
      <c r="C226" s="471"/>
      <c r="D226" s="30"/>
      <c r="E226" s="129"/>
      <c r="F226" s="30"/>
      <c r="G226" s="129"/>
      <c r="H226" s="30"/>
      <c r="I226" s="129"/>
      <c r="J226" s="30"/>
      <c r="K226" s="129"/>
      <c r="L226" s="30"/>
      <c r="M226" s="129"/>
      <c r="N226" s="30"/>
      <c r="O226" s="129"/>
      <c r="P226" s="30"/>
      <c r="Q226" s="129"/>
      <c r="R226" s="30"/>
      <c r="S226" s="129"/>
      <c r="T226" s="143"/>
      <c r="U226" s="131"/>
      <c r="V226" s="132" t="str">
        <f t="shared" si="113"/>
        <v/>
      </c>
      <c r="W226" s="132" t="str">
        <f t="shared" si="114"/>
        <v/>
      </c>
      <c r="X226" s="132" t="str">
        <f t="shared" si="115"/>
        <v/>
      </c>
      <c r="Y226" s="132" t="str">
        <f t="shared" si="116"/>
        <v/>
      </c>
      <c r="Z226" s="132" t="str">
        <f t="shared" si="117"/>
        <v/>
      </c>
      <c r="AA226" s="132" t="str">
        <f t="shared" si="118"/>
        <v/>
      </c>
      <c r="AB226" s="132" t="str">
        <f t="shared" si="119"/>
        <v/>
      </c>
      <c r="AC226" s="132" t="str">
        <f t="shared" si="120"/>
        <v/>
      </c>
      <c r="AD226" s="131"/>
      <c r="AE226" s="133" t="e">
        <f t="shared" si="121"/>
        <v>#DIV/0!</v>
      </c>
    </row>
    <row r="227" spans="1:31" s="45" customFormat="1" ht="15" hidden="1" customHeight="1" outlineLevel="1" x14ac:dyDescent="0.25">
      <c r="A227" s="469" t="s">
        <v>69</v>
      </c>
      <c r="B227" s="470"/>
      <c r="C227" s="471"/>
      <c r="D227" s="30"/>
      <c r="E227" s="129"/>
      <c r="F227" s="30"/>
      <c r="G227" s="129"/>
      <c r="H227" s="30"/>
      <c r="I227" s="129"/>
      <c r="J227" s="30"/>
      <c r="K227" s="129"/>
      <c r="L227" s="30"/>
      <c r="M227" s="129"/>
      <c r="N227" s="30"/>
      <c r="O227" s="129"/>
      <c r="P227" s="30"/>
      <c r="Q227" s="129"/>
      <c r="R227" s="30"/>
      <c r="S227" s="129"/>
      <c r="T227" s="143"/>
      <c r="U227" s="131"/>
      <c r="V227" s="132" t="str">
        <f t="shared" si="113"/>
        <v/>
      </c>
      <c r="W227" s="132" t="str">
        <f t="shared" si="114"/>
        <v/>
      </c>
      <c r="X227" s="132" t="str">
        <f t="shared" si="115"/>
        <v/>
      </c>
      <c r="Y227" s="132" t="str">
        <f t="shared" si="116"/>
        <v/>
      </c>
      <c r="Z227" s="132" t="str">
        <f t="shared" si="117"/>
        <v/>
      </c>
      <c r="AA227" s="132" t="str">
        <f t="shared" si="118"/>
        <v/>
      </c>
      <c r="AB227" s="132" t="str">
        <f t="shared" si="119"/>
        <v/>
      </c>
      <c r="AC227" s="132" t="str">
        <f t="shared" si="120"/>
        <v/>
      </c>
      <c r="AD227" s="131"/>
      <c r="AE227" s="133" t="e">
        <f t="shared" si="121"/>
        <v>#DIV/0!</v>
      </c>
    </row>
    <row r="228" spans="1:31" s="45" customFormat="1" ht="15" hidden="1" customHeight="1" outlineLevel="1" x14ac:dyDescent="0.25">
      <c r="A228" s="469" t="s">
        <v>70</v>
      </c>
      <c r="B228" s="470"/>
      <c r="C228" s="471"/>
      <c r="D228" s="30"/>
      <c r="E228" s="129"/>
      <c r="F228" s="30"/>
      <c r="G228" s="129"/>
      <c r="H228" s="30"/>
      <c r="I228" s="129"/>
      <c r="J228" s="30"/>
      <c r="K228" s="129"/>
      <c r="L228" s="30"/>
      <c r="M228" s="129"/>
      <c r="N228" s="30"/>
      <c r="O228" s="129"/>
      <c r="P228" s="30"/>
      <c r="Q228" s="129"/>
      <c r="R228" s="30"/>
      <c r="S228" s="129"/>
      <c r="T228" s="130"/>
      <c r="U228" s="131"/>
      <c r="V228" s="132" t="str">
        <f t="shared" si="113"/>
        <v/>
      </c>
      <c r="W228" s="132" t="str">
        <f t="shared" si="114"/>
        <v/>
      </c>
      <c r="X228" s="132" t="str">
        <f t="shared" si="115"/>
        <v/>
      </c>
      <c r="Y228" s="132" t="str">
        <f t="shared" si="116"/>
        <v/>
      </c>
      <c r="Z228" s="132" t="str">
        <f t="shared" si="117"/>
        <v/>
      </c>
      <c r="AA228" s="132" t="str">
        <f t="shared" si="118"/>
        <v/>
      </c>
      <c r="AB228" s="132" t="str">
        <f t="shared" si="119"/>
        <v/>
      </c>
      <c r="AC228" s="132" t="str">
        <f t="shared" si="120"/>
        <v/>
      </c>
      <c r="AD228" s="131"/>
      <c r="AE228" s="133" t="e">
        <f t="shared" si="121"/>
        <v>#DIV/0!</v>
      </c>
    </row>
    <row r="229" spans="1:31" s="45" customFormat="1" ht="15" hidden="1" customHeight="1" outlineLevel="1" x14ac:dyDescent="0.25">
      <c r="A229" s="469" t="s">
        <v>71</v>
      </c>
      <c r="B229" s="470"/>
      <c r="C229" s="471"/>
      <c r="D229" s="30"/>
      <c r="E229" s="129"/>
      <c r="F229" s="30"/>
      <c r="G229" s="129"/>
      <c r="H229" s="30"/>
      <c r="I229" s="129"/>
      <c r="J229" s="30"/>
      <c r="K229" s="129"/>
      <c r="L229" s="30"/>
      <c r="M229" s="129"/>
      <c r="N229" s="30"/>
      <c r="O229" s="129"/>
      <c r="P229" s="30"/>
      <c r="Q229" s="129"/>
      <c r="R229" s="30"/>
      <c r="S229" s="129"/>
      <c r="T229" s="143"/>
      <c r="U229" s="131"/>
      <c r="V229" s="132" t="str">
        <f t="shared" si="113"/>
        <v/>
      </c>
      <c r="W229" s="132" t="str">
        <f t="shared" si="114"/>
        <v/>
      </c>
      <c r="X229" s="132" t="str">
        <f t="shared" si="115"/>
        <v/>
      </c>
      <c r="Y229" s="132" t="str">
        <f t="shared" si="116"/>
        <v/>
      </c>
      <c r="Z229" s="132" t="str">
        <f t="shared" si="117"/>
        <v/>
      </c>
      <c r="AA229" s="132" t="str">
        <f t="shared" si="118"/>
        <v/>
      </c>
      <c r="AB229" s="132" t="str">
        <f t="shared" si="119"/>
        <v/>
      </c>
      <c r="AC229" s="132" t="str">
        <f t="shared" si="120"/>
        <v/>
      </c>
      <c r="AD229" s="131"/>
      <c r="AE229" s="133" t="e">
        <f t="shared" si="121"/>
        <v>#DIV/0!</v>
      </c>
    </row>
    <row r="230" spans="1:31" s="45" customFormat="1" ht="15" hidden="1" customHeight="1" outlineLevel="1" x14ac:dyDescent="0.25">
      <c r="A230" s="469" t="s">
        <v>72</v>
      </c>
      <c r="B230" s="470"/>
      <c r="C230" s="471"/>
      <c r="D230" s="30"/>
      <c r="E230" s="129"/>
      <c r="F230" s="30"/>
      <c r="G230" s="129"/>
      <c r="H230" s="30"/>
      <c r="I230" s="129"/>
      <c r="J230" s="30"/>
      <c r="K230" s="129"/>
      <c r="L230" s="30"/>
      <c r="M230" s="129"/>
      <c r="N230" s="30"/>
      <c r="O230" s="129"/>
      <c r="P230" s="30"/>
      <c r="Q230" s="129"/>
      <c r="R230" s="30"/>
      <c r="S230" s="129"/>
      <c r="T230" s="143"/>
      <c r="U230" s="131"/>
      <c r="V230" s="132" t="str">
        <f t="shared" si="113"/>
        <v/>
      </c>
      <c r="W230" s="132" t="str">
        <f t="shared" si="114"/>
        <v/>
      </c>
      <c r="X230" s="132" t="str">
        <f t="shared" si="115"/>
        <v/>
      </c>
      <c r="Y230" s="132" t="str">
        <f t="shared" si="116"/>
        <v/>
      </c>
      <c r="Z230" s="132" t="str">
        <f t="shared" si="117"/>
        <v/>
      </c>
      <c r="AA230" s="132" t="str">
        <f t="shared" si="118"/>
        <v/>
      </c>
      <c r="AB230" s="132" t="str">
        <f t="shared" si="119"/>
        <v/>
      </c>
      <c r="AC230" s="132" t="str">
        <f t="shared" si="120"/>
        <v/>
      </c>
      <c r="AD230" s="131"/>
      <c r="AE230" s="133" t="e">
        <f t="shared" si="121"/>
        <v>#DIV/0!</v>
      </c>
    </row>
    <row r="231" spans="1:31" s="45" customFormat="1" ht="15" hidden="1" customHeight="1" outlineLevel="1" x14ac:dyDescent="0.25">
      <c r="A231" s="469" t="s">
        <v>73</v>
      </c>
      <c r="B231" s="470"/>
      <c r="C231" s="471"/>
      <c r="D231" s="9"/>
      <c r="E231" s="129"/>
      <c r="F231" s="9"/>
      <c r="G231" s="129"/>
      <c r="H231" s="9"/>
      <c r="I231" s="129"/>
      <c r="J231" s="9"/>
      <c r="K231" s="129"/>
      <c r="L231" s="9"/>
      <c r="M231" s="129"/>
      <c r="N231" s="9"/>
      <c r="O231" s="129"/>
      <c r="P231" s="9"/>
      <c r="Q231" s="129"/>
      <c r="R231" s="9"/>
      <c r="S231" s="129"/>
      <c r="T231" s="143"/>
      <c r="U231" s="131"/>
      <c r="V231" s="132" t="str">
        <f t="shared" si="113"/>
        <v/>
      </c>
      <c r="W231" s="132" t="str">
        <f t="shared" si="114"/>
        <v/>
      </c>
      <c r="X231" s="132" t="str">
        <f t="shared" si="115"/>
        <v/>
      </c>
      <c r="Y231" s="132" t="str">
        <f t="shared" si="116"/>
        <v/>
      </c>
      <c r="Z231" s="132" t="str">
        <f t="shared" si="117"/>
        <v/>
      </c>
      <c r="AA231" s="132" t="str">
        <f t="shared" si="118"/>
        <v/>
      </c>
      <c r="AB231" s="132" t="str">
        <f t="shared" si="119"/>
        <v/>
      </c>
      <c r="AC231" s="132" t="str">
        <f t="shared" si="120"/>
        <v/>
      </c>
      <c r="AD231" s="131"/>
      <c r="AE231" s="133" t="e">
        <f t="shared" si="121"/>
        <v>#DIV/0!</v>
      </c>
    </row>
    <row r="232" spans="1:31" s="142" customFormat="1" ht="8.25" collapsed="1" x14ac:dyDescent="0.25">
      <c r="A232" s="12"/>
      <c r="B232" s="135"/>
      <c r="C232" s="135"/>
      <c r="D232" s="12"/>
      <c r="E232" s="136"/>
      <c r="F232" s="263"/>
      <c r="G232" s="136"/>
      <c r="H232" s="263"/>
      <c r="I232" s="136"/>
      <c r="J232" s="263"/>
      <c r="K232" s="136"/>
      <c r="L232" s="263"/>
      <c r="M232" s="136"/>
      <c r="N232" s="263"/>
      <c r="O232" s="136"/>
      <c r="P232" s="263"/>
      <c r="Q232" s="136"/>
      <c r="R232" s="263"/>
      <c r="S232" s="136"/>
      <c r="T232" s="137"/>
      <c r="U232" s="138"/>
      <c r="V232" s="139"/>
      <c r="W232" s="140"/>
      <c r="X232" s="139"/>
      <c r="Y232" s="140"/>
      <c r="Z232" s="139"/>
      <c r="AA232" s="140"/>
      <c r="AB232" s="139"/>
      <c r="AC232" s="140"/>
      <c r="AD232" s="138"/>
      <c r="AE232" s="139"/>
    </row>
    <row r="233" spans="1:31" s="128" customFormat="1" x14ac:dyDescent="0.25">
      <c r="A233" s="122"/>
      <c r="B233" s="475" t="s">
        <v>74</v>
      </c>
      <c r="C233" s="476"/>
      <c r="D233" s="466">
        <f>SUM(E234:E240)</f>
        <v>0</v>
      </c>
      <c r="E233" s="467"/>
      <c r="F233" s="466">
        <f>SUM(G234:G240)</f>
        <v>0</v>
      </c>
      <c r="G233" s="467"/>
      <c r="H233" s="466">
        <f>SUM(I234:I240)</f>
        <v>0</v>
      </c>
      <c r="I233" s="467"/>
      <c r="J233" s="466">
        <f>SUM(K234:K240)</f>
        <v>0</v>
      </c>
      <c r="K233" s="467"/>
      <c r="L233" s="466">
        <f>SUM(M234:M240)</f>
        <v>0</v>
      </c>
      <c r="M233" s="467"/>
      <c r="N233" s="466">
        <f>SUM(O234:O240)</f>
        <v>0</v>
      </c>
      <c r="O233" s="467"/>
      <c r="P233" s="466">
        <f>SUM(Q234:Q240)</f>
        <v>0</v>
      </c>
      <c r="Q233" s="467"/>
      <c r="R233" s="466">
        <f>SUM(S234:S240)</f>
        <v>0</v>
      </c>
      <c r="S233" s="467"/>
      <c r="T233" s="123"/>
      <c r="U233" s="124"/>
      <c r="V233" s="125" t="e">
        <f>+D233/Nb_Lgts</f>
        <v>#DIV/0!</v>
      </c>
      <c r="W233" s="125" t="e">
        <f>+F233/Nb_Lgts</f>
        <v>#DIV/0!</v>
      </c>
      <c r="X233" s="125" t="e">
        <f>+H233/Nb_Lgts</f>
        <v>#DIV/0!</v>
      </c>
      <c r="Y233" s="125" t="e">
        <f>+J233/Nb_Lgts</f>
        <v>#DIV/0!</v>
      </c>
      <c r="Z233" s="125" t="e">
        <f>+L233/Nb_Lgts</f>
        <v>#DIV/0!</v>
      </c>
      <c r="AA233" s="125" t="e">
        <f>+N233/Nb_Lgts</f>
        <v>#DIV/0!</v>
      </c>
      <c r="AB233" s="125" t="e">
        <f>+P233/Nb_Lgts</f>
        <v>#DIV/0!</v>
      </c>
      <c r="AC233" s="125" t="e">
        <f>+R233/Nb_Lgts</f>
        <v>#DIV/0!</v>
      </c>
      <c r="AD233" s="126"/>
      <c r="AE233" s="127" t="e">
        <f>AVERAGE(V233:AC233)</f>
        <v>#DIV/0!</v>
      </c>
    </row>
    <row r="234" spans="1:31" s="45" customFormat="1" ht="15" hidden="1" customHeight="1" outlineLevel="1" x14ac:dyDescent="0.25">
      <c r="A234" s="469" t="s">
        <v>75</v>
      </c>
      <c r="B234" s="470"/>
      <c r="C234" s="471"/>
      <c r="D234" s="9"/>
      <c r="E234" s="129"/>
      <c r="F234" s="9"/>
      <c r="G234" s="129"/>
      <c r="H234" s="9"/>
      <c r="I234" s="129"/>
      <c r="J234" s="9"/>
      <c r="K234" s="129"/>
      <c r="L234" s="9"/>
      <c r="M234" s="129"/>
      <c r="N234" s="9"/>
      <c r="O234" s="129"/>
      <c r="P234" s="9"/>
      <c r="Q234" s="129"/>
      <c r="R234" s="9"/>
      <c r="S234" s="129"/>
      <c r="T234" s="130"/>
      <c r="U234" s="131"/>
      <c r="V234" s="132" t="str">
        <f t="shared" ref="V234:V239" si="122">IF(D234&gt;0,+E234/D234,"")</f>
        <v/>
      </c>
      <c r="W234" s="132" t="str">
        <f t="shared" ref="W234:W239" si="123">IF(F234&gt;0,+G234/F234,"")</f>
        <v/>
      </c>
      <c r="X234" s="132" t="str">
        <f t="shared" ref="X234:X239" si="124">IF(H234&gt;0,+I234/H234,"")</f>
        <v/>
      </c>
      <c r="Y234" s="132" t="str">
        <f t="shared" ref="Y234:Y239" si="125">IF(J234&gt;0,+K234/J234,"")</f>
        <v/>
      </c>
      <c r="Z234" s="132" t="str">
        <f t="shared" ref="Z234:Z239" si="126">IF(L234&gt;0,+M234/L234,"")</f>
        <v/>
      </c>
      <c r="AA234" s="132" t="str">
        <f t="shared" ref="AA234:AA239" si="127">IF(N234&gt;0,+O234/N234,"")</f>
        <v/>
      </c>
      <c r="AB234" s="132" t="str">
        <f t="shared" ref="AB234:AB239" si="128">IF(P234&gt;0,+Q234/P234,"")</f>
        <v/>
      </c>
      <c r="AC234" s="132" t="str">
        <f t="shared" ref="AC234:AC239" si="129">IF(R234&gt;0,+S234/R234,"")</f>
        <v/>
      </c>
      <c r="AD234" s="131"/>
      <c r="AE234" s="133" t="e">
        <f t="shared" ref="AE234:AE239" si="130">AVERAGE(V234:AC234)</f>
        <v>#DIV/0!</v>
      </c>
    </row>
    <row r="235" spans="1:31" s="45" customFormat="1" ht="15" hidden="1" customHeight="1" outlineLevel="1" x14ac:dyDescent="0.25">
      <c r="A235" s="469" t="s">
        <v>7</v>
      </c>
      <c r="B235" s="470"/>
      <c r="C235" s="471"/>
      <c r="D235" s="9"/>
      <c r="E235" s="129"/>
      <c r="F235" s="9"/>
      <c r="G235" s="129"/>
      <c r="H235" s="9"/>
      <c r="I235" s="129"/>
      <c r="J235" s="9"/>
      <c r="K235" s="129"/>
      <c r="L235" s="9"/>
      <c r="M235" s="129"/>
      <c r="N235" s="9"/>
      <c r="O235" s="129"/>
      <c r="P235" s="9"/>
      <c r="Q235" s="129"/>
      <c r="R235" s="9"/>
      <c r="S235" s="129"/>
      <c r="T235" s="130"/>
      <c r="U235" s="131"/>
      <c r="V235" s="132" t="str">
        <f t="shared" si="122"/>
        <v/>
      </c>
      <c r="W235" s="132" t="str">
        <f t="shared" si="123"/>
        <v/>
      </c>
      <c r="X235" s="132" t="str">
        <f t="shared" si="124"/>
        <v/>
      </c>
      <c r="Y235" s="132" t="str">
        <f t="shared" si="125"/>
        <v/>
      </c>
      <c r="Z235" s="132" t="str">
        <f t="shared" si="126"/>
        <v/>
      </c>
      <c r="AA235" s="132" t="str">
        <f t="shared" si="127"/>
        <v/>
      </c>
      <c r="AB235" s="132" t="str">
        <f t="shared" si="128"/>
        <v/>
      </c>
      <c r="AC235" s="132" t="str">
        <f t="shared" si="129"/>
        <v/>
      </c>
      <c r="AD235" s="131"/>
      <c r="AE235" s="133" t="e">
        <f t="shared" si="130"/>
        <v>#DIV/0!</v>
      </c>
    </row>
    <row r="236" spans="1:31" s="45" customFormat="1" ht="15" hidden="1" customHeight="1" outlineLevel="1" x14ac:dyDescent="0.25">
      <c r="A236" s="469" t="s">
        <v>76</v>
      </c>
      <c r="B236" s="470"/>
      <c r="C236" s="471"/>
      <c r="D236" s="9"/>
      <c r="E236" s="129"/>
      <c r="F236" s="9"/>
      <c r="G236" s="129"/>
      <c r="H236" s="9"/>
      <c r="I236" s="129"/>
      <c r="J236" s="9"/>
      <c r="K236" s="129"/>
      <c r="L236" s="9"/>
      <c r="M236" s="129"/>
      <c r="N236" s="9"/>
      <c r="O236" s="129"/>
      <c r="P236" s="9"/>
      <c r="Q236" s="129"/>
      <c r="R236" s="9"/>
      <c r="S236" s="129"/>
      <c r="T236" s="130"/>
      <c r="U236" s="131"/>
      <c r="V236" s="132" t="str">
        <f>IF(D236&gt;0,+E236/D236,"")</f>
        <v/>
      </c>
      <c r="W236" s="132" t="str">
        <f>IF(F236&gt;0,+G236/F236,"")</f>
        <v/>
      </c>
      <c r="X236" s="132" t="str">
        <f>IF(H236&gt;0,+I236/H236,"")</f>
        <v/>
      </c>
      <c r="Y236" s="132" t="str">
        <f>IF(J236&gt;0,+K236/J236,"")</f>
        <v/>
      </c>
      <c r="Z236" s="132" t="str">
        <f>IF(L236&gt;0,+M236/L236,"")</f>
        <v/>
      </c>
      <c r="AA236" s="132" t="str">
        <f>IF(N236&gt;0,+O236/N236,"")</f>
        <v/>
      </c>
      <c r="AB236" s="132" t="str">
        <f>IF(P236&gt;0,+Q236/P236,"")</f>
        <v/>
      </c>
      <c r="AC236" s="132" t="str">
        <f>IF(R236&gt;0,+S236/R236,"")</f>
        <v/>
      </c>
      <c r="AD236" s="131"/>
      <c r="AE236" s="133" t="e">
        <f>AVERAGE(V236:AC236)</f>
        <v>#DIV/0!</v>
      </c>
    </row>
    <row r="237" spans="1:31" s="45" customFormat="1" ht="15" hidden="1" customHeight="1" outlineLevel="1" x14ac:dyDescent="0.25">
      <c r="A237" s="572" t="s">
        <v>15</v>
      </c>
      <c r="B237" s="573"/>
      <c r="C237" s="574"/>
      <c r="D237" s="9"/>
      <c r="E237" s="129"/>
      <c r="F237" s="9"/>
      <c r="G237" s="129"/>
      <c r="H237" s="9"/>
      <c r="I237" s="129"/>
      <c r="J237" s="9"/>
      <c r="K237" s="129"/>
      <c r="L237" s="9"/>
      <c r="M237" s="129"/>
      <c r="N237" s="9"/>
      <c r="O237" s="129"/>
      <c r="P237" s="9"/>
      <c r="Q237" s="129"/>
      <c r="R237" s="9"/>
      <c r="S237" s="129"/>
      <c r="T237" s="130"/>
      <c r="U237" s="131"/>
      <c r="V237" s="132" t="str">
        <f>IF(D237&gt;0,+E237/D237,"")</f>
        <v/>
      </c>
      <c r="W237" s="132" t="str">
        <f>IF(F237&gt;0,+G237/F237,"")</f>
        <v/>
      </c>
      <c r="X237" s="132" t="str">
        <f>IF(H237&gt;0,+I237/H237,"")</f>
        <v/>
      </c>
      <c r="Y237" s="132" t="str">
        <f>IF(J237&gt;0,+K237/J237,"")</f>
        <v/>
      </c>
      <c r="Z237" s="132" t="str">
        <f>IF(L237&gt;0,+M237/L237,"")</f>
        <v/>
      </c>
      <c r="AA237" s="132" t="str">
        <f>IF(N237&gt;0,+O237/N237,"")</f>
        <v/>
      </c>
      <c r="AB237" s="132" t="str">
        <f>IF(P237&gt;0,+Q237/P237,"")</f>
        <v/>
      </c>
      <c r="AC237" s="132" t="str">
        <f>IF(R237&gt;0,+S237/R237,"")</f>
        <v/>
      </c>
      <c r="AD237" s="131"/>
      <c r="AE237" s="133" t="e">
        <f>AVERAGE(V237:AC237)</f>
        <v>#DIV/0!</v>
      </c>
    </row>
    <row r="238" spans="1:31" s="45" customFormat="1" ht="15" hidden="1" customHeight="1" outlineLevel="1" x14ac:dyDescent="0.25">
      <c r="A238" s="469" t="s">
        <v>271</v>
      </c>
      <c r="B238" s="470"/>
      <c r="C238" s="471"/>
      <c r="D238" s="9"/>
      <c r="E238" s="129"/>
      <c r="F238" s="9"/>
      <c r="G238" s="129"/>
      <c r="H238" s="9"/>
      <c r="I238" s="129"/>
      <c r="J238" s="9"/>
      <c r="K238" s="129"/>
      <c r="L238" s="9"/>
      <c r="M238" s="129"/>
      <c r="N238" s="9"/>
      <c r="O238" s="129"/>
      <c r="P238" s="9"/>
      <c r="Q238" s="129"/>
      <c r="R238" s="9"/>
      <c r="S238" s="129"/>
      <c r="T238" s="130"/>
      <c r="U238" s="131"/>
      <c r="V238" s="132" t="str">
        <f t="shared" si="122"/>
        <v/>
      </c>
      <c r="W238" s="132" t="str">
        <f t="shared" si="123"/>
        <v/>
      </c>
      <c r="X238" s="132" t="str">
        <f t="shared" si="124"/>
        <v/>
      </c>
      <c r="Y238" s="132" t="str">
        <f t="shared" si="125"/>
        <v/>
      </c>
      <c r="Z238" s="132" t="str">
        <f t="shared" si="126"/>
        <v/>
      </c>
      <c r="AA238" s="132" t="str">
        <f t="shared" si="127"/>
        <v/>
      </c>
      <c r="AB238" s="132" t="str">
        <f t="shared" si="128"/>
        <v/>
      </c>
      <c r="AC238" s="132" t="str">
        <f t="shared" si="129"/>
        <v/>
      </c>
      <c r="AD238" s="131"/>
      <c r="AE238" s="133" t="e">
        <f t="shared" si="130"/>
        <v>#DIV/0!</v>
      </c>
    </row>
    <row r="239" spans="1:31" s="45" customFormat="1" ht="15" hidden="1" customHeight="1" outlineLevel="1" x14ac:dyDescent="0.25">
      <c r="A239" s="572" t="s">
        <v>142</v>
      </c>
      <c r="B239" s="573"/>
      <c r="C239" s="574"/>
      <c r="D239" s="9"/>
      <c r="E239" s="129"/>
      <c r="F239" s="9"/>
      <c r="G239" s="129"/>
      <c r="H239" s="9"/>
      <c r="I239" s="129"/>
      <c r="J239" s="9"/>
      <c r="K239" s="129"/>
      <c r="L239" s="9"/>
      <c r="M239" s="129"/>
      <c r="N239" s="9"/>
      <c r="O239" s="129"/>
      <c r="P239" s="9"/>
      <c r="Q239" s="129"/>
      <c r="R239" s="9"/>
      <c r="S239" s="129"/>
      <c r="T239" s="130"/>
      <c r="U239" s="131"/>
      <c r="V239" s="132" t="str">
        <f t="shared" si="122"/>
        <v/>
      </c>
      <c r="W239" s="132" t="str">
        <f t="shared" si="123"/>
        <v/>
      </c>
      <c r="X239" s="132" t="str">
        <f t="shared" si="124"/>
        <v/>
      </c>
      <c r="Y239" s="132" t="str">
        <f t="shared" si="125"/>
        <v/>
      </c>
      <c r="Z239" s="132" t="str">
        <f t="shared" si="126"/>
        <v/>
      </c>
      <c r="AA239" s="132" t="str">
        <f t="shared" si="127"/>
        <v/>
      </c>
      <c r="AB239" s="132" t="str">
        <f t="shared" si="128"/>
        <v/>
      </c>
      <c r="AC239" s="132" t="str">
        <f t="shared" si="129"/>
        <v/>
      </c>
      <c r="AD239" s="131"/>
      <c r="AE239" s="133" t="e">
        <f t="shared" si="130"/>
        <v>#DIV/0!</v>
      </c>
    </row>
    <row r="240" spans="1:31" s="142" customFormat="1" ht="8.25" collapsed="1" x14ac:dyDescent="0.25">
      <c r="A240" s="12"/>
      <c r="B240" s="135"/>
      <c r="C240" s="135"/>
      <c r="D240" s="10"/>
      <c r="E240" s="136"/>
      <c r="F240" s="9"/>
      <c r="G240" s="136"/>
      <c r="H240" s="9"/>
      <c r="I240" s="136"/>
      <c r="J240" s="9"/>
      <c r="K240" s="136"/>
      <c r="L240" s="9"/>
      <c r="M240" s="136"/>
      <c r="N240" s="9"/>
      <c r="O240" s="136"/>
      <c r="P240" s="9"/>
      <c r="Q240" s="136"/>
      <c r="R240" s="9"/>
      <c r="S240" s="136"/>
      <c r="T240" s="137"/>
      <c r="U240" s="138"/>
      <c r="V240" s="139"/>
      <c r="W240" s="140"/>
      <c r="X240" s="139"/>
      <c r="Y240" s="140"/>
      <c r="Z240" s="139"/>
      <c r="AA240" s="140"/>
      <c r="AB240" s="139"/>
      <c r="AC240" s="140"/>
      <c r="AD240" s="138"/>
      <c r="AE240" s="139"/>
    </row>
    <row r="241" spans="1:31" s="128" customFormat="1" x14ac:dyDescent="0.25">
      <c r="A241" s="122"/>
      <c r="B241" s="475" t="s">
        <v>187</v>
      </c>
      <c r="C241" s="476"/>
      <c r="D241" s="466">
        <f>SUM(E242:E246)</f>
        <v>0</v>
      </c>
      <c r="E241" s="467"/>
      <c r="F241" s="466">
        <f>SUM(G242:G246)</f>
        <v>0</v>
      </c>
      <c r="G241" s="467"/>
      <c r="H241" s="466">
        <f>SUM(I242:I246)</f>
        <v>0</v>
      </c>
      <c r="I241" s="467"/>
      <c r="J241" s="466">
        <f>SUM(K242:K246)</f>
        <v>0</v>
      </c>
      <c r="K241" s="467"/>
      <c r="L241" s="466">
        <f>SUM(M242:M246)</f>
        <v>0</v>
      </c>
      <c r="M241" s="467"/>
      <c r="N241" s="466">
        <f>SUM(O242:O246)</f>
        <v>0</v>
      </c>
      <c r="O241" s="467"/>
      <c r="P241" s="466">
        <f>SUM(Q242:Q246)</f>
        <v>0</v>
      </c>
      <c r="Q241" s="467"/>
      <c r="R241" s="466">
        <f>SUM(S242:S246)</f>
        <v>0</v>
      </c>
      <c r="S241" s="467"/>
      <c r="T241" s="123"/>
      <c r="U241" s="124"/>
      <c r="V241" s="125" t="e">
        <f>+D241/Nb_Lgts</f>
        <v>#DIV/0!</v>
      </c>
      <c r="W241" s="125" t="e">
        <f>+F241/Nb_Lgts</f>
        <v>#DIV/0!</v>
      </c>
      <c r="X241" s="125" t="e">
        <f>+H241/Nb_Lgts</f>
        <v>#DIV/0!</v>
      </c>
      <c r="Y241" s="125" t="e">
        <f>+J241/Nb_Lgts</f>
        <v>#DIV/0!</v>
      </c>
      <c r="Z241" s="125" t="e">
        <f>+L241/Nb_Lgts</f>
        <v>#DIV/0!</v>
      </c>
      <c r="AA241" s="125" t="e">
        <f>+N241/Nb_Lgts</f>
        <v>#DIV/0!</v>
      </c>
      <c r="AB241" s="125" t="e">
        <f>+P241/Nb_Lgts</f>
        <v>#DIV/0!</v>
      </c>
      <c r="AC241" s="125" t="e">
        <f>+R241/Nb_Lgts</f>
        <v>#DIV/0!</v>
      </c>
      <c r="AD241" s="126"/>
      <c r="AE241" s="127" t="e">
        <f>AVERAGE(V241:AC241)</f>
        <v>#DIV/0!</v>
      </c>
    </row>
    <row r="242" spans="1:31" s="45" customFormat="1" ht="15" hidden="1" customHeight="1" outlineLevel="1" x14ac:dyDescent="0.25">
      <c r="A242" s="469" t="s">
        <v>85</v>
      </c>
      <c r="B242" s="470"/>
      <c r="C242" s="471"/>
      <c r="D242" s="9"/>
      <c r="E242" s="129"/>
      <c r="F242" s="9"/>
      <c r="G242" s="129"/>
      <c r="H242" s="9"/>
      <c r="I242" s="129"/>
      <c r="J242" s="9"/>
      <c r="K242" s="129"/>
      <c r="L242" s="9"/>
      <c r="M242" s="129"/>
      <c r="N242" s="9"/>
      <c r="O242" s="129"/>
      <c r="P242" s="9"/>
      <c r="Q242" s="129"/>
      <c r="R242" s="9"/>
      <c r="S242" s="129"/>
      <c r="T242" s="130"/>
      <c r="U242" s="131"/>
      <c r="V242" s="132" t="str">
        <f>IF(D242&gt;0,+E242/D242,"")</f>
        <v/>
      </c>
      <c r="W242" s="132" t="str">
        <f>IF(F242&gt;0,+G242/F242,"")</f>
        <v/>
      </c>
      <c r="X242" s="132" t="str">
        <f>IF(H242&gt;0,+I242/H242,"")</f>
        <v/>
      </c>
      <c r="Y242" s="132" t="str">
        <f>IF(J242&gt;0,+K242/J242,"")</f>
        <v/>
      </c>
      <c r="Z242" s="132" t="str">
        <f>IF(L242&gt;0,+M242/L242,"")</f>
        <v/>
      </c>
      <c r="AA242" s="132" t="str">
        <f>IF(N242&gt;0,+O242/N242,"")</f>
        <v/>
      </c>
      <c r="AB242" s="132" t="str">
        <f>IF(P242&gt;0,+Q242/P242,"")</f>
        <v/>
      </c>
      <c r="AC242" s="132" t="str">
        <f>IF(R242&gt;0,+S242/R242,"")</f>
        <v/>
      </c>
      <c r="AD242" s="131"/>
      <c r="AE242" s="133" t="e">
        <f>AVERAGE(V242:AC242)</f>
        <v>#DIV/0!</v>
      </c>
    </row>
    <row r="243" spans="1:31" s="45" customFormat="1" ht="15" hidden="1" customHeight="1" outlineLevel="1" x14ac:dyDescent="0.25">
      <c r="A243" s="469" t="s">
        <v>188</v>
      </c>
      <c r="B243" s="470"/>
      <c r="C243" s="471"/>
      <c r="D243" s="9"/>
      <c r="E243" s="129"/>
      <c r="F243" s="9"/>
      <c r="G243" s="129"/>
      <c r="H243" s="9"/>
      <c r="I243" s="129"/>
      <c r="J243" s="9"/>
      <c r="K243" s="129"/>
      <c r="L243" s="9"/>
      <c r="M243" s="129"/>
      <c r="N243" s="9"/>
      <c r="O243" s="129"/>
      <c r="P243" s="9"/>
      <c r="Q243" s="129"/>
      <c r="R243" s="9"/>
      <c r="S243" s="129"/>
      <c r="T243" s="130"/>
      <c r="U243" s="131"/>
      <c r="V243" s="132" t="str">
        <f>IF(D243&gt;0,+E243/D243,"")</f>
        <v/>
      </c>
      <c r="W243" s="132" t="str">
        <f>IF(F243&gt;0,+G243/F243,"")</f>
        <v/>
      </c>
      <c r="X243" s="132" t="str">
        <f>IF(H243&gt;0,+I243/H243,"")</f>
        <v/>
      </c>
      <c r="Y243" s="132" t="str">
        <f>IF(J243&gt;0,+K243/J243,"")</f>
        <v/>
      </c>
      <c r="Z243" s="132" t="str">
        <f>IF(L243&gt;0,+M243/L243,"")</f>
        <v/>
      </c>
      <c r="AA243" s="132" t="str">
        <f>IF(N243&gt;0,+O243/N243,"")</f>
        <v/>
      </c>
      <c r="AB243" s="132" t="str">
        <f>IF(P243&gt;0,+Q243/P243,"")</f>
        <v/>
      </c>
      <c r="AC243" s="132" t="str">
        <f>IF(R243&gt;0,+S243/R243,"")</f>
        <v/>
      </c>
      <c r="AD243" s="131"/>
      <c r="AE243" s="133" t="e">
        <f>AVERAGE(V243:AC243)</f>
        <v>#DIV/0!</v>
      </c>
    </row>
    <row r="244" spans="1:31" s="45" customFormat="1" ht="15" hidden="1" customHeight="1" outlineLevel="1" x14ac:dyDescent="0.25">
      <c r="A244" s="469" t="s">
        <v>189</v>
      </c>
      <c r="B244" s="470"/>
      <c r="C244" s="471"/>
      <c r="D244" s="9"/>
      <c r="E244" s="129"/>
      <c r="F244" s="9"/>
      <c r="G244" s="129"/>
      <c r="H244" s="9"/>
      <c r="I244" s="129"/>
      <c r="J244" s="9"/>
      <c r="K244" s="129"/>
      <c r="L244" s="9"/>
      <c r="M244" s="129"/>
      <c r="N244" s="9"/>
      <c r="O244" s="129"/>
      <c r="P244" s="9"/>
      <c r="Q244" s="129"/>
      <c r="R244" s="9"/>
      <c r="S244" s="129"/>
      <c r="T244" s="130"/>
      <c r="U244" s="131"/>
      <c r="V244" s="132" t="str">
        <f>IF(D244&gt;0,+E244/D244,"")</f>
        <v/>
      </c>
      <c r="W244" s="132" t="str">
        <f>IF(F244&gt;0,+G244/F244,"")</f>
        <v/>
      </c>
      <c r="X244" s="132" t="str">
        <f>IF(H244&gt;0,+I244/H244,"")</f>
        <v/>
      </c>
      <c r="Y244" s="132" t="str">
        <f>IF(J244&gt;0,+K244/J244,"")</f>
        <v/>
      </c>
      <c r="Z244" s="132" t="str">
        <f>IF(L244&gt;0,+M244/L244,"")</f>
        <v/>
      </c>
      <c r="AA244" s="132" t="str">
        <f>IF(N244&gt;0,+O244/N244,"")</f>
        <v/>
      </c>
      <c r="AB244" s="132" t="str">
        <f>IF(P244&gt;0,+Q244/P244,"")</f>
        <v/>
      </c>
      <c r="AC244" s="132" t="str">
        <f>IF(R244&gt;0,+S244/R244,"")</f>
        <v/>
      </c>
      <c r="AD244" s="131"/>
      <c r="AE244" s="133" t="e">
        <f>AVERAGE(V244:AC244)</f>
        <v>#DIV/0!</v>
      </c>
    </row>
    <row r="245" spans="1:31" s="45" customFormat="1" ht="15" hidden="1" customHeight="1" outlineLevel="1" x14ac:dyDescent="0.25">
      <c r="A245" s="572" t="s">
        <v>15</v>
      </c>
      <c r="B245" s="573"/>
      <c r="C245" s="574"/>
      <c r="D245" s="9"/>
      <c r="E245" s="129"/>
      <c r="F245" s="9"/>
      <c r="G245" s="129"/>
      <c r="H245" s="9"/>
      <c r="I245" s="129"/>
      <c r="J245" s="9"/>
      <c r="K245" s="129"/>
      <c r="L245" s="9"/>
      <c r="M245" s="129"/>
      <c r="N245" s="9"/>
      <c r="O245" s="129"/>
      <c r="P245" s="9"/>
      <c r="Q245" s="129"/>
      <c r="R245" s="9"/>
      <c r="S245" s="129"/>
      <c r="T245" s="130"/>
      <c r="U245" s="131"/>
      <c r="V245" s="132" t="str">
        <f>IF(D245&gt;0,+E245/D245,"")</f>
        <v/>
      </c>
      <c r="W245" s="132" t="str">
        <f>IF(F245&gt;0,+G245/F245,"")</f>
        <v/>
      </c>
      <c r="X245" s="132" t="str">
        <f>IF(H245&gt;0,+I245/H245,"")</f>
        <v/>
      </c>
      <c r="Y245" s="132" t="str">
        <f>IF(J245&gt;0,+K245/J245,"")</f>
        <v/>
      </c>
      <c r="Z245" s="132" t="str">
        <f>IF(L245&gt;0,+M245/L245,"")</f>
        <v/>
      </c>
      <c r="AA245" s="132" t="str">
        <f>IF(N245&gt;0,+O245/N245,"")</f>
        <v/>
      </c>
      <c r="AB245" s="132" t="str">
        <f>IF(P245&gt;0,+Q245/P245,"")</f>
        <v/>
      </c>
      <c r="AC245" s="132" t="str">
        <f>IF(R245&gt;0,+S245/R245,"")</f>
        <v/>
      </c>
      <c r="AD245" s="131"/>
      <c r="AE245" s="133" t="e">
        <f>AVERAGE(V245:AC245)</f>
        <v>#DIV/0!</v>
      </c>
    </row>
    <row r="246" spans="1:31" s="142" customFormat="1" ht="8.25" collapsed="1" x14ac:dyDescent="0.25">
      <c r="A246" s="12"/>
      <c r="B246" s="135"/>
      <c r="C246" s="135"/>
      <c r="D246" s="9"/>
      <c r="E246" s="136"/>
      <c r="F246" s="9"/>
      <c r="G246" s="136"/>
      <c r="H246" s="9"/>
      <c r="I246" s="136"/>
      <c r="J246" s="9"/>
      <c r="K246" s="136"/>
      <c r="L246" s="9"/>
      <c r="M246" s="136"/>
      <c r="N246" s="9"/>
      <c r="O246" s="136"/>
      <c r="P246" s="9"/>
      <c r="Q246" s="136"/>
      <c r="R246" s="9"/>
      <c r="S246" s="136"/>
      <c r="T246" s="137"/>
      <c r="U246" s="138"/>
      <c r="V246" s="139"/>
      <c r="W246" s="140"/>
      <c r="X246" s="139"/>
      <c r="Y246" s="140"/>
      <c r="Z246" s="139"/>
      <c r="AA246" s="140"/>
      <c r="AB246" s="139"/>
      <c r="AC246" s="140"/>
      <c r="AD246" s="138"/>
      <c r="AE246" s="139"/>
    </row>
    <row r="247" spans="1:31" s="128" customFormat="1" x14ac:dyDescent="0.25">
      <c r="A247" s="122"/>
      <c r="B247" s="475" t="s">
        <v>190</v>
      </c>
      <c r="C247" s="476"/>
      <c r="D247" s="466">
        <f>SUM(E248:E255)</f>
        <v>0</v>
      </c>
      <c r="E247" s="467"/>
      <c r="F247" s="466">
        <f>SUM(G248:G255)</f>
        <v>0</v>
      </c>
      <c r="G247" s="467"/>
      <c r="H247" s="466">
        <f>SUM(I248:I255)</f>
        <v>0</v>
      </c>
      <c r="I247" s="467"/>
      <c r="J247" s="466">
        <f>SUM(K248:K255)</f>
        <v>0</v>
      </c>
      <c r="K247" s="467"/>
      <c r="L247" s="466">
        <f>SUM(M248:M255)</f>
        <v>0</v>
      </c>
      <c r="M247" s="467"/>
      <c r="N247" s="466">
        <f>SUM(O248:O255)</f>
        <v>0</v>
      </c>
      <c r="O247" s="467"/>
      <c r="P247" s="466">
        <f>SUM(Q248:Q255)</f>
        <v>0</v>
      </c>
      <c r="Q247" s="467"/>
      <c r="R247" s="466">
        <f>SUM(S248:S255)</f>
        <v>0</v>
      </c>
      <c r="S247" s="467"/>
      <c r="T247" s="123"/>
      <c r="U247" s="124"/>
      <c r="V247" s="125" t="e">
        <f>+D247/Nb_Lgts</f>
        <v>#DIV/0!</v>
      </c>
      <c r="W247" s="125" t="e">
        <f>+F247/Nb_Lgts</f>
        <v>#DIV/0!</v>
      </c>
      <c r="X247" s="125" t="e">
        <f>+H247/Nb_Lgts</f>
        <v>#DIV/0!</v>
      </c>
      <c r="Y247" s="125" t="e">
        <f>+J247/Nb_Lgts</f>
        <v>#DIV/0!</v>
      </c>
      <c r="Z247" s="125" t="e">
        <f>+L247/Nb_Lgts</f>
        <v>#DIV/0!</v>
      </c>
      <c r="AA247" s="125" t="e">
        <f>+N247/Nb_Lgts</f>
        <v>#DIV/0!</v>
      </c>
      <c r="AB247" s="125" t="e">
        <f>+P247/Nb_Lgts</f>
        <v>#DIV/0!</v>
      </c>
      <c r="AC247" s="125" t="e">
        <f>+R247/Nb_Lgts</f>
        <v>#DIV/0!</v>
      </c>
      <c r="AD247" s="126"/>
      <c r="AE247" s="127" t="e">
        <f>AVERAGE(V247:AC247)</f>
        <v>#DIV/0!</v>
      </c>
    </row>
    <row r="248" spans="1:31" s="45" customFormat="1" ht="15" hidden="1" customHeight="1" outlineLevel="1" x14ac:dyDescent="0.25">
      <c r="A248" s="469" t="s">
        <v>85</v>
      </c>
      <c r="B248" s="470"/>
      <c r="C248" s="471"/>
      <c r="D248" s="9"/>
      <c r="E248" s="129"/>
      <c r="F248" s="9"/>
      <c r="G248" s="129"/>
      <c r="H248" s="9"/>
      <c r="I248" s="129"/>
      <c r="J248" s="9"/>
      <c r="K248" s="129"/>
      <c r="L248" s="9"/>
      <c r="M248" s="129"/>
      <c r="N248" s="9"/>
      <c r="O248" s="129"/>
      <c r="P248" s="9"/>
      <c r="Q248" s="129"/>
      <c r="R248" s="9"/>
      <c r="S248" s="129"/>
      <c r="T248" s="130"/>
      <c r="U248" s="131"/>
      <c r="V248" s="132" t="str">
        <f t="shared" ref="V248:V254" si="131">IF(D248&gt;0,+E248/D248,"")</f>
        <v/>
      </c>
      <c r="W248" s="132" t="str">
        <f t="shared" ref="W248:W254" si="132">IF(F248&gt;0,+G248/F248,"")</f>
        <v/>
      </c>
      <c r="X248" s="132" t="str">
        <f t="shared" ref="X248:X254" si="133">IF(H248&gt;0,+I248/H248,"")</f>
        <v/>
      </c>
      <c r="Y248" s="132" t="str">
        <f t="shared" ref="Y248:Y254" si="134">IF(J248&gt;0,+K248/J248,"")</f>
        <v/>
      </c>
      <c r="Z248" s="132" t="str">
        <f t="shared" ref="Z248:Z254" si="135">IF(L248&gt;0,+M248/L248,"")</f>
        <v/>
      </c>
      <c r="AA248" s="132" t="str">
        <f t="shared" ref="AA248:AA254" si="136">IF(N248&gt;0,+O248/N248,"")</f>
        <v/>
      </c>
      <c r="AB248" s="132" t="str">
        <f t="shared" ref="AB248:AB254" si="137">IF(P248&gt;0,+Q248/P248,"")</f>
        <v/>
      </c>
      <c r="AC248" s="132" t="str">
        <f t="shared" ref="AC248:AC254" si="138">IF(R248&gt;0,+S248/R248,"")</f>
        <v/>
      </c>
      <c r="AD248" s="131"/>
      <c r="AE248" s="133" t="e">
        <f t="shared" ref="AE248:AE254" si="139">AVERAGE(V248:AC248)</f>
        <v>#DIV/0!</v>
      </c>
    </row>
    <row r="249" spans="1:31" s="45" customFormat="1" ht="15" hidden="1" customHeight="1" outlineLevel="1" x14ac:dyDescent="0.25">
      <c r="A249" s="469" t="s">
        <v>191</v>
      </c>
      <c r="B249" s="470"/>
      <c r="C249" s="471"/>
      <c r="D249" s="9"/>
      <c r="E249" s="129"/>
      <c r="F249" s="9"/>
      <c r="G249" s="129"/>
      <c r="H249" s="9"/>
      <c r="I249" s="129"/>
      <c r="J249" s="9"/>
      <c r="K249" s="129"/>
      <c r="L249" s="9"/>
      <c r="M249" s="129"/>
      <c r="N249" s="9"/>
      <c r="O249" s="129"/>
      <c r="P249" s="9"/>
      <c r="Q249" s="129"/>
      <c r="R249" s="9"/>
      <c r="S249" s="129"/>
      <c r="T249" s="130"/>
      <c r="U249" s="131"/>
      <c r="V249" s="132" t="str">
        <f t="shared" si="131"/>
        <v/>
      </c>
      <c r="W249" s="132" t="str">
        <f t="shared" si="132"/>
        <v/>
      </c>
      <c r="X249" s="132" t="str">
        <f t="shared" si="133"/>
        <v/>
      </c>
      <c r="Y249" s="132" t="str">
        <f t="shared" si="134"/>
        <v/>
      </c>
      <c r="Z249" s="132" t="str">
        <f t="shared" si="135"/>
        <v/>
      </c>
      <c r="AA249" s="132" t="str">
        <f t="shared" si="136"/>
        <v/>
      </c>
      <c r="AB249" s="132" t="str">
        <f t="shared" si="137"/>
        <v/>
      </c>
      <c r="AC249" s="132" t="str">
        <f t="shared" si="138"/>
        <v/>
      </c>
      <c r="AD249" s="131"/>
      <c r="AE249" s="133" t="e">
        <f t="shared" si="139"/>
        <v>#DIV/0!</v>
      </c>
    </row>
    <row r="250" spans="1:31" s="45" customFormat="1" ht="15" hidden="1" customHeight="1" outlineLevel="1" x14ac:dyDescent="0.25">
      <c r="A250" s="469" t="s">
        <v>192</v>
      </c>
      <c r="B250" s="470"/>
      <c r="C250" s="471"/>
      <c r="D250" s="9"/>
      <c r="E250" s="129"/>
      <c r="F250" s="9"/>
      <c r="G250" s="129"/>
      <c r="H250" s="9"/>
      <c r="I250" s="129"/>
      <c r="J250" s="9"/>
      <c r="K250" s="129"/>
      <c r="L250" s="9"/>
      <c r="M250" s="129"/>
      <c r="N250" s="9"/>
      <c r="O250" s="129"/>
      <c r="P250" s="9"/>
      <c r="Q250" s="129"/>
      <c r="R250" s="9"/>
      <c r="S250" s="129"/>
      <c r="T250" s="130"/>
      <c r="U250" s="131"/>
      <c r="V250" s="132" t="str">
        <f t="shared" si="131"/>
        <v/>
      </c>
      <c r="W250" s="132" t="str">
        <f t="shared" si="132"/>
        <v/>
      </c>
      <c r="X250" s="132" t="str">
        <f t="shared" si="133"/>
        <v/>
      </c>
      <c r="Y250" s="132" t="str">
        <f t="shared" si="134"/>
        <v/>
      </c>
      <c r="Z250" s="132" t="str">
        <f t="shared" si="135"/>
        <v/>
      </c>
      <c r="AA250" s="132" t="str">
        <f t="shared" si="136"/>
        <v/>
      </c>
      <c r="AB250" s="132" t="str">
        <f t="shared" si="137"/>
        <v/>
      </c>
      <c r="AC250" s="132" t="str">
        <f t="shared" si="138"/>
        <v/>
      </c>
      <c r="AD250" s="131"/>
      <c r="AE250" s="133" t="e">
        <f t="shared" si="139"/>
        <v>#DIV/0!</v>
      </c>
    </row>
    <row r="251" spans="1:31" s="45" customFormat="1" ht="15" hidden="1" customHeight="1" outlineLevel="1" x14ac:dyDescent="0.25">
      <c r="A251" s="572" t="s">
        <v>193</v>
      </c>
      <c r="B251" s="573"/>
      <c r="C251" s="574"/>
      <c r="D251" s="9"/>
      <c r="E251" s="129"/>
      <c r="F251" s="9"/>
      <c r="G251" s="129"/>
      <c r="H251" s="9"/>
      <c r="I251" s="129"/>
      <c r="J251" s="9"/>
      <c r="K251" s="129"/>
      <c r="L251" s="9"/>
      <c r="M251" s="129"/>
      <c r="N251" s="9"/>
      <c r="O251" s="129"/>
      <c r="P251" s="9"/>
      <c r="Q251" s="129"/>
      <c r="R251" s="9"/>
      <c r="S251" s="129"/>
      <c r="T251" s="130"/>
      <c r="U251" s="131"/>
      <c r="V251" s="132" t="str">
        <f t="shared" si="131"/>
        <v/>
      </c>
      <c r="W251" s="132" t="str">
        <f t="shared" si="132"/>
        <v/>
      </c>
      <c r="X251" s="132" t="str">
        <f t="shared" si="133"/>
        <v/>
      </c>
      <c r="Y251" s="132" t="str">
        <f t="shared" si="134"/>
        <v/>
      </c>
      <c r="Z251" s="132" t="str">
        <f t="shared" si="135"/>
        <v/>
      </c>
      <c r="AA251" s="132" t="str">
        <f t="shared" si="136"/>
        <v/>
      </c>
      <c r="AB251" s="132" t="str">
        <f t="shared" si="137"/>
        <v/>
      </c>
      <c r="AC251" s="132" t="str">
        <f t="shared" si="138"/>
        <v/>
      </c>
      <c r="AD251" s="131"/>
      <c r="AE251" s="133" t="e">
        <f t="shared" si="139"/>
        <v>#DIV/0!</v>
      </c>
    </row>
    <row r="252" spans="1:31" s="45" customFormat="1" ht="15" hidden="1" customHeight="1" outlineLevel="1" x14ac:dyDescent="0.25">
      <c r="A252" s="572" t="s">
        <v>276</v>
      </c>
      <c r="B252" s="573"/>
      <c r="C252" s="574"/>
      <c r="D252" s="9"/>
      <c r="E252" s="129"/>
      <c r="F252" s="9"/>
      <c r="G252" s="129"/>
      <c r="H252" s="9"/>
      <c r="I252" s="129"/>
      <c r="J252" s="9"/>
      <c r="K252" s="129"/>
      <c r="L252" s="9"/>
      <c r="M252" s="129"/>
      <c r="N252" s="9"/>
      <c r="O252" s="129"/>
      <c r="P252" s="9"/>
      <c r="Q252" s="129"/>
      <c r="R252" s="9"/>
      <c r="S252" s="129"/>
      <c r="T252" s="130"/>
      <c r="U252" s="131"/>
      <c r="V252" s="132" t="str">
        <f>IF(D252&gt;0,+E252/D252,"")</f>
        <v/>
      </c>
      <c r="W252" s="132" t="str">
        <f>IF(F252&gt;0,+G252/F252,"")</f>
        <v/>
      </c>
      <c r="X252" s="132" t="str">
        <f>IF(H252&gt;0,+I252/H252,"")</f>
        <v/>
      </c>
      <c r="Y252" s="132" t="str">
        <f>IF(J252&gt;0,+K252/J252,"")</f>
        <v/>
      </c>
      <c r="Z252" s="132" t="str">
        <f>IF(L252&gt;0,+M252/L252,"")</f>
        <v/>
      </c>
      <c r="AA252" s="132" t="str">
        <f>IF(N252&gt;0,+O252/N252,"")</f>
        <v/>
      </c>
      <c r="AB252" s="132" t="str">
        <f>IF(P252&gt;0,+Q252/P252,"")</f>
        <v/>
      </c>
      <c r="AC252" s="132" t="str">
        <f>IF(R252&gt;0,+S252/R252,"")</f>
        <v/>
      </c>
      <c r="AD252" s="131"/>
      <c r="AE252" s="133" t="e">
        <f>AVERAGE(V252:AC252)</f>
        <v>#DIV/0!</v>
      </c>
    </row>
    <row r="253" spans="1:31" s="45" customFormat="1" ht="15" hidden="1" customHeight="1" outlineLevel="1" x14ac:dyDescent="0.25">
      <c r="A253" s="572" t="s">
        <v>86</v>
      </c>
      <c r="B253" s="573"/>
      <c r="C253" s="574"/>
      <c r="D253" s="9"/>
      <c r="E253" s="129"/>
      <c r="F253" s="9"/>
      <c r="G253" s="129"/>
      <c r="H253" s="9"/>
      <c r="I253" s="129"/>
      <c r="J253" s="9"/>
      <c r="K253" s="129"/>
      <c r="L253" s="9"/>
      <c r="M253" s="129"/>
      <c r="N253" s="9"/>
      <c r="O253" s="129"/>
      <c r="P253" s="9"/>
      <c r="Q253" s="129"/>
      <c r="R253" s="9"/>
      <c r="S253" s="129"/>
      <c r="T253" s="130"/>
      <c r="U253" s="131"/>
      <c r="V253" s="132" t="str">
        <f t="shared" si="131"/>
        <v/>
      </c>
      <c r="W253" s="132" t="str">
        <f t="shared" si="132"/>
        <v/>
      </c>
      <c r="X253" s="132" t="str">
        <f t="shared" si="133"/>
        <v/>
      </c>
      <c r="Y253" s="132" t="str">
        <f t="shared" si="134"/>
        <v/>
      </c>
      <c r="Z253" s="132" t="str">
        <f t="shared" si="135"/>
        <v/>
      </c>
      <c r="AA253" s="132" t="str">
        <f t="shared" si="136"/>
        <v/>
      </c>
      <c r="AB253" s="132" t="str">
        <f t="shared" si="137"/>
        <v/>
      </c>
      <c r="AC253" s="132" t="str">
        <f t="shared" si="138"/>
        <v/>
      </c>
      <c r="AD253" s="131"/>
      <c r="AE253" s="133" t="e">
        <f t="shared" si="139"/>
        <v>#DIV/0!</v>
      </c>
    </row>
    <row r="254" spans="1:31" s="45" customFormat="1" ht="15" hidden="1" customHeight="1" outlineLevel="1" x14ac:dyDescent="0.25">
      <c r="A254" s="572" t="s">
        <v>15</v>
      </c>
      <c r="B254" s="573"/>
      <c r="C254" s="574"/>
      <c r="D254" s="9"/>
      <c r="E254" s="129"/>
      <c r="F254" s="9"/>
      <c r="G254" s="129"/>
      <c r="H254" s="9"/>
      <c r="I254" s="129"/>
      <c r="J254" s="9"/>
      <c r="K254" s="129"/>
      <c r="L254" s="9"/>
      <c r="M254" s="129"/>
      <c r="N254" s="9"/>
      <c r="O254" s="129"/>
      <c r="P254" s="9"/>
      <c r="Q254" s="129"/>
      <c r="R254" s="9"/>
      <c r="S254" s="129"/>
      <c r="T254" s="130"/>
      <c r="U254" s="131"/>
      <c r="V254" s="132" t="str">
        <f t="shared" si="131"/>
        <v/>
      </c>
      <c r="W254" s="132" t="str">
        <f t="shared" si="132"/>
        <v/>
      </c>
      <c r="X254" s="132" t="str">
        <f t="shared" si="133"/>
        <v/>
      </c>
      <c r="Y254" s="132" t="str">
        <f t="shared" si="134"/>
        <v/>
      </c>
      <c r="Z254" s="132" t="str">
        <f t="shared" si="135"/>
        <v/>
      </c>
      <c r="AA254" s="132" t="str">
        <f t="shared" si="136"/>
        <v/>
      </c>
      <c r="AB254" s="132" t="str">
        <f t="shared" si="137"/>
        <v/>
      </c>
      <c r="AC254" s="132" t="str">
        <f t="shared" si="138"/>
        <v/>
      </c>
      <c r="AD254" s="131"/>
      <c r="AE254" s="133" t="e">
        <f t="shared" si="139"/>
        <v>#DIV/0!</v>
      </c>
    </row>
    <row r="255" spans="1:31" s="142" customFormat="1" ht="8.25" collapsed="1" x14ac:dyDescent="0.25">
      <c r="A255" s="12"/>
      <c r="B255" s="135"/>
      <c r="C255" s="135"/>
      <c r="D255" s="12"/>
      <c r="E255" s="136"/>
      <c r="F255" s="263"/>
      <c r="G255" s="136"/>
      <c r="H255" s="263"/>
      <c r="I255" s="136"/>
      <c r="J255" s="263"/>
      <c r="K255" s="136"/>
      <c r="L255" s="263"/>
      <c r="M255" s="136"/>
      <c r="N255" s="263"/>
      <c r="O255" s="136"/>
      <c r="P255" s="263"/>
      <c r="Q255" s="136"/>
      <c r="R255" s="263"/>
      <c r="S255" s="136"/>
      <c r="T255" s="137"/>
      <c r="U255" s="138"/>
      <c r="V255" s="139"/>
      <c r="W255" s="140"/>
      <c r="X255" s="139"/>
      <c r="Y255" s="140"/>
      <c r="Z255" s="139"/>
      <c r="AA255" s="140"/>
      <c r="AB255" s="139"/>
      <c r="AC255" s="140"/>
      <c r="AD255" s="138"/>
      <c r="AE255" s="139"/>
    </row>
    <row r="256" spans="1:31" s="128" customFormat="1" x14ac:dyDescent="0.25">
      <c r="A256" s="122"/>
      <c r="B256" s="475" t="s">
        <v>124</v>
      </c>
      <c r="C256" s="476"/>
      <c r="D256" s="466">
        <f>SUM(E257:E259)</f>
        <v>0</v>
      </c>
      <c r="E256" s="467"/>
      <c r="F256" s="466">
        <f>SUM(G257:G259)</f>
        <v>0</v>
      </c>
      <c r="G256" s="467"/>
      <c r="H256" s="466">
        <f>SUM(I257:I259)</f>
        <v>0</v>
      </c>
      <c r="I256" s="467"/>
      <c r="J256" s="466">
        <f>SUM(K257:K259)</f>
        <v>0</v>
      </c>
      <c r="K256" s="467"/>
      <c r="L256" s="466">
        <f>SUM(M257:M259)</f>
        <v>0</v>
      </c>
      <c r="M256" s="467"/>
      <c r="N256" s="466">
        <f>SUM(O257:O259)</f>
        <v>0</v>
      </c>
      <c r="O256" s="467"/>
      <c r="P256" s="466">
        <f>SUM(Q257:Q259)</f>
        <v>0</v>
      </c>
      <c r="Q256" s="467"/>
      <c r="R256" s="466">
        <f>SUM(S257:S259)</f>
        <v>0</v>
      </c>
      <c r="S256" s="467"/>
      <c r="T256" s="123"/>
      <c r="U256" s="124"/>
      <c r="V256" s="125" t="e">
        <f>+D256/Nb_Lgts</f>
        <v>#DIV/0!</v>
      </c>
      <c r="W256" s="125" t="e">
        <f>+F256/Nb_Lgts</f>
        <v>#DIV/0!</v>
      </c>
      <c r="X256" s="125" t="e">
        <f>+H256/Nb_Lgts</f>
        <v>#DIV/0!</v>
      </c>
      <c r="Y256" s="125" t="e">
        <f>+J256/Nb_Lgts</f>
        <v>#DIV/0!</v>
      </c>
      <c r="Z256" s="125" t="e">
        <f>+L256/Nb_Lgts</f>
        <v>#DIV/0!</v>
      </c>
      <c r="AA256" s="125" t="e">
        <f>+N256/Nb_Lgts</f>
        <v>#DIV/0!</v>
      </c>
      <c r="AB256" s="125" t="e">
        <f>+P256/Nb_Lgts</f>
        <v>#DIV/0!</v>
      </c>
      <c r="AC256" s="125" t="e">
        <f>+R256/Nb_Lgts</f>
        <v>#DIV/0!</v>
      </c>
      <c r="AD256" s="126"/>
      <c r="AE256" s="127" t="e">
        <f>AVERAGE(V256:AC256)</f>
        <v>#DIV/0!</v>
      </c>
    </row>
    <row r="257" spans="1:31" s="45" customFormat="1" ht="15" hidden="1" customHeight="1" outlineLevel="1" x14ac:dyDescent="0.25">
      <c r="A257" s="469" t="s">
        <v>66</v>
      </c>
      <c r="B257" s="470"/>
      <c r="C257" s="471"/>
      <c r="D257" s="9"/>
      <c r="E257" s="129"/>
      <c r="F257" s="9"/>
      <c r="G257" s="129"/>
      <c r="H257" s="9"/>
      <c r="I257" s="129"/>
      <c r="J257" s="9"/>
      <c r="K257" s="129"/>
      <c r="L257" s="9"/>
      <c r="M257" s="129"/>
      <c r="N257" s="9"/>
      <c r="O257" s="129"/>
      <c r="P257" s="9"/>
      <c r="Q257" s="129"/>
      <c r="R257" s="9"/>
      <c r="S257" s="129"/>
      <c r="T257" s="130"/>
      <c r="U257" s="131"/>
      <c r="V257" s="132" t="str">
        <f>IF(D257&gt;0,+E257/D257,"")</f>
        <v/>
      </c>
      <c r="W257" s="132" t="str">
        <f>IF(F257&gt;0,+G257/F257,"")</f>
        <v/>
      </c>
      <c r="X257" s="132" t="str">
        <f>IF(H257&gt;0,+I257/H257,"")</f>
        <v/>
      </c>
      <c r="Y257" s="132" t="str">
        <f>IF(J257&gt;0,+K257/J257,"")</f>
        <v/>
      </c>
      <c r="Z257" s="132" t="str">
        <f>IF(L257&gt;0,+M257/L257,"")</f>
        <v/>
      </c>
      <c r="AA257" s="132" t="str">
        <f>IF(N257&gt;0,+O257/N257,"")</f>
        <v/>
      </c>
      <c r="AB257" s="132" t="str">
        <f>IF(P257&gt;0,+Q257/P257,"")</f>
        <v/>
      </c>
      <c r="AC257" s="132" t="str">
        <f>IF(R257&gt;0,+S257/R257,"")</f>
        <v/>
      </c>
      <c r="AD257" s="131"/>
      <c r="AE257" s="133" t="e">
        <f>AVERAGE(V257:AC257)</f>
        <v>#DIV/0!</v>
      </c>
    </row>
    <row r="258" spans="1:31" s="45" customFormat="1" ht="15" hidden="1" customHeight="1" outlineLevel="1" x14ac:dyDescent="0.25">
      <c r="A258" s="469" t="s">
        <v>11</v>
      </c>
      <c r="B258" s="470"/>
      <c r="C258" s="471"/>
      <c r="D258" s="9"/>
      <c r="E258" s="129"/>
      <c r="F258" s="9"/>
      <c r="G258" s="129"/>
      <c r="H258" s="9"/>
      <c r="I258" s="129"/>
      <c r="J258" s="9"/>
      <c r="K258" s="129"/>
      <c r="L258" s="9"/>
      <c r="M258" s="129"/>
      <c r="N258" s="9"/>
      <c r="O258" s="129"/>
      <c r="P258" s="9"/>
      <c r="Q258" s="129"/>
      <c r="R258" s="9"/>
      <c r="S258" s="129"/>
      <c r="T258" s="130"/>
      <c r="U258" s="131"/>
      <c r="V258" s="132" t="str">
        <f>IF(D258&gt;0,+E258/D258,"")</f>
        <v/>
      </c>
      <c r="W258" s="132" t="str">
        <f>IF(F258&gt;0,+G258/F258,"")</f>
        <v/>
      </c>
      <c r="X258" s="132" t="str">
        <f>IF(H258&gt;0,+I258/H258,"")</f>
        <v/>
      </c>
      <c r="Y258" s="132" t="str">
        <f>IF(J258&gt;0,+K258/J258,"")</f>
        <v/>
      </c>
      <c r="Z258" s="132" t="str">
        <f>IF(L258&gt;0,+M258/L258,"")</f>
        <v/>
      </c>
      <c r="AA258" s="132" t="str">
        <f>IF(N258&gt;0,+O258/N258,"")</f>
        <v/>
      </c>
      <c r="AB258" s="132" t="str">
        <f>IF(P258&gt;0,+Q258/P258,"")</f>
        <v/>
      </c>
      <c r="AC258" s="132" t="str">
        <f>IF(R258&gt;0,+S258/R258,"")</f>
        <v/>
      </c>
      <c r="AD258" s="131"/>
      <c r="AE258" s="133" t="e">
        <f>AVERAGE(V258:AC258)</f>
        <v>#DIV/0!</v>
      </c>
    </row>
    <row r="259" spans="1:31" s="142" customFormat="1" ht="8.25" collapsed="1" x14ac:dyDescent="0.25">
      <c r="A259" s="12"/>
      <c r="B259" s="135"/>
      <c r="C259" s="135"/>
      <c r="D259" s="12"/>
      <c r="E259" s="136"/>
      <c r="F259" s="263"/>
      <c r="G259" s="136"/>
      <c r="H259" s="263"/>
      <c r="I259" s="136"/>
      <c r="J259" s="263"/>
      <c r="K259" s="136"/>
      <c r="L259" s="263"/>
      <c r="M259" s="136"/>
      <c r="N259" s="263"/>
      <c r="O259" s="136"/>
      <c r="P259" s="263"/>
      <c r="Q259" s="136"/>
      <c r="R259" s="263"/>
      <c r="S259" s="136"/>
      <c r="T259" s="137"/>
      <c r="U259" s="138"/>
      <c r="V259" s="139"/>
      <c r="W259" s="140"/>
      <c r="X259" s="139"/>
      <c r="Y259" s="140"/>
      <c r="Z259" s="139"/>
      <c r="AA259" s="140"/>
      <c r="AB259" s="139"/>
      <c r="AC259" s="140"/>
      <c r="AD259" s="138"/>
      <c r="AE259" s="139"/>
    </row>
    <row r="260" spans="1:31" s="128" customFormat="1" x14ac:dyDescent="0.25">
      <c r="A260" s="122"/>
      <c r="B260" s="475" t="s">
        <v>125</v>
      </c>
      <c r="C260" s="476"/>
      <c r="D260" s="466">
        <f>SUM(E261:E269)</f>
        <v>0</v>
      </c>
      <c r="E260" s="467"/>
      <c r="F260" s="466">
        <f>SUM(G261:G269)</f>
        <v>0</v>
      </c>
      <c r="G260" s="467"/>
      <c r="H260" s="466">
        <f>SUM(I261:I269)</f>
        <v>0</v>
      </c>
      <c r="I260" s="467"/>
      <c r="J260" s="466">
        <f>SUM(K261:K269)</f>
        <v>0</v>
      </c>
      <c r="K260" s="467"/>
      <c r="L260" s="466">
        <f>SUM(M261:M269)</f>
        <v>0</v>
      </c>
      <c r="M260" s="467"/>
      <c r="N260" s="466">
        <f>SUM(O261:O269)</f>
        <v>0</v>
      </c>
      <c r="O260" s="467"/>
      <c r="P260" s="466">
        <f>SUM(Q261:Q269)</f>
        <v>0</v>
      </c>
      <c r="Q260" s="467"/>
      <c r="R260" s="466">
        <f>SUM(S261:S269)</f>
        <v>0</v>
      </c>
      <c r="S260" s="467"/>
      <c r="T260" s="123"/>
      <c r="U260" s="124"/>
      <c r="V260" s="125" t="e">
        <f>+D260/Nb_Lgts</f>
        <v>#DIV/0!</v>
      </c>
      <c r="W260" s="125" t="e">
        <f>+F260/Nb_Lgts</f>
        <v>#DIV/0!</v>
      </c>
      <c r="X260" s="125" t="e">
        <f>+H260/Nb_Lgts</f>
        <v>#DIV/0!</v>
      </c>
      <c r="Y260" s="125" t="e">
        <f>+J260/Nb_Lgts</f>
        <v>#DIV/0!</v>
      </c>
      <c r="Z260" s="125" t="e">
        <f>+L260/Nb_Lgts</f>
        <v>#DIV/0!</v>
      </c>
      <c r="AA260" s="125" t="e">
        <f>+N260/Nb_Lgts</f>
        <v>#DIV/0!</v>
      </c>
      <c r="AB260" s="125" t="e">
        <f>+P260/Nb_Lgts</f>
        <v>#DIV/0!</v>
      </c>
      <c r="AC260" s="125" t="e">
        <f>+R260/Nb_Lgts</f>
        <v>#DIV/0!</v>
      </c>
      <c r="AD260" s="126"/>
      <c r="AE260" s="127" t="e">
        <f>AVERAGE(V260:AC260)</f>
        <v>#DIV/0!</v>
      </c>
    </row>
    <row r="261" spans="1:31" s="45" customFormat="1" ht="15" hidden="1" customHeight="1" outlineLevel="1" x14ac:dyDescent="0.25">
      <c r="A261" s="472" t="s">
        <v>109</v>
      </c>
      <c r="B261" s="473"/>
      <c r="C261" s="474"/>
      <c r="D261" s="11"/>
      <c r="E261" s="144"/>
      <c r="F261" s="11"/>
      <c r="G261" s="144"/>
      <c r="H261" s="11"/>
      <c r="I261" s="144"/>
      <c r="J261" s="11"/>
      <c r="K261" s="144"/>
      <c r="L261" s="11"/>
      <c r="M261" s="144"/>
      <c r="N261" s="11"/>
      <c r="O261" s="144"/>
      <c r="P261" s="11"/>
      <c r="Q261" s="144"/>
      <c r="R261" s="11"/>
      <c r="S261" s="144"/>
      <c r="T261" s="130"/>
      <c r="U261" s="131"/>
      <c r="V261" s="145" t="str">
        <f t="shared" ref="V261:V268" si="140">IF(D261&gt;0,+E261/D261,"")</f>
        <v/>
      </c>
      <c r="W261" s="145" t="str">
        <f t="shared" ref="W261:W268" si="141">IF(F261&gt;0,+G261/F261,"")</f>
        <v/>
      </c>
      <c r="X261" s="145" t="str">
        <f t="shared" ref="X261:X268" si="142">IF(H261&gt;0,+I261/H261,"")</f>
        <v/>
      </c>
      <c r="Y261" s="145" t="str">
        <f t="shared" ref="Y261:Y268" si="143">IF(J261&gt;0,+K261/J261,"")</f>
        <v/>
      </c>
      <c r="Z261" s="145" t="str">
        <f t="shared" ref="Z261:Z268" si="144">IF(L261&gt;0,+M261/L261,"")</f>
        <v/>
      </c>
      <c r="AA261" s="145" t="str">
        <f t="shared" ref="AA261:AA268" si="145">IF(N261&gt;0,+O261/N261,"")</f>
        <v/>
      </c>
      <c r="AB261" s="145" t="str">
        <f t="shared" ref="AB261:AB268" si="146">IF(P261&gt;0,+Q261/P261,"")</f>
        <v/>
      </c>
      <c r="AC261" s="145" t="str">
        <f t="shared" ref="AC261:AC268" si="147">IF(R261&gt;0,+S261/R261,"")</f>
        <v/>
      </c>
      <c r="AD261" s="131"/>
      <c r="AE261" s="146" t="e">
        <f t="shared" ref="AE261:AE268" si="148">AVERAGE(V261:AC261)</f>
        <v>#DIV/0!</v>
      </c>
    </row>
    <row r="262" spans="1:31" s="45" customFormat="1" ht="15" hidden="1" customHeight="1" outlineLevel="1" x14ac:dyDescent="0.25">
      <c r="A262" s="469" t="s">
        <v>110</v>
      </c>
      <c r="B262" s="470"/>
      <c r="C262" s="471"/>
      <c r="D262" s="9"/>
      <c r="E262" s="129"/>
      <c r="F262" s="9"/>
      <c r="G262" s="129"/>
      <c r="H262" s="9"/>
      <c r="I262" s="129"/>
      <c r="J262" s="9"/>
      <c r="K262" s="129"/>
      <c r="L262" s="9"/>
      <c r="M262" s="129"/>
      <c r="N262" s="9"/>
      <c r="O262" s="129"/>
      <c r="P262" s="9"/>
      <c r="Q262" s="129"/>
      <c r="R262" s="9"/>
      <c r="S262" s="129"/>
      <c r="T262" s="130"/>
      <c r="U262" s="131"/>
      <c r="V262" s="132" t="str">
        <f t="shared" si="140"/>
        <v/>
      </c>
      <c r="W262" s="132" t="str">
        <f t="shared" si="141"/>
        <v/>
      </c>
      <c r="X262" s="132" t="str">
        <f t="shared" si="142"/>
        <v/>
      </c>
      <c r="Y262" s="132" t="str">
        <f t="shared" si="143"/>
        <v/>
      </c>
      <c r="Z262" s="132" t="str">
        <f t="shared" si="144"/>
        <v/>
      </c>
      <c r="AA262" s="132" t="str">
        <f t="shared" si="145"/>
        <v/>
      </c>
      <c r="AB262" s="132" t="str">
        <f t="shared" si="146"/>
        <v/>
      </c>
      <c r="AC262" s="132" t="str">
        <f t="shared" si="147"/>
        <v/>
      </c>
      <c r="AD262" s="131"/>
      <c r="AE262" s="133" t="e">
        <f t="shared" si="148"/>
        <v>#DIV/0!</v>
      </c>
    </row>
    <row r="263" spans="1:31" s="45" customFormat="1" ht="15" hidden="1" customHeight="1" outlineLevel="1" x14ac:dyDescent="0.25">
      <c r="A263" s="469" t="s">
        <v>111</v>
      </c>
      <c r="B263" s="470"/>
      <c r="C263" s="471"/>
      <c r="D263" s="9"/>
      <c r="E263" s="129"/>
      <c r="F263" s="9"/>
      <c r="G263" s="129"/>
      <c r="H263" s="9"/>
      <c r="I263" s="129"/>
      <c r="J263" s="9"/>
      <c r="K263" s="129"/>
      <c r="L263" s="9"/>
      <c r="M263" s="129"/>
      <c r="N263" s="9"/>
      <c r="O263" s="129"/>
      <c r="P263" s="9"/>
      <c r="Q263" s="129"/>
      <c r="R263" s="9"/>
      <c r="S263" s="129"/>
      <c r="T263" s="130"/>
      <c r="U263" s="131"/>
      <c r="V263" s="132" t="str">
        <f t="shared" si="140"/>
        <v/>
      </c>
      <c r="W263" s="132" t="str">
        <f t="shared" si="141"/>
        <v/>
      </c>
      <c r="X263" s="132" t="str">
        <f t="shared" si="142"/>
        <v/>
      </c>
      <c r="Y263" s="132" t="str">
        <f t="shared" si="143"/>
        <v/>
      </c>
      <c r="Z263" s="132" t="str">
        <f t="shared" si="144"/>
        <v/>
      </c>
      <c r="AA263" s="132" t="str">
        <f t="shared" si="145"/>
        <v/>
      </c>
      <c r="AB263" s="132" t="str">
        <f t="shared" si="146"/>
        <v/>
      </c>
      <c r="AC263" s="132" t="str">
        <f t="shared" si="147"/>
        <v/>
      </c>
      <c r="AD263" s="131"/>
      <c r="AE263" s="133" t="e">
        <f t="shared" si="148"/>
        <v>#DIV/0!</v>
      </c>
    </row>
    <row r="264" spans="1:31" s="45" customFormat="1" ht="15" hidden="1" customHeight="1" outlineLevel="1" x14ac:dyDescent="0.25">
      <c r="A264" s="469" t="s">
        <v>100</v>
      </c>
      <c r="B264" s="470"/>
      <c r="C264" s="471"/>
      <c r="D264" s="9"/>
      <c r="E264" s="129"/>
      <c r="F264" s="9"/>
      <c r="G264" s="129"/>
      <c r="H264" s="9"/>
      <c r="I264" s="129"/>
      <c r="J264" s="9"/>
      <c r="K264" s="129"/>
      <c r="L264" s="9"/>
      <c r="M264" s="129"/>
      <c r="N264" s="9"/>
      <c r="O264" s="129"/>
      <c r="P264" s="9"/>
      <c r="Q264" s="129"/>
      <c r="R264" s="9"/>
      <c r="S264" s="129"/>
      <c r="T264" s="130"/>
      <c r="U264" s="131"/>
      <c r="V264" s="132" t="str">
        <f t="shared" si="140"/>
        <v/>
      </c>
      <c r="W264" s="132" t="str">
        <f t="shared" si="141"/>
        <v/>
      </c>
      <c r="X264" s="132" t="str">
        <f t="shared" si="142"/>
        <v/>
      </c>
      <c r="Y264" s="132" t="str">
        <f t="shared" si="143"/>
        <v/>
      </c>
      <c r="Z264" s="132" t="str">
        <f t="shared" si="144"/>
        <v/>
      </c>
      <c r="AA264" s="132" t="str">
        <f t="shared" si="145"/>
        <v/>
      </c>
      <c r="AB264" s="132" t="str">
        <f t="shared" si="146"/>
        <v/>
      </c>
      <c r="AC264" s="132" t="str">
        <f t="shared" si="147"/>
        <v/>
      </c>
      <c r="AD264" s="131"/>
      <c r="AE264" s="133" t="e">
        <f t="shared" si="148"/>
        <v>#DIV/0!</v>
      </c>
    </row>
    <row r="265" spans="1:31" s="45" customFormat="1" ht="15" hidden="1" customHeight="1" outlineLevel="1" x14ac:dyDescent="0.25">
      <c r="A265" s="469" t="s">
        <v>77</v>
      </c>
      <c r="B265" s="470"/>
      <c r="C265" s="471"/>
      <c r="D265" s="9"/>
      <c r="E265" s="129"/>
      <c r="F265" s="9"/>
      <c r="G265" s="129"/>
      <c r="H265" s="9"/>
      <c r="I265" s="129"/>
      <c r="J265" s="9"/>
      <c r="K265" s="129"/>
      <c r="L265" s="9"/>
      <c r="M265" s="129"/>
      <c r="N265" s="9"/>
      <c r="O265" s="129"/>
      <c r="P265" s="9"/>
      <c r="Q265" s="129"/>
      <c r="R265" s="9"/>
      <c r="S265" s="129"/>
      <c r="T265" s="130"/>
      <c r="U265" s="131"/>
      <c r="V265" s="132" t="str">
        <f t="shared" si="140"/>
        <v/>
      </c>
      <c r="W265" s="132" t="str">
        <f t="shared" si="141"/>
        <v/>
      </c>
      <c r="X265" s="132" t="str">
        <f t="shared" si="142"/>
        <v/>
      </c>
      <c r="Y265" s="132" t="str">
        <f t="shared" si="143"/>
        <v/>
      </c>
      <c r="Z265" s="132" t="str">
        <f t="shared" si="144"/>
        <v/>
      </c>
      <c r="AA265" s="132" t="str">
        <f t="shared" si="145"/>
        <v/>
      </c>
      <c r="AB265" s="132" t="str">
        <f t="shared" si="146"/>
        <v/>
      </c>
      <c r="AC265" s="132" t="str">
        <f t="shared" si="147"/>
        <v/>
      </c>
      <c r="AD265" s="131"/>
      <c r="AE265" s="133" t="e">
        <f t="shared" si="148"/>
        <v>#DIV/0!</v>
      </c>
    </row>
    <row r="266" spans="1:31" s="45" customFormat="1" ht="15" hidden="1" customHeight="1" outlineLevel="1" x14ac:dyDescent="0.25">
      <c r="A266" s="469" t="s">
        <v>78</v>
      </c>
      <c r="B266" s="470"/>
      <c r="C266" s="471"/>
      <c r="D266" s="9"/>
      <c r="E266" s="129"/>
      <c r="F266" s="9"/>
      <c r="G266" s="129"/>
      <c r="H266" s="9"/>
      <c r="I266" s="129"/>
      <c r="J266" s="9"/>
      <c r="K266" s="129"/>
      <c r="L266" s="9"/>
      <c r="M266" s="129"/>
      <c r="N266" s="9"/>
      <c r="O266" s="129"/>
      <c r="P266" s="9"/>
      <c r="Q266" s="129"/>
      <c r="R266" s="9"/>
      <c r="S266" s="129"/>
      <c r="T266" s="130"/>
      <c r="U266" s="131"/>
      <c r="V266" s="132" t="str">
        <f>IF(D266&gt;0,+E266/D266,"")</f>
        <v/>
      </c>
      <c r="W266" s="132" t="str">
        <f>IF(F266&gt;0,+G266/F266,"")</f>
        <v/>
      </c>
      <c r="X266" s="132" t="str">
        <f>IF(H266&gt;0,+I266/H266,"")</f>
        <v/>
      </c>
      <c r="Y266" s="132" t="str">
        <f>IF(J266&gt;0,+K266/J266,"")</f>
        <v/>
      </c>
      <c r="Z266" s="132" t="str">
        <f>IF(L266&gt;0,+M266/L266,"")</f>
        <v/>
      </c>
      <c r="AA266" s="132" t="str">
        <f>IF(N266&gt;0,+O266/N266,"")</f>
        <v/>
      </c>
      <c r="AB266" s="132" t="str">
        <f>IF(P266&gt;0,+Q266/P266,"")</f>
        <v/>
      </c>
      <c r="AC266" s="132" t="str">
        <f>IF(R266&gt;0,+S266/R266,"")</f>
        <v/>
      </c>
      <c r="AD266" s="131"/>
      <c r="AE266" s="133" t="e">
        <f>AVERAGE(V266:AC266)</f>
        <v>#DIV/0!</v>
      </c>
    </row>
    <row r="267" spans="1:31" s="45" customFormat="1" ht="15" hidden="1" customHeight="1" outlineLevel="1" x14ac:dyDescent="0.25">
      <c r="A267" s="469" t="s">
        <v>273</v>
      </c>
      <c r="B267" s="470"/>
      <c r="C267" s="471"/>
      <c r="D267" s="9"/>
      <c r="E267" s="129"/>
      <c r="F267" s="9"/>
      <c r="G267" s="129"/>
      <c r="H267" s="9"/>
      <c r="I267" s="129"/>
      <c r="J267" s="9"/>
      <c r="K267" s="129"/>
      <c r="L267" s="9"/>
      <c r="M267" s="129"/>
      <c r="N267" s="9"/>
      <c r="O267" s="129"/>
      <c r="P267" s="9"/>
      <c r="Q267" s="129"/>
      <c r="R267" s="9"/>
      <c r="S267" s="129"/>
      <c r="T267" s="130"/>
      <c r="U267" s="131"/>
      <c r="V267" s="132" t="str">
        <f>IF(D267&gt;0,+E267/D267,"")</f>
        <v/>
      </c>
      <c r="W267" s="132" t="str">
        <f>IF(F267&gt;0,+G267/F267,"")</f>
        <v/>
      </c>
      <c r="X267" s="132" t="str">
        <f>IF(H267&gt;0,+I267/H267,"")</f>
        <v/>
      </c>
      <c r="Y267" s="132" t="str">
        <f>IF(J267&gt;0,+K267/J267,"")</f>
        <v/>
      </c>
      <c r="Z267" s="132" t="str">
        <f>IF(L267&gt;0,+M267/L267,"")</f>
        <v/>
      </c>
      <c r="AA267" s="132" t="str">
        <f>IF(N267&gt;0,+O267/N267,"")</f>
        <v/>
      </c>
      <c r="AB267" s="132" t="str">
        <f>IF(P267&gt;0,+Q267/P267,"")</f>
        <v/>
      </c>
      <c r="AC267" s="132" t="str">
        <f>IF(R267&gt;0,+S267/R267,"")</f>
        <v/>
      </c>
      <c r="AD267" s="131"/>
      <c r="AE267" s="133" t="e">
        <f>AVERAGE(V267:AC267)</f>
        <v>#DIV/0!</v>
      </c>
    </row>
    <row r="268" spans="1:31" s="45" customFormat="1" ht="15" hidden="1" customHeight="1" outlineLevel="1" x14ac:dyDescent="0.25">
      <c r="A268" s="469" t="s">
        <v>272</v>
      </c>
      <c r="B268" s="470"/>
      <c r="C268" s="471"/>
      <c r="D268" s="9"/>
      <c r="E268" s="129"/>
      <c r="F268" s="9"/>
      <c r="G268" s="129"/>
      <c r="H268" s="9"/>
      <c r="I268" s="129"/>
      <c r="J268" s="9"/>
      <c r="K268" s="129"/>
      <c r="L268" s="9"/>
      <c r="M268" s="129"/>
      <c r="N268" s="9"/>
      <c r="O268" s="129"/>
      <c r="P268" s="9"/>
      <c r="Q268" s="129"/>
      <c r="R268" s="9"/>
      <c r="S268" s="129"/>
      <c r="T268" s="130"/>
      <c r="U268" s="131"/>
      <c r="V268" s="132" t="str">
        <f t="shared" si="140"/>
        <v/>
      </c>
      <c r="W268" s="132" t="str">
        <f t="shared" si="141"/>
        <v/>
      </c>
      <c r="X268" s="132" t="str">
        <f t="shared" si="142"/>
        <v/>
      </c>
      <c r="Y268" s="132" t="str">
        <f t="shared" si="143"/>
        <v/>
      </c>
      <c r="Z268" s="132" t="str">
        <f t="shared" si="144"/>
        <v/>
      </c>
      <c r="AA268" s="132" t="str">
        <f t="shared" si="145"/>
        <v/>
      </c>
      <c r="AB268" s="132" t="str">
        <f t="shared" si="146"/>
        <v/>
      </c>
      <c r="AC268" s="132" t="str">
        <f t="shared" si="147"/>
        <v/>
      </c>
      <c r="AD268" s="131"/>
      <c r="AE268" s="133" t="e">
        <f t="shared" si="148"/>
        <v>#DIV/0!</v>
      </c>
    </row>
    <row r="269" spans="1:31" s="142" customFormat="1" ht="8.25" collapsed="1" x14ac:dyDescent="0.25">
      <c r="A269" s="12"/>
      <c r="B269" s="135"/>
      <c r="C269" s="135"/>
      <c r="D269" s="12"/>
      <c r="E269" s="136"/>
      <c r="F269" s="263"/>
      <c r="G269" s="136"/>
      <c r="H269" s="263"/>
      <c r="I269" s="136"/>
      <c r="J269" s="263"/>
      <c r="K269" s="136"/>
      <c r="L269" s="263"/>
      <c r="M269" s="136"/>
      <c r="N269" s="263"/>
      <c r="O269" s="136"/>
      <c r="P269" s="263"/>
      <c r="Q269" s="136"/>
      <c r="R269" s="263"/>
      <c r="S269" s="136"/>
      <c r="T269" s="137"/>
      <c r="U269" s="138"/>
      <c r="V269" s="148"/>
      <c r="W269" s="140"/>
      <c r="X269" s="148"/>
      <c r="Y269" s="140"/>
      <c r="Z269" s="148"/>
      <c r="AA269" s="140"/>
      <c r="AB269" s="148"/>
      <c r="AC269" s="140"/>
      <c r="AD269" s="138"/>
      <c r="AE269" s="149"/>
    </row>
    <row r="270" spans="1:31" s="128" customFormat="1" x14ac:dyDescent="0.25">
      <c r="A270" s="122"/>
      <c r="B270" s="475" t="s">
        <v>126</v>
      </c>
      <c r="C270" s="476"/>
      <c r="D270" s="466">
        <f>SUM(E271:E283)</f>
        <v>0</v>
      </c>
      <c r="E270" s="467"/>
      <c r="F270" s="466">
        <f>SUM(G271:G283)</f>
        <v>0</v>
      </c>
      <c r="G270" s="467"/>
      <c r="H270" s="466">
        <f>SUM(I271:I283)</f>
        <v>0</v>
      </c>
      <c r="I270" s="467"/>
      <c r="J270" s="466">
        <f>SUM(K271:K283)</f>
        <v>0</v>
      </c>
      <c r="K270" s="467"/>
      <c r="L270" s="466">
        <f>SUM(M271:M283)</f>
        <v>0</v>
      </c>
      <c r="M270" s="467"/>
      <c r="N270" s="466">
        <f>SUM(O271:O283)</f>
        <v>0</v>
      </c>
      <c r="O270" s="467"/>
      <c r="P270" s="466">
        <f>SUM(Q271:Q283)</f>
        <v>0</v>
      </c>
      <c r="Q270" s="467"/>
      <c r="R270" s="466">
        <f>SUM(S271:S283)</f>
        <v>0</v>
      </c>
      <c r="S270" s="467"/>
      <c r="T270" s="123"/>
      <c r="U270" s="124"/>
      <c r="V270" s="125" t="e">
        <f>+D270/Nb_Lgts</f>
        <v>#DIV/0!</v>
      </c>
      <c r="W270" s="125" t="e">
        <f>+F270/Nb_Lgts</f>
        <v>#DIV/0!</v>
      </c>
      <c r="X270" s="125" t="e">
        <f>+H270/Nb_Lgts</f>
        <v>#DIV/0!</v>
      </c>
      <c r="Y270" s="125" t="e">
        <f>+J270/Nb_Lgts</f>
        <v>#DIV/0!</v>
      </c>
      <c r="Z270" s="125" t="e">
        <f>+L270/Nb_Lgts</f>
        <v>#DIV/0!</v>
      </c>
      <c r="AA270" s="125" t="e">
        <f>+N270/Nb_Lgts</f>
        <v>#DIV/0!</v>
      </c>
      <c r="AB270" s="125" t="e">
        <f>+P270/Nb_Lgts</f>
        <v>#DIV/0!</v>
      </c>
      <c r="AC270" s="125" t="e">
        <f>+R270/Nb_Lgts</f>
        <v>#DIV/0!</v>
      </c>
      <c r="AD270" s="126"/>
      <c r="AE270" s="127" t="e">
        <f>AVERAGE(V270:AC270)</f>
        <v>#DIV/0!</v>
      </c>
    </row>
    <row r="271" spans="1:31" s="45" customFormat="1" ht="15" hidden="1" customHeight="1" outlineLevel="1" x14ac:dyDescent="0.25">
      <c r="A271" s="469" t="s">
        <v>79</v>
      </c>
      <c r="B271" s="470"/>
      <c r="C271" s="471"/>
      <c r="D271" s="9"/>
      <c r="E271" s="129"/>
      <c r="F271" s="9"/>
      <c r="G271" s="129"/>
      <c r="H271" s="9"/>
      <c r="I271" s="129"/>
      <c r="J271" s="9"/>
      <c r="K271" s="129"/>
      <c r="L271" s="9"/>
      <c r="M271" s="129"/>
      <c r="N271" s="9"/>
      <c r="O271" s="129"/>
      <c r="P271" s="9"/>
      <c r="Q271" s="129"/>
      <c r="R271" s="9"/>
      <c r="S271" s="129"/>
      <c r="T271" s="130"/>
      <c r="U271" s="131"/>
      <c r="V271" s="132" t="str">
        <f>IF(D271&gt;0,+E271/D271,"")</f>
        <v/>
      </c>
      <c r="W271" s="132" t="str">
        <f>IF(F271&gt;0,+G271/F271,"")</f>
        <v/>
      </c>
      <c r="X271" s="132" t="str">
        <f>IF(H271&gt;0,+I271/H271,"")</f>
        <v/>
      </c>
      <c r="Y271" s="132" t="str">
        <f>IF(J271&gt;0,+K271/J271,"")</f>
        <v/>
      </c>
      <c r="Z271" s="132" t="str">
        <f>IF(L271&gt;0,+M271/L271,"")</f>
        <v/>
      </c>
      <c r="AA271" s="132" t="str">
        <f>IF(N271&gt;0,+O271/N271,"")</f>
        <v/>
      </c>
      <c r="AB271" s="132" t="str">
        <f>IF(P271&gt;0,+Q271/P271,"")</f>
        <v/>
      </c>
      <c r="AC271" s="132" t="str">
        <f>IF(R271&gt;0,+S271/R271,"")</f>
        <v/>
      </c>
      <c r="AD271" s="131"/>
      <c r="AE271" s="133" t="e">
        <f>AVERAGE(V271:AC271)</f>
        <v>#DIV/0!</v>
      </c>
    </row>
    <row r="272" spans="1:31" s="45" customFormat="1" ht="15" hidden="1" customHeight="1" outlineLevel="1" x14ac:dyDescent="0.25">
      <c r="A272" s="469" t="s">
        <v>80</v>
      </c>
      <c r="B272" s="470"/>
      <c r="C272" s="471"/>
      <c r="D272" s="9"/>
      <c r="E272" s="129"/>
      <c r="F272" s="9"/>
      <c r="G272" s="129"/>
      <c r="H272" s="9"/>
      <c r="I272" s="129"/>
      <c r="J272" s="9"/>
      <c r="K272" s="129"/>
      <c r="L272" s="9"/>
      <c r="M272" s="129"/>
      <c r="N272" s="9"/>
      <c r="O272" s="129"/>
      <c r="P272" s="9"/>
      <c r="Q272" s="129"/>
      <c r="R272" s="9"/>
      <c r="S272" s="129"/>
      <c r="T272" s="130"/>
      <c r="U272" s="131"/>
      <c r="V272" s="132" t="str">
        <f t="shared" ref="V272:V278" si="149">IF(D272&gt;0,+E272/D272,"")</f>
        <v/>
      </c>
      <c r="W272" s="132" t="str">
        <f t="shared" ref="W272:W278" si="150">IF(F272&gt;0,+G272/F272,"")</f>
        <v/>
      </c>
      <c r="X272" s="132" t="str">
        <f t="shared" ref="X272:X278" si="151">IF(H272&gt;0,+I272/H272,"")</f>
        <v/>
      </c>
      <c r="Y272" s="132" t="str">
        <f t="shared" ref="Y272:Y278" si="152">IF(J272&gt;0,+K272/J272,"")</f>
        <v/>
      </c>
      <c r="Z272" s="132" t="str">
        <f t="shared" ref="Z272:Z278" si="153">IF(L272&gt;0,+M272/L272,"")</f>
        <v/>
      </c>
      <c r="AA272" s="132" t="str">
        <f t="shared" ref="AA272:AA278" si="154">IF(N272&gt;0,+O272/N272,"")</f>
        <v/>
      </c>
      <c r="AB272" s="132" t="str">
        <f t="shared" ref="AB272:AB278" si="155">IF(P272&gt;0,+Q272/P272,"")</f>
        <v/>
      </c>
      <c r="AC272" s="132" t="str">
        <f t="shared" ref="AC272:AC278" si="156">IF(R272&gt;0,+S272/R272,"")</f>
        <v/>
      </c>
      <c r="AD272" s="131"/>
      <c r="AE272" s="133" t="e">
        <f t="shared" ref="AE272:AE278" si="157">AVERAGE(V272:AC272)</f>
        <v>#DIV/0!</v>
      </c>
    </row>
    <row r="273" spans="1:31" s="45" customFormat="1" ht="15" hidden="1" customHeight="1" outlineLevel="1" x14ac:dyDescent="0.25">
      <c r="A273" s="469" t="s">
        <v>201</v>
      </c>
      <c r="B273" s="470"/>
      <c r="C273" s="471"/>
      <c r="D273" s="9"/>
      <c r="E273" s="129"/>
      <c r="F273" s="9"/>
      <c r="G273" s="129"/>
      <c r="H273" s="9"/>
      <c r="I273" s="129"/>
      <c r="J273" s="9"/>
      <c r="K273" s="129"/>
      <c r="L273" s="9"/>
      <c r="M273" s="129"/>
      <c r="N273" s="9"/>
      <c r="O273" s="129"/>
      <c r="P273" s="9"/>
      <c r="Q273" s="129"/>
      <c r="R273" s="9"/>
      <c r="S273" s="129"/>
      <c r="T273" s="130"/>
      <c r="U273" s="131"/>
      <c r="V273" s="132" t="str">
        <f>IF(D273&gt;0,+E273/D273,"")</f>
        <v/>
      </c>
      <c r="W273" s="132" t="str">
        <f>IF(F273&gt;0,+G273/F273,"")</f>
        <v/>
      </c>
      <c r="X273" s="132" t="str">
        <f>IF(H273&gt;0,+I273/H273,"")</f>
        <v/>
      </c>
      <c r="Y273" s="132" t="str">
        <f>IF(J273&gt;0,+K273/J273,"")</f>
        <v/>
      </c>
      <c r="Z273" s="132" t="str">
        <f>IF(L273&gt;0,+M273/L273,"")</f>
        <v/>
      </c>
      <c r="AA273" s="132" t="str">
        <f>IF(N273&gt;0,+O273/N273,"")</f>
        <v/>
      </c>
      <c r="AB273" s="132" t="str">
        <f>IF(P273&gt;0,+Q273/P273,"")</f>
        <v/>
      </c>
      <c r="AC273" s="132" t="str">
        <f>IF(R273&gt;0,+S273/R273,"")</f>
        <v/>
      </c>
      <c r="AD273" s="131"/>
      <c r="AE273" s="133" t="e">
        <f>AVERAGE(V273:AC273)</f>
        <v>#DIV/0!</v>
      </c>
    </row>
    <row r="274" spans="1:31" s="45" customFormat="1" ht="15" hidden="1" customHeight="1" outlineLevel="1" x14ac:dyDescent="0.25">
      <c r="A274" s="469" t="s">
        <v>316</v>
      </c>
      <c r="B274" s="470"/>
      <c r="C274" s="471"/>
      <c r="D274" s="9"/>
      <c r="E274" s="129"/>
      <c r="F274" s="9"/>
      <c r="G274" s="129"/>
      <c r="H274" s="9"/>
      <c r="I274" s="129"/>
      <c r="J274" s="9"/>
      <c r="K274" s="129"/>
      <c r="L274" s="9"/>
      <c r="M274" s="129"/>
      <c r="N274" s="9"/>
      <c r="O274" s="129"/>
      <c r="P274" s="9"/>
      <c r="Q274" s="129"/>
      <c r="R274" s="9"/>
      <c r="S274" s="129"/>
      <c r="T274" s="130"/>
      <c r="U274" s="131"/>
      <c r="V274" s="132" t="str">
        <f t="shared" si="149"/>
        <v/>
      </c>
      <c r="W274" s="132" t="str">
        <f t="shared" si="150"/>
        <v/>
      </c>
      <c r="X274" s="132" t="str">
        <f t="shared" si="151"/>
        <v/>
      </c>
      <c r="Y274" s="132" t="str">
        <f t="shared" si="152"/>
        <v/>
      </c>
      <c r="Z274" s="132" t="str">
        <f t="shared" si="153"/>
        <v/>
      </c>
      <c r="AA274" s="132" t="str">
        <f t="shared" si="154"/>
        <v/>
      </c>
      <c r="AB274" s="132" t="str">
        <f t="shared" si="155"/>
        <v/>
      </c>
      <c r="AC274" s="132" t="str">
        <f t="shared" si="156"/>
        <v/>
      </c>
      <c r="AD274" s="131"/>
      <c r="AE274" s="133" t="e">
        <f t="shared" si="157"/>
        <v>#DIV/0!</v>
      </c>
    </row>
    <row r="275" spans="1:31" s="45" customFormat="1" ht="15" hidden="1" customHeight="1" outlineLevel="1" x14ac:dyDescent="0.25">
      <c r="A275" s="469" t="s">
        <v>317</v>
      </c>
      <c r="B275" s="470"/>
      <c r="C275" s="471"/>
      <c r="D275" s="9"/>
      <c r="E275" s="129"/>
      <c r="F275" s="9"/>
      <c r="G275" s="129"/>
      <c r="H275" s="9"/>
      <c r="I275" s="129"/>
      <c r="J275" s="9"/>
      <c r="K275" s="129"/>
      <c r="L275" s="9"/>
      <c r="M275" s="129"/>
      <c r="N275" s="9"/>
      <c r="O275" s="129"/>
      <c r="P275" s="9"/>
      <c r="Q275" s="129"/>
      <c r="R275" s="9"/>
      <c r="S275" s="129"/>
      <c r="T275" s="130"/>
      <c r="U275" s="131"/>
      <c r="V275" s="132" t="str">
        <f>IF(D275&gt;0,+E275/D275,"")</f>
        <v/>
      </c>
      <c r="W275" s="132" t="str">
        <f>IF(F275&gt;0,+G275/F275,"")</f>
        <v/>
      </c>
      <c r="X275" s="132" t="str">
        <f>IF(H275&gt;0,+I275/H275,"")</f>
        <v/>
      </c>
      <c r="Y275" s="132" t="str">
        <f>IF(J275&gt;0,+K275/J275,"")</f>
        <v/>
      </c>
      <c r="Z275" s="132" t="str">
        <f>IF(L275&gt;0,+M275/L275,"")</f>
        <v/>
      </c>
      <c r="AA275" s="132" t="str">
        <f>IF(N275&gt;0,+O275/N275,"")</f>
        <v/>
      </c>
      <c r="AB275" s="132" t="str">
        <f>IF(P275&gt;0,+Q275/P275,"")</f>
        <v/>
      </c>
      <c r="AC275" s="132" t="str">
        <f>IF(R275&gt;0,+S275/R275,"")</f>
        <v/>
      </c>
      <c r="AD275" s="131"/>
      <c r="AE275" s="133" t="e">
        <f>AVERAGE(V275:AC275)</f>
        <v>#DIV/0!</v>
      </c>
    </row>
    <row r="276" spans="1:31" s="45" customFormat="1" ht="15" hidden="1" customHeight="1" outlineLevel="1" x14ac:dyDescent="0.25">
      <c r="A276" s="469" t="s">
        <v>81</v>
      </c>
      <c r="B276" s="470"/>
      <c r="C276" s="471"/>
      <c r="D276" s="9"/>
      <c r="E276" s="129"/>
      <c r="F276" s="9"/>
      <c r="G276" s="129"/>
      <c r="H276" s="9"/>
      <c r="I276" s="129"/>
      <c r="J276" s="9"/>
      <c r="K276" s="129"/>
      <c r="L276" s="9"/>
      <c r="M276" s="129"/>
      <c r="N276" s="9"/>
      <c r="O276" s="129"/>
      <c r="P276" s="9"/>
      <c r="Q276" s="129"/>
      <c r="R276" s="9"/>
      <c r="S276" s="129"/>
      <c r="T276" s="130"/>
      <c r="U276" s="131"/>
      <c r="V276" s="132" t="str">
        <f t="shared" si="149"/>
        <v/>
      </c>
      <c r="W276" s="132" t="str">
        <f t="shared" si="150"/>
        <v/>
      </c>
      <c r="X276" s="132" t="str">
        <f t="shared" si="151"/>
        <v/>
      </c>
      <c r="Y276" s="132" t="str">
        <f t="shared" si="152"/>
        <v/>
      </c>
      <c r="Z276" s="132" t="str">
        <f t="shared" si="153"/>
        <v/>
      </c>
      <c r="AA276" s="132" t="str">
        <f t="shared" si="154"/>
        <v/>
      </c>
      <c r="AB276" s="132" t="str">
        <f t="shared" si="155"/>
        <v/>
      </c>
      <c r="AC276" s="132" t="str">
        <f t="shared" si="156"/>
        <v/>
      </c>
      <c r="AD276" s="131"/>
      <c r="AE276" s="133" t="e">
        <f t="shared" si="157"/>
        <v>#DIV/0!</v>
      </c>
    </row>
    <row r="277" spans="1:31" s="45" customFormat="1" ht="15" hidden="1" customHeight="1" outlineLevel="1" x14ac:dyDescent="0.25">
      <c r="A277" s="469" t="s">
        <v>274</v>
      </c>
      <c r="B277" s="470"/>
      <c r="C277" s="471"/>
      <c r="D277" s="9"/>
      <c r="E277" s="129"/>
      <c r="F277" s="9"/>
      <c r="G277" s="129"/>
      <c r="H277" s="9"/>
      <c r="I277" s="129"/>
      <c r="J277" s="9"/>
      <c r="K277" s="129"/>
      <c r="L277" s="9"/>
      <c r="M277" s="129"/>
      <c r="N277" s="9"/>
      <c r="O277" s="129"/>
      <c r="P277" s="9"/>
      <c r="Q277" s="129"/>
      <c r="R277" s="9"/>
      <c r="S277" s="129"/>
      <c r="T277" s="130"/>
      <c r="U277" s="131"/>
      <c r="V277" s="132" t="str">
        <f>IF(D277&gt;0,+E277/D277,"")</f>
        <v/>
      </c>
      <c r="W277" s="132" t="str">
        <f>IF(F277&gt;0,+G277/F277,"")</f>
        <v/>
      </c>
      <c r="X277" s="132" t="str">
        <f>IF(H277&gt;0,+I277/H277,"")</f>
        <v/>
      </c>
      <c r="Y277" s="132" t="str">
        <f>IF(J277&gt;0,+K277/J277,"")</f>
        <v/>
      </c>
      <c r="Z277" s="132" t="str">
        <f>IF(L277&gt;0,+M277/L277,"")</f>
        <v/>
      </c>
      <c r="AA277" s="132" t="str">
        <f>IF(N277&gt;0,+O277/N277,"")</f>
        <v/>
      </c>
      <c r="AB277" s="132" t="str">
        <f>IF(P277&gt;0,+Q277/P277,"")</f>
        <v/>
      </c>
      <c r="AC277" s="132" t="str">
        <f>IF(R277&gt;0,+S277/R277,"")</f>
        <v/>
      </c>
      <c r="AD277" s="131"/>
      <c r="AE277" s="133" t="e">
        <f>AVERAGE(V277:AC277)</f>
        <v>#DIV/0!</v>
      </c>
    </row>
    <row r="278" spans="1:31" s="45" customFormat="1" ht="15" hidden="1" customHeight="1" outlineLevel="1" x14ac:dyDescent="0.25">
      <c r="A278" s="469" t="s">
        <v>275</v>
      </c>
      <c r="B278" s="470"/>
      <c r="C278" s="471"/>
      <c r="D278" s="9"/>
      <c r="E278" s="129"/>
      <c r="F278" s="9"/>
      <c r="G278" s="129"/>
      <c r="H278" s="9"/>
      <c r="I278" s="129"/>
      <c r="J278" s="9"/>
      <c r="K278" s="129"/>
      <c r="L278" s="9"/>
      <c r="M278" s="129"/>
      <c r="N278" s="9"/>
      <c r="O278" s="129"/>
      <c r="P278" s="9"/>
      <c r="Q278" s="129"/>
      <c r="R278" s="9"/>
      <c r="S278" s="129"/>
      <c r="T278" s="130"/>
      <c r="U278" s="131"/>
      <c r="V278" s="132" t="str">
        <f t="shared" si="149"/>
        <v/>
      </c>
      <c r="W278" s="132" t="str">
        <f t="shared" si="150"/>
        <v/>
      </c>
      <c r="X278" s="132" t="str">
        <f t="shared" si="151"/>
        <v/>
      </c>
      <c r="Y278" s="132" t="str">
        <f t="shared" si="152"/>
        <v/>
      </c>
      <c r="Z278" s="132" t="str">
        <f t="shared" si="153"/>
        <v/>
      </c>
      <c r="AA278" s="132" t="str">
        <f t="shared" si="154"/>
        <v/>
      </c>
      <c r="AB278" s="132" t="str">
        <f t="shared" si="155"/>
        <v/>
      </c>
      <c r="AC278" s="132" t="str">
        <f t="shared" si="156"/>
        <v/>
      </c>
      <c r="AD278" s="131"/>
      <c r="AE278" s="133" t="e">
        <f t="shared" si="157"/>
        <v>#DIV/0!</v>
      </c>
    </row>
    <row r="279" spans="1:31" s="45" customFormat="1" ht="15" hidden="1" customHeight="1" outlineLevel="1" x14ac:dyDescent="0.25">
      <c r="A279" s="472" t="s">
        <v>318</v>
      </c>
      <c r="B279" s="473"/>
      <c r="C279" s="474"/>
      <c r="D279" s="11"/>
      <c r="E279" s="144"/>
      <c r="F279" s="11"/>
      <c r="G279" s="144"/>
      <c r="H279" s="11"/>
      <c r="I279" s="144"/>
      <c r="J279" s="11"/>
      <c r="K279" s="144"/>
      <c r="L279" s="11"/>
      <c r="M279" s="144"/>
      <c r="N279" s="11"/>
      <c r="O279" s="144"/>
      <c r="P279" s="11"/>
      <c r="Q279" s="144"/>
      <c r="R279" s="11"/>
      <c r="S279" s="144"/>
      <c r="T279" s="130"/>
      <c r="U279" s="131"/>
      <c r="V279" s="145" t="str">
        <f>IF(D279&gt;0,+E279/D279,"")</f>
        <v/>
      </c>
      <c r="W279" s="145" t="str">
        <f>IF(F279&gt;0,+G279/F279,"")</f>
        <v/>
      </c>
      <c r="X279" s="145" t="str">
        <f>IF(H279&gt;0,+I279/H279,"")</f>
        <v/>
      </c>
      <c r="Y279" s="145" t="str">
        <f>IF(J279&gt;0,+K279/J279,"")</f>
        <v/>
      </c>
      <c r="Z279" s="145" t="str">
        <f>IF(L279&gt;0,+M279/L279,"")</f>
        <v/>
      </c>
      <c r="AA279" s="145" t="str">
        <f>IF(N279&gt;0,+O279/N279,"")</f>
        <v/>
      </c>
      <c r="AB279" s="145" t="str">
        <f>IF(P279&gt;0,+Q279/P279,"")</f>
        <v/>
      </c>
      <c r="AC279" s="145" t="str">
        <f>IF(R279&gt;0,+S279/R279,"")</f>
        <v/>
      </c>
      <c r="AD279" s="131"/>
      <c r="AE279" s="146" t="e">
        <f>AVERAGE(V279:AC279)</f>
        <v>#DIV/0!</v>
      </c>
    </row>
    <row r="280" spans="1:31" s="45" customFormat="1" ht="15" hidden="1" customHeight="1" outlineLevel="1" x14ac:dyDescent="0.25">
      <c r="A280" s="469" t="s">
        <v>112</v>
      </c>
      <c r="B280" s="470"/>
      <c r="C280" s="471"/>
      <c r="D280" s="9"/>
      <c r="E280" s="129"/>
      <c r="F280" s="9"/>
      <c r="G280" s="129"/>
      <c r="H280" s="9"/>
      <c r="I280" s="129"/>
      <c r="J280" s="9"/>
      <c r="K280" s="129"/>
      <c r="L280" s="9"/>
      <c r="M280" s="129"/>
      <c r="N280" s="9"/>
      <c r="O280" s="129"/>
      <c r="P280" s="9"/>
      <c r="Q280" s="129"/>
      <c r="R280" s="9"/>
      <c r="S280" s="129"/>
      <c r="T280" s="130"/>
      <c r="U280" s="131"/>
      <c r="V280" s="132" t="str">
        <f>IF(D280&gt;0,+E280/D280,"")</f>
        <v/>
      </c>
      <c r="W280" s="132" t="str">
        <f>IF(F280&gt;0,+G280/F280,"")</f>
        <v/>
      </c>
      <c r="X280" s="132" t="str">
        <f>IF(H280&gt;0,+I280/H280,"")</f>
        <v/>
      </c>
      <c r="Y280" s="132" t="str">
        <f>IF(J280&gt;0,+K280/J280,"")</f>
        <v/>
      </c>
      <c r="Z280" s="132" t="str">
        <f>IF(L280&gt;0,+M280/L280,"")</f>
        <v/>
      </c>
      <c r="AA280" s="132" t="str">
        <f>IF(N280&gt;0,+O280/N280,"")</f>
        <v/>
      </c>
      <c r="AB280" s="132" t="str">
        <f>IF(P280&gt;0,+Q280/P280,"")</f>
        <v/>
      </c>
      <c r="AC280" s="132" t="str">
        <f>IF(R280&gt;0,+S280/R280,"")</f>
        <v/>
      </c>
      <c r="AD280" s="131"/>
      <c r="AE280" s="133" t="e">
        <f>AVERAGE(V280:AC280)</f>
        <v>#DIV/0!</v>
      </c>
    </row>
    <row r="281" spans="1:31" s="45" customFormat="1" ht="15" hidden="1" customHeight="1" outlineLevel="1" x14ac:dyDescent="0.25">
      <c r="A281" s="469" t="s">
        <v>83</v>
      </c>
      <c r="B281" s="470"/>
      <c r="C281" s="471"/>
      <c r="D281" s="9"/>
      <c r="E281" s="129"/>
      <c r="F281" s="9"/>
      <c r="G281" s="129"/>
      <c r="H281" s="9"/>
      <c r="I281" s="129"/>
      <c r="J281" s="9"/>
      <c r="K281" s="129"/>
      <c r="L281" s="9"/>
      <c r="M281" s="129"/>
      <c r="N281" s="9"/>
      <c r="O281" s="129"/>
      <c r="P281" s="9"/>
      <c r="Q281" s="129"/>
      <c r="R281" s="9"/>
      <c r="S281" s="129"/>
      <c r="T281" s="130"/>
      <c r="U281" s="131"/>
      <c r="V281" s="132" t="str">
        <f>IF(D281&gt;0,+E281/D281,"")</f>
        <v/>
      </c>
      <c r="W281" s="132" t="str">
        <f>IF(F281&gt;0,+G281/F281,"")</f>
        <v/>
      </c>
      <c r="X281" s="132" t="str">
        <f>IF(H281&gt;0,+I281/H281,"")</f>
        <v/>
      </c>
      <c r="Y281" s="132" t="str">
        <f>IF(J281&gt;0,+K281/J281,"")</f>
        <v/>
      </c>
      <c r="Z281" s="132" t="str">
        <f>IF(L281&gt;0,+M281/L281,"")</f>
        <v/>
      </c>
      <c r="AA281" s="132" t="str">
        <f>IF(N281&gt;0,+O281/N281,"")</f>
        <v/>
      </c>
      <c r="AB281" s="132" t="str">
        <f>IF(P281&gt;0,+Q281/P281,"")</f>
        <v/>
      </c>
      <c r="AC281" s="132" t="str">
        <f>IF(R281&gt;0,+S281/R281,"")</f>
        <v/>
      </c>
      <c r="AD281" s="131"/>
      <c r="AE281" s="133" t="e">
        <f>AVERAGE(V281:AC281)</f>
        <v>#DIV/0!</v>
      </c>
    </row>
    <row r="282" spans="1:31" s="45" customFormat="1" ht="15" hidden="1" customHeight="1" outlineLevel="1" x14ac:dyDescent="0.25">
      <c r="A282" s="472" t="s">
        <v>84</v>
      </c>
      <c r="B282" s="473"/>
      <c r="C282" s="474"/>
      <c r="D282" s="11"/>
      <c r="E282" s="144"/>
      <c r="F282" s="11"/>
      <c r="G282" s="144"/>
      <c r="H282" s="11"/>
      <c r="I282" s="144"/>
      <c r="J282" s="11"/>
      <c r="K282" s="144"/>
      <c r="L282" s="11"/>
      <c r="M282" s="144"/>
      <c r="N282" s="11"/>
      <c r="O282" s="144"/>
      <c r="P282" s="11"/>
      <c r="Q282" s="144"/>
      <c r="R282" s="11"/>
      <c r="S282" s="144"/>
      <c r="T282" s="130"/>
      <c r="U282" s="131"/>
      <c r="V282" s="145" t="str">
        <f>IF(D282&gt;0,+E282/D282,"")</f>
        <v/>
      </c>
      <c r="W282" s="145" t="str">
        <f>IF(F282&gt;0,+G282/F282,"")</f>
        <v/>
      </c>
      <c r="X282" s="145" t="str">
        <f>IF(H282&gt;0,+I282/H282,"")</f>
        <v/>
      </c>
      <c r="Y282" s="145" t="str">
        <f>IF(J282&gt;0,+K282/J282,"")</f>
        <v/>
      </c>
      <c r="Z282" s="145" t="str">
        <f>IF(L282&gt;0,+M282/L282,"")</f>
        <v/>
      </c>
      <c r="AA282" s="145" t="str">
        <f>IF(N282&gt;0,+O282/N282,"")</f>
        <v/>
      </c>
      <c r="AB282" s="145" t="str">
        <f>IF(P282&gt;0,+Q282/P282,"")</f>
        <v/>
      </c>
      <c r="AC282" s="145" t="str">
        <f>IF(R282&gt;0,+S282/R282,"")</f>
        <v/>
      </c>
      <c r="AD282" s="131"/>
      <c r="AE282" s="146" t="e">
        <f>AVERAGE(V282:AC282)</f>
        <v>#DIV/0!</v>
      </c>
    </row>
    <row r="283" spans="1:31" s="142" customFormat="1" ht="8.25" collapsed="1" x14ac:dyDescent="0.25">
      <c r="A283" s="12"/>
      <c r="B283" s="135"/>
      <c r="C283" s="135"/>
      <c r="D283" s="12"/>
      <c r="E283" s="136"/>
      <c r="F283" s="263"/>
      <c r="G283" s="136"/>
      <c r="H283" s="263"/>
      <c r="I283" s="136"/>
      <c r="J283" s="263"/>
      <c r="K283" s="136"/>
      <c r="L283" s="263"/>
      <c r="M283" s="136"/>
      <c r="N283" s="263"/>
      <c r="O283" s="136"/>
      <c r="P283" s="263"/>
      <c r="Q283" s="136"/>
      <c r="R283" s="263"/>
      <c r="S283" s="136"/>
      <c r="T283" s="137"/>
      <c r="U283" s="138"/>
      <c r="V283" s="148"/>
      <c r="W283" s="140"/>
      <c r="X283" s="148"/>
      <c r="Y283" s="140"/>
      <c r="Z283" s="148"/>
      <c r="AA283" s="140"/>
      <c r="AB283" s="148"/>
      <c r="AC283" s="140"/>
      <c r="AD283" s="138"/>
      <c r="AE283" s="149"/>
    </row>
    <row r="284" spans="1:31" s="128" customFormat="1" x14ac:dyDescent="0.25">
      <c r="A284" s="122"/>
      <c r="B284" s="475" t="s">
        <v>113</v>
      </c>
      <c r="C284" s="476"/>
      <c r="D284" s="466">
        <f>SUM(E285:E313)</f>
        <v>0</v>
      </c>
      <c r="E284" s="467"/>
      <c r="F284" s="466">
        <f>SUM(G285:G313)</f>
        <v>0</v>
      </c>
      <c r="G284" s="467"/>
      <c r="H284" s="466">
        <f>SUM(I285:I313)</f>
        <v>0</v>
      </c>
      <c r="I284" s="467"/>
      <c r="J284" s="466">
        <f>SUM(K285:K313)</f>
        <v>0</v>
      </c>
      <c r="K284" s="467"/>
      <c r="L284" s="466">
        <f>SUM(M285:M313)</f>
        <v>0</v>
      </c>
      <c r="M284" s="467"/>
      <c r="N284" s="466">
        <f>SUM(O285:O313)</f>
        <v>0</v>
      </c>
      <c r="O284" s="467"/>
      <c r="P284" s="466">
        <f>SUM(Q285:Q313)</f>
        <v>0</v>
      </c>
      <c r="Q284" s="467"/>
      <c r="R284" s="466">
        <f>SUM(S285:S313)</f>
        <v>0</v>
      </c>
      <c r="S284" s="467"/>
      <c r="T284" s="123"/>
      <c r="U284" s="124"/>
      <c r="V284" s="125" t="e">
        <f>+D284/Nb_Lgts</f>
        <v>#DIV/0!</v>
      </c>
      <c r="W284" s="125" t="e">
        <f>+F284/Nb_Lgts</f>
        <v>#DIV/0!</v>
      </c>
      <c r="X284" s="125" t="e">
        <f>+H284/Nb_Lgts</f>
        <v>#DIV/0!</v>
      </c>
      <c r="Y284" s="125" t="e">
        <f>+J284/Nb_Lgts</f>
        <v>#DIV/0!</v>
      </c>
      <c r="Z284" s="125" t="e">
        <f>+L284/Nb_Lgts</f>
        <v>#DIV/0!</v>
      </c>
      <c r="AA284" s="125" t="e">
        <f>+N284/Nb_Lgts</f>
        <v>#DIV/0!</v>
      </c>
      <c r="AB284" s="125" t="e">
        <f>+P284/Nb_Lgts</f>
        <v>#DIV/0!</v>
      </c>
      <c r="AC284" s="125" t="e">
        <f>+R284/Nb_Lgts</f>
        <v>#DIV/0!</v>
      </c>
      <c r="AD284" s="126"/>
      <c r="AE284" s="127" t="e">
        <f>AVERAGE(V284:AC284)</f>
        <v>#DIV/0!</v>
      </c>
    </row>
    <row r="285" spans="1:31" s="45" customFormat="1" ht="15" hidden="1" customHeight="1" outlineLevel="1" x14ac:dyDescent="0.25">
      <c r="A285" s="469" t="s">
        <v>413</v>
      </c>
      <c r="B285" s="470"/>
      <c r="C285" s="471"/>
      <c r="D285" s="9"/>
      <c r="E285" s="129"/>
      <c r="F285" s="9"/>
      <c r="G285" s="129"/>
      <c r="H285" s="9"/>
      <c r="I285" s="129"/>
      <c r="J285" s="9"/>
      <c r="K285" s="129"/>
      <c r="L285" s="9"/>
      <c r="M285" s="129"/>
      <c r="N285" s="9"/>
      <c r="O285" s="129"/>
      <c r="P285" s="9"/>
      <c r="Q285" s="129"/>
      <c r="R285" s="9"/>
      <c r="S285" s="129"/>
      <c r="T285" s="130"/>
      <c r="U285" s="131"/>
      <c r="V285" s="132" t="str">
        <f t="shared" ref="V285:V312" si="158">IF(D285&gt;0,+E285/D285,"")</f>
        <v/>
      </c>
      <c r="W285" s="132" t="str">
        <f t="shared" ref="W285:W312" si="159">IF(F285&gt;0,+G285/F285,"")</f>
        <v/>
      </c>
      <c r="X285" s="132" t="str">
        <f t="shared" ref="X285:X312" si="160">IF(H285&gt;0,+I285/H285,"")</f>
        <v/>
      </c>
      <c r="Y285" s="132" t="str">
        <f t="shared" ref="Y285:Y312" si="161">IF(J285&gt;0,+K285/J285,"")</f>
        <v/>
      </c>
      <c r="Z285" s="132" t="str">
        <f t="shared" ref="Z285:Z312" si="162">IF(L285&gt;0,+M285/L285,"")</f>
        <v/>
      </c>
      <c r="AA285" s="132" t="str">
        <f t="shared" ref="AA285:AA312" si="163">IF(N285&gt;0,+O285/N285,"")</f>
        <v/>
      </c>
      <c r="AB285" s="132" t="str">
        <f t="shared" ref="AB285:AB312" si="164">IF(P285&gt;0,+Q285/P285,"")</f>
        <v/>
      </c>
      <c r="AC285" s="132" t="str">
        <f t="shared" ref="AC285:AC312" si="165">IF(R285&gt;0,+S285/R285,"")</f>
        <v/>
      </c>
      <c r="AD285" s="131"/>
      <c r="AE285" s="133" t="e">
        <f t="shared" ref="AE285:AE312" si="166">AVERAGE(V285:AC285)</f>
        <v>#DIV/0!</v>
      </c>
    </row>
    <row r="286" spans="1:31" s="45" customFormat="1" ht="15" hidden="1" customHeight="1" outlineLevel="1" x14ac:dyDescent="0.25">
      <c r="A286" s="469" t="s">
        <v>414</v>
      </c>
      <c r="B286" s="470"/>
      <c r="C286" s="471"/>
      <c r="D286" s="9"/>
      <c r="E286" s="129"/>
      <c r="F286" s="9"/>
      <c r="G286" s="129"/>
      <c r="H286" s="9"/>
      <c r="I286" s="129"/>
      <c r="J286" s="9"/>
      <c r="K286" s="129"/>
      <c r="L286" s="9"/>
      <c r="M286" s="129"/>
      <c r="N286" s="9"/>
      <c r="O286" s="129"/>
      <c r="P286" s="9"/>
      <c r="Q286" s="129"/>
      <c r="R286" s="9"/>
      <c r="S286" s="129"/>
      <c r="T286" s="130"/>
      <c r="U286" s="131"/>
      <c r="V286" s="132" t="str">
        <f t="shared" ref="V286" si="167">IF(D286&gt;0,+E286/D286,"")</f>
        <v/>
      </c>
      <c r="W286" s="132" t="str">
        <f t="shared" ref="W286" si="168">IF(F286&gt;0,+G286/F286,"")</f>
        <v/>
      </c>
      <c r="X286" s="132" t="str">
        <f t="shared" ref="X286" si="169">IF(H286&gt;0,+I286/H286,"")</f>
        <v/>
      </c>
      <c r="Y286" s="132" t="str">
        <f t="shared" ref="Y286" si="170">IF(J286&gt;0,+K286/J286,"")</f>
        <v/>
      </c>
      <c r="Z286" s="132" t="str">
        <f t="shared" ref="Z286" si="171">IF(L286&gt;0,+M286/L286,"")</f>
        <v/>
      </c>
      <c r="AA286" s="132" t="str">
        <f t="shared" ref="AA286" si="172">IF(N286&gt;0,+O286/N286,"")</f>
        <v/>
      </c>
      <c r="AB286" s="132" t="str">
        <f t="shared" ref="AB286" si="173">IF(P286&gt;0,+Q286/P286,"")</f>
        <v/>
      </c>
      <c r="AC286" s="132" t="str">
        <f t="shared" ref="AC286" si="174">IF(R286&gt;0,+S286/R286,"")</f>
        <v/>
      </c>
      <c r="AD286" s="131"/>
      <c r="AE286" s="133" t="e">
        <f t="shared" ref="AE286" si="175">AVERAGE(V286:AC286)</f>
        <v>#DIV/0!</v>
      </c>
    </row>
    <row r="287" spans="1:31" s="45" customFormat="1" ht="15" hidden="1" customHeight="1" outlineLevel="1" x14ac:dyDescent="0.25">
      <c r="A287" s="469" t="s">
        <v>410</v>
      </c>
      <c r="B287" s="470"/>
      <c r="C287" s="471"/>
      <c r="D287" s="9"/>
      <c r="E287" s="129"/>
      <c r="F287" s="9"/>
      <c r="G287" s="129"/>
      <c r="H287" s="9"/>
      <c r="I287" s="129"/>
      <c r="J287" s="9"/>
      <c r="K287" s="129"/>
      <c r="L287" s="9"/>
      <c r="M287" s="129"/>
      <c r="N287" s="9"/>
      <c r="O287" s="129"/>
      <c r="P287" s="9"/>
      <c r="Q287" s="129"/>
      <c r="R287" s="9"/>
      <c r="S287" s="129"/>
      <c r="T287" s="130"/>
      <c r="U287" s="131"/>
      <c r="V287" s="132" t="str">
        <f t="shared" ref="V287" si="176">IF(D287&gt;0,+E287/D287,"")</f>
        <v/>
      </c>
      <c r="W287" s="132" t="str">
        <f t="shared" ref="W287" si="177">IF(F287&gt;0,+G287/F287,"")</f>
        <v/>
      </c>
      <c r="X287" s="132" t="str">
        <f t="shared" ref="X287" si="178">IF(H287&gt;0,+I287/H287,"")</f>
        <v/>
      </c>
      <c r="Y287" s="132" t="str">
        <f t="shared" ref="Y287" si="179">IF(J287&gt;0,+K287/J287,"")</f>
        <v/>
      </c>
      <c r="Z287" s="132" t="str">
        <f t="shared" ref="Z287" si="180">IF(L287&gt;0,+M287/L287,"")</f>
        <v/>
      </c>
      <c r="AA287" s="132" t="str">
        <f t="shared" ref="AA287" si="181">IF(N287&gt;0,+O287/N287,"")</f>
        <v/>
      </c>
      <c r="AB287" s="132" t="str">
        <f t="shared" ref="AB287" si="182">IF(P287&gt;0,+Q287/P287,"")</f>
        <v/>
      </c>
      <c r="AC287" s="132" t="str">
        <f t="shared" ref="AC287" si="183">IF(R287&gt;0,+S287/R287,"")</f>
        <v/>
      </c>
      <c r="AD287" s="131"/>
      <c r="AE287" s="133" t="e">
        <f t="shared" ref="AE287" si="184">AVERAGE(V287:AC287)</f>
        <v>#DIV/0!</v>
      </c>
    </row>
    <row r="288" spans="1:31" s="45" customFormat="1" ht="15" hidden="1" customHeight="1" outlineLevel="1" x14ac:dyDescent="0.25">
      <c r="A288" s="469" t="s">
        <v>409</v>
      </c>
      <c r="B288" s="470"/>
      <c r="C288" s="471"/>
      <c r="D288" s="9"/>
      <c r="E288" s="129"/>
      <c r="F288" s="9"/>
      <c r="G288" s="129"/>
      <c r="H288" s="9"/>
      <c r="I288" s="129"/>
      <c r="J288" s="9"/>
      <c r="K288" s="129"/>
      <c r="L288" s="9"/>
      <c r="M288" s="129"/>
      <c r="N288" s="9"/>
      <c r="O288" s="129"/>
      <c r="P288" s="9"/>
      <c r="Q288" s="129"/>
      <c r="R288" s="9"/>
      <c r="S288" s="129"/>
      <c r="T288" s="130"/>
      <c r="U288" s="131"/>
      <c r="V288" s="132" t="str">
        <f t="shared" si="158"/>
        <v/>
      </c>
      <c r="W288" s="132" t="str">
        <f t="shared" si="159"/>
        <v/>
      </c>
      <c r="X288" s="132" t="str">
        <f t="shared" si="160"/>
        <v/>
      </c>
      <c r="Y288" s="132" t="str">
        <f t="shared" si="161"/>
        <v/>
      </c>
      <c r="Z288" s="132" t="str">
        <f t="shared" si="162"/>
        <v/>
      </c>
      <c r="AA288" s="132" t="str">
        <f t="shared" si="163"/>
        <v/>
      </c>
      <c r="AB288" s="132" t="str">
        <f t="shared" si="164"/>
        <v/>
      </c>
      <c r="AC288" s="132" t="str">
        <f t="shared" si="165"/>
        <v/>
      </c>
      <c r="AD288" s="131"/>
      <c r="AE288" s="133" t="e">
        <f t="shared" si="166"/>
        <v>#DIV/0!</v>
      </c>
    </row>
    <row r="289" spans="1:31" s="45" customFormat="1" ht="15" hidden="1" customHeight="1" outlineLevel="1" x14ac:dyDescent="0.25">
      <c r="A289" s="469" t="s">
        <v>411</v>
      </c>
      <c r="B289" s="470"/>
      <c r="C289" s="471"/>
      <c r="D289" s="9"/>
      <c r="E289" s="129"/>
      <c r="F289" s="9"/>
      <c r="G289" s="129"/>
      <c r="H289" s="9"/>
      <c r="I289" s="129"/>
      <c r="J289" s="9"/>
      <c r="K289" s="129"/>
      <c r="L289" s="9"/>
      <c r="M289" s="129"/>
      <c r="N289" s="9"/>
      <c r="O289" s="129"/>
      <c r="P289" s="9"/>
      <c r="Q289" s="129"/>
      <c r="R289" s="9"/>
      <c r="S289" s="129"/>
      <c r="T289" s="130"/>
      <c r="U289" s="131"/>
      <c r="V289" s="132" t="str">
        <f t="shared" si="158"/>
        <v/>
      </c>
      <c r="W289" s="132" t="str">
        <f t="shared" si="159"/>
        <v/>
      </c>
      <c r="X289" s="132" t="str">
        <f t="shared" si="160"/>
        <v/>
      </c>
      <c r="Y289" s="132" t="str">
        <f t="shared" si="161"/>
        <v/>
      </c>
      <c r="Z289" s="132" t="str">
        <f t="shared" si="162"/>
        <v/>
      </c>
      <c r="AA289" s="132" t="str">
        <f t="shared" si="163"/>
        <v/>
      </c>
      <c r="AB289" s="132" t="str">
        <f t="shared" si="164"/>
        <v/>
      </c>
      <c r="AC289" s="132" t="str">
        <f t="shared" si="165"/>
        <v/>
      </c>
      <c r="AD289" s="131"/>
      <c r="AE289" s="133" t="e">
        <f t="shared" si="166"/>
        <v>#DIV/0!</v>
      </c>
    </row>
    <row r="290" spans="1:31" s="45" customFormat="1" ht="15" hidden="1" customHeight="1" outlineLevel="1" x14ac:dyDescent="0.25">
      <c r="A290" s="469" t="s">
        <v>412</v>
      </c>
      <c r="B290" s="470"/>
      <c r="C290" s="471"/>
      <c r="D290" s="9"/>
      <c r="E290" s="129"/>
      <c r="F290" s="9"/>
      <c r="G290" s="129"/>
      <c r="H290" s="9"/>
      <c r="I290" s="129"/>
      <c r="J290" s="9"/>
      <c r="K290" s="129"/>
      <c r="L290" s="9"/>
      <c r="M290" s="129"/>
      <c r="N290" s="9"/>
      <c r="O290" s="129"/>
      <c r="P290" s="9"/>
      <c r="Q290" s="129"/>
      <c r="R290" s="9"/>
      <c r="S290" s="129"/>
      <c r="T290" s="130"/>
      <c r="U290" s="131"/>
      <c r="V290" s="132" t="str">
        <f t="shared" si="158"/>
        <v/>
      </c>
      <c r="W290" s="132" t="str">
        <f t="shared" si="159"/>
        <v/>
      </c>
      <c r="X290" s="132" t="str">
        <f t="shared" si="160"/>
        <v/>
      </c>
      <c r="Y290" s="132" t="str">
        <f t="shared" si="161"/>
        <v/>
      </c>
      <c r="Z290" s="132" t="str">
        <f t="shared" si="162"/>
        <v/>
      </c>
      <c r="AA290" s="132" t="str">
        <f t="shared" si="163"/>
        <v/>
      </c>
      <c r="AB290" s="132" t="str">
        <f t="shared" si="164"/>
        <v/>
      </c>
      <c r="AC290" s="132" t="str">
        <f t="shared" si="165"/>
        <v/>
      </c>
      <c r="AD290" s="131"/>
      <c r="AE290" s="133" t="e">
        <f t="shared" si="166"/>
        <v>#DIV/0!</v>
      </c>
    </row>
    <row r="291" spans="1:31" s="45" customFormat="1" ht="15" hidden="1" customHeight="1" outlineLevel="1" x14ac:dyDescent="0.25">
      <c r="A291" s="469" t="s">
        <v>407</v>
      </c>
      <c r="B291" s="470"/>
      <c r="C291" s="471"/>
      <c r="D291" s="9"/>
      <c r="E291" s="129"/>
      <c r="F291" s="9"/>
      <c r="G291" s="129"/>
      <c r="H291" s="9"/>
      <c r="I291" s="129"/>
      <c r="J291" s="9"/>
      <c r="K291" s="129"/>
      <c r="L291" s="9"/>
      <c r="M291" s="129"/>
      <c r="N291" s="9"/>
      <c r="O291" s="129"/>
      <c r="P291" s="9"/>
      <c r="Q291" s="129"/>
      <c r="R291" s="9"/>
      <c r="S291" s="129"/>
      <c r="T291" s="130"/>
      <c r="U291" s="131"/>
      <c r="V291" s="132" t="str">
        <f t="shared" si="158"/>
        <v/>
      </c>
      <c r="W291" s="132" t="str">
        <f t="shared" si="159"/>
        <v/>
      </c>
      <c r="X291" s="132" t="str">
        <f t="shared" si="160"/>
        <v/>
      </c>
      <c r="Y291" s="132" t="str">
        <f t="shared" si="161"/>
        <v/>
      </c>
      <c r="Z291" s="132" t="str">
        <f t="shared" si="162"/>
        <v/>
      </c>
      <c r="AA291" s="132" t="str">
        <f t="shared" si="163"/>
        <v/>
      </c>
      <c r="AB291" s="132" t="str">
        <f t="shared" si="164"/>
        <v/>
      </c>
      <c r="AC291" s="132" t="str">
        <f t="shared" si="165"/>
        <v/>
      </c>
      <c r="AD291" s="131"/>
      <c r="AE291" s="133" t="e">
        <f t="shared" si="166"/>
        <v>#DIV/0!</v>
      </c>
    </row>
    <row r="292" spans="1:31" s="45" customFormat="1" ht="15" hidden="1" customHeight="1" outlineLevel="1" x14ac:dyDescent="0.25">
      <c r="A292" s="469" t="s">
        <v>408</v>
      </c>
      <c r="B292" s="470"/>
      <c r="C292" s="471"/>
      <c r="D292" s="9"/>
      <c r="E292" s="129"/>
      <c r="F292" s="9"/>
      <c r="G292" s="129"/>
      <c r="H292" s="9"/>
      <c r="I292" s="129"/>
      <c r="J292" s="9"/>
      <c r="K292" s="129"/>
      <c r="L292" s="9"/>
      <c r="M292" s="129"/>
      <c r="N292" s="9"/>
      <c r="O292" s="129"/>
      <c r="P292" s="9"/>
      <c r="Q292" s="129"/>
      <c r="R292" s="9"/>
      <c r="S292" s="129"/>
      <c r="T292" s="130"/>
      <c r="U292" s="131"/>
      <c r="V292" s="132" t="str">
        <f t="shared" si="158"/>
        <v/>
      </c>
      <c r="W292" s="132" t="str">
        <f t="shared" si="159"/>
        <v/>
      </c>
      <c r="X292" s="132" t="str">
        <f t="shared" si="160"/>
        <v/>
      </c>
      <c r="Y292" s="132" t="str">
        <f t="shared" si="161"/>
        <v/>
      </c>
      <c r="Z292" s="132" t="str">
        <f t="shared" si="162"/>
        <v/>
      </c>
      <c r="AA292" s="132" t="str">
        <f t="shared" si="163"/>
        <v/>
      </c>
      <c r="AB292" s="132" t="str">
        <f t="shared" si="164"/>
        <v/>
      </c>
      <c r="AC292" s="132" t="str">
        <f t="shared" si="165"/>
        <v/>
      </c>
      <c r="AD292" s="131"/>
      <c r="AE292" s="133" t="e">
        <f t="shared" si="166"/>
        <v>#DIV/0!</v>
      </c>
    </row>
    <row r="293" spans="1:31" s="45" customFormat="1" ht="15" hidden="1" customHeight="1" outlineLevel="1" x14ac:dyDescent="0.25">
      <c r="A293" s="469" t="s">
        <v>408</v>
      </c>
      <c r="B293" s="470"/>
      <c r="C293" s="471"/>
      <c r="D293" s="9"/>
      <c r="E293" s="129"/>
      <c r="F293" s="9"/>
      <c r="G293" s="129"/>
      <c r="H293" s="9"/>
      <c r="I293" s="129"/>
      <c r="J293" s="9"/>
      <c r="K293" s="129"/>
      <c r="L293" s="9"/>
      <c r="M293" s="129"/>
      <c r="N293" s="9"/>
      <c r="O293" s="129"/>
      <c r="P293" s="9"/>
      <c r="Q293" s="129"/>
      <c r="R293" s="9"/>
      <c r="S293" s="129"/>
      <c r="T293" s="130"/>
      <c r="U293" s="131"/>
      <c r="V293" s="132" t="str">
        <f t="shared" ref="V293" si="185">IF(D293&gt;0,+E293/D293,"")</f>
        <v/>
      </c>
      <c r="W293" s="132" t="str">
        <f t="shared" ref="W293" si="186">IF(F293&gt;0,+G293/F293,"")</f>
        <v/>
      </c>
      <c r="X293" s="132" t="str">
        <f t="shared" ref="X293" si="187">IF(H293&gt;0,+I293/H293,"")</f>
        <v/>
      </c>
      <c r="Y293" s="132" t="str">
        <f t="shared" ref="Y293" si="188">IF(J293&gt;0,+K293/J293,"")</f>
        <v/>
      </c>
      <c r="Z293" s="132" t="str">
        <f t="shared" ref="Z293" si="189">IF(L293&gt;0,+M293/L293,"")</f>
        <v/>
      </c>
      <c r="AA293" s="132" t="str">
        <f t="shared" ref="AA293" si="190">IF(N293&gt;0,+O293/N293,"")</f>
        <v/>
      </c>
      <c r="AB293" s="132" t="str">
        <f t="shared" ref="AB293" si="191">IF(P293&gt;0,+Q293/P293,"")</f>
        <v/>
      </c>
      <c r="AC293" s="132" t="str">
        <f t="shared" ref="AC293" si="192">IF(R293&gt;0,+S293/R293,"")</f>
        <v/>
      </c>
      <c r="AD293" s="131"/>
      <c r="AE293" s="133" t="e">
        <f t="shared" ref="AE293" si="193">AVERAGE(V293:AC293)</f>
        <v>#DIV/0!</v>
      </c>
    </row>
    <row r="294" spans="1:31" s="45" customFormat="1" ht="15" hidden="1" customHeight="1" outlineLevel="1" x14ac:dyDescent="0.25">
      <c r="A294" s="469" t="s">
        <v>119</v>
      </c>
      <c r="B294" s="470"/>
      <c r="C294" s="471"/>
      <c r="D294" s="9"/>
      <c r="E294" s="129"/>
      <c r="F294" s="9"/>
      <c r="G294" s="129"/>
      <c r="H294" s="9"/>
      <c r="I294" s="129"/>
      <c r="J294" s="9"/>
      <c r="K294" s="129"/>
      <c r="L294" s="9"/>
      <c r="M294" s="129"/>
      <c r="N294" s="9"/>
      <c r="O294" s="129"/>
      <c r="P294" s="9"/>
      <c r="Q294" s="129"/>
      <c r="R294" s="9"/>
      <c r="S294" s="129"/>
      <c r="T294" s="130"/>
      <c r="U294" s="131"/>
      <c r="V294" s="132" t="str">
        <f>IF(D294&gt;0,+E294/D294,"")</f>
        <v/>
      </c>
      <c r="W294" s="132" t="str">
        <f>IF(F294&gt;0,+G294/F294,"")</f>
        <v/>
      </c>
      <c r="X294" s="132" t="str">
        <f>IF(H294&gt;0,+I294/H294,"")</f>
        <v/>
      </c>
      <c r="Y294" s="132" t="str">
        <f>IF(J294&gt;0,+K294/J294,"")</f>
        <v/>
      </c>
      <c r="Z294" s="132" t="str">
        <f>IF(L294&gt;0,+M294/L294,"")</f>
        <v/>
      </c>
      <c r="AA294" s="132" t="str">
        <f>IF(N294&gt;0,+O294/N294,"")</f>
        <v/>
      </c>
      <c r="AB294" s="132" t="str">
        <f>IF(P294&gt;0,+Q294/P294,"")</f>
        <v/>
      </c>
      <c r="AC294" s="132" t="str">
        <f>IF(R294&gt;0,+S294/R294,"")</f>
        <v/>
      </c>
      <c r="AD294" s="131"/>
      <c r="AE294" s="133" t="e">
        <f>AVERAGE(V294:AC294)</f>
        <v>#DIV/0!</v>
      </c>
    </row>
    <row r="295" spans="1:31" s="45" customFormat="1" ht="15" hidden="1" customHeight="1" outlineLevel="1" x14ac:dyDescent="0.25">
      <c r="A295" s="469" t="s">
        <v>406</v>
      </c>
      <c r="B295" s="470"/>
      <c r="C295" s="471"/>
      <c r="D295" s="9"/>
      <c r="E295" s="129"/>
      <c r="F295" s="9"/>
      <c r="G295" s="129"/>
      <c r="H295" s="9"/>
      <c r="I295" s="129"/>
      <c r="J295" s="9"/>
      <c r="K295" s="129"/>
      <c r="L295" s="9"/>
      <c r="M295" s="129"/>
      <c r="N295" s="9"/>
      <c r="O295" s="129"/>
      <c r="P295" s="9"/>
      <c r="Q295" s="129"/>
      <c r="R295" s="9"/>
      <c r="S295" s="129"/>
      <c r="T295" s="130"/>
      <c r="U295" s="131"/>
      <c r="V295" s="132" t="str">
        <f t="shared" si="158"/>
        <v/>
      </c>
      <c r="W295" s="132" t="str">
        <f t="shared" si="159"/>
        <v/>
      </c>
      <c r="X295" s="132" t="str">
        <f t="shared" si="160"/>
        <v/>
      </c>
      <c r="Y295" s="132" t="str">
        <f t="shared" si="161"/>
        <v/>
      </c>
      <c r="Z295" s="132" t="str">
        <f t="shared" si="162"/>
        <v/>
      </c>
      <c r="AA295" s="132" t="str">
        <f t="shared" si="163"/>
        <v/>
      </c>
      <c r="AB295" s="132" t="str">
        <f t="shared" si="164"/>
        <v/>
      </c>
      <c r="AC295" s="132" t="str">
        <f t="shared" si="165"/>
        <v/>
      </c>
      <c r="AD295" s="131"/>
      <c r="AE295" s="133" t="e">
        <f t="shared" si="166"/>
        <v>#DIV/0!</v>
      </c>
    </row>
    <row r="296" spans="1:31" s="45" customFormat="1" ht="15" hidden="1" customHeight="1" outlineLevel="1" x14ac:dyDescent="0.25">
      <c r="A296" s="469" t="s">
        <v>405</v>
      </c>
      <c r="B296" s="470"/>
      <c r="C296" s="471"/>
      <c r="D296" s="9"/>
      <c r="E296" s="129"/>
      <c r="F296" s="9"/>
      <c r="G296" s="129"/>
      <c r="H296" s="9"/>
      <c r="I296" s="129"/>
      <c r="J296" s="9"/>
      <c r="K296" s="129"/>
      <c r="L296" s="9"/>
      <c r="M296" s="129"/>
      <c r="N296" s="9"/>
      <c r="O296" s="129"/>
      <c r="P296" s="9"/>
      <c r="Q296" s="129"/>
      <c r="R296" s="9"/>
      <c r="S296" s="129"/>
      <c r="T296" s="130"/>
      <c r="U296" s="131"/>
      <c r="V296" s="132" t="str">
        <f t="shared" si="158"/>
        <v/>
      </c>
      <c r="W296" s="132" t="str">
        <f t="shared" si="159"/>
        <v/>
      </c>
      <c r="X296" s="132" t="str">
        <f t="shared" si="160"/>
        <v/>
      </c>
      <c r="Y296" s="132" t="str">
        <f t="shared" si="161"/>
        <v/>
      </c>
      <c r="Z296" s="132" t="str">
        <f t="shared" si="162"/>
        <v/>
      </c>
      <c r="AA296" s="132" t="str">
        <f t="shared" si="163"/>
        <v/>
      </c>
      <c r="AB296" s="132" t="str">
        <f t="shared" si="164"/>
        <v/>
      </c>
      <c r="AC296" s="132" t="str">
        <f t="shared" si="165"/>
        <v/>
      </c>
      <c r="AD296" s="131"/>
      <c r="AE296" s="133" t="e">
        <f t="shared" si="166"/>
        <v>#DIV/0!</v>
      </c>
    </row>
    <row r="297" spans="1:31" s="45" customFormat="1" ht="15" hidden="1" customHeight="1" outlineLevel="1" x14ac:dyDescent="0.25">
      <c r="A297" s="469" t="s">
        <v>404</v>
      </c>
      <c r="B297" s="470"/>
      <c r="C297" s="471"/>
      <c r="D297" s="9"/>
      <c r="E297" s="129"/>
      <c r="F297" s="9"/>
      <c r="G297" s="129"/>
      <c r="H297" s="9"/>
      <c r="I297" s="129"/>
      <c r="J297" s="9"/>
      <c r="K297" s="129"/>
      <c r="L297" s="9"/>
      <c r="M297" s="129"/>
      <c r="N297" s="9"/>
      <c r="O297" s="129"/>
      <c r="P297" s="9"/>
      <c r="Q297" s="129"/>
      <c r="R297" s="9"/>
      <c r="S297" s="129"/>
      <c r="T297" s="130"/>
      <c r="U297" s="131"/>
      <c r="V297" s="132" t="str">
        <f t="shared" ref="V297" si="194">IF(D297&gt;0,+E297/D297,"")</f>
        <v/>
      </c>
      <c r="W297" s="132" t="str">
        <f t="shared" ref="W297" si="195">IF(F297&gt;0,+G297/F297,"")</f>
        <v/>
      </c>
      <c r="X297" s="132" t="str">
        <f t="shared" ref="X297" si="196">IF(H297&gt;0,+I297/H297,"")</f>
        <v/>
      </c>
      <c r="Y297" s="132" t="str">
        <f t="shared" ref="Y297" si="197">IF(J297&gt;0,+K297/J297,"")</f>
        <v/>
      </c>
      <c r="Z297" s="132" t="str">
        <f t="shared" ref="Z297" si="198">IF(L297&gt;0,+M297/L297,"")</f>
        <v/>
      </c>
      <c r="AA297" s="132" t="str">
        <f t="shared" ref="AA297" si="199">IF(N297&gt;0,+O297/N297,"")</f>
        <v/>
      </c>
      <c r="AB297" s="132" t="str">
        <f t="shared" ref="AB297" si="200">IF(P297&gt;0,+Q297/P297,"")</f>
        <v/>
      </c>
      <c r="AC297" s="132" t="str">
        <f t="shared" ref="AC297" si="201">IF(R297&gt;0,+S297/R297,"")</f>
        <v/>
      </c>
      <c r="AD297" s="131"/>
      <c r="AE297" s="133" t="e">
        <f t="shared" ref="AE297" si="202">AVERAGE(V297:AC297)</f>
        <v>#DIV/0!</v>
      </c>
    </row>
    <row r="298" spans="1:31" s="45" customFormat="1" ht="15" hidden="1" customHeight="1" outlineLevel="1" x14ac:dyDescent="0.25">
      <c r="A298" s="469" t="s">
        <v>116</v>
      </c>
      <c r="B298" s="470"/>
      <c r="C298" s="471"/>
      <c r="D298" s="9"/>
      <c r="E298" s="129"/>
      <c r="F298" s="9"/>
      <c r="G298" s="129"/>
      <c r="H298" s="9"/>
      <c r="I298" s="129"/>
      <c r="J298" s="9"/>
      <c r="K298" s="129"/>
      <c r="L298" s="9"/>
      <c r="M298" s="129"/>
      <c r="N298" s="9"/>
      <c r="O298" s="129"/>
      <c r="P298" s="9"/>
      <c r="Q298" s="129"/>
      <c r="R298" s="9"/>
      <c r="S298" s="129"/>
      <c r="T298" s="130"/>
      <c r="U298" s="131"/>
      <c r="V298" s="132" t="str">
        <f t="shared" si="158"/>
        <v/>
      </c>
      <c r="W298" s="132" t="str">
        <f t="shared" si="159"/>
        <v/>
      </c>
      <c r="X298" s="132" t="str">
        <f t="shared" si="160"/>
        <v/>
      </c>
      <c r="Y298" s="132" t="str">
        <f t="shared" si="161"/>
        <v/>
      </c>
      <c r="Z298" s="132" t="str">
        <f t="shared" si="162"/>
        <v/>
      </c>
      <c r="AA298" s="132" t="str">
        <f t="shared" si="163"/>
        <v/>
      </c>
      <c r="AB298" s="132" t="str">
        <f t="shared" si="164"/>
        <v/>
      </c>
      <c r="AC298" s="132" t="str">
        <f t="shared" si="165"/>
        <v/>
      </c>
      <c r="AD298" s="131"/>
      <c r="AE298" s="133" t="e">
        <f t="shared" si="166"/>
        <v>#DIV/0!</v>
      </c>
    </row>
    <row r="299" spans="1:31" s="45" customFormat="1" ht="15" hidden="1" customHeight="1" outlineLevel="1" x14ac:dyDescent="0.25">
      <c r="A299" s="469" t="s">
        <v>403</v>
      </c>
      <c r="B299" s="470"/>
      <c r="C299" s="471"/>
      <c r="D299" s="9"/>
      <c r="E299" s="129"/>
      <c r="F299" s="9"/>
      <c r="G299" s="129"/>
      <c r="H299" s="9"/>
      <c r="I299" s="129"/>
      <c r="J299" s="9"/>
      <c r="K299" s="129"/>
      <c r="L299" s="9"/>
      <c r="M299" s="129"/>
      <c r="N299" s="9"/>
      <c r="O299" s="129"/>
      <c r="P299" s="9"/>
      <c r="Q299" s="129"/>
      <c r="R299" s="9"/>
      <c r="S299" s="129"/>
      <c r="T299" s="130"/>
      <c r="U299" s="131"/>
      <c r="V299" s="132" t="str">
        <f t="shared" ref="V299" si="203">IF(D299&gt;0,+E299/D299,"")</f>
        <v/>
      </c>
      <c r="W299" s="132" t="str">
        <f t="shared" ref="W299" si="204">IF(F299&gt;0,+G299/F299,"")</f>
        <v/>
      </c>
      <c r="X299" s="132" t="str">
        <f t="shared" ref="X299" si="205">IF(H299&gt;0,+I299/H299,"")</f>
        <v/>
      </c>
      <c r="Y299" s="132" t="str">
        <f t="shared" ref="Y299" si="206">IF(J299&gt;0,+K299/J299,"")</f>
        <v/>
      </c>
      <c r="Z299" s="132" t="str">
        <f t="shared" ref="Z299" si="207">IF(L299&gt;0,+M299/L299,"")</f>
        <v/>
      </c>
      <c r="AA299" s="132" t="str">
        <f t="shared" ref="AA299" si="208">IF(N299&gt;0,+O299/N299,"")</f>
        <v/>
      </c>
      <c r="AB299" s="132" t="str">
        <f t="shared" ref="AB299" si="209">IF(P299&gt;0,+Q299/P299,"")</f>
        <v/>
      </c>
      <c r="AC299" s="132" t="str">
        <f t="shared" ref="AC299" si="210">IF(R299&gt;0,+S299/R299,"")</f>
        <v/>
      </c>
      <c r="AD299" s="131"/>
      <c r="AE299" s="133" t="e">
        <f t="shared" ref="AE299" si="211">AVERAGE(V299:AC299)</f>
        <v>#DIV/0!</v>
      </c>
    </row>
    <row r="300" spans="1:31" s="45" customFormat="1" ht="15" hidden="1" customHeight="1" outlineLevel="1" x14ac:dyDescent="0.25">
      <c r="A300" s="469" t="s">
        <v>402</v>
      </c>
      <c r="B300" s="470"/>
      <c r="C300" s="471"/>
      <c r="D300" s="9"/>
      <c r="E300" s="129"/>
      <c r="F300" s="9"/>
      <c r="G300" s="129"/>
      <c r="H300" s="9"/>
      <c r="I300" s="129"/>
      <c r="J300" s="9"/>
      <c r="K300" s="129"/>
      <c r="L300" s="9"/>
      <c r="M300" s="129"/>
      <c r="N300" s="9"/>
      <c r="O300" s="129"/>
      <c r="P300" s="9"/>
      <c r="Q300" s="129"/>
      <c r="R300" s="9"/>
      <c r="S300" s="129"/>
      <c r="T300" s="130"/>
      <c r="U300" s="131"/>
      <c r="V300" s="132" t="str">
        <f t="shared" ref="V300" si="212">IF(D300&gt;0,+E300/D300,"")</f>
        <v/>
      </c>
      <c r="W300" s="132" t="str">
        <f t="shared" ref="W300" si="213">IF(F300&gt;0,+G300/F300,"")</f>
        <v/>
      </c>
      <c r="X300" s="132" t="str">
        <f t="shared" ref="X300" si="214">IF(H300&gt;0,+I300/H300,"")</f>
        <v/>
      </c>
      <c r="Y300" s="132" t="str">
        <f t="shared" ref="Y300" si="215">IF(J300&gt;0,+K300/J300,"")</f>
        <v/>
      </c>
      <c r="Z300" s="132" t="str">
        <f t="shared" ref="Z300" si="216">IF(L300&gt;0,+M300/L300,"")</f>
        <v/>
      </c>
      <c r="AA300" s="132" t="str">
        <f t="shared" ref="AA300" si="217">IF(N300&gt;0,+O300/N300,"")</f>
        <v/>
      </c>
      <c r="AB300" s="132" t="str">
        <f t="shared" ref="AB300" si="218">IF(P300&gt;0,+Q300/P300,"")</f>
        <v/>
      </c>
      <c r="AC300" s="132" t="str">
        <f t="shared" ref="AC300" si="219">IF(R300&gt;0,+S300/R300,"")</f>
        <v/>
      </c>
      <c r="AD300" s="131"/>
      <c r="AE300" s="133" t="e">
        <f t="shared" ref="AE300" si="220">AVERAGE(V300:AC300)</f>
        <v>#DIV/0!</v>
      </c>
    </row>
    <row r="301" spans="1:31" s="45" customFormat="1" ht="15" hidden="1" customHeight="1" outlineLevel="1" x14ac:dyDescent="0.25">
      <c r="A301" s="469" t="s">
        <v>121</v>
      </c>
      <c r="B301" s="470"/>
      <c r="C301" s="471"/>
      <c r="D301" s="9"/>
      <c r="E301" s="129"/>
      <c r="F301" s="9"/>
      <c r="G301" s="129"/>
      <c r="H301" s="9"/>
      <c r="I301" s="129"/>
      <c r="J301" s="9"/>
      <c r="K301" s="129"/>
      <c r="L301" s="9"/>
      <c r="M301" s="129"/>
      <c r="N301" s="9"/>
      <c r="O301" s="129"/>
      <c r="P301" s="9"/>
      <c r="Q301" s="129"/>
      <c r="R301" s="9"/>
      <c r="S301" s="129"/>
      <c r="T301" s="130"/>
      <c r="U301" s="131"/>
      <c r="V301" s="132" t="str">
        <f>IF(D301&gt;0,+E301/D301,"")</f>
        <v/>
      </c>
      <c r="W301" s="132" t="str">
        <f>IF(F301&gt;0,+G301/F301,"")</f>
        <v/>
      </c>
      <c r="X301" s="132" t="str">
        <f>IF(H301&gt;0,+I301/H301,"")</f>
        <v/>
      </c>
      <c r="Y301" s="132" t="str">
        <f>IF(J301&gt;0,+K301/J301,"")</f>
        <v/>
      </c>
      <c r="Z301" s="132" t="str">
        <f>IF(L301&gt;0,+M301/L301,"")</f>
        <v/>
      </c>
      <c r="AA301" s="132" t="str">
        <f>IF(N301&gt;0,+O301/N301,"")</f>
        <v/>
      </c>
      <c r="AB301" s="132" t="str">
        <f>IF(P301&gt;0,+Q301/P301,"")</f>
        <v/>
      </c>
      <c r="AC301" s="132" t="str">
        <f>IF(R301&gt;0,+S301/R301,"")</f>
        <v/>
      </c>
      <c r="AD301" s="131"/>
      <c r="AE301" s="133" t="e">
        <f>AVERAGE(V301:AC301)</f>
        <v>#DIV/0!</v>
      </c>
    </row>
    <row r="302" spans="1:31" s="45" customFormat="1" ht="15" hidden="1" customHeight="1" outlineLevel="1" x14ac:dyDescent="0.25">
      <c r="A302" s="394"/>
      <c r="B302" s="395"/>
      <c r="C302" s="396" t="s">
        <v>415</v>
      </c>
      <c r="D302" s="9"/>
      <c r="E302" s="129"/>
      <c r="F302" s="9"/>
      <c r="G302" s="129"/>
      <c r="H302" s="9"/>
      <c r="I302" s="129"/>
      <c r="J302" s="9"/>
      <c r="K302" s="129"/>
      <c r="L302" s="9"/>
      <c r="M302" s="129"/>
      <c r="N302" s="9"/>
      <c r="O302" s="129"/>
      <c r="P302" s="9"/>
      <c r="Q302" s="129"/>
      <c r="R302" s="9"/>
      <c r="S302" s="129"/>
      <c r="T302" s="130"/>
      <c r="U302" s="131"/>
      <c r="V302" s="132"/>
      <c r="W302" s="132"/>
      <c r="X302" s="132"/>
      <c r="Y302" s="132"/>
      <c r="Z302" s="132"/>
      <c r="AA302" s="132"/>
      <c r="AB302" s="132"/>
      <c r="AC302" s="132"/>
      <c r="AD302" s="131"/>
      <c r="AE302" s="133"/>
    </row>
    <row r="303" spans="1:31" s="45" customFormat="1" ht="15" hidden="1" customHeight="1" outlineLevel="1" x14ac:dyDescent="0.25">
      <c r="A303" s="394"/>
      <c r="B303" s="395"/>
      <c r="C303" s="396" t="s">
        <v>416</v>
      </c>
      <c r="D303" s="9"/>
      <c r="E303" s="129"/>
      <c r="F303" s="9"/>
      <c r="G303" s="129"/>
      <c r="H303" s="9"/>
      <c r="I303" s="129"/>
      <c r="J303" s="9"/>
      <c r="K303" s="129"/>
      <c r="L303" s="9"/>
      <c r="M303" s="129"/>
      <c r="N303" s="9"/>
      <c r="O303" s="129"/>
      <c r="P303" s="9"/>
      <c r="Q303" s="129"/>
      <c r="R303" s="9"/>
      <c r="S303" s="129"/>
      <c r="T303" s="130"/>
      <c r="U303" s="131"/>
      <c r="V303" s="132"/>
      <c r="W303" s="132"/>
      <c r="X303" s="132"/>
      <c r="Y303" s="132"/>
      <c r="Z303" s="132"/>
      <c r="AA303" s="132"/>
      <c r="AB303" s="132"/>
      <c r="AC303" s="132"/>
      <c r="AD303" s="131"/>
      <c r="AE303" s="133"/>
    </row>
    <row r="304" spans="1:31" s="45" customFormat="1" ht="15" hidden="1" customHeight="1" outlineLevel="1" x14ac:dyDescent="0.25">
      <c r="A304" s="394"/>
      <c r="B304" s="395"/>
      <c r="C304" s="396" t="s">
        <v>417</v>
      </c>
      <c r="D304" s="9"/>
      <c r="E304" s="129"/>
      <c r="F304" s="9"/>
      <c r="G304" s="129"/>
      <c r="H304" s="9"/>
      <c r="I304" s="129"/>
      <c r="J304" s="9"/>
      <c r="K304" s="129"/>
      <c r="L304" s="9"/>
      <c r="M304" s="129"/>
      <c r="N304" s="9"/>
      <c r="O304" s="129"/>
      <c r="P304" s="9"/>
      <c r="Q304" s="129"/>
      <c r="R304" s="9"/>
      <c r="S304" s="129"/>
      <c r="T304" s="130"/>
      <c r="U304" s="131"/>
      <c r="V304" s="132"/>
      <c r="W304" s="132"/>
      <c r="X304" s="132"/>
      <c r="Y304" s="132"/>
      <c r="Z304" s="132"/>
      <c r="AA304" s="132"/>
      <c r="AB304" s="132"/>
      <c r="AC304" s="132"/>
      <c r="AD304" s="131"/>
      <c r="AE304" s="133"/>
    </row>
    <row r="305" spans="1:33" s="45" customFormat="1" ht="15" hidden="1" customHeight="1" outlineLevel="1" x14ac:dyDescent="0.25">
      <c r="A305" s="394"/>
      <c r="B305" s="395"/>
      <c r="C305" s="396" t="s">
        <v>418</v>
      </c>
      <c r="D305" s="9"/>
      <c r="E305" s="129"/>
      <c r="F305" s="9"/>
      <c r="G305" s="129"/>
      <c r="H305" s="9"/>
      <c r="I305" s="129"/>
      <c r="J305" s="9"/>
      <c r="K305" s="129"/>
      <c r="L305" s="9"/>
      <c r="M305" s="129"/>
      <c r="N305" s="9"/>
      <c r="O305" s="129"/>
      <c r="P305" s="9"/>
      <c r="Q305" s="129"/>
      <c r="R305" s="9"/>
      <c r="S305" s="129"/>
      <c r="T305" s="130"/>
      <c r="U305" s="131"/>
      <c r="V305" s="132"/>
      <c r="W305" s="132"/>
      <c r="X305" s="132"/>
      <c r="Y305" s="132"/>
      <c r="Z305" s="132"/>
      <c r="AA305" s="132"/>
      <c r="AB305" s="132"/>
      <c r="AC305" s="132"/>
      <c r="AD305" s="131"/>
      <c r="AE305" s="133"/>
    </row>
    <row r="306" spans="1:33" s="45" customFormat="1" ht="15" hidden="1" customHeight="1" outlineLevel="1" x14ac:dyDescent="0.25">
      <c r="A306" s="394"/>
      <c r="B306" s="395"/>
      <c r="C306" s="396" t="s">
        <v>419</v>
      </c>
      <c r="D306" s="9"/>
      <c r="E306" s="129"/>
      <c r="F306" s="9"/>
      <c r="G306" s="129"/>
      <c r="H306" s="9"/>
      <c r="I306" s="129"/>
      <c r="J306" s="9"/>
      <c r="K306" s="129"/>
      <c r="L306" s="9"/>
      <c r="M306" s="129"/>
      <c r="N306" s="9"/>
      <c r="O306" s="129"/>
      <c r="P306" s="9"/>
      <c r="Q306" s="129"/>
      <c r="R306" s="9"/>
      <c r="S306" s="129"/>
      <c r="T306" s="130"/>
      <c r="U306" s="131"/>
      <c r="V306" s="132"/>
      <c r="W306" s="132"/>
      <c r="X306" s="132"/>
      <c r="Y306" s="132"/>
      <c r="Z306" s="132"/>
      <c r="AA306" s="132"/>
      <c r="AB306" s="132"/>
      <c r="AC306" s="132"/>
      <c r="AD306" s="131"/>
      <c r="AE306" s="133"/>
    </row>
    <row r="307" spans="1:33" s="45" customFormat="1" ht="15" hidden="1" customHeight="1" outlineLevel="1" x14ac:dyDescent="0.25">
      <c r="A307" s="394"/>
      <c r="B307" s="395"/>
      <c r="C307" s="396" t="s">
        <v>420</v>
      </c>
      <c r="D307" s="9"/>
      <c r="E307" s="129"/>
      <c r="F307" s="9"/>
      <c r="G307" s="129"/>
      <c r="H307" s="9"/>
      <c r="I307" s="129"/>
      <c r="J307" s="9"/>
      <c r="K307" s="129"/>
      <c r="L307" s="9"/>
      <c r="M307" s="129"/>
      <c r="N307" s="9"/>
      <c r="O307" s="129"/>
      <c r="P307" s="9"/>
      <c r="Q307" s="129"/>
      <c r="R307" s="9"/>
      <c r="S307" s="129"/>
      <c r="T307" s="130"/>
      <c r="U307" s="131"/>
      <c r="V307" s="132"/>
      <c r="W307" s="132"/>
      <c r="X307" s="132"/>
      <c r="Y307" s="132"/>
      <c r="Z307" s="132"/>
      <c r="AA307" s="132"/>
      <c r="AB307" s="132"/>
      <c r="AC307" s="132"/>
      <c r="AD307" s="131"/>
      <c r="AE307" s="133"/>
    </row>
    <row r="308" spans="1:33" s="45" customFormat="1" ht="15" hidden="1" customHeight="1" outlineLevel="1" x14ac:dyDescent="0.25">
      <c r="A308" s="394"/>
      <c r="B308" s="395"/>
      <c r="C308" s="396" t="s">
        <v>421</v>
      </c>
      <c r="D308" s="9"/>
      <c r="E308" s="129"/>
      <c r="F308" s="9"/>
      <c r="G308" s="129"/>
      <c r="H308" s="9"/>
      <c r="I308" s="129"/>
      <c r="J308" s="9"/>
      <c r="K308" s="129"/>
      <c r="L308" s="9"/>
      <c r="M308" s="129"/>
      <c r="N308" s="9"/>
      <c r="O308" s="129"/>
      <c r="P308" s="9"/>
      <c r="Q308" s="129"/>
      <c r="R308" s="9"/>
      <c r="S308" s="129"/>
      <c r="T308" s="130"/>
      <c r="U308" s="131"/>
      <c r="V308" s="132"/>
      <c r="W308" s="132"/>
      <c r="X308" s="132"/>
      <c r="Y308" s="132"/>
      <c r="Z308" s="132"/>
      <c r="AA308" s="132"/>
      <c r="AB308" s="132"/>
      <c r="AC308" s="132"/>
      <c r="AD308" s="131"/>
      <c r="AE308" s="133"/>
    </row>
    <row r="309" spans="1:33" s="45" customFormat="1" ht="15" hidden="1" customHeight="1" outlineLevel="1" x14ac:dyDescent="0.25">
      <c r="A309" s="394"/>
      <c r="B309" s="395"/>
      <c r="C309" s="396" t="s">
        <v>422</v>
      </c>
      <c r="D309" s="9"/>
      <c r="E309" s="129"/>
      <c r="F309" s="9"/>
      <c r="G309" s="129"/>
      <c r="H309" s="9"/>
      <c r="I309" s="129"/>
      <c r="J309" s="9"/>
      <c r="K309" s="129"/>
      <c r="L309" s="9"/>
      <c r="M309" s="129"/>
      <c r="N309" s="9"/>
      <c r="O309" s="129"/>
      <c r="P309" s="9"/>
      <c r="Q309" s="129"/>
      <c r="R309" s="9"/>
      <c r="S309" s="129"/>
      <c r="T309" s="130"/>
      <c r="U309" s="131"/>
      <c r="V309" s="132"/>
      <c r="W309" s="132"/>
      <c r="X309" s="132"/>
      <c r="Y309" s="132"/>
      <c r="Z309" s="132"/>
      <c r="AA309" s="132"/>
      <c r="AB309" s="132"/>
      <c r="AC309" s="132"/>
      <c r="AD309" s="131"/>
      <c r="AE309" s="133"/>
    </row>
    <row r="310" spans="1:33" s="45" customFormat="1" ht="15" hidden="1" customHeight="1" outlineLevel="1" x14ac:dyDescent="0.25">
      <c r="A310" s="394"/>
      <c r="B310" s="395"/>
      <c r="C310" s="396" t="s">
        <v>423</v>
      </c>
      <c r="D310" s="9"/>
      <c r="E310" s="129"/>
      <c r="F310" s="9"/>
      <c r="G310" s="129"/>
      <c r="H310" s="9"/>
      <c r="I310" s="129"/>
      <c r="J310" s="9"/>
      <c r="K310" s="129"/>
      <c r="L310" s="9"/>
      <c r="M310" s="129"/>
      <c r="N310" s="9"/>
      <c r="O310" s="129"/>
      <c r="P310" s="9"/>
      <c r="Q310" s="129"/>
      <c r="R310" s="9"/>
      <c r="S310" s="129"/>
      <c r="T310" s="130"/>
      <c r="U310" s="131"/>
      <c r="V310" s="132"/>
      <c r="W310" s="132"/>
      <c r="X310" s="132"/>
      <c r="Y310" s="132"/>
      <c r="Z310" s="132"/>
      <c r="AA310" s="132"/>
      <c r="AB310" s="132"/>
      <c r="AC310" s="132"/>
      <c r="AD310" s="131"/>
      <c r="AE310" s="133"/>
    </row>
    <row r="311" spans="1:33" s="45" customFormat="1" ht="15" hidden="1" customHeight="1" outlineLevel="1" x14ac:dyDescent="0.25">
      <c r="A311" s="394"/>
      <c r="B311" s="395"/>
      <c r="C311" s="396" t="s">
        <v>424</v>
      </c>
      <c r="D311" s="9"/>
      <c r="E311" s="129"/>
      <c r="F311" s="9"/>
      <c r="G311" s="129"/>
      <c r="H311" s="9"/>
      <c r="I311" s="129"/>
      <c r="J311" s="9"/>
      <c r="K311" s="129"/>
      <c r="L311" s="9"/>
      <c r="M311" s="129"/>
      <c r="N311" s="9"/>
      <c r="O311" s="129"/>
      <c r="P311" s="9"/>
      <c r="Q311" s="129"/>
      <c r="R311" s="9"/>
      <c r="S311" s="129"/>
      <c r="T311" s="130"/>
      <c r="U311" s="131"/>
      <c r="V311" s="132"/>
      <c r="W311" s="132"/>
      <c r="X311" s="132"/>
      <c r="Y311" s="132"/>
      <c r="Z311" s="132"/>
      <c r="AA311" s="132"/>
      <c r="AB311" s="132"/>
      <c r="AC311" s="132"/>
      <c r="AD311" s="131"/>
      <c r="AE311" s="133"/>
    </row>
    <row r="312" spans="1:33" s="45" customFormat="1" ht="15" hidden="1" customHeight="1" outlineLevel="1" x14ac:dyDescent="0.25">
      <c r="A312" s="469" t="s">
        <v>90</v>
      </c>
      <c r="B312" s="470"/>
      <c r="C312" s="471"/>
      <c r="D312" s="9"/>
      <c r="E312" s="129"/>
      <c r="F312" s="9"/>
      <c r="G312" s="129"/>
      <c r="H312" s="9"/>
      <c r="I312" s="129"/>
      <c r="J312" s="9"/>
      <c r="K312" s="129"/>
      <c r="L312" s="9"/>
      <c r="M312" s="129"/>
      <c r="N312" s="9"/>
      <c r="O312" s="129"/>
      <c r="P312" s="9"/>
      <c r="Q312" s="129"/>
      <c r="R312" s="9"/>
      <c r="S312" s="129"/>
      <c r="T312" s="130"/>
      <c r="U312" s="131"/>
      <c r="V312" s="132" t="str">
        <f t="shared" si="158"/>
        <v/>
      </c>
      <c r="W312" s="132" t="str">
        <f t="shared" si="159"/>
        <v/>
      </c>
      <c r="X312" s="132" t="str">
        <f t="shared" si="160"/>
        <v/>
      </c>
      <c r="Y312" s="132" t="str">
        <f t="shared" si="161"/>
        <v/>
      </c>
      <c r="Z312" s="132" t="str">
        <f t="shared" si="162"/>
        <v/>
      </c>
      <c r="AA312" s="132" t="str">
        <f t="shared" si="163"/>
        <v/>
      </c>
      <c r="AB312" s="132" t="str">
        <f t="shared" si="164"/>
        <v/>
      </c>
      <c r="AC312" s="132" t="str">
        <f t="shared" si="165"/>
        <v/>
      </c>
      <c r="AD312" s="131"/>
      <c r="AE312" s="133" t="e">
        <f t="shared" si="166"/>
        <v>#DIV/0!</v>
      </c>
    </row>
    <row r="313" spans="1:33" s="151" customFormat="1" ht="8.25" collapsed="1" x14ac:dyDescent="0.25">
      <c r="A313" s="12"/>
      <c r="B313" s="134"/>
      <c r="C313" s="135"/>
      <c r="D313" s="10"/>
      <c r="E313" s="136"/>
      <c r="F313" s="9"/>
      <c r="G313" s="136"/>
      <c r="H313" s="9"/>
      <c r="I313" s="136"/>
      <c r="J313" s="9"/>
      <c r="K313" s="136"/>
      <c r="L313" s="9"/>
      <c r="M313" s="136"/>
      <c r="N313" s="9"/>
      <c r="O313" s="136"/>
      <c r="P313" s="9"/>
      <c r="Q313" s="136"/>
      <c r="R313" s="9"/>
      <c r="S313" s="136"/>
      <c r="T313" s="150"/>
      <c r="V313" s="152"/>
      <c r="W313" s="153"/>
      <c r="X313" s="152"/>
      <c r="Y313" s="153"/>
      <c r="Z313" s="152"/>
      <c r="AA313" s="153"/>
      <c r="AB313" s="152"/>
      <c r="AC313" s="153"/>
      <c r="AD313" s="138"/>
      <c r="AE313" s="152"/>
    </row>
    <row r="314" spans="1:33" s="33" customFormat="1" ht="4.5" customHeight="1" x14ac:dyDescent="0.25">
      <c r="A314" s="154"/>
      <c r="B314" s="154"/>
      <c r="C314" s="154"/>
      <c r="D314" s="13"/>
      <c r="E314" s="154"/>
      <c r="F314" s="313"/>
      <c r="G314" s="154"/>
      <c r="H314" s="313"/>
      <c r="I314" s="154"/>
      <c r="J314" s="313"/>
      <c r="K314" s="154"/>
      <c r="L314" s="313"/>
      <c r="M314" s="154"/>
      <c r="N314" s="313"/>
      <c r="O314" s="154"/>
      <c r="P314" s="313"/>
      <c r="Q314" s="154"/>
      <c r="R314" s="313"/>
      <c r="S314" s="154"/>
      <c r="T314" s="47"/>
      <c r="V314" s="45"/>
      <c r="AD314" s="47"/>
    </row>
    <row r="315" spans="1:33" s="128" customFormat="1" x14ac:dyDescent="0.25">
      <c r="A315" s="155"/>
      <c r="B315" s="583" t="s">
        <v>6</v>
      </c>
      <c r="C315" s="584"/>
      <c r="D315" s="492">
        <f>SUM(E51:E313)</f>
        <v>5</v>
      </c>
      <c r="E315" s="493"/>
      <c r="F315" s="492">
        <f>SUM(G51:G313)</f>
        <v>6</v>
      </c>
      <c r="G315" s="493"/>
      <c r="H315" s="492">
        <f>SUM(I51:I313)</f>
        <v>8</v>
      </c>
      <c r="I315" s="493"/>
      <c r="J315" s="492">
        <f>SUM(K51:K313)</f>
        <v>0</v>
      </c>
      <c r="K315" s="493"/>
      <c r="L315" s="492">
        <f>SUM(M51:M313)</f>
        <v>0</v>
      </c>
      <c r="M315" s="493"/>
      <c r="N315" s="492">
        <f>SUM(O51:O313)</f>
        <v>0</v>
      </c>
      <c r="O315" s="493"/>
      <c r="P315" s="492">
        <f>SUM(Q51:Q313)</f>
        <v>0</v>
      </c>
      <c r="Q315" s="493"/>
      <c r="R315" s="492">
        <f>SUM(S51:S313)</f>
        <v>0</v>
      </c>
      <c r="S315" s="493"/>
      <c r="T315" s="123"/>
      <c r="V315" s="156" t="e">
        <f>+D315/Nb_Lgts</f>
        <v>#DIV/0!</v>
      </c>
      <c r="W315" s="157" t="e">
        <f>+F315/Nb_Lgts</f>
        <v>#DIV/0!</v>
      </c>
      <c r="X315" s="157" t="e">
        <f>+H315/Nb_Lgts</f>
        <v>#DIV/0!</v>
      </c>
      <c r="Y315" s="157" t="e">
        <f>+J315/Nb_Lgts</f>
        <v>#DIV/0!</v>
      </c>
      <c r="Z315" s="157" t="e">
        <f>+L315/Nb_Lgts</f>
        <v>#DIV/0!</v>
      </c>
      <c r="AA315" s="157" t="e">
        <f>+N315/Nb_Lgts</f>
        <v>#DIV/0!</v>
      </c>
      <c r="AB315" s="157" t="e">
        <f>+P315/Nb_Lgts</f>
        <v>#DIV/0!</v>
      </c>
      <c r="AC315" s="157" t="e">
        <f>+R315/Nb_Lgts</f>
        <v>#DIV/0!</v>
      </c>
      <c r="AD315" s="158"/>
      <c r="AE315" s="159" t="e">
        <f>AVERAGE(V315:AC315)</f>
        <v>#DIV/0!</v>
      </c>
    </row>
    <row r="316" spans="1:33" s="33" customFormat="1" ht="12.75" x14ac:dyDescent="0.25">
      <c r="A316" s="46"/>
      <c r="B316" s="46"/>
      <c r="C316" s="46"/>
      <c r="D316" s="14"/>
      <c r="E316" s="47"/>
      <c r="F316" s="314"/>
      <c r="G316" s="47"/>
      <c r="H316" s="314"/>
      <c r="I316" s="47"/>
      <c r="J316" s="314"/>
      <c r="K316" s="47"/>
      <c r="L316" s="314"/>
      <c r="M316" s="47"/>
      <c r="N316" s="311"/>
      <c r="P316" s="311"/>
      <c r="R316" s="311"/>
      <c r="AG316" s="47"/>
    </row>
    <row r="317" spans="1:33" s="33" customFormat="1" ht="15" customHeight="1" x14ac:dyDescent="0.25">
      <c r="A317" s="47"/>
      <c r="B317" s="47"/>
      <c r="C317" s="47"/>
      <c r="D317" s="14"/>
      <c r="E317" s="47"/>
      <c r="F317" s="314"/>
      <c r="G317" s="47"/>
      <c r="H317" s="332"/>
      <c r="I317" s="37"/>
      <c r="J317" s="314"/>
      <c r="K317" s="47"/>
      <c r="L317" s="314"/>
      <c r="M317" s="47"/>
      <c r="N317" s="311"/>
      <c r="P317" s="311"/>
      <c r="R317" s="311"/>
      <c r="AG317" s="47"/>
    </row>
    <row r="318" spans="1:33" s="33" customFormat="1" ht="15" customHeight="1" x14ac:dyDescent="0.25">
      <c r="A318" s="489" t="s">
        <v>62</v>
      </c>
      <c r="B318" s="489"/>
      <c r="C318" s="489"/>
      <c r="D318" s="7"/>
      <c r="E318" s="160"/>
      <c r="F318" s="311"/>
      <c r="G318" s="160"/>
      <c r="H318" s="468"/>
      <c r="I318" s="468"/>
      <c r="J318" s="311"/>
      <c r="L318" s="311"/>
      <c r="N318" s="311"/>
      <c r="P318" s="311"/>
      <c r="R318" s="311"/>
      <c r="AG318" s="47"/>
    </row>
    <row r="319" spans="1:33" s="33" customFormat="1" ht="12.75" customHeight="1" x14ac:dyDescent="0.25">
      <c r="D319" s="7"/>
      <c r="F319" s="311"/>
      <c r="H319" s="468"/>
      <c r="I319" s="468"/>
      <c r="J319" s="311"/>
      <c r="K319" s="161"/>
      <c r="L319" s="338"/>
      <c r="M319" s="162"/>
      <c r="N319" s="311"/>
      <c r="P319" s="311"/>
      <c r="R319" s="311"/>
      <c r="AG319" s="47"/>
    </row>
    <row r="320" spans="1:33" s="33" customFormat="1" ht="12.75" customHeight="1" x14ac:dyDescent="0.25">
      <c r="D320" s="7"/>
      <c r="F320" s="311"/>
      <c r="H320" s="311"/>
      <c r="I320" s="163"/>
      <c r="J320" s="311"/>
      <c r="K320" s="161"/>
      <c r="L320" s="338"/>
      <c r="M320" s="162"/>
      <c r="N320" s="311"/>
      <c r="P320" s="311"/>
      <c r="R320" s="311"/>
      <c r="AG320" s="47"/>
    </row>
    <row r="321" spans="1:33" s="33" customFormat="1" ht="15" customHeight="1" x14ac:dyDescent="0.25">
      <c r="A321" s="459" t="str">
        <f>+B7</f>
        <v>Rannou</v>
      </c>
      <c r="B321" s="459"/>
      <c r="C321" s="455" t="s">
        <v>122</v>
      </c>
      <c r="D321" s="455"/>
      <c r="E321" s="164" t="str">
        <f>+K461</f>
        <v>CONFORME</v>
      </c>
      <c r="F321" s="311"/>
      <c r="H321" s="316"/>
      <c r="I321" s="161"/>
      <c r="J321" s="316"/>
      <c r="K321" s="161"/>
      <c r="L321" s="338"/>
      <c r="M321" s="162"/>
      <c r="N321" s="311"/>
      <c r="P321" s="311"/>
      <c r="R321" s="311"/>
      <c r="U321" s="164"/>
      <c r="V321" s="164"/>
      <c r="AG321" s="47"/>
    </row>
    <row r="322" spans="1:33" s="39" customFormat="1" x14ac:dyDescent="0.25">
      <c r="A322" s="45"/>
      <c r="B322" s="45" t="s">
        <v>222</v>
      </c>
      <c r="D322" s="15"/>
      <c r="F322" s="315"/>
      <c r="G322" s="165" t="s">
        <v>25</v>
      </c>
      <c r="H322" s="315"/>
      <c r="I322" s="165" t="s">
        <v>24</v>
      </c>
      <c r="J322" s="462">
        <v>43466</v>
      </c>
      <c r="K322" s="462"/>
      <c r="L322" s="490">
        <f>+D315</f>
        <v>5</v>
      </c>
      <c r="M322" s="491"/>
      <c r="N322" s="315"/>
      <c r="P322" s="315"/>
      <c r="R322" s="315"/>
      <c r="AG322" s="166"/>
    </row>
    <row r="323" spans="1:33" s="39" customFormat="1" x14ac:dyDescent="0.25">
      <c r="A323" s="167" t="s">
        <v>319</v>
      </c>
      <c r="B323" s="581" t="s">
        <v>373</v>
      </c>
      <c r="C323" s="581"/>
      <c r="D323" s="581"/>
      <c r="E323" s="581"/>
      <c r="F323" s="581"/>
      <c r="G323" s="581"/>
      <c r="H323" s="581"/>
      <c r="I323" s="581"/>
      <c r="J323" s="581"/>
      <c r="K323" s="582"/>
      <c r="L323" s="452" t="s">
        <v>459</v>
      </c>
      <c r="M323" s="453"/>
      <c r="N323" s="315"/>
      <c r="P323" s="315"/>
      <c r="R323" s="315"/>
      <c r="AG323" s="166"/>
    </row>
    <row r="324" spans="1:33" s="39" customFormat="1" x14ac:dyDescent="0.25">
      <c r="A324" s="167" t="s">
        <v>320</v>
      </c>
      <c r="B324" s="581" t="s">
        <v>374</v>
      </c>
      <c r="C324" s="581"/>
      <c r="D324" s="581"/>
      <c r="E324" s="581"/>
      <c r="F324" s="581"/>
      <c r="G324" s="581"/>
      <c r="H324" s="581"/>
      <c r="I324" s="581"/>
      <c r="J324" s="581"/>
      <c r="K324" s="582"/>
      <c r="L324" s="452" t="s">
        <v>459</v>
      </c>
      <c r="M324" s="453"/>
      <c r="N324" s="315"/>
      <c r="P324" s="315"/>
      <c r="R324" s="315"/>
      <c r="AG324" s="166"/>
    </row>
    <row r="325" spans="1:33" s="39" customFormat="1" x14ac:dyDescent="0.25">
      <c r="A325" s="167" t="s">
        <v>321</v>
      </c>
      <c r="B325" s="382" t="s">
        <v>375</v>
      </c>
      <c r="C325" s="382"/>
      <c r="D325" s="382"/>
      <c r="E325" s="382"/>
      <c r="F325" s="382"/>
      <c r="G325" s="382"/>
      <c r="H325" s="382"/>
      <c r="I325" s="382"/>
      <c r="J325" s="382"/>
      <c r="K325" s="383"/>
      <c r="L325" s="452"/>
      <c r="M325" s="453"/>
      <c r="N325" s="315"/>
      <c r="P325" s="315"/>
      <c r="R325" s="315"/>
      <c r="AG325" s="166"/>
    </row>
    <row r="326" spans="1:33" s="39" customFormat="1" x14ac:dyDescent="0.25">
      <c r="A326" s="167" t="s">
        <v>322</v>
      </c>
      <c r="B326" s="382" t="s">
        <v>503</v>
      </c>
      <c r="C326" s="382"/>
      <c r="D326" s="382"/>
      <c r="E326" s="382"/>
      <c r="F326" s="382"/>
      <c r="G326" s="382"/>
      <c r="H326" s="382"/>
      <c r="I326" s="382"/>
      <c r="J326" s="382"/>
      <c r="K326" s="383"/>
      <c r="L326" s="452" t="s">
        <v>460</v>
      </c>
      <c r="M326" s="453"/>
      <c r="N326" s="315"/>
      <c r="P326" s="315"/>
      <c r="R326" s="315"/>
      <c r="AG326" s="166"/>
    </row>
    <row r="327" spans="1:33" s="39" customFormat="1" x14ac:dyDescent="0.25">
      <c r="A327" s="167" t="s">
        <v>323</v>
      </c>
      <c r="B327" s="382" t="s">
        <v>376</v>
      </c>
      <c r="C327" s="382"/>
      <c r="D327" s="382"/>
      <c r="E327" s="382"/>
      <c r="F327" s="382"/>
      <c r="G327" s="382"/>
      <c r="H327" s="382"/>
      <c r="I327" s="382"/>
      <c r="J327" s="382"/>
      <c r="K327" s="383"/>
      <c r="L327" s="452" t="s">
        <v>460</v>
      </c>
      <c r="M327" s="453"/>
      <c r="N327" s="315"/>
      <c r="P327" s="315"/>
      <c r="R327" s="315"/>
      <c r="AG327" s="166"/>
    </row>
    <row r="328" spans="1:33" s="39" customFormat="1" x14ac:dyDescent="0.25">
      <c r="A328" s="167" t="s">
        <v>324</v>
      </c>
      <c r="B328" s="382" t="s">
        <v>377</v>
      </c>
      <c r="C328" s="382"/>
      <c r="D328" s="382"/>
      <c r="E328" s="382"/>
      <c r="F328" s="382"/>
      <c r="G328" s="382"/>
      <c r="H328" s="382"/>
      <c r="I328" s="382"/>
      <c r="J328" s="382"/>
      <c r="K328" s="383"/>
      <c r="L328" s="452" t="s">
        <v>460</v>
      </c>
      <c r="M328" s="453"/>
      <c r="N328" s="315"/>
      <c r="P328" s="315"/>
      <c r="R328" s="315"/>
      <c r="AG328" s="166"/>
    </row>
    <row r="329" spans="1:33" s="39" customFormat="1" x14ac:dyDescent="0.25">
      <c r="A329" s="167" t="s">
        <v>325</v>
      </c>
      <c r="B329" s="382" t="s">
        <v>491</v>
      </c>
      <c r="C329" s="382"/>
      <c r="D329" s="382"/>
      <c r="E329" s="382"/>
      <c r="F329" s="382"/>
      <c r="G329" s="382"/>
      <c r="H329" s="382"/>
      <c r="I329" s="382"/>
      <c r="J329" s="382"/>
      <c r="K329" s="383"/>
      <c r="L329" s="452"/>
      <c r="M329" s="453"/>
      <c r="N329" s="315"/>
      <c r="P329" s="315"/>
      <c r="R329" s="315"/>
      <c r="AG329" s="166"/>
    </row>
    <row r="330" spans="1:33" s="39" customFormat="1" x14ac:dyDescent="0.25">
      <c r="A330" s="167" t="s">
        <v>326</v>
      </c>
      <c r="B330" s="382" t="s">
        <v>378</v>
      </c>
      <c r="C330" s="382"/>
      <c r="D330" s="382"/>
      <c r="E330" s="382"/>
      <c r="F330" s="382"/>
      <c r="G330" s="382"/>
      <c r="H330" s="382"/>
      <c r="I330" s="382"/>
      <c r="J330" s="382"/>
      <c r="K330" s="383"/>
      <c r="L330" s="452"/>
      <c r="M330" s="453"/>
      <c r="N330" s="315"/>
      <c r="P330" s="315"/>
      <c r="R330" s="315"/>
      <c r="AG330" s="166"/>
    </row>
    <row r="331" spans="1:33" s="39" customFormat="1" x14ac:dyDescent="0.25">
      <c r="A331" s="167" t="s">
        <v>331</v>
      </c>
      <c r="B331" s="382" t="s">
        <v>379</v>
      </c>
      <c r="C331" s="382"/>
      <c r="D331" s="382"/>
      <c r="E331" s="382"/>
      <c r="F331" s="382"/>
      <c r="G331" s="382"/>
      <c r="H331" s="382"/>
      <c r="I331" s="382"/>
      <c r="J331" s="382"/>
      <c r="K331" s="383"/>
      <c r="L331" s="452"/>
      <c r="M331" s="453"/>
      <c r="N331" s="315"/>
      <c r="P331" s="315"/>
      <c r="R331" s="315"/>
      <c r="AG331" s="166"/>
    </row>
    <row r="332" spans="1:33" s="39" customFormat="1" x14ac:dyDescent="0.25">
      <c r="A332" s="167" t="s">
        <v>332</v>
      </c>
      <c r="B332" s="382" t="s">
        <v>380</v>
      </c>
      <c r="C332" s="382"/>
      <c r="D332" s="382"/>
      <c r="E332" s="382"/>
      <c r="F332" s="382"/>
      <c r="G332" s="382"/>
      <c r="H332" s="382"/>
      <c r="I332" s="382"/>
      <c r="J332" s="382"/>
      <c r="K332" s="383"/>
      <c r="L332" s="452"/>
      <c r="M332" s="453"/>
      <c r="N332" s="315"/>
      <c r="P332" s="315"/>
      <c r="R332" s="315"/>
      <c r="AG332" s="166"/>
    </row>
    <row r="333" spans="1:33" s="39" customFormat="1" x14ac:dyDescent="0.25">
      <c r="A333" s="167" t="s">
        <v>353</v>
      </c>
      <c r="B333" s="382" t="s">
        <v>381</v>
      </c>
      <c r="C333" s="382"/>
      <c r="D333" s="382"/>
      <c r="E333" s="382"/>
      <c r="F333" s="382"/>
      <c r="G333" s="382"/>
      <c r="H333" s="382"/>
      <c r="I333" s="382"/>
      <c r="J333" s="382"/>
      <c r="K333" s="383"/>
      <c r="L333" s="452"/>
      <c r="M333" s="453"/>
      <c r="N333" s="315"/>
      <c r="P333" s="315"/>
      <c r="R333" s="315"/>
      <c r="AG333" s="166"/>
    </row>
    <row r="334" spans="1:33" s="39" customFormat="1" x14ac:dyDescent="0.25">
      <c r="A334" s="167" t="s">
        <v>354</v>
      </c>
      <c r="B334" s="382" t="s">
        <v>498</v>
      </c>
      <c r="C334" s="382"/>
      <c r="D334" s="382"/>
      <c r="E334" s="382"/>
      <c r="F334" s="382"/>
      <c r="G334" s="382"/>
      <c r="H334" s="382"/>
      <c r="I334" s="382"/>
      <c r="J334" s="382"/>
      <c r="K334" s="383"/>
      <c r="L334" s="452"/>
      <c r="M334" s="453"/>
      <c r="N334" s="315"/>
      <c r="P334" s="315"/>
      <c r="R334" s="315"/>
      <c r="AG334" s="166"/>
    </row>
    <row r="335" spans="1:33" s="39" customFormat="1" x14ac:dyDescent="0.25">
      <c r="A335" s="167" t="s">
        <v>355</v>
      </c>
      <c r="B335" s="382" t="s">
        <v>489</v>
      </c>
      <c r="C335" s="382"/>
      <c r="D335" s="382"/>
      <c r="E335" s="382"/>
      <c r="F335" s="382"/>
      <c r="G335" s="382"/>
      <c r="H335" s="382"/>
      <c r="I335" s="382"/>
      <c r="J335" s="382"/>
      <c r="K335" s="383"/>
      <c r="L335" s="452"/>
      <c r="M335" s="453"/>
      <c r="N335" s="315"/>
      <c r="P335" s="315"/>
      <c r="R335" s="315"/>
      <c r="AG335" s="166"/>
    </row>
    <row r="336" spans="1:33" s="39" customFormat="1" x14ac:dyDescent="0.25">
      <c r="A336" s="167" t="s">
        <v>356</v>
      </c>
      <c r="B336" s="382" t="s">
        <v>382</v>
      </c>
      <c r="C336" s="382"/>
      <c r="D336" s="382"/>
      <c r="E336" s="382"/>
      <c r="F336" s="382"/>
      <c r="G336" s="382"/>
      <c r="H336" s="382"/>
      <c r="I336" s="382"/>
      <c r="J336" s="382"/>
      <c r="K336" s="383"/>
      <c r="L336" s="452"/>
      <c r="M336" s="453"/>
      <c r="N336" s="315"/>
      <c r="P336" s="315"/>
      <c r="R336" s="315"/>
      <c r="AG336" s="166"/>
    </row>
    <row r="337" spans="1:33" s="39" customFormat="1" x14ac:dyDescent="0.25">
      <c r="A337" s="167" t="s">
        <v>357</v>
      </c>
      <c r="B337" s="382" t="s">
        <v>383</v>
      </c>
      <c r="C337" s="382"/>
      <c r="D337" s="382"/>
      <c r="E337" s="382"/>
      <c r="F337" s="382"/>
      <c r="G337" s="382"/>
      <c r="H337" s="382"/>
      <c r="I337" s="382"/>
      <c r="J337" s="382"/>
      <c r="K337" s="383"/>
      <c r="L337" s="452"/>
      <c r="M337" s="453"/>
      <c r="N337" s="315"/>
      <c r="P337" s="315"/>
      <c r="R337" s="315"/>
      <c r="AG337" s="166"/>
    </row>
    <row r="338" spans="1:33" s="39" customFormat="1" x14ac:dyDescent="0.25">
      <c r="A338" s="167" t="s">
        <v>358</v>
      </c>
      <c r="B338" s="447" t="s">
        <v>384</v>
      </c>
      <c r="C338" s="382"/>
      <c r="D338" s="382"/>
      <c r="E338" s="382"/>
      <c r="F338" s="382"/>
      <c r="G338" s="382"/>
      <c r="H338" s="382"/>
      <c r="I338" s="382"/>
      <c r="J338" s="382"/>
      <c r="K338" s="383"/>
      <c r="L338" s="452"/>
      <c r="M338" s="453"/>
      <c r="N338" s="315"/>
      <c r="P338" s="315"/>
      <c r="R338" s="315"/>
      <c r="AG338" s="166"/>
    </row>
    <row r="339" spans="1:33" s="39" customFormat="1" x14ac:dyDescent="0.25">
      <c r="A339" s="167" t="s">
        <v>359</v>
      </c>
      <c r="B339" s="447" t="s">
        <v>385</v>
      </c>
      <c r="C339" s="382"/>
      <c r="D339" s="382"/>
      <c r="E339" s="382"/>
      <c r="F339" s="382"/>
      <c r="G339" s="382"/>
      <c r="H339" s="382"/>
      <c r="I339" s="382"/>
      <c r="J339" s="382"/>
      <c r="K339" s="383"/>
      <c r="L339" s="452"/>
      <c r="M339" s="453"/>
      <c r="N339" s="315"/>
      <c r="P339" s="315"/>
      <c r="R339" s="315"/>
      <c r="AG339" s="166"/>
    </row>
    <row r="340" spans="1:33" s="39" customFormat="1" x14ac:dyDescent="0.25">
      <c r="A340" s="167" t="s">
        <v>360</v>
      </c>
      <c r="B340" s="447" t="s">
        <v>386</v>
      </c>
      <c r="C340" s="382"/>
      <c r="D340" s="382"/>
      <c r="E340" s="382"/>
      <c r="F340" s="382"/>
      <c r="G340" s="382"/>
      <c r="H340" s="382"/>
      <c r="I340" s="382"/>
      <c r="J340" s="382"/>
      <c r="K340" s="383"/>
      <c r="L340" s="452"/>
      <c r="M340" s="453"/>
      <c r="N340" s="315"/>
      <c r="P340" s="315"/>
      <c r="R340" s="315"/>
      <c r="AG340" s="166"/>
    </row>
    <row r="341" spans="1:33" s="39" customFormat="1" x14ac:dyDescent="0.25">
      <c r="A341" s="167" t="s">
        <v>361</v>
      </c>
      <c r="B341" s="447" t="s">
        <v>387</v>
      </c>
      <c r="C341" s="382"/>
      <c r="D341" s="382"/>
      <c r="E341" s="382"/>
      <c r="F341" s="382"/>
      <c r="G341" s="382"/>
      <c r="H341" s="382"/>
      <c r="I341" s="382"/>
      <c r="J341" s="382"/>
      <c r="K341" s="383"/>
      <c r="L341" s="452"/>
      <c r="M341" s="453"/>
      <c r="N341" s="315"/>
      <c r="P341" s="315"/>
      <c r="R341" s="315"/>
      <c r="AG341" s="166"/>
    </row>
    <row r="342" spans="1:33" s="39" customFormat="1" x14ac:dyDescent="0.25">
      <c r="A342" s="167" t="s">
        <v>362</v>
      </c>
      <c r="B342" s="447" t="s">
        <v>504</v>
      </c>
      <c r="C342" s="382"/>
      <c r="D342" s="382"/>
      <c r="E342" s="382"/>
      <c r="F342" s="382"/>
      <c r="G342" s="382"/>
      <c r="H342" s="382"/>
      <c r="I342" s="382"/>
      <c r="J342" s="382"/>
      <c r="K342" s="383"/>
      <c r="L342" s="452"/>
      <c r="M342" s="453"/>
      <c r="N342" s="315"/>
      <c r="P342" s="315"/>
      <c r="R342" s="315"/>
      <c r="AG342" s="166"/>
    </row>
    <row r="343" spans="1:33" s="39" customFormat="1" x14ac:dyDescent="0.25">
      <c r="A343" s="167" t="s">
        <v>363</v>
      </c>
      <c r="B343" s="447" t="s">
        <v>388</v>
      </c>
      <c r="C343" s="382"/>
      <c r="D343" s="382"/>
      <c r="E343" s="382"/>
      <c r="F343" s="382"/>
      <c r="G343" s="382"/>
      <c r="H343" s="382"/>
      <c r="I343" s="382"/>
      <c r="J343" s="382"/>
      <c r="K343" s="383"/>
      <c r="L343" s="452"/>
      <c r="M343" s="453"/>
      <c r="N343" s="315"/>
      <c r="P343" s="315"/>
      <c r="R343" s="315"/>
      <c r="AG343" s="166"/>
    </row>
    <row r="344" spans="1:33" s="39" customFormat="1" x14ac:dyDescent="0.25">
      <c r="A344" s="167" t="s">
        <v>364</v>
      </c>
      <c r="B344" s="447" t="s">
        <v>485</v>
      </c>
      <c r="C344" s="382"/>
      <c r="D344" s="382"/>
      <c r="E344" s="382"/>
      <c r="F344" s="382"/>
      <c r="G344" s="382"/>
      <c r="H344" s="382"/>
      <c r="I344" s="382"/>
      <c r="J344" s="382"/>
      <c r="K344" s="383"/>
      <c r="L344" s="452"/>
      <c r="M344" s="453"/>
      <c r="N344" s="315"/>
      <c r="P344" s="315"/>
      <c r="R344" s="315"/>
      <c r="AG344" s="166"/>
    </row>
    <row r="345" spans="1:33" s="39" customFormat="1" x14ac:dyDescent="0.25">
      <c r="A345" s="167" t="s">
        <v>365</v>
      </c>
      <c r="B345" s="447" t="s">
        <v>389</v>
      </c>
      <c r="C345" s="382"/>
      <c r="D345" s="382"/>
      <c r="E345" s="382"/>
      <c r="F345" s="382"/>
      <c r="G345" s="382"/>
      <c r="H345" s="382"/>
      <c r="I345" s="382"/>
      <c r="J345" s="382"/>
      <c r="K345" s="383"/>
      <c r="L345" s="452"/>
      <c r="M345" s="453"/>
      <c r="N345" s="315"/>
      <c r="P345" s="315"/>
      <c r="R345" s="315"/>
      <c r="AG345" s="166"/>
    </row>
    <row r="346" spans="1:33" s="39" customFormat="1" x14ac:dyDescent="0.25">
      <c r="A346" s="167" t="s">
        <v>366</v>
      </c>
      <c r="B346" s="447" t="s">
        <v>390</v>
      </c>
      <c r="C346" s="440"/>
      <c r="D346" s="440"/>
      <c r="E346" s="440"/>
      <c r="F346" s="440"/>
      <c r="G346" s="440"/>
      <c r="H346" s="440"/>
      <c r="I346" s="440"/>
      <c r="J346" s="440"/>
      <c r="K346" s="441"/>
      <c r="L346" s="452"/>
      <c r="M346" s="453"/>
      <c r="N346" s="315"/>
      <c r="P346" s="315"/>
      <c r="R346" s="315"/>
      <c r="AG346" s="166"/>
    </row>
    <row r="347" spans="1:33" s="39" customFormat="1" x14ac:dyDescent="0.25">
      <c r="A347" s="167" t="s">
        <v>367</v>
      </c>
      <c r="B347" s="447" t="s">
        <v>444</v>
      </c>
      <c r="C347" s="440"/>
      <c r="D347" s="440"/>
      <c r="E347" s="440"/>
      <c r="F347" s="440"/>
      <c r="G347" s="440"/>
      <c r="H347" s="440"/>
      <c r="I347" s="440"/>
      <c r="J347" s="440"/>
      <c r="K347" s="441"/>
      <c r="L347" s="452"/>
      <c r="M347" s="453"/>
      <c r="N347" s="315"/>
      <c r="P347" s="315"/>
      <c r="R347" s="315"/>
      <c r="AG347" s="166"/>
    </row>
    <row r="348" spans="1:33" s="39" customFormat="1" x14ac:dyDescent="0.25">
      <c r="A348" s="167" t="s">
        <v>368</v>
      </c>
      <c r="B348" s="447" t="s">
        <v>468</v>
      </c>
      <c r="C348" s="440"/>
      <c r="D348" s="440"/>
      <c r="E348" s="440"/>
      <c r="F348" s="440"/>
      <c r="G348" s="440"/>
      <c r="H348" s="440"/>
      <c r="I348" s="440"/>
      <c r="J348" s="440"/>
      <c r="K348" s="441"/>
      <c r="L348" s="452"/>
      <c r="M348" s="453"/>
      <c r="N348" s="315"/>
      <c r="P348" s="315"/>
      <c r="R348" s="315"/>
      <c r="AG348" s="166"/>
    </row>
    <row r="349" spans="1:33" s="39" customFormat="1" x14ac:dyDescent="0.25">
      <c r="A349" s="167" t="s">
        <v>369</v>
      </c>
      <c r="B349" s="447" t="s">
        <v>467</v>
      </c>
      <c r="C349" s="440"/>
      <c r="D349" s="440"/>
      <c r="E349" s="440"/>
      <c r="F349" s="440"/>
      <c r="G349" s="440"/>
      <c r="H349" s="440"/>
      <c r="I349" s="440"/>
      <c r="J349" s="440"/>
      <c r="K349" s="441"/>
      <c r="L349" s="452"/>
      <c r="M349" s="453"/>
      <c r="N349" s="315"/>
      <c r="P349" s="315"/>
      <c r="R349" s="315"/>
      <c r="AG349" s="166"/>
    </row>
    <row r="350" spans="1:33" s="39" customFormat="1" x14ac:dyDescent="0.25">
      <c r="A350" s="167" t="s">
        <v>370</v>
      </c>
      <c r="B350" s="447" t="s">
        <v>482</v>
      </c>
      <c r="C350" s="440"/>
      <c r="D350" s="440"/>
      <c r="E350" s="440"/>
      <c r="F350" s="440"/>
      <c r="G350" s="440"/>
      <c r="H350" s="440"/>
      <c r="I350" s="440"/>
      <c r="J350" s="440"/>
      <c r="K350" s="441"/>
      <c r="L350" s="452"/>
      <c r="M350" s="453"/>
      <c r="N350" s="315"/>
      <c r="P350" s="315"/>
      <c r="R350" s="315"/>
      <c r="AG350" s="166"/>
    </row>
    <row r="351" spans="1:33" s="39" customFormat="1" x14ac:dyDescent="0.25">
      <c r="A351" s="167" t="s">
        <v>371</v>
      </c>
      <c r="B351" s="447" t="s">
        <v>483</v>
      </c>
      <c r="C351" s="440"/>
      <c r="D351" s="440"/>
      <c r="E351" s="440"/>
      <c r="F351" s="440"/>
      <c r="G351" s="440"/>
      <c r="H351" s="440"/>
      <c r="I351" s="440"/>
      <c r="J351" s="440"/>
      <c r="K351" s="441"/>
      <c r="L351" s="452"/>
      <c r="M351" s="453"/>
      <c r="N351" s="315"/>
      <c r="P351" s="315"/>
      <c r="R351" s="315"/>
      <c r="AG351" s="166"/>
    </row>
    <row r="352" spans="1:33" s="39" customFormat="1" x14ac:dyDescent="0.25">
      <c r="A352" s="167" t="s">
        <v>372</v>
      </c>
      <c r="B352" s="440"/>
      <c r="C352" s="440"/>
      <c r="D352" s="440"/>
      <c r="E352" s="440"/>
      <c r="F352" s="440"/>
      <c r="G352" s="440"/>
      <c r="H352" s="440"/>
      <c r="I352" s="440"/>
      <c r="J352" s="440"/>
      <c r="K352" s="441"/>
      <c r="L352" s="452" t="s">
        <v>258</v>
      </c>
      <c r="M352" s="453"/>
      <c r="N352" s="315"/>
      <c r="P352" s="315"/>
      <c r="R352" s="315"/>
      <c r="AG352" s="166"/>
    </row>
    <row r="353" spans="1:253" s="39" customFormat="1" x14ac:dyDescent="0.25">
      <c r="A353" s="167" t="s">
        <v>486</v>
      </c>
      <c r="B353" s="440"/>
      <c r="C353" s="440"/>
      <c r="D353" s="440"/>
      <c r="E353" s="440"/>
      <c r="F353" s="440"/>
      <c r="G353" s="440"/>
      <c r="H353" s="440"/>
      <c r="I353" s="440"/>
      <c r="J353" s="440"/>
      <c r="K353" s="441"/>
      <c r="L353" s="452"/>
      <c r="M353" s="453"/>
      <c r="N353" s="315"/>
      <c r="P353" s="315"/>
      <c r="R353" s="315"/>
      <c r="AG353" s="166"/>
    </row>
    <row r="354" spans="1:253" s="39" customFormat="1" x14ac:dyDescent="0.25">
      <c r="A354" s="167" t="s">
        <v>487</v>
      </c>
      <c r="B354" s="440"/>
      <c r="C354" s="440"/>
      <c r="D354" s="440"/>
      <c r="E354" s="440"/>
      <c r="F354" s="440"/>
      <c r="G354" s="440"/>
      <c r="H354" s="440"/>
      <c r="I354" s="440"/>
      <c r="J354" s="440"/>
      <c r="K354" s="441"/>
      <c r="L354" s="452"/>
      <c r="M354" s="453"/>
      <c r="N354" s="315"/>
      <c r="P354" s="315"/>
      <c r="R354" s="315"/>
      <c r="AG354" s="166"/>
    </row>
    <row r="355" spans="1:253" s="39" customFormat="1" x14ac:dyDescent="0.25">
      <c r="A355" s="167" t="s">
        <v>488</v>
      </c>
      <c r="B355" s="440"/>
      <c r="C355" s="440"/>
      <c r="D355" s="440"/>
      <c r="E355" s="440"/>
      <c r="F355" s="440"/>
      <c r="G355" s="440"/>
      <c r="H355" s="440"/>
      <c r="I355" s="440"/>
      <c r="J355" s="440"/>
      <c r="K355" s="441"/>
      <c r="L355" s="452"/>
      <c r="M355" s="453"/>
      <c r="N355" s="315"/>
      <c r="P355" s="315"/>
      <c r="R355" s="315"/>
      <c r="AG355" s="166"/>
    </row>
    <row r="356" spans="1:253" s="39" customFormat="1" x14ac:dyDescent="0.25">
      <c r="A356" s="45"/>
      <c r="B356" s="168"/>
      <c r="D356" s="15"/>
      <c r="F356" s="315"/>
      <c r="H356" s="315"/>
      <c r="I356" s="169"/>
      <c r="J356" s="315"/>
      <c r="K356" s="170"/>
      <c r="L356" s="391"/>
      <c r="M356" s="392"/>
      <c r="N356" s="315"/>
      <c r="P356" s="315"/>
      <c r="R356" s="315"/>
      <c r="AG356" s="166"/>
    </row>
    <row r="357" spans="1:253" s="16" customFormat="1" ht="8.25" x14ac:dyDescent="0.15">
      <c r="A357" s="151"/>
      <c r="B357" s="151"/>
      <c r="F357" s="315"/>
      <c r="H357" s="315"/>
      <c r="I357" s="171"/>
      <c r="J357" s="315"/>
      <c r="L357" s="339"/>
      <c r="M357" s="41"/>
      <c r="N357" s="315"/>
      <c r="P357" s="315"/>
      <c r="R357" s="315"/>
      <c r="AG357" s="41"/>
    </row>
    <row r="358" spans="1:253" s="39" customFormat="1" x14ac:dyDescent="0.25">
      <c r="A358" s="45"/>
      <c r="B358" s="45"/>
      <c r="D358" s="15"/>
      <c r="F358" s="315"/>
      <c r="H358" s="315"/>
      <c r="I358" s="172"/>
      <c r="J358" s="334"/>
      <c r="K358" s="173" t="s">
        <v>194</v>
      </c>
      <c r="L358" s="492">
        <f>+SUM(L323:M357)</f>
        <v>0</v>
      </c>
      <c r="M358" s="493"/>
      <c r="N358" s="315"/>
      <c r="P358" s="315"/>
      <c r="R358" s="315"/>
      <c r="AG358" s="166"/>
    </row>
    <row r="359" spans="1:253" s="39" customFormat="1" x14ac:dyDescent="0.25">
      <c r="A359" s="45"/>
      <c r="B359" s="454" t="s">
        <v>27</v>
      </c>
      <c r="C359" s="454"/>
      <c r="D359" s="454"/>
      <c r="E359" s="454"/>
      <c r="F359" s="454"/>
      <c r="G359" s="454"/>
      <c r="H359" s="460">
        <f>+L358+L322</f>
        <v>5</v>
      </c>
      <c r="I359" s="461"/>
      <c r="J359" s="315"/>
      <c r="K359" s="164"/>
      <c r="L359" s="340"/>
      <c r="M359" s="123"/>
      <c r="N359" s="315"/>
      <c r="P359" s="315"/>
      <c r="R359" s="315"/>
      <c r="AG359" s="166"/>
    </row>
    <row r="360" spans="1:253" s="33" customFormat="1" ht="15" customHeight="1" x14ac:dyDescent="0.25">
      <c r="A360" s="45"/>
      <c r="B360" s="455" t="s">
        <v>36</v>
      </c>
      <c r="C360" s="455"/>
      <c r="D360" s="455"/>
      <c r="E360" s="455"/>
      <c r="F360" s="455"/>
      <c r="G360" s="455"/>
      <c r="H360" s="456" t="str">
        <f>+K461</f>
        <v>CONFORME</v>
      </c>
      <c r="I360" s="456"/>
      <c r="J360" s="456"/>
      <c r="K360" s="456"/>
      <c r="L360" s="311"/>
      <c r="M360" s="45"/>
      <c r="N360" s="311"/>
      <c r="O360" s="45"/>
      <c r="P360" s="311"/>
      <c r="Q360" s="45"/>
      <c r="R360" s="311"/>
      <c r="S360" s="45"/>
      <c r="T360" s="45"/>
      <c r="U360" s="45"/>
      <c r="V360" s="45"/>
      <c r="W360" s="45"/>
      <c r="X360" s="45"/>
      <c r="Y360" s="45"/>
      <c r="Z360" s="45"/>
      <c r="AA360" s="45"/>
      <c r="AB360" s="45"/>
      <c r="AC360" s="45"/>
      <c r="AD360" s="45"/>
      <c r="AE360" s="45"/>
      <c r="AF360" s="45"/>
      <c r="AG360" s="174"/>
      <c r="AH360" s="45"/>
      <c r="AI360" s="45"/>
      <c r="AJ360" s="45"/>
      <c r="AK360" s="45"/>
      <c r="AL360" s="45"/>
      <c r="AM360" s="45"/>
      <c r="AN360" s="45"/>
      <c r="AO360" s="45"/>
      <c r="AP360" s="45"/>
      <c r="AQ360" s="45"/>
      <c r="AR360" s="45"/>
      <c r="AS360" s="45"/>
      <c r="AT360" s="45"/>
      <c r="AU360" s="45"/>
      <c r="AV360" s="45"/>
      <c r="AW360" s="45"/>
      <c r="AX360" s="45"/>
      <c r="AY360" s="45"/>
      <c r="AZ360" s="45"/>
      <c r="BA360" s="45"/>
      <c r="BB360" s="45"/>
      <c r="BC360" s="45"/>
      <c r="BD360" s="45"/>
      <c r="BE360" s="45"/>
      <c r="BF360" s="45"/>
      <c r="BG360" s="45"/>
      <c r="BH360" s="45"/>
      <c r="BI360" s="45"/>
      <c r="BJ360" s="45"/>
      <c r="BK360" s="45"/>
      <c r="BL360" s="45"/>
      <c r="BM360" s="45"/>
      <c r="BN360" s="45"/>
      <c r="BO360" s="45"/>
      <c r="BP360" s="45"/>
      <c r="BQ360" s="45"/>
      <c r="BR360" s="45"/>
      <c r="BS360" s="45"/>
      <c r="BT360" s="45"/>
      <c r="BU360" s="45"/>
      <c r="BV360" s="45"/>
      <c r="BW360" s="45"/>
      <c r="BX360" s="45"/>
      <c r="BY360" s="45"/>
      <c r="BZ360" s="45"/>
      <c r="CA360" s="45"/>
      <c r="CB360" s="45"/>
      <c r="CC360" s="45"/>
      <c r="CD360" s="45"/>
      <c r="CE360" s="45"/>
      <c r="CF360" s="45"/>
      <c r="CG360" s="45"/>
      <c r="CH360" s="45"/>
      <c r="CI360" s="45"/>
      <c r="CJ360" s="45"/>
      <c r="CK360" s="45"/>
      <c r="CL360" s="45"/>
      <c r="CM360" s="45"/>
      <c r="CN360" s="45"/>
      <c r="CO360" s="45"/>
      <c r="CP360" s="45"/>
      <c r="CQ360" s="45"/>
      <c r="CR360" s="45"/>
      <c r="CS360" s="45"/>
      <c r="CT360" s="45"/>
      <c r="CU360" s="45"/>
      <c r="CV360" s="45"/>
      <c r="CW360" s="45"/>
      <c r="CX360" s="45"/>
      <c r="CY360" s="45"/>
      <c r="CZ360" s="45"/>
      <c r="DA360" s="45"/>
      <c r="DB360" s="45"/>
      <c r="DC360" s="45"/>
      <c r="DD360" s="45"/>
      <c r="DE360" s="45"/>
      <c r="DF360" s="45"/>
      <c r="DG360" s="45"/>
      <c r="DH360" s="45"/>
      <c r="DI360" s="45"/>
      <c r="DJ360" s="45"/>
      <c r="DK360" s="45"/>
      <c r="DL360" s="45"/>
      <c r="DM360" s="45"/>
      <c r="DN360" s="45"/>
      <c r="DO360" s="45"/>
      <c r="DP360" s="45"/>
      <c r="DQ360" s="45"/>
      <c r="DR360" s="45"/>
      <c r="DS360" s="45"/>
      <c r="DT360" s="45"/>
      <c r="DU360" s="45"/>
      <c r="DV360" s="45"/>
      <c r="DW360" s="45"/>
      <c r="DX360" s="45"/>
      <c r="DY360" s="45"/>
      <c r="DZ360" s="45"/>
      <c r="EA360" s="45"/>
      <c r="EB360" s="45"/>
      <c r="EC360" s="45"/>
      <c r="ED360" s="45"/>
      <c r="EE360" s="45"/>
      <c r="EF360" s="45"/>
      <c r="EG360" s="45"/>
      <c r="EH360" s="45"/>
      <c r="EI360" s="45"/>
      <c r="EJ360" s="45"/>
      <c r="EK360" s="45"/>
      <c r="EL360" s="45"/>
      <c r="EM360" s="45"/>
      <c r="EN360" s="45"/>
      <c r="EO360" s="45"/>
      <c r="EP360" s="45"/>
      <c r="EQ360" s="45"/>
      <c r="ER360" s="45"/>
      <c r="ES360" s="45"/>
      <c r="ET360" s="45"/>
      <c r="EU360" s="45"/>
      <c r="EV360" s="45"/>
      <c r="EW360" s="45"/>
      <c r="EX360" s="45"/>
      <c r="EY360" s="45"/>
      <c r="EZ360" s="45"/>
      <c r="FA360" s="45"/>
      <c r="FB360" s="45"/>
      <c r="FC360" s="45"/>
      <c r="FD360" s="45"/>
      <c r="FE360" s="45"/>
      <c r="FF360" s="45"/>
      <c r="FG360" s="45"/>
      <c r="FH360" s="45"/>
      <c r="FI360" s="45"/>
      <c r="FJ360" s="45"/>
      <c r="FK360" s="45"/>
      <c r="FL360" s="45"/>
      <c r="FM360" s="45"/>
      <c r="FN360" s="45"/>
      <c r="FO360" s="45"/>
      <c r="FP360" s="45"/>
      <c r="FQ360" s="45"/>
      <c r="FR360" s="45"/>
      <c r="FS360" s="45"/>
      <c r="FT360" s="45"/>
      <c r="FU360" s="45"/>
      <c r="FV360" s="45"/>
      <c r="FW360" s="45"/>
      <c r="FX360" s="45"/>
      <c r="FY360" s="45"/>
      <c r="FZ360" s="45"/>
      <c r="GA360" s="45"/>
      <c r="GB360" s="45"/>
      <c r="GC360" s="45"/>
      <c r="GD360" s="45"/>
      <c r="GE360" s="45"/>
      <c r="GF360" s="45"/>
      <c r="GG360" s="45"/>
      <c r="GH360" s="45"/>
      <c r="GI360" s="45"/>
      <c r="GJ360" s="45"/>
      <c r="GK360" s="45"/>
      <c r="GL360" s="45"/>
      <c r="GM360" s="45"/>
      <c r="GN360" s="45"/>
      <c r="GO360" s="45"/>
      <c r="GP360" s="45"/>
      <c r="GQ360" s="45"/>
      <c r="GR360" s="45"/>
      <c r="GS360" s="45"/>
      <c r="GT360" s="45"/>
      <c r="GU360" s="45"/>
      <c r="GV360" s="45"/>
      <c r="GW360" s="45"/>
      <c r="GX360" s="45"/>
      <c r="GY360" s="45"/>
      <c r="GZ360" s="45"/>
      <c r="HA360" s="45"/>
      <c r="HB360" s="45"/>
      <c r="HC360" s="45"/>
      <c r="HD360" s="45"/>
      <c r="HE360" s="45"/>
      <c r="HF360" s="45"/>
      <c r="HG360" s="45"/>
      <c r="HH360" s="45"/>
      <c r="HI360" s="45"/>
      <c r="HJ360" s="45"/>
      <c r="HK360" s="45"/>
      <c r="HL360" s="45"/>
      <c r="HM360" s="45"/>
      <c r="HN360" s="45"/>
      <c r="HO360" s="45"/>
      <c r="HP360" s="45"/>
      <c r="HQ360" s="45"/>
      <c r="HR360" s="45"/>
      <c r="HS360" s="45"/>
      <c r="HT360" s="45"/>
      <c r="HU360" s="45"/>
      <c r="HV360" s="45"/>
      <c r="HW360" s="45"/>
      <c r="HX360" s="45"/>
      <c r="HY360" s="45"/>
      <c r="HZ360" s="45"/>
      <c r="IA360" s="45"/>
      <c r="IB360" s="45"/>
      <c r="IC360" s="45"/>
      <c r="ID360" s="45"/>
      <c r="IE360" s="45"/>
      <c r="IF360" s="45"/>
      <c r="IG360" s="45"/>
      <c r="IH360" s="45"/>
      <c r="II360" s="45"/>
      <c r="IJ360" s="45"/>
      <c r="IK360" s="45"/>
      <c r="IL360" s="45"/>
      <c r="IM360" s="45"/>
      <c r="IN360" s="45"/>
      <c r="IO360" s="45"/>
      <c r="IP360" s="45"/>
      <c r="IQ360" s="45"/>
      <c r="IR360" s="45"/>
      <c r="IS360" s="45"/>
    </row>
    <row r="361" spans="1:253" s="33" customFormat="1" ht="12.75" x14ac:dyDescent="0.25">
      <c r="A361" s="45"/>
      <c r="B361" s="45"/>
      <c r="C361" s="45"/>
      <c r="D361" s="7"/>
      <c r="E361" s="45"/>
      <c r="F361" s="311"/>
      <c r="G361" s="45"/>
      <c r="H361" s="311"/>
      <c r="I361" s="45"/>
      <c r="J361" s="311"/>
      <c r="K361" s="45"/>
      <c r="L361" s="311"/>
      <c r="M361" s="45"/>
      <c r="N361" s="311"/>
      <c r="O361" s="45"/>
      <c r="P361" s="311"/>
      <c r="Q361" s="45"/>
      <c r="R361" s="311"/>
      <c r="S361" s="45"/>
      <c r="T361" s="45"/>
      <c r="U361" s="45"/>
      <c r="V361" s="45"/>
      <c r="W361" s="45"/>
      <c r="X361" s="45"/>
      <c r="Y361" s="45"/>
      <c r="Z361" s="45"/>
      <c r="AA361" s="45"/>
      <c r="AB361" s="45"/>
      <c r="AC361" s="45"/>
      <c r="AD361" s="45"/>
      <c r="AE361" s="45"/>
      <c r="AF361" s="45"/>
      <c r="AG361" s="174"/>
      <c r="AH361" s="45"/>
      <c r="AI361" s="45"/>
      <c r="AJ361" s="45"/>
      <c r="AK361" s="45"/>
      <c r="AL361" s="45"/>
      <c r="AM361" s="45"/>
      <c r="AN361" s="45"/>
      <c r="AO361" s="45"/>
      <c r="AP361" s="45"/>
      <c r="AQ361" s="45"/>
      <c r="AR361" s="45"/>
      <c r="AS361" s="45"/>
      <c r="AT361" s="45"/>
      <c r="AU361" s="45"/>
      <c r="AV361" s="45"/>
      <c r="AW361" s="45"/>
      <c r="AX361" s="45"/>
      <c r="AY361" s="45"/>
      <c r="AZ361" s="45"/>
      <c r="BA361" s="45"/>
      <c r="BB361" s="45"/>
      <c r="BC361" s="45"/>
      <c r="BD361" s="45"/>
      <c r="BE361" s="45"/>
      <c r="BF361" s="45"/>
      <c r="BG361" s="45"/>
      <c r="BH361" s="45"/>
      <c r="BI361" s="45"/>
      <c r="BJ361" s="45"/>
      <c r="BK361" s="45"/>
      <c r="BL361" s="45"/>
      <c r="BM361" s="45"/>
      <c r="BN361" s="45"/>
      <c r="BO361" s="45"/>
      <c r="BP361" s="45"/>
      <c r="BQ361" s="45"/>
      <c r="BR361" s="45"/>
      <c r="BS361" s="45"/>
      <c r="BT361" s="45"/>
      <c r="BU361" s="45"/>
      <c r="BV361" s="45"/>
      <c r="BW361" s="45"/>
      <c r="BX361" s="45"/>
      <c r="BY361" s="45"/>
      <c r="BZ361" s="45"/>
      <c r="CA361" s="45"/>
      <c r="CB361" s="45"/>
      <c r="CC361" s="45"/>
      <c r="CD361" s="45"/>
      <c r="CE361" s="45"/>
      <c r="CF361" s="45"/>
      <c r="CG361" s="45"/>
      <c r="CH361" s="45"/>
      <c r="CI361" s="45"/>
      <c r="CJ361" s="45"/>
      <c r="CK361" s="45"/>
      <c r="CL361" s="45"/>
      <c r="CM361" s="45"/>
      <c r="CN361" s="45"/>
      <c r="CO361" s="45"/>
      <c r="CP361" s="45"/>
      <c r="CQ361" s="45"/>
      <c r="CR361" s="45"/>
      <c r="CS361" s="45"/>
      <c r="CT361" s="45"/>
      <c r="CU361" s="45"/>
      <c r="CV361" s="45"/>
      <c r="CW361" s="45"/>
      <c r="CX361" s="45"/>
      <c r="CY361" s="45"/>
      <c r="CZ361" s="45"/>
      <c r="DA361" s="45"/>
      <c r="DB361" s="45"/>
      <c r="DC361" s="45"/>
      <c r="DD361" s="45"/>
      <c r="DE361" s="45"/>
      <c r="DF361" s="45"/>
      <c r="DG361" s="45"/>
      <c r="DH361" s="45"/>
      <c r="DI361" s="45"/>
      <c r="DJ361" s="45"/>
      <c r="DK361" s="45"/>
      <c r="DL361" s="45"/>
      <c r="DM361" s="45"/>
      <c r="DN361" s="45"/>
      <c r="DO361" s="45"/>
      <c r="DP361" s="45"/>
      <c r="DQ361" s="45"/>
      <c r="DR361" s="45"/>
      <c r="DS361" s="45"/>
      <c r="DT361" s="45"/>
      <c r="DU361" s="45"/>
      <c r="DV361" s="45"/>
      <c r="DW361" s="45"/>
      <c r="DX361" s="45"/>
      <c r="DY361" s="45"/>
      <c r="DZ361" s="45"/>
      <c r="EA361" s="45"/>
      <c r="EB361" s="45"/>
      <c r="EC361" s="45"/>
      <c r="ED361" s="45"/>
      <c r="EE361" s="45"/>
      <c r="EF361" s="45"/>
      <c r="EG361" s="45"/>
      <c r="EH361" s="45"/>
      <c r="EI361" s="45"/>
      <c r="EJ361" s="45"/>
      <c r="EK361" s="45"/>
      <c r="EL361" s="45"/>
      <c r="EM361" s="45"/>
      <c r="EN361" s="45"/>
      <c r="EO361" s="45"/>
      <c r="EP361" s="45"/>
      <c r="EQ361" s="45"/>
      <c r="ER361" s="45"/>
      <c r="ES361" s="45"/>
      <c r="ET361" s="45"/>
      <c r="EU361" s="45"/>
      <c r="EV361" s="45"/>
      <c r="EW361" s="45"/>
      <c r="EX361" s="45"/>
      <c r="EY361" s="45"/>
      <c r="EZ361" s="45"/>
      <c r="FA361" s="45"/>
      <c r="FB361" s="45"/>
      <c r="FC361" s="45"/>
      <c r="FD361" s="45"/>
      <c r="FE361" s="45"/>
      <c r="FF361" s="45"/>
      <c r="FG361" s="45"/>
      <c r="FH361" s="45"/>
      <c r="FI361" s="45"/>
      <c r="FJ361" s="45"/>
      <c r="FK361" s="45"/>
      <c r="FL361" s="45"/>
      <c r="FM361" s="45"/>
      <c r="FN361" s="45"/>
      <c r="FO361" s="45"/>
      <c r="FP361" s="45"/>
      <c r="FQ361" s="45"/>
      <c r="FR361" s="45"/>
      <c r="FS361" s="45"/>
      <c r="FT361" s="45"/>
      <c r="FU361" s="45"/>
      <c r="FV361" s="45"/>
      <c r="FW361" s="45"/>
      <c r="FX361" s="45"/>
      <c r="FY361" s="45"/>
      <c r="FZ361" s="45"/>
      <c r="GA361" s="45"/>
      <c r="GB361" s="45"/>
      <c r="GC361" s="45"/>
      <c r="GD361" s="45"/>
      <c r="GE361" s="45"/>
      <c r="GF361" s="45"/>
      <c r="GG361" s="45"/>
      <c r="GH361" s="45"/>
      <c r="GI361" s="45"/>
      <c r="GJ361" s="45"/>
      <c r="GK361" s="45"/>
      <c r="GL361" s="45"/>
      <c r="GM361" s="45"/>
      <c r="GN361" s="45"/>
      <c r="GO361" s="45"/>
      <c r="GP361" s="45"/>
      <c r="GQ361" s="45"/>
      <c r="GR361" s="45"/>
      <c r="GS361" s="45"/>
      <c r="GT361" s="45"/>
      <c r="GU361" s="45"/>
      <c r="GV361" s="45"/>
      <c r="GW361" s="45"/>
      <c r="GX361" s="45"/>
      <c r="GY361" s="45"/>
      <c r="GZ361" s="45"/>
      <c r="HA361" s="45"/>
      <c r="HB361" s="45"/>
      <c r="HC361" s="45"/>
      <c r="HD361" s="45"/>
      <c r="HE361" s="45"/>
      <c r="HF361" s="45"/>
      <c r="HG361" s="45"/>
      <c r="HH361" s="45"/>
      <c r="HI361" s="45"/>
      <c r="HJ361" s="45"/>
      <c r="HK361" s="45"/>
      <c r="HL361" s="45"/>
      <c r="HM361" s="45"/>
      <c r="HN361" s="45"/>
      <c r="HO361" s="45"/>
      <c r="HP361" s="45"/>
      <c r="HQ361" s="45"/>
      <c r="HR361" s="45"/>
      <c r="HS361" s="45"/>
      <c r="HT361" s="45"/>
      <c r="HU361" s="45"/>
      <c r="HV361" s="45"/>
      <c r="HW361" s="45"/>
      <c r="HX361" s="45"/>
      <c r="HY361" s="45"/>
      <c r="HZ361" s="45"/>
      <c r="IA361" s="45"/>
      <c r="IB361" s="45"/>
      <c r="IC361" s="45"/>
      <c r="ID361" s="45"/>
      <c r="IE361" s="45"/>
      <c r="IF361" s="45"/>
      <c r="IG361" s="45"/>
      <c r="IH361" s="45"/>
      <c r="II361" s="45"/>
      <c r="IJ361" s="45"/>
      <c r="IK361" s="45"/>
      <c r="IL361" s="45"/>
      <c r="IM361" s="45"/>
      <c r="IN361" s="45"/>
      <c r="IO361" s="45"/>
      <c r="IP361" s="45"/>
      <c r="IQ361" s="45"/>
      <c r="IR361" s="45"/>
      <c r="IS361" s="45"/>
    </row>
    <row r="362" spans="1:253" s="33" customFormat="1" ht="12.75" outlineLevel="1" x14ac:dyDescent="0.25">
      <c r="A362" s="45"/>
      <c r="B362" s="45"/>
      <c r="C362" s="45"/>
      <c r="D362" s="7"/>
      <c r="E362" s="45"/>
      <c r="F362" s="311"/>
      <c r="G362" s="45"/>
      <c r="H362" s="311"/>
      <c r="I362" s="45"/>
      <c r="J362" s="311"/>
      <c r="K362" s="45"/>
      <c r="L362" s="311"/>
      <c r="M362" s="45"/>
      <c r="N362" s="311"/>
      <c r="O362" s="45"/>
      <c r="P362" s="311"/>
      <c r="Q362" s="45"/>
      <c r="R362" s="311"/>
      <c r="S362" s="45"/>
      <c r="T362" s="45"/>
      <c r="U362" s="45"/>
      <c r="V362" s="45"/>
      <c r="W362" s="45"/>
      <c r="X362" s="45"/>
      <c r="Y362" s="45"/>
      <c r="Z362" s="45"/>
      <c r="AA362" s="45"/>
      <c r="AB362" s="45"/>
      <c r="AC362" s="45"/>
      <c r="AD362" s="45"/>
      <c r="AE362" s="45"/>
      <c r="AF362" s="45"/>
      <c r="AG362" s="174"/>
      <c r="AH362" s="45"/>
      <c r="AI362" s="45"/>
      <c r="AJ362" s="45"/>
      <c r="AK362" s="45"/>
      <c r="AL362" s="45"/>
      <c r="AM362" s="45"/>
      <c r="AN362" s="45"/>
      <c r="AO362" s="45"/>
      <c r="AP362" s="45"/>
      <c r="AQ362" s="45"/>
      <c r="AR362" s="45"/>
      <c r="AS362" s="45"/>
      <c r="AT362" s="45"/>
      <c r="AU362" s="45"/>
      <c r="AV362" s="45"/>
      <c r="AW362" s="45"/>
      <c r="AX362" s="45"/>
      <c r="AY362" s="45"/>
      <c r="AZ362" s="45"/>
      <c r="BA362" s="45"/>
      <c r="BB362" s="45"/>
      <c r="BC362" s="45"/>
      <c r="BD362" s="45"/>
      <c r="BE362" s="45"/>
      <c r="BF362" s="45"/>
      <c r="BG362" s="45"/>
      <c r="BH362" s="45"/>
      <c r="BI362" s="45"/>
      <c r="BJ362" s="45"/>
      <c r="BK362" s="45"/>
      <c r="BL362" s="45"/>
      <c r="BM362" s="45"/>
      <c r="BN362" s="45"/>
      <c r="BO362" s="45"/>
      <c r="BP362" s="45"/>
      <c r="BQ362" s="45"/>
      <c r="BR362" s="45"/>
      <c r="BS362" s="45"/>
      <c r="BT362" s="45"/>
      <c r="BU362" s="45"/>
      <c r="BV362" s="45"/>
      <c r="BW362" s="45"/>
      <c r="BX362" s="45"/>
      <c r="BY362" s="45"/>
      <c r="BZ362" s="45"/>
      <c r="CA362" s="45"/>
      <c r="CB362" s="45"/>
      <c r="CC362" s="45"/>
      <c r="CD362" s="45"/>
      <c r="CE362" s="45"/>
      <c r="CF362" s="45"/>
      <c r="CG362" s="45"/>
      <c r="CH362" s="45"/>
      <c r="CI362" s="45"/>
      <c r="CJ362" s="45"/>
      <c r="CK362" s="45"/>
      <c r="CL362" s="45"/>
      <c r="CM362" s="45"/>
      <c r="CN362" s="45"/>
      <c r="CO362" s="45"/>
      <c r="CP362" s="45"/>
      <c r="CQ362" s="45"/>
      <c r="CR362" s="45"/>
      <c r="CS362" s="45"/>
      <c r="CT362" s="45"/>
      <c r="CU362" s="45"/>
      <c r="CV362" s="45"/>
      <c r="CW362" s="45"/>
      <c r="CX362" s="45"/>
      <c r="CY362" s="45"/>
      <c r="CZ362" s="45"/>
      <c r="DA362" s="45"/>
      <c r="DB362" s="45"/>
      <c r="DC362" s="45"/>
      <c r="DD362" s="45"/>
      <c r="DE362" s="45"/>
      <c r="DF362" s="45"/>
      <c r="DG362" s="45"/>
      <c r="DH362" s="45"/>
      <c r="DI362" s="45"/>
      <c r="DJ362" s="45"/>
      <c r="DK362" s="45"/>
      <c r="DL362" s="45"/>
      <c r="DM362" s="45"/>
      <c r="DN362" s="45"/>
      <c r="DO362" s="45"/>
      <c r="DP362" s="45"/>
      <c r="DQ362" s="45"/>
      <c r="DR362" s="45"/>
      <c r="DS362" s="45"/>
      <c r="DT362" s="45"/>
      <c r="DU362" s="45"/>
      <c r="DV362" s="45"/>
      <c r="DW362" s="45"/>
      <c r="DX362" s="45"/>
      <c r="DY362" s="45"/>
      <c r="DZ362" s="45"/>
      <c r="EA362" s="45"/>
      <c r="EB362" s="45"/>
      <c r="EC362" s="45"/>
      <c r="ED362" s="45"/>
      <c r="EE362" s="45"/>
      <c r="EF362" s="45"/>
      <c r="EG362" s="45"/>
      <c r="EH362" s="45"/>
      <c r="EI362" s="45"/>
      <c r="EJ362" s="45"/>
      <c r="EK362" s="45"/>
      <c r="EL362" s="45"/>
      <c r="EM362" s="45"/>
      <c r="EN362" s="45"/>
      <c r="EO362" s="45"/>
      <c r="EP362" s="45"/>
      <c r="EQ362" s="45"/>
      <c r="ER362" s="45"/>
      <c r="ES362" s="45"/>
      <c r="ET362" s="45"/>
      <c r="EU362" s="45"/>
      <c r="EV362" s="45"/>
      <c r="EW362" s="45"/>
      <c r="EX362" s="45"/>
      <c r="EY362" s="45"/>
      <c r="EZ362" s="45"/>
      <c r="FA362" s="45"/>
      <c r="FB362" s="45"/>
      <c r="FC362" s="45"/>
      <c r="FD362" s="45"/>
      <c r="FE362" s="45"/>
      <c r="FF362" s="45"/>
      <c r="FG362" s="45"/>
      <c r="FH362" s="45"/>
      <c r="FI362" s="45"/>
      <c r="FJ362" s="45"/>
      <c r="FK362" s="45"/>
      <c r="FL362" s="45"/>
      <c r="FM362" s="45"/>
      <c r="FN362" s="45"/>
      <c r="FO362" s="45"/>
      <c r="FP362" s="45"/>
      <c r="FQ362" s="45"/>
      <c r="FR362" s="45"/>
      <c r="FS362" s="45"/>
      <c r="FT362" s="45"/>
      <c r="FU362" s="45"/>
      <c r="FV362" s="45"/>
      <c r="FW362" s="45"/>
      <c r="FX362" s="45"/>
      <c r="FY362" s="45"/>
      <c r="FZ362" s="45"/>
      <c r="GA362" s="45"/>
      <c r="GB362" s="45"/>
      <c r="GC362" s="45"/>
      <c r="GD362" s="45"/>
      <c r="GE362" s="45"/>
      <c r="GF362" s="45"/>
      <c r="GG362" s="45"/>
      <c r="GH362" s="45"/>
      <c r="GI362" s="45"/>
      <c r="GJ362" s="45"/>
      <c r="GK362" s="45"/>
      <c r="GL362" s="45"/>
      <c r="GM362" s="45"/>
      <c r="GN362" s="45"/>
      <c r="GO362" s="45"/>
      <c r="GP362" s="45"/>
      <c r="GQ362" s="45"/>
      <c r="GR362" s="45"/>
      <c r="GS362" s="45"/>
      <c r="GT362" s="45"/>
      <c r="GU362" s="45"/>
      <c r="GV362" s="45"/>
      <c r="GW362" s="45"/>
      <c r="GX362" s="45"/>
      <c r="GY362" s="45"/>
      <c r="GZ362" s="45"/>
      <c r="HA362" s="45"/>
      <c r="HB362" s="45"/>
      <c r="HC362" s="45"/>
      <c r="HD362" s="45"/>
      <c r="HE362" s="45"/>
      <c r="HF362" s="45"/>
      <c r="HG362" s="45"/>
      <c r="HH362" s="45"/>
      <c r="HI362" s="45"/>
      <c r="HJ362" s="45"/>
      <c r="HK362" s="45"/>
      <c r="HL362" s="45"/>
      <c r="HM362" s="45"/>
      <c r="HN362" s="45"/>
      <c r="HO362" s="45"/>
      <c r="HP362" s="45"/>
      <c r="HQ362" s="45"/>
      <c r="HR362" s="45"/>
      <c r="HS362" s="45"/>
      <c r="HT362" s="45"/>
      <c r="HU362" s="45"/>
      <c r="HV362" s="45"/>
      <c r="HW362" s="45"/>
      <c r="HX362" s="45"/>
      <c r="HY362" s="45"/>
      <c r="HZ362" s="45"/>
      <c r="IA362" s="45"/>
      <c r="IB362" s="45"/>
      <c r="IC362" s="45"/>
      <c r="ID362" s="45"/>
      <c r="IE362" s="45"/>
      <c r="IF362" s="45"/>
      <c r="IG362" s="45"/>
      <c r="IH362" s="45"/>
      <c r="II362" s="45"/>
      <c r="IJ362" s="45"/>
      <c r="IK362" s="45"/>
      <c r="IL362" s="45"/>
      <c r="IM362" s="45"/>
      <c r="IN362" s="45"/>
      <c r="IO362" s="45"/>
      <c r="IP362" s="45"/>
      <c r="IQ362" s="45"/>
      <c r="IR362" s="45"/>
      <c r="IS362" s="45"/>
    </row>
    <row r="363" spans="1:253" s="33" customFormat="1" ht="15" customHeight="1" outlineLevel="1" x14ac:dyDescent="0.25">
      <c r="A363" s="459" t="str">
        <f>+B8</f>
        <v>Bellay JP</v>
      </c>
      <c r="B363" s="459"/>
      <c r="C363" s="455" t="s">
        <v>221</v>
      </c>
      <c r="D363" s="455"/>
      <c r="E363" s="164" t="str">
        <f>+K462</f>
        <v>CONFORME</v>
      </c>
      <c r="F363" s="316"/>
      <c r="G363" s="45"/>
      <c r="H363" s="316"/>
      <c r="I363" s="164"/>
      <c r="J363" s="316"/>
      <c r="K363" s="164"/>
      <c r="L363" s="316"/>
      <c r="M363" s="164"/>
      <c r="N363" s="311"/>
      <c r="P363" s="311"/>
      <c r="R363" s="311"/>
      <c r="U363" s="164"/>
      <c r="V363" s="164"/>
      <c r="AG363" s="47"/>
    </row>
    <row r="364" spans="1:253" s="39" customFormat="1" outlineLevel="1" x14ac:dyDescent="0.25">
      <c r="A364" s="45"/>
      <c r="B364" s="45" t="s">
        <v>222</v>
      </c>
      <c r="D364" s="15"/>
      <c r="F364" s="315"/>
      <c r="G364" s="165" t="s">
        <v>25</v>
      </c>
      <c r="H364" s="315"/>
      <c r="I364" s="165" t="s">
        <v>24</v>
      </c>
      <c r="J364" s="462">
        <v>43466</v>
      </c>
      <c r="K364" s="462"/>
      <c r="L364" s="490">
        <f>+F315</f>
        <v>6</v>
      </c>
      <c r="M364" s="491"/>
      <c r="N364" s="315"/>
      <c r="P364" s="315"/>
      <c r="R364" s="315"/>
      <c r="AG364" s="166"/>
    </row>
    <row r="365" spans="1:253" s="39" customFormat="1" outlineLevel="1" x14ac:dyDescent="0.25">
      <c r="A365" s="167" t="s">
        <v>319</v>
      </c>
      <c r="B365" s="457" t="s">
        <v>153</v>
      </c>
      <c r="C365" s="457"/>
      <c r="D365" s="457"/>
      <c r="E365" s="457"/>
      <c r="F365" s="457"/>
      <c r="G365" s="457"/>
      <c r="H365" s="457"/>
      <c r="I365" s="457"/>
      <c r="J365" s="457"/>
      <c r="K365" s="458"/>
      <c r="L365" s="452"/>
      <c r="M365" s="453"/>
      <c r="N365" s="315"/>
      <c r="P365" s="315"/>
      <c r="R365" s="315"/>
      <c r="AG365" s="166"/>
    </row>
    <row r="366" spans="1:253" s="39" customFormat="1" outlineLevel="1" x14ac:dyDescent="0.25">
      <c r="A366" s="167" t="s">
        <v>320</v>
      </c>
      <c r="B366" s="457"/>
      <c r="C366" s="457"/>
      <c r="D366" s="457"/>
      <c r="E366" s="457"/>
      <c r="F366" s="457"/>
      <c r="G366" s="457"/>
      <c r="H366" s="457"/>
      <c r="I366" s="457"/>
      <c r="J366" s="457"/>
      <c r="K366" s="458"/>
      <c r="L366" s="452"/>
      <c r="M366" s="453"/>
      <c r="N366" s="315"/>
      <c r="P366" s="315"/>
      <c r="R366" s="315"/>
      <c r="AG366" s="166"/>
    </row>
    <row r="367" spans="1:253" s="39" customFormat="1" outlineLevel="1" x14ac:dyDescent="0.25">
      <c r="A367" s="167" t="s">
        <v>321</v>
      </c>
      <c r="B367" s="457"/>
      <c r="C367" s="457"/>
      <c r="D367" s="457"/>
      <c r="E367" s="457"/>
      <c r="F367" s="457"/>
      <c r="G367" s="457"/>
      <c r="H367" s="457"/>
      <c r="I367" s="457"/>
      <c r="J367" s="457"/>
      <c r="K367" s="458"/>
      <c r="L367" s="452"/>
      <c r="M367" s="453"/>
      <c r="N367" s="315"/>
      <c r="P367" s="315"/>
      <c r="R367" s="315"/>
      <c r="AG367" s="166"/>
    </row>
    <row r="368" spans="1:253" s="16" customFormat="1" ht="8.25" outlineLevel="1" x14ac:dyDescent="0.15">
      <c r="A368" s="151"/>
      <c r="B368" s="151"/>
      <c r="F368" s="315"/>
      <c r="H368" s="315"/>
      <c r="I368" s="171"/>
      <c r="J368" s="315"/>
      <c r="L368" s="339"/>
      <c r="M368" s="41"/>
      <c r="N368" s="315"/>
      <c r="P368" s="315"/>
      <c r="R368" s="315"/>
      <c r="AG368" s="41"/>
    </row>
    <row r="369" spans="1:253" s="39" customFormat="1" outlineLevel="1" x14ac:dyDescent="0.25">
      <c r="A369" s="45"/>
      <c r="B369" s="45"/>
      <c r="D369" s="15"/>
      <c r="F369" s="315"/>
      <c r="H369" s="315"/>
      <c r="I369" s="172"/>
      <c r="J369" s="334"/>
      <c r="K369" s="173" t="s">
        <v>194</v>
      </c>
      <c r="L369" s="492">
        <f>+SUM(L365:M368)</f>
        <v>0</v>
      </c>
      <c r="M369" s="493"/>
      <c r="N369" s="315"/>
      <c r="P369" s="315"/>
      <c r="R369" s="315"/>
      <c r="AG369" s="166"/>
    </row>
    <row r="370" spans="1:253" s="39" customFormat="1" outlineLevel="1" x14ac:dyDescent="0.25">
      <c r="A370" s="45"/>
      <c r="B370" s="45"/>
      <c r="C370" s="480" t="s">
        <v>27</v>
      </c>
      <c r="D370" s="480"/>
      <c r="E370" s="480"/>
      <c r="F370" s="480"/>
      <c r="G370" s="480"/>
      <c r="H370" s="460">
        <f>+L369+L364</f>
        <v>6</v>
      </c>
      <c r="I370" s="461"/>
      <c r="J370" s="315"/>
      <c r="K370" s="164"/>
      <c r="L370" s="340"/>
      <c r="M370" s="123"/>
      <c r="N370" s="315"/>
      <c r="P370" s="315"/>
      <c r="R370" s="315"/>
      <c r="AG370" s="166"/>
    </row>
    <row r="371" spans="1:253" s="33" customFormat="1" ht="15" customHeight="1" outlineLevel="1" x14ac:dyDescent="0.25">
      <c r="A371" s="45"/>
      <c r="B371" s="45"/>
      <c r="C371" s="456" t="s">
        <v>36</v>
      </c>
      <c r="D371" s="456"/>
      <c r="E371" s="456"/>
      <c r="F371" s="456"/>
      <c r="G371" s="456"/>
      <c r="H371" s="456" t="str">
        <f>+K462</f>
        <v>CONFORME</v>
      </c>
      <c r="I371" s="456"/>
      <c r="J371" s="456"/>
      <c r="K371" s="456"/>
      <c r="L371" s="311"/>
      <c r="M371" s="45"/>
      <c r="N371" s="311"/>
      <c r="O371" s="45"/>
      <c r="P371" s="311"/>
      <c r="Q371" s="45"/>
      <c r="R371" s="311"/>
      <c r="S371" s="45"/>
      <c r="T371" s="45"/>
      <c r="U371" s="45"/>
      <c r="V371" s="45"/>
      <c r="W371" s="45"/>
      <c r="X371" s="45"/>
      <c r="Y371" s="45"/>
      <c r="Z371" s="45"/>
      <c r="AA371" s="45"/>
      <c r="AB371" s="45"/>
      <c r="AC371" s="45"/>
      <c r="AD371" s="45"/>
      <c r="AE371" s="45"/>
      <c r="AF371" s="45"/>
      <c r="AG371" s="174"/>
      <c r="AH371" s="45"/>
      <c r="AI371" s="45"/>
      <c r="AJ371" s="45"/>
      <c r="AK371" s="45"/>
      <c r="AL371" s="45"/>
      <c r="AM371" s="45"/>
      <c r="AN371" s="45"/>
      <c r="AO371" s="45"/>
      <c r="AP371" s="45"/>
      <c r="AQ371" s="45"/>
      <c r="AR371" s="45"/>
      <c r="AS371" s="45"/>
      <c r="AT371" s="45"/>
      <c r="AU371" s="45"/>
      <c r="AV371" s="45"/>
      <c r="AW371" s="45"/>
      <c r="AX371" s="45"/>
      <c r="AY371" s="45"/>
      <c r="AZ371" s="45"/>
      <c r="BA371" s="45"/>
      <c r="BB371" s="45"/>
      <c r="BC371" s="45"/>
      <c r="BD371" s="45"/>
      <c r="BE371" s="45"/>
      <c r="BF371" s="45"/>
      <c r="BG371" s="45"/>
      <c r="BH371" s="45"/>
      <c r="BI371" s="45"/>
      <c r="BJ371" s="45"/>
      <c r="BK371" s="45"/>
      <c r="BL371" s="45"/>
      <c r="BM371" s="45"/>
      <c r="BN371" s="45"/>
      <c r="BO371" s="45"/>
      <c r="BP371" s="45"/>
      <c r="BQ371" s="45"/>
      <c r="BR371" s="45"/>
      <c r="BS371" s="45"/>
      <c r="BT371" s="45"/>
      <c r="BU371" s="45"/>
      <c r="BV371" s="45"/>
      <c r="BW371" s="45"/>
      <c r="BX371" s="45"/>
      <c r="BY371" s="45"/>
      <c r="BZ371" s="45"/>
      <c r="CA371" s="45"/>
      <c r="CB371" s="45"/>
      <c r="CC371" s="45"/>
      <c r="CD371" s="45"/>
      <c r="CE371" s="45"/>
      <c r="CF371" s="45"/>
      <c r="CG371" s="45"/>
      <c r="CH371" s="45"/>
      <c r="CI371" s="45"/>
      <c r="CJ371" s="45"/>
      <c r="CK371" s="45"/>
      <c r="CL371" s="45"/>
      <c r="CM371" s="45"/>
      <c r="CN371" s="45"/>
      <c r="CO371" s="45"/>
      <c r="CP371" s="45"/>
      <c r="CQ371" s="45"/>
      <c r="CR371" s="45"/>
      <c r="CS371" s="45"/>
      <c r="CT371" s="45"/>
      <c r="CU371" s="45"/>
      <c r="CV371" s="45"/>
      <c r="CW371" s="45"/>
      <c r="CX371" s="45"/>
      <c r="CY371" s="45"/>
      <c r="CZ371" s="45"/>
      <c r="DA371" s="45"/>
      <c r="DB371" s="45"/>
      <c r="DC371" s="45"/>
      <c r="DD371" s="45"/>
      <c r="DE371" s="45"/>
      <c r="DF371" s="45"/>
      <c r="DG371" s="45"/>
      <c r="DH371" s="45"/>
      <c r="DI371" s="45"/>
      <c r="DJ371" s="45"/>
      <c r="DK371" s="45"/>
      <c r="DL371" s="45"/>
      <c r="DM371" s="45"/>
      <c r="DN371" s="45"/>
      <c r="DO371" s="45"/>
      <c r="DP371" s="45"/>
      <c r="DQ371" s="45"/>
      <c r="DR371" s="45"/>
      <c r="DS371" s="45"/>
      <c r="DT371" s="45"/>
      <c r="DU371" s="45"/>
      <c r="DV371" s="45"/>
      <c r="DW371" s="45"/>
      <c r="DX371" s="45"/>
      <c r="DY371" s="45"/>
      <c r="DZ371" s="45"/>
      <c r="EA371" s="45"/>
      <c r="EB371" s="45"/>
      <c r="EC371" s="45"/>
      <c r="ED371" s="45"/>
      <c r="EE371" s="45"/>
      <c r="EF371" s="45"/>
      <c r="EG371" s="45"/>
      <c r="EH371" s="45"/>
      <c r="EI371" s="45"/>
      <c r="EJ371" s="45"/>
      <c r="EK371" s="45"/>
      <c r="EL371" s="45"/>
      <c r="EM371" s="45"/>
      <c r="EN371" s="45"/>
      <c r="EO371" s="45"/>
      <c r="EP371" s="45"/>
      <c r="EQ371" s="45"/>
      <c r="ER371" s="45"/>
      <c r="ES371" s="45"/>
      <c r="ET371" s="45"/>
      <c r="EU371" s="45"/>
      <c r="EV371" s="45"/>
      <c r="EW371" s="45"/>
      <c r="EX371" s="45"/>
      <c r="EY371" s="45"/>
      <c r="EZ371" s="45"/>
      <c r="FA371" s="45"/>
      <c r="FB371" s="45"/>
      <c r="FC371" s="45"/>
      <c r="FD371" s="45"/>
      <c r="FE371" s="45"/>
      <c r="FF371" s="45"/>
      <c r="FG371" s="45"/>
      <c r="FH371" s="45"/>
      <c r="FI371" s="45"/>
      <c r="FJ371" s="45"/>
      <c r="FK371" s="45"/>
      <c r="FL371" s="45"/>
      <c r="FM371" s="45"/>
      <c r="FN371" s="45"/>
      <c r="FO371" s="45"/>
      <c r="FP371" s="45"/>
      <c r="FQ371" s="45"/>
      <c r="FR371" s="45"/>
      <c r="FS371" s="45"/>
      <c r="FT371" s="45"/>
      <c r="FU371" s="45"/>
      <c r="FV371" s="45"/>
      <c r="FW371" s="45"/>
      <c r="FX371" s="45"/>
      <c r="FY371" s="45"/>
      <c r="FZ371" s="45"/>
      <c r="GA371" s="45"/>
      <c r="GB371" s="45"/>
      <c r="GC371" s="45"/>
      <c r="GD371" s="45"/>
      <c r="GE371" s="45"/>
      <c r="GF371" s="45"/>
      <c r="GG371" s="45"/>
      <c r="GH371" s="45"/>
      <c r="GI371" s="45"/>
      <c r="GJ371" s="45"/>
      <c r="GK371" s="45"/>
      <c r="GL371" s="45"/>
      <c r="GM371" s="45"/>
      <c r="GN371" s="45"/>
      <c r="GO371" s="45"/>
      <c r="GP371" s="45"/>
      <c r="GQ371" s="45"/>
      <c r="GR371" s="45"/>
      <c r="GS371" s="45"/>
      <c r="GT371" s="45"/>
      <c r="GU371" s="45"/>
      <c r="GV371" s="45"/>
      <c r="GW371" s="45"/>
      <c r="GX371" s="45"/>
      <c r="GY371" s="45"/>
      <c r="GZ371" s="45"/>
      <c r="HA371" s="45"/>
      <c r="HB371" s="45"/>
      <c r="HC371" s="45"/>
      <c r="HD371" s="45"/>
      <c r="HE371" s="45"/>
      <c r="HF371" s="45"/>
      <c r="HG371" s="45"/>
      <c r="HH371" s="45"/>
      <c r="HI371" s="45"/>
      <c r="HJ371" s="45"/>
      <c r="HK371" s="45"/>
      <c r="HL371" s="45"/>
      <c r="HM371" s="45"/>
      <c r="HN371" s="45"/>
      <c r="HO371" s="45"/>
      <c r="HP371" s="45"/>
      <c r="HQ371" s="45"/>
      <c r="HR371" s="45"/>
      <c r="HS371" s="45"/>
      <c r="HT371" s="45"/>
      <c r="HU371" s="45"/>
      <c r="HV371" s="45"/>
      <c r="HW371" s="45"/>
      <c r="HX371" s="45"/>
      <c r="HY371" s="45"/>
      <c r="HZ371" s="45"/>
      <c r="IA371" s="45"/>
      <c r="IB371" s="45"/>
      <c r="IC371" s="45"/>
      <c r="ID371" s="45"/>
      <c r="IE371" s="45"/>
      <c r="IF371" s="45"/>
      <c r="IG371" s="45"/>
      <c r="IH371" s="45"/>
      <c r="II371" s="45"/>
      <c r="IJ371" s="45"/>
      <c r="IK371" s="45"/>
      <c r="IL371" s="45"/>
      <c r="IM371" s="45"/>
      <c r="IN371" s="45"/>
      <c r="IO371" s="45"/>
      <c r="IP371" s="45"/>
      <c r="IQ371" s="45"/>
      <c r="IR371" s="45"/>
      <c r="IS371" s="45"/>
    </row>
    <row r="372" spans="1:253" s="33" customFormat="1" ht="12.75" outlineLevel="1" x14ac:dyDescent="0.25">
      <c r="A372" s="45"/>
      <c r="B372" s="45"/>
      <c r="C372" s="45"/>
      <c r="D372" s="7"/>
      <c r="E372" s="175"/>
      <c r="F372" s="311"/>
      <c r="G372" s="175"/>
      <c r="H372" s="311"/>
      <c r="I372" s="164"/>
      <c r="J372" s="311"/>
      <c r="K372" s="164"/>
      <c r="L372" s="311"/>
      <c r="M372" s="164"/>
      <c r="N372" s="311"/>
      <c r="P372" s="311"/>
      <c r="R372" s="311"/>
      <c r="AG372" s="47"/>
    </row>
    <row r="373" spans="1:253" s="33" customFormat="1" ht="12.75" x14ac:dyDescent="0.25">
      <c r="A373" s="45"/>
      <c r="B373" s="45"/>
      <c r="C373" s="45"/>
      <c r="D373" s="7"/>
      <c r="E373" s="175"/>
      <c r="F373" s="311"/>
      <c r="G373" s="175"/>
      <c r="H373" s="311"/>
      <c r="I373" s="164"/>
      <c r="J373" s="311"/>
      <c r="K373" s="164"/>
      <c r="L373" s="311"/>
      <c r="M373" s="164"/>
      <c r="N373" s="311"/>
      <c r="P373" s="311"/>
      <c r="R373" s="311"/>
      <c r="AG373" s="47"/>
    </row>
    <row r="374" spans="1:253" s="33" customFormat="1" ht="15" hidden="1" customHeight="1" outlineLevel="1" x14ac:dyDescent="0.25">
      <c r="A374" s="459" t="str">
        <f>+B9</f>
        <v>Bernard ELEC</v>
      </c>
      <c r="B374" s="459"/>
      <c r="C374" s="455" t="s">
        <v>221</v>
      </c>
      <c r="D374" s="455"/>
      <c r="E374" s="164" t="str">
        <f>+K463</f>
        <v>CONFORME</v>
      </c>
      <c r="F374" s="316"/>
      <c r="G374" s="175"/>
      <c r="H374" s="316"/>
      <c r="I374" s="164"/>
      <c r="J374" s="316"/>
      <c r="K374" s="164"/>
      <c r="L374" s="316"/>
      <c r="M374" s="164"/>
      <c r="N374" s="311"/>
      <c r="P374" s="311"/>
      <c r="R374" s="311"/>
      <c r="U374" s="164"/>
      <c r="V374" s="164"/>
      <c r="AG374" s="47"/>
    </row>
    <row r="375" spans="1:253" s="39" customFormat="1" hidden="1" outlineLevel="1" x14ac:dyDescent="0.25">
      <c r="A375" s="45"/>
      <c r="B375" s="45" t="s">
        <v>222</v>
      </c>
      <c r="D375" s="15"/>
      <c r="F375" s="315"/>
      <c r="G375" s="165" t="s">
        <v>25</v>
      </c>
      <c r="H375" s="315"/>
      <c r="I375" s="165" t="s">
        <v>24</v>
      </c>
      <c r="J375" s="462">
        <v>43466</v>
      </c>
      <c r="K375" s="462"/>
      <c r="L375" s="490">
        <f>+H315</f>
        <v>8</v>
      </c>
      <c r="M375" s="491"/>
      <c r="N375" s="315"/>
      <c r="P375" s="315"/>
      <c r="R375" s="315"/>
      <c r="AG375" s="166"/>
    </row>
    <row r="376" spans="1:253" s="39" customFormat="1" hidden="1" outlineLevel="1" x14ac:dyDescent="0.25">
      <c r="A376" s="167" t="s">
        <v>319</v>
      </c>
      <c r="B376" s="457" t="s">
        <v>153</v>
      </c>
      <c r="C376" s="457"/>
      <c r="D376" s="457"/>
      <c r="E376" s="457"/>
      <c r="F376" s="457"/>
      <c r="G376" s="457"/>
      <c r="H376" s="457"/>
      <c r="I376" s="457"/>
      <c r="J376" s="457"/>
      <c r="K376" s="458"/>
      <c r="L376" s="452"/>
      <c r="M376" s="453"/>
      <c r="N376" s="315"/>
      <c r="P376" s="315"/>
      <c r="R376" s="315"/>
      <c r="AG376" s="166"/>
    </row>
    <row r="377" spans="1:253" s="39" customFormat="1" hidden="1" outlineLevel="1" x14ac:dyDescent="0.25">
      <c r="A377" s="167" t="s">
        <v>320</v>
      </c>
      <c r="B377" s="457"/>
      <c r="C377" s="457"/>
      <c r="D377" s="457"/>
      <c r="E377" s="457"/>
      <c r="F377" s="457"/>
      <c r="G377" s="457"/>
      <c r="H377" s="457"/>
      <c r="I377" s="457"/>
      <c r="J377" s="457"/>
      <c r="K377" s="458"/>
      <c r="L377" s="452"/>
      <c r="M377" s="453"/>
      <c r="N377" s="315"/>
      <c r="P377" s="315"/>
      <c r="R377" s="315"/>
      <c r="AG377" s="166"/>
    </row>
    <row r="378" spans="1:253" s="39" customFormat="1" hidden="1" outlineLevel="1" x14ac:dyDescent="0.25">
      <c r="A378" s="167" t="s">
        <v>321</v>
      </c>
      <c r="B378" s="457"/>
      <c r="C378" s="457"/>
      <c r="D378" s="457"/>
      <c r="E378" s="457"/>
      <c r="F378" s="457"/>
      <c r="G378" s="457"/>
      <c r="H378" s="457"/>
      <c r="I378" s="457"/>
      <c r="J378" s="457"/>
      <c r="K378" s="458"/>
      <c r="L378" s="452"/>
      <c r="M378" s="453"/>
      <c r="N378" s="315"/>
      <c r="P378" s="315"/>
      <c r="R378" s="315"/>
      <c r="AG378" s="166"/>
    </row>
    <row r="379" spans="1:253" s="16" customFormat="1" ht="8.25" hidden="1" outlineLevel="1" x14ac:dyDescent="0.15">
      <c r="A379" s="151"/>
      <c r="B379" s="151"/>
      <c r="F379" s="315"/>
      <c r="H379" s="315"/>
      <c r="I379" s="171"/>
      <c r="J379" s="315"/>
      <c r="L379" s="339"/>
      <c r="M379" s="41"/>
      <c r="N379" s="315"/>
      <c r="P379" s="315"/>
      <c r="R379" s="315"/>
      <c r="AG379" s="41"/>
    </row>
    <row r="380" spans="1:253" s="39" customFormat="1" hidden="1" outlineLevel="1" x14ac:dyDescent="0.25">
      <c r="A380" s="45"/>
      <c r="B380" s="45"/>
      <c r="D380" s="15"/>
      <c r="F380" s="315"/>
      <c r="H380" s="315"/>
      <c r="I380" s="172"/>
      <c r="J380" s="334"/>
      <c r="K380" s="173" t="s">
        <v>194</v>
      </c>
      <c r="L380" s="492">
        <f>+SUM(L376:M379)</f>
        <v>0</v>
      </c>
      <c r="M380" s="493"/>
      <c r="N380" s="315"/>
      <c r="P380" s="315"/>
      <c r="R380" s="315"/>
      <c r="AG380" s="166"/>
    </row>
    <row r="381" spans="1:253" s="39" customFormat="1" hidden="1" outlineLevel="1" x14ac:dyDescent="0.25">
      <c r="A381" s="45"/>
      <c r="B381" s="454" t="s">
        <v>27</v>
      </c>
      <c r="C381" s="454"/>
      <c r="D381" s="454"/>
      <c r="E381" s="454"/>
      <c r="F381" s="454"/>
      <c r="G381" s="454"/>
      <c r="H381" s="460">
        <f>+L380+L375</f>
        <v>8</v>
      </c>
      <c r="I381" s="461"/>
      <c r="J381" s="315"/>
      <c r="K381" s="164"/>
      <c r="L381" s="340"/>
      <c r="M381" s="123"/>
      <c r="N381" s="315"/>
      <c r="P381" s="315"/>
      <c r="R381" s="315"/>
      <c r="AG381" s="166"/>
    </row>
    <row r="382" spans="1:253" s="33" customFormat="1" ht="15" hidden="1" customHeight="1" outlineLevel="1" x14ac:dyDescent="0.25">
      <c r="A382" s="45"/>
      <c r="B382" s="455" t="s">
        <v>36</v>
      </c>
      <c r="C382" s="455"/>
      <c r="D382" s="455"/>
      <c r="E382" s="455"/>
      <c r="F382" s="455"/>
      <c r="G382" s="455"/>
      <c r="H382" s="456" t="str">
        <f>+K463</f>
        <v>CONFORME</v>
      </c>
      <c r="I382" s="456"/>
      <c r="J382" s="456"/>
      <c r="K382" s="456"/>
      <c r="L382" s="311"/>
      <c r="M382" s="45"/>
      <c r="N382" s="311"/>
      <c r="O382" s="45"/>
      <c r="P382" s="311"/>
      <c r="Q382" s="45"/>
      <c r="R382" s="311"/>
      <c r="S382" s="45"/>
      <c r="T382" s="45"/>
      <c r="U382" s="45"/>
      <c r="V382" s="45"/>
      <c r="W382" s="45"/>
      <c r="X382" s="45"/>
      <c r="Y382" s="45"/>
      <c r="Z382" s="45"/>
      <c r="AA382" s="45"/>
      <c r="AB382" s="45"/>
      <c r="AC382" s="45"/>
      <c r="AD382" s="45"/>
      <c r="AE382" s="45"/>
      <c r="AF382" s="45"/>
      <c r="AG382" s="174"/>
      <c r="AH382" s="45"/>
      <c r="AI382" s="45"/>
      <c r="AJ382" s="45"/>
      <c r="AK382" s="45"/>
      <c r="AL382" s="45"/>
      <c r="AM382" s="45"/>
      <c r="AN382" s="45"/>
      <c r="AO382" s="45"/>
      <c r="AP382" s="45"/>
      <c r="AQ382" s="45"/>
      <c r="AR382" s="45"/>
      <c r="AS382" s="45"/>
      <c r="AT382" s="45"/>
      <c r="AU382" s="45"/>
      <c r="AV382" s="45"/>
      <c r="AW382" s="45"/>
      <c r="AX382" s="45"/>
      <c r="AY382" s="45"/>
      <c r="AZ382" s="45"/>
      <c r="BA382" s="45"/>
      <c r="BB382" s="45"/>
      <c r="BC382" s="45"/>
      <c r="BD382" s="45"/>
      <c r="BE382" s="45"/>
      <c r="BF382" s="45"/>
      <c r="BG382" s="45"/>
      <c r="BH382" s="45"/>
      <c r="BI382" s="45"/>
      <c r="BJ382" s="45"/>
      <c r="BK382" s="45"/>
      <c r="BL382" s="45"/>
      <c r="BM382" s="45"/>
      <c r="BN382" s="45"/>
      <c r="BO382" s="45"/>
      <c r="BP382" s="45"/>
      <c r="BQ382" s="45"/>
      <c r="BR382" s="45"/>
      <c r="BS382" s="45"/>
      <c r="BT382" s="45"/>
      <c r="BU382" s="45"/>
      <c r="BV382" s="45"/>
      <c r="BW382" s="45"/>
      <c r="BX382" s="45"/>
      <c r="BY382" s="45"/>
      <c r="BZ382" s="45"/>
      <c r="CA382" s="45"/>
      <c r="CB382" s="45"/>
      <c r="CC382" s="45"/>
      <c r="CD382" s="45"/>
      <c r="CE382" s="45"/>
      <c r="CF382" s="45"/>
      <c r="CG382" s="45"/>
      <c r="CH382" s="45"/>
      <c r="CI382" s="45"/>
      <c r="CJ382" s="45"/>
      <c r="CK382" s="45"/>
      <c r="CL382" s="45"/>
      <c r="CM382" s="45"/>
      <c r="CN382" s="45"/>
      <c r="CO382" s="45"/>
      <c r="CP382" s="45"/>
      <c r="CQ382" s="45"/>
      <c r="CR382" s="45"/>
      <c r="CS382" s="45"/>
      <c r="CT382" s="45"/>
      <c r="CU382" s="45"/>
      <c r="CV382" s="45"/>
      <c r="CW382" s="45"/>
      <c r="CX382" s="45"/>
      <c r="CY382" s="45"/>
      <c r="CZ382" s="45"/>
      <c r="DA382" s="45"/>
      <c r="DB382" s="45"/>
      <c r="DC382" s="45"/>
      <c r="DD382" s="45"/>
      <c r="DE382" s="45"/>
      <c r="DF382" s="45"/>
      <c r="DG382" s="45"/>
      <c r="DH382" s="45"/>
      <c r="DI382" s="45"/>
      <c r="DJ382" s="45"/>
      <c r="DK382" s="45"/>
      <c r="DL382" s="45"/>
      <c r="DM382" s="45"/>
      <c r="DN382" s="45"/>
      <c r="DO382" s="45"/>
      <c r="DP382" s="45"/>
      <c r="DQ382" s="45"/>
      <c r="DR382" s="45"/>
      <c r="DS382" s="45"/>
      <c r="DT382" s="45"/>
      <c r="DU382" s="45"/>
      <c r="DV382" s="45"/>
      <c r="DW382" s="45"/>
      <c r="DX382" s="45"/>
      <c r="DY382" s="45"/>
      <c r="DZ382" s="45"/>
      <c r="EA382" s="45"/>
      <c r="EB382" s="45"/>
      <c r="EC382" s="45"/>
      <c r="ED382" s="45"/>
      <c r="EE382" s="45"/>
      <c r="EF382" s="45"/>
      <c r="EG382" s="45"/>
      <c r="EH382" s="45"/>
      <c r="EI382" s="45"/>
      <c r="EJ382" s="45"/>
      <c r="EK382" s="45"/>
      <c r="EL382" s="45"/>
      <c r="EM382" s="45"/>
      <c r="EN382" s="45"/>
      <c r="EO382" s="45"/>
      <c r="EP382" s="45"/>
      <c r="EQ382" s="45"/>
      <c r="ER382" s="45"/>
      <c r="ES382" s="45"/>
      <c r="ET382" s="45"/>
      <c r="EU382" s="45"/>
      <c r="EV382" s="45"/>
      <c r="EW382" s="45"/>
      <c r="EX382" s="45"/>
      <c r="EY382" s="45"/>
      <c r="EZ382" s="45"/>
      <c r="FA382" s="45"/>
      <c r="FB382" s="45"/>
      <c r="FC382" s="45"/>
      <c r="FD382" s="45"/>
      <c r="FE382" s="45"/>
      <c r="FF382" s="45"/>
      <c r="FG382" s="45"/>
      <c r="FH382" s="45"/>
      <c r="FI382" s="45"/>
      <c r="FJ382" s="45"/>
      <c r="FK382" s="45"/>
      <c r="FL382" s="45"/>
      <c r="FM382" s="45"/>
      <c r="FN382" s="45"/>
      <c r="FO382" s="45"/>
      <c r="FP382" s="45"/>
      <c r="FQ382" s="45"/>
      <c r="FR382" s="45"/>
      <c r="FS382" s="45"/>
      <c r="FT382" s="45"/>
      <c r="FU382" s="45"/>
      <c r="FV382" s="45"/>
      <c r="FW382" s="45"/>
      <c r="FX382" s="45"/>
      <c r="FY382" s="45"/>
      <c r="FZ382" s="45"/>
      <c r="GA382" s="45"/>
      <c r="GB382" s="45"/>
      <c r="GC382" s="45"/>
      <c r="GD382" s="45"/>
      <c r="GE382" s="45"/>
      <c r="GF382" s="45"/>
      <c r="GG382" s="45"/>
      <c r="GH382" s="45"/>
      <c r="GI382" s="45"/>
      <c r="GJ382" s="45"/>
      <c r="GK382" s="45"/>
      <c r="GL382" s="45"/>
      <c r="GM382" s="45"/>
      <c r="GN382" s="45"/>
      <c r="GO382" s="45"/>
      <c r="GP382" s="45"/>
      <c r="GQ382" s="45"/>
      <c r="GR382" s="45"/>
      <c r="GS382" s="45"/>
      <c r="GT382" s="45"/>
      <c r="GU382" s="45"/>
      <c r="GV382" s="45"/>
      <c r="GW382" s="45"/>
      <c r="GX382" s="45"/>
      <c r="GY382" s="45"/>
      <c r="GZ382" s="45"/>
      <c r="HA382" s="45"/>
      <c r="HB382" s="45"/>
      <c r="HC382" s="45"/>
      <c r="HD382" s="45"/>
      <c r="HE382" s="45"/>
      <c r="HF382" s="45"/>
      <c r="HG382" s="45"/>
      <c r="HH382" s="45"/>
      <c r="HI382" s="45"/>
      <c r="HJ382" s="45"/>
      <c r="HK382" s="45"/>
      <c r="HL382" s="45"/>
      <c r="HM382" s="45"/>
      <c r="HN382" s="45"/>
      <c r="HO382" s="45"/>
      <c r="HP382" s="45"/>
      <c r="HQ382" s="45"/>
      <c r="HR382" s="45"/>
      <c r="HS382" s="45"/>
      <c r="HT382" s="45"/>
      <c r="HU382" s="45"/>
      <c r="HV382" s="45"/>
      <c r="HW382" s="45"/>
      <c r="HX382" s="45"/>
      <c r="HY382" s="45"/>
      <c r="HZ382" s="45"/>
      <c r="IA382" s="45"/>
      <c r="IB382" s="45"/>
      <c r="IC382" s="45"/>
      <c r="ID382" s="45"/>
      <c r="IE382" s="45"/>
      <c r="IF382" s="45"/>
      <c r="IG382" s="45"/>
      <c r="IH382" s="45"/>
      <c r="II382" s="45"/>
      <c r="IJ382" s="45"/>
      <c r="IK382" s="45"/>
      <c r="IL382" s="45"/>
      <c r="IM382" s="45"/>
      <c r="IN382" s="45"/>
      <c r="IO382" s="45"/>
      <c r="IP382" s="45"/>
      <c r="IQ382" s="45"/>
      <c r="IR382" s="45"/>
      <c r="IS382" s="45"/>
    </row>
    <row r="383" spans="1:253" s="33" customFormat="1" ht="12.75" hidden="1" outlineLevel="1" x14ac:dyDescent="0.25">
      <c r="A383" s="45"/>
      <c r="B383" s="45"/>
      <c r="C383" s="45"/>
      <c r="D383" s="7"/>
      <c r="E383" s="175"/>
      <c r="F383" s="311"/>
      <c r="G383" s="175"/>
      <c r="H383" s="311"/>
      <c r="I383" s="164"/>
      <c r="J383" s="311"/>
      <c r="K383" s="164"/>
      <c r="L383" s="311"/>
      <c r="M383" s="164"/>
      <c r="N383" s="311"/>
      <c r="P383" s="311"/>
      <c r="R383" s="311"/>
      <c r="AG383" s="47"/>
    </row>
    <row r="384" spans="1:253" s="33" customFormat="1" ht="12.75" collapsed="1" x14ac:dyDescent="0.25">
      <c r="A384" s="45"/>
      <c r="B384" s="45"/>
      <c r="C384" s="45"/>
      <c r="D384" s="7"/>
      <c r="E384" s="175"/>
      <c r="F384" s="311"/>
      <c r="G384" s="175"/>
      <c r="H384" s="311"/>
      <c r="I384" s="164"/>
      <c r="J384" s="311"/>
      <c r="K384" s="164"/>
      <c r="L384" s="311"/>
      <c r="M384" s="164"/>
      <c r="N384" s="311"/>
      <c r="P384" s="311"/>
      <c r="R384" s="311"/>
      <c r="AG384" s="47"/>
    </row>
    <row r="385" spans="1:253" s="33" customFormat="1" ht="15" hidden="1" customHeight="1" outlineLevel="1" x14ac:dyDescent="0.25">
      <c r="A385" s="459" t="str">
        <f>+B10</f>
        <v>Pouessel</v>
      </c>
      <c r="B385" s="459"/>
      <c r="C385" s="455" t="s">
        <v>221</v>
      </c>
      <c r="D385" s="455"/>
      <c r="E385" s="164" t="str">
        <f>+K464</f>
        <v>CONFORME</v>
      </c>
      <c r="F385" s="316"/>
      <c r="G385" s="175"/>
      <c r="H385" s="316"/>
      <c r="I385" s="164"/>
      <c r="J385" s="316"/>
      <c r="K385" s="164"/>
      <c r="L385" s="316"/>
      <c r="M385" s="164"/>
      <c r="N385" s="311"/>
      <c r="P385" s="311"/>
      <c r="R385" s="311"/>
      <c r="U385" s="164"/>
      <c r="V385" s="164"/>
      <c r="AG385" s="47"/>
    </row>
    <row r="386" spans="1:253" s="39" customFormat="1" hidden="1" outlineLevel="1" x14ac:dyDescent="0.25">
      <c r="A386" s="45"/>
      <c r="B386" s="45" t="s">
        <v>222</v>
      </c>
      <c r="D386" s="15"/>
      <c r="F386" s="315"/>
      <c r="G386" s="165" t="s">
        <v>25</v>
      </c>
      <c r="H386" s="315"/>
      <c r="I386" s="165" t="s">
        <v>24</v>
      </c>
      <c r="J386" s="462">
        <v>43466</v>
      </c>
      <c r="K386" s="462"/>
      <c r="L386" s="490">
        <f>+J315</f>
        <v>0</v>
      </c>
      <c r="M386" s="491"/>
      <c r="N386" s="315"/>
      <c r="P386" s="315"/>
      <c r="R386" s="315"/>
      <c r="AG386" s="166"/>
    </row>
    <row r="387" spans="1:253" s="39" customFormat="1" hidden="1" outlineLevel="1" x14ac:dyDescent="0.25">
      <c r="A387" s="167" t="s">
        <v>319</v>
      </c>
      <c r="B387" s="457" t="s">
        <v>153</v>
      </c>
      <c r="C387" s="457"/>
      <c r="D387" s="457"/>
      <c r="E387" s="457"/>
      <c r="F387" s="457"/>
      <c r="G387" s="457"/>
      <c r="H387" s="457"/>
      <c r="I387" s="457"/>
      <c r="J387" s="457"/>
      <c r="K387" s="458"/>
      <c r="L387" s="452"/>
      <c r="M387" s="453"/>
      <c r="N387" s="315"/>
      <c r="P387" s="315"/>
      <c r="R387" s="315"/>
      <c r="AG387" s="166"/>
    </row>
    <row r="388" spans="1:253" s="39" customFormat="1" hidden="1" outlineLevel="1" x14ac:dyDescent="0.25">
      <c r="A388" s="167" t="s">
        <v>320</v>
      </c>
      <c r="B388" s="457"/>
      <c r="C388" s="457"/>
      <c r="D388" s="457"/>
      <c r="E388" s="457"/>
      <c r="F388" s="457"/>
      <c r="G388" s="457"/>
      <c r="H388" s="457"/>
      <c r="I388" s="457"/>
      <c r="J388" s="457"/>
      <c r="K388" s="458"/>
      <c r="L388" s="452"/>
      <c r="M388" s="453"/>
      <c r="N388" s="315"/>
      <c r="P388" s="315"/>
      <c r="R388" s="315"/>
      <c r="AG388" s="166"/>
    </row>
    <row r="389" spans="1:253" s="39" customFormat="1" hidden="1" outlineLevel="1" x14ac:dyDescent="0.25">
      <c r="A389" s="167" t="s">
        <v>321</v>
      </c>
      <c r="B389" s="457"/>
      <c r="C389" s="457"/>
      <c r="D389" s="457"/>
      <c r="E389" s="457"/>
      <c r="F389" s="457"/>
      <c r="G389" s="457"/>
      <c r="H389" s="457"/>
      <c r="I389" s="457"/>
      <c r="J389" s="457"/>
      <c r="K389" s="458"/>
      <c r="L389" s="452"/>
      <c r="M389" s="453"/>
      <c r="N389" s="315"/>
      <c r="P389" s="315"/>
      <c r="R389" s="315"/>
      <c r="AG389" s="166"/>
    </row>
    <row r="390" spans="1:253" s="16" customFormat="1" ht="8.25" hidden="1" outlineLevel="1" x14ac:dyDescent="0.15">
      <c r="A390" s="151"/>
      <c r="B390" s="151"/>
      <c r="F390" s="315"/>
      <c r="H390" s="315"/>
      <c r="I390" s="171"/>
      <c r="J390" s="315"/>
      <c r="L390" s="339"/>
      <c r="M390" s="41"/>
      <c r="N390" s="315"/>
      <c r="P390" s="315"/>
      <c r="R390" s="315"/>
      <c r="AG390" s="41"/>
    </row>
    <row r="391" spans="1:253" s="39" customFormat="1" hidden="1" outlineLevel="1" x14ac:dyDescent="0.25">
      <c r="A391" s="45"/>
      <c r="B391" s="45"/>
      <c r="D391" s="15"/>
      <c r="F391" s="315"/>
      <c r="H391" s="315"/>
      <c r="I391" s="172"/>
      <c r="J391" s="334"/>
      <c r="K391" s="173" t="s">
        <v>194</v>
      </c>
      <c r="L391" s="492">
        <f>+SUM(L387:M390)</f>
        <v>0</v>
      </c>
      <c r="M391" s="493"/>
      <c r="N391" s="315"/>
      <c r="P391" s="315"/>
      <c r="R391" s="315"/>
      <c r="AG391" s="166"/>
    </row>
    <row r="392" spans="1:253" s="39" customFormat="1" hidden="1" outlineLevel="1" x14ac:dyDescent="0.25">
      <c r="A392" s="45"/>
      <c r="B392" s="454" t="s">
        <v>27</v>
      </c>
      <c r="C392" s="454"/>
      <c r="D392" s="454"/>
      <c r="E392" s="454"/>
      <c r="F392" s="454"/>
      <c r="G392" s="454"/>
      <c r="H392" s="460">
        <f>+L391+L386</f>
        <v>0</v>
      </c>
      <c r="I392" s="461"/>
      <c r="J392" s="315"/>
      <c r="K392" s="164"/>
      <c r="L392" s="340"/>
      <c r="M392" s="123"/>
      <c r="N392" s="315"/>
      <c r="P392" s="315"/>
      <c r="R392" s="315"/>
      <c r="AG392" s="166"/>
    </row>
    <row r="393" spans="1:253" s="33" customFormat="1" ht="15" hidden="1" customHeight="1" outlineLevel="1" x14ac:dyDescent="0.25">
      <c r="A393" s="45"/>
      <c r="B393" s="455" t="s">
        <v>36</v>
      </c>
      <c r="C393" s="455"/>
      <c r="D393" s="455"/>
      <c r="E393" s="455"/>
      <c r="F393" s="455"/>
      <c r="G393" s="455"/>
      <c r="H393" s="456" t="str">
        <f>+K464</f>
        <v>CONFORME</v>
      </c>
      <c r="I393" s="456"/>
      <c r="J393" s="456"/>
      <c r="K393" s="456"/>
      <c r="L393" s="311"/>
      <c r="M393" s="45"/>
      <c r="N393" s="311"/>
      <c r="O393" s="45"/>
      <c r="P393" s="311"/>
      <c r="Q393" s="45"/>
      <c r="R393" s="311"/>
      <c r="S393" s="45"/>
      <c r="T393" s="45"/>
      <c r="U393" s="45"/>
      <c r="V393" s="45"/>
      <c r="W393" s="45"/>
      <c r="X393" s="45"/>
      <c r="Y393" s="45"/>
      <c r="Z393" s="45"/>
      <c r="AA393" s="45"/>
      <c r="AB393" s="45"/>
      <c r="AC393" s="45"/>
      <c r="AD393" s="45"/>
      <c r="AE393" s="45"/>
      <c r="AF393" s="45"/>
      <c r="AG393" s="174"/>
      <c r="AH393" s="45"/>
      <c r="AI393" s="45"/>
      <c r="AJ393" s="45"/>
      <c r="AK393" s="45"/>
      <c r="AL393" s="45"/>
      <c r="AM393" s="45"/>
      <c r="AN393" s="45"/>
      <c r="AO393" s="45"/>
      <c r="AP393" s="45"/>
      <c r="AQ393" s="45"/>
      <c r="AR393" s="45"/>
      <c r="AS393" s="45"/>
      <c r="AT393" s="45"/>
      <c r="AU393" s="45"/>
      <c r="AV393" s="45"/>
      <c r="AW393" s="45"/>
      <c r="AX393" s="45"/>
      <c r="AY393" s="45"/>
      <c r="AZ393" s="45"/>
      <c r="BA393" s="45"/>
      <c r="BB393" s="45"/>
      <c r="BC393" s="45"/>
      <c r="BD393" s="45"/>
      <c r="BE393" s="45"/>
      <c r="BF393" s="45"/>
      <c r="BG393" s="45"/>
      <c r="BH393" s="45"/>
      <c r="BI393" s="45"/>
      <c r="BJ393" s="45"/>
      <c r="BK393" s="45"/>
      <c r="BL393" s="45"/>
      <c r="BM393" s="45"/>
      <c r="BN393" s="45"/>
      <c r="BO393" s="45"/>
      <c r="BP393" s="45"/>
      <c r="BQ393" s="45"/>
      <c r="BR393" s="45"/>
      <c r="BS393" s="45"/>
      <c r="BT393" s="45"/>
      <c r="BU393" s="45"/>
      <c r="BV393" s="45"/>
      <c r="BW393" s="45"/>
      <c r="BX393" s="45"/>
      <c r="BY393" s="45"/>
      <c r="BZ393" s="45"/>
      <c r="CA393" s="45"/>
      <c r="CB393" s="45"/>
      <c r="CC393" s="45"/>
      <c r="CD393" s="45"/>
      <c r="CE393" s="45"/>
      <c r="CF393" s="45"/>
      <c r="CG393" s="45"/>
      <c r="CH393" s="45"/>
      <c r="CI393" s="45"/>
      <c r="CJ393" s="45"/>
      <c r="CK393" s="45"/>
      <c r="CL393" s="45"/>
      <c r="CM393" s="45"/>
      <c r="CN393" s="45"/>
      <c r="CO393" s="45"/>
      <c r="CP393" s="45"/>
      <c r="CQ393" s="45"/>
      <c r="CR393" s="45"/>
      <c r="CS393" s="45"/>
      <c r="CT393" s="45"/>
      <c r="CU393" s="45"/>
      <c r="CV393" s="45"/>
      <c r="CW393" s="45"/>
      <c r="CX393" s="45"/>
      <c r="CY393" s="45"/>
      <c r="CZ393" s="45"/>
      <c r="DA393" s="45"/>
      <c r="DB393" s="45"/>
      <c r="DC393" s="45"/>
      <c r="DD393" s="45"/>
      <c r="DE393" s="45"/>
      <c r="DF393" s="45"/>
      <c r="DG393" s="45"/>
      <c r="DH393" s="45"/>
      <c r="DI393" s="45"/>
      <c r="DJ393" s="45"/>
      <c r="DK393" s="45"/>
      <c r="DL393" s="45"/>
      <c r="DM393" s="45"/>
      <c r="DN393" s="45"/>
      <c r="DO393" s="45"/>
      <c r="DP393" s="45"/>
      <c r="DQ393" s="45"/>
      <c r="DR393" s="45"/>
      <c r="DS393" s="45"/>
      <c r="DT393" s="45"/>
      <c r="DU393" s="45"/>
      <c r="DV393" s="45"/>
      <c r="DW393" s="45"/>
      <c r="DX393" s="45"/>
      <c r="DY393" s="45"/>
      <c r="DZ393" s="45"/>
      <c r="EA393" s="45"/>
      <c r="EB393" s="45"/>
      <c r="EC393" s="45"/>
      <c r="ED393" s="45"/>
      <c r="EE393" s="45"/>
      <c r="EF393" s="45"/>
      <c r="EG393" s="45"/>
      <c r="EH393" s="45"/>
      <c r="EI393" s="45"/>
      <c r="EJ393" s="45"/>
      <c r="EK393" s="45"/>
      <c r="EL393" s="45"/>
      <c r="EM393" s="45"/>
      <c r="EN393" s="45"/>
      <c r="EO393" s="45"/>
      <c r="EP393" s="45"/>
      <c r="EQ393" s="45"/>
      <c r="ER393" s="45"/>
      <c r="ES393" s="45"/>
      <c r="ET393" s="45"/>
      <c r="EU393" s="45"/>
      <c r="EV393" s="45"/>
      <c r="EW393" s="45"/>
      <c r="EX393" s="45"/>
      <c r="EY393" s="45"/>
      <c r="EZ393" s="45"/>
      <c r="FA393" s="45"/>
      <c r="FB393" s="45"/>
      <c r="FC393" s="45"/>
      <c r="FD393" s="45"/>
      <c r="FE393" s="45"/>
      <c r="FF393" s="45"/>
      <c r="FG393" s="45"/>
      <c r="FH393" s="45"/>
      <c r="FI393" s="45"/>
      <c r="FJ393" s="45"/>
      <c r="FK393" s="45"/>
      <c r="FL393" s="45"/>
      <c r="FM393" s="45"/>
      <c r="FN393" s="45"/>
      <c r="FO393" s="45"/>
      <c r="FP393" s="45"/>
      <c r="FQ393" s="45"/>
      <c r="FR393" s="45"/>
      <c r="FS393" s="45"/>
      <c r="FT393" s="45"/>
      <c r="FU393" s="45"/>
      <c r="FV393" s="45"/>
      <c r="FW393" s="45"/>
      <c r="FX393" s="45"/>
      <c r="FY393" s="45"/>
      <c r="FZ393" s="45"/>
      <c r="GA393" s="45"/>
      <c r="GB393" s="45"/>
      <c r="GC393" s="45"/>
      <c r="GD393" s="45"/>
      <c r="GE393" s="45"/>
      <c r="GF393" s="45"/>
      <c r="GG393" s="45"/>
      <c r="GH393" s="45"/>
      <c r="GI393" s="45"/>
      <c r="GJ393" s="45"/>
      <c r="GK393" s="45"/>
      <c r="GL393" s="45"/>
      <c r="GM393" s="45"/>
      <c r="GN393" s="45"/>
      <c r="GO393" s="45"/>
      <c r="GP393" s="45"/>
      <c r="GQ393" s="45"/>
      <c r="GR393" s="45"/>
      <c r="GS393" s="45"/>
      <c r="GT393" s="45"/>
      <c r="GU393" s="45"/>
      <c r="GV393" s="45"/>
      <c r="GW393" s="45"/>
      <c r="GX393" s="45"/>
      <c r="GY393" s="45"/>
      <c r="GZ393" s="45"/>
      <c r="HA393" s="45"/>
      <c r="HB393" s="45"/>
      <c r="HC393" s="45"/>
      <c r="HD393" s="45"/>
      <c r="HE393" s="45"/>
      <c r="HF393" s="45"/>
      <c r="HG393" s="45"/>
      <c r="HH393" s="45"/>
      <c r="HI393" s="45"/>
      <c r="HJ393" s="45"/>
      <c r="HK393" s="45"/>
      <c r="HL393" s="45"/>
      <c r="HM393" s="45"/>
      <c r="HN393" s="45"/>
      <c r="HO393" s="45"/>
      <c r="HP393" s="45"/>
      <c r="HQ393" s="45"/>
      <c r="HR393" s="45"/>
      <c r="HS393" s="45"/>
      <c r="HT393" s="45"/>
      <c r="HU393" s="45"/>
      <c r="HV393" s="45"/>
      <c r="HW393" s="45"/>
      <c r="HX393" s="45"/>
      <c r="HY393" s="45"/>
      <c r="HZ393" s="45"/>
      <c r="IA393" s="45"/>
      <c r="IB393" s="45"/>
      <c r="IC393" s="45"/>
      <c r="ID393" s="45"/>
      <c r="IE393" s="45"/>
      <c r="IF393" s="45"/>
      <c r="IG393" s="45"/>
      <c r="IH393" s="45"/>
      <c r="II393" s="45"/>
      <c r="IJ393" s="45"/>
      <c r="IK393" s="45"/>
      <c r="IL393" s="45"/>
      <c r="IM393" s="45"/>
      <c r="IN393" s="45"/>
      <c r="IO393" s="45"/>
      <c r="IP393" s="45"/>
      <c r="IQ393" s="45"/>
      <c r="IR393" s="45"/>
      <c r="IS393" s="45"/>
    </row>
    <row r="394" spans="1:253" s="33" customFormat="1" ht="12.75" hidden="1" outlineLevel="1" x14ac:dyDescent="0.25">
      <c r="A394" s="45"/>
      <c r="B394" s="45"/>
      <c r="C394" s="45"/>
      <c r="D394" s="7"/>
      <c r="E394" s="175"/>
      <c r="F394" s="311"/>
      <c r="G394" s="175"/>
      <c r="H394" s="311"/>
      <c r="I394" s="164"/>
      <c r="J394" s="311"/>
      <c r="K394" s="164"/>
      <c r="L394" s="311"/>
      <c r="M394" s="164"/>
      <c r="N394" s="311"/>
      <c r="P394" s="311"/>
      <c r="R394" s="311"/>
      <c r="AG394" s="47"/>
    </row>
    <row r="395" spans="1:253" s="33" customFormat="1" ht="12.75" collapsed="1" x14ac:dyDescent="0.25">
      <c r="A395" s="45"/>
      <c r="B395" s="45"/>
      <c r="C395" s="45"/>
      <c r="D395" s="7"/>
      <c r="E395" s="175"/>
      <c r="F395" s="311"/>
      <c r="G395" s="175"/>
      <c r="H395" s="311"/>
      <c r="I395" s="164"/>
      <c r="J395" s="311"/>
      <c r="K395" s="164"/>
      <c r="L395" s="311"/>
      <c r="M395" s="164"/>
      <c r="N395" s="311"/>
      <c r="P395" s="311"/>
      <c r="R395" s="311"/>
      <c r="AG395" s="47"/>
    </row>
    <row r="396" spans="1:253" s="33" customFormat="1" ht="15" hidden="1" customHeight="1" outlineLevel="1" x14ac:dyDescent="0.25">
      <c r="A396" s="459" t="str">
        <f>+B11</f>
        <v>Lustrelec</v>
      </c>
      <c r="B396" s="459"/>
      <c r="C396" s="455" t="s">
        <v>221</v>
      </c>
      <c r="D396" s="455"/>
      <c r="E396" s="164" t="str">
        <f>+K465</f>
        <v>CONFORME</v>
      </c>
      <c r="F396" s="316"/>
      <c r="G396" s="175"/>
      <c r="H396" s="316"/>
      <c r="I396" s="164"/>
      <c r="J396" s="316"/>
      <c r="K396" s="164"/>
      <c r="L396" s="316"/>
      <c r="M396" s="164"/>
      <c r="N396" s="311"/>
      <c r="P396" s="311"/>
      <c r="R396" s="311"/>
      <c r="U396" s="164"/>
      <c r="V396" s="164"/>
      <c r="W396" s="164"/>
      <c r="AG396" s="47"/>
    </row>
    <row r="397" spans="1:253" s="39" customFormat="1" hidden="1" outlineLevel="1" x14ac:dyDescent="0.25">
      <c r="A397" s="45"/>
      <c r="B397" s="45" t="s">
        <v>222</v>
      </c>
      <c r="D397" s="15"/>
      <c r="F397" s="315"/>
      <c r="G397" s="165" t="s">
        <v>25</v>
      </c>
      <c r="H397" s="315"/>
      <c r="I397" s="165" t="s">
        <v>24</v>
      </c>
      <c r="J397" s="462">
        <v>43466</v>
      </c>
      <c r="K397" s="462"/>
      <c r="L397" s="490">
        <f>+L315</f>
        <v>0</v>
      </c>
      <c r="M397" s="491"/>
      <c r="N397" s="315"/>
      <c r="P397" s="315"/>
      <c r="R397" s="315"/>
      <c r="AG397" s="166"/>
    </row>
    <row r="398" spans="1:253" s="39" customFormat="1" hidden="1" outlineLevel="1" x14ac:dyDescent="0.25">
      <c r="A398" s="167" t="s">
        <v>319</v>
      </c>
      <c r="B398" s="457" t="s">
        <v>153</v>
      </c>
      <c r="C398" s="457"/>
      <c r="D398" s="457"/>
      <c r="E398" s="457"/>
      <c r="F398" s="457"/>
      <c r="G398" s="457"/>
      <c r="H398" s="457"/>
      <c r="I398" s="457"/>
      <c r="J398" s="457"/>
      <c r="K398" s="458"/>
      <c r="L398" s="533"/>
      <c r="M398" s="534"/>
      <c r="N398" s="315"/>
      <c r="P398" s="315"/>
      <c r="R398" s="315"/>
      <c r="AG398" s="166"/>
    </row>
    <row r="399" spans="1:253" s="39" customFormat="1" hidden="1" outlineLevel="1" x14ac:dyDescent="0.25">
      <c r="A399" s="167" t="s">
        <v>320</v>
      </c>
      <c r="B399" s="457"/>
      <c r="C399" s="457"/>
      <c r="D399" s="457"/>
      <c r="E399" s="457"/>
      <c r="F399" s="457"/>
      <c r="G399" s="457"/>
      <c r="H399" s="457"/>
      <c r="I399" s="457"/>
      <c r="J399" s="457"/>
      <c r="K399" s="458"/>
      <c r="L399" s="452"/>
      <c r="M399" s="453"/>
      <c r="N399" s="315"/>
      <c r="P399" s="315"/>
      <c r="R399" s="315"/>
      <c r="AG399" s="166"/>
    </row>
    <row r="400" spans="1:253" s="39" customFormat="1" hidden="1" outlineLevel="1" x14ac:dyDescent="0.25">
      <c r="A400" s="167" t="s">
        <v>321</v>
      </c>
      <c r="B400" s="457"/>
      <c r="C400" s="457"/>
      <c r="D400" s="457"/>
      <c r="E400" s="457"/>
      <c r="F400" s="457"/>
      <c r="G400" s="457"/>
      <c r="H400" s="457"/>
      <c r="I400" s="457"/>
      <c r="J400" s="457"/>
      <c r="K400" s="458"/>
      <c r="L400" s="452"/>
      <c r="M400" s="453"/>
      <c r="N400" s="315"/>
      <c r="P400" s="315"/>
      <c r="R400" s="315"/>
      <c r="AG400" s="166"/>
    </row>
    <row r="401" spans="1:253" s="16" customFormat="1" ht="8.25" hidden="1" outlineLevel="1" x14ac:dyDescent="0.15">
      <c r="A401" s="151"/>
      <c r="B401" s="151"/>
      <c r="F401" s="315"/>
      <c r="H401" s="315"/>
      <c r="I401" s="171"/>
      <c r="J401" s="315"/>
      <c r="L401" s="339"/>
      <c r="M401" s="41"/>
      <c r="N401" s="315"/>
      <c r="P401" s="315"/>
      <c r="R401" s="315"/>
      <c r="AG401" s="41"/>
    </row>
    <row r="402" spans="1:253" s="39" customFormat="1" hidden="1" outlineLevel="1" x14ac:dyDescent="0.25">
      <c r="A402" s="45"/>
      <c r="B402" s="45"/>
      <c r="D402" s="15"/>
      <c r="F402" s="315"/>
      <c r="H402" s="315"/>
      <c r="I402" s="172"/>
      <c r="J402" s="334"/>
      <c r="K402" s="173" t="s">
        <v>194</v>
      </c>
      <c r="L402" s="492">
        <f>+SUM(L398:M401)</f>
        <v>0</v>
      </c>
      <c r="M402" s="493"/>
      <c r="N402" s="315"/>
      <c r="P402" s="315"/>
      <c r="R402" s="315"/>
      <c r="AG402" s="166"/>
    </row>
    <row r="403" spans="1:253" s="39" customFormat="1" hidden="1" outlineLevel="1" x14ac:dyDescent="0.25">
      <c r="A403" s="45"/>
      <c r="B403" s="454" t="s">
        <v>27</v>
      </c>
      <c r="C403" s="454"/>
      <c r="D403" s="454"/>
      <c r="E403" s="454"/>
      <c r="F403" s="454"/>
      <c r="G403" s="454"/>
      <c r="H403" s="460">
        <f>+L402+L397</f>
        <v>0</v>
      </c>
      <c r="I403" s="461"/>
      <c r="J403" s="315"/>
      <c r="K403" s="164"/>
      <c r="L403" s="340"/>
      <c r="M403" s="123"/>
      <c r="N403" s="315"/>
      <c r="P403" s="315"/>
      <c r="R403" s="315"/>
      <c r="AG403" s="166"/>
    </row>
    <row r="404" spans="1:253" s="33" customFormat="1" ht="15" hidden="1" customHeight="1" outlineLevel="1" x14ac:dyDescent="0.25">
      <c r="A404" s="45"/>
      <c r="B404" s="455" t="s">
        <v>36</v>
      </c>
      <c r="C404" s="455"/>
      <c r="D404" s="455"/>
      <c r="E404" s="455"/>
      <c r="F404" s="455"/>
      <c r="G404" s="455"/>
      <c r="H404" s="456" t="str">
        <f>+K465</f>
        <v>CONFORME</v>
      </c>
      <c r="I404" s="456"/>
      <c r="J404" s="456"/>
      <c r="K404" s="456"/>
      <c r="L404" s="311"/>
      <c r="M404" s="45"/>
      <c r="N404" s="311"/>
      <c r="O404" s="45"/>
      <c r="P404" s="311"/>
      <c r="Q404" s="45"/>
      <c r="R404" s="311"/>
      <c r="S404" s="45"/>
      <c r="T404" s="45"/>
      <c r="U404" s="45"/>
      <c r="V404" s="45"/>
      <c r="W404" s="45"/>
      <c r="X404" s="45"/>
      <c r="Y404" s="45"/>
      <c r="Z404" s="45"/>
      <c r="AA404" s="45"/>
      <c r="AB404" s="45"/>
      <c r="AC404" s="45"/>
      <c r="AD404" s="45"/>
      <c r="AE404" s="45"/>
      <c r="AF404" s="45"/>
      <c r="AG404" s="174"/>
      <c r="AH404" s="45"/>
      <c r="AI404" s="45"/>
      <c r="AJ404" s="45"/>
      <c r="AK404" s="45"/>
      <c r="AL404" s="45"/>
      <c r="AM404" s="45"/>
      <c r="AN404" s="45"/>
      <c r="AO404" s="45"/>
      <c r="AP404" s="45"/>
      <c r="AQ404" s="45"/>
      <c r="AR404" s="45"/>
      <c r="AS404" s="45"/>
      <c r="AT404" s="45"/>
      <c r="AU404" s="45"/>
      <c r="AV404" s="45"/>
      <c r="AW404" s="45"/>
      <c r="AX404" s="45"/>
      <c r="AY404" s="45"/>
      <c r="AZ404" s="45"/>
      <c r="BA404" s="45"/>
      <c r="BB404" s="45"/>
      <c r="BC404" s="45"/>
      <c r="BD404" s="45"/>
      <c r="BE404" s="45"/>
      <c r="BF404" s="45"/>
      <c r="BG404" s="45"/>
      <c r="BH404" s="45"/>
      <c r="BI404" s="45"/>
      <c r="BJ404" s="45"/>
      <c r="BK404" s="45"/>
      <c r="BL404" s="45"/>
      <c r="BM404" s="45"/>
      <c r="BN404" s="45"/>
      <c r="BO404" s="45"/>
      <c r="BP404" s="45"/>
      <c r="BQ404" s="45"/>
      <c r="BR404" s="45"/>
      <c r="BS404" s="45"/>
      <c r="BT404" s="45"/>
      <c r="BU404" s="45"/>
      <c r="BV404" s="45"/>
      <c r="BW404" s="45"/>
      <c r="BX404" s="45"/>
      <c r="BY404" s="45"/>
      <c r="BZ404" s="45"/>
      <c r="CA404" s="45"/>
      <c r="CB404" s="45"/>
      <c r="CC404" s="45"/>
      <c r="CD404" s="45"/>
      <c r="CE404" s="45"/>
      <c r="CF404" s="45"/>
      <c r="CG404" s="45"/>
      <c r="CH404" s="45"/>
      <c r="CI404" s="45"/>
      <c r="CJ404" s="45"/>
      <c r="CK404" s="45"/>
      <c r="CL404" s="45"/>
      <c r="CM404" s="45"/>
      <c r="CN404" s="45"/>
      <c r="CO404" s="45"/>
      <c r="CP404" s="45"/>
      <c r="CQ404" s="45"/>
      <c r="CR404" s="45"/>
      <c r="CS404" s="45"/>
      <c r="CT404" s="45"/>
      <c r="CU404" s="45"/>
      <c r="CV404" s="45"/>
      <c r="CW404" s="45"/>
      <c r="CX404" s="45"/>
      <c r="CY404" s="45"/>
      <c r="CZ404" s="45"/>
      <c r="DA404" s="45"/>
      <c r="DB404" s="45"/>
      <c r="DC404" s="45"/>
      <c r="DD404" s="45"/>
      <c r="DE404" s="45"/>
      <c r="DF404" s="45"/>
      <c r="DG404" s="45"/>
      <c r="DH404" s="45"/>
      <c r="DI404" s="45"/>
      <c r="DJ404" s="45"/>
      <c r="DK404" s="45"/>
      <c r="DL404" s="45"/>
      <c r="DM404" s="45"/>
      <c r="DN404" s="45"/>
      <c r="DO404" s="45"/>
      <c r="DP404" s="45"/>
      <c r="DQ404" s="45"/>
      <c r="DR404" s="45"/>
      <c r="DS404" s="45"/>
      <c r="DT404" s="45"/>
      <c r="DU404" s="45"/>
      <c r="DV404" s="45"/>
      <c r="DW404" s="45"/>
      <c r="DX404" s="45"/>
      <c r="DY404" s="45"/>
      <c r="DZ404" s="45"/>
      <c r="EA404" s="45"/>
      <c r="EB404" s="45"/>
      <c r="EC404" s="45"/>
      <c r="ED404" s="45"/>
      <c r="EE404" s="45"/>
      <c r="EF404" s="45"/>
      <c r="EG404" s="45"/>
      <c r="EH404" s="45"/>
      <c r="EI404" s="45"/>
      <c r="EJ404" s="45"/>
      <c r="EK404" s="45"/>
      <c r="EL404" s="45"/>
      <c r="EM404" s="45"/>
      <c r="EN404" s="45"/>
      <c r="EO404" s="45"/>
      <c r="EP404" s="45"/>
      <c r="EQ404" s="45"/>
      <c r="ER404" s="45"/>
      <c r="ES404" s="45"/>
      <c r="ET404" s="45"/>
      <c r="EU404" s="45"/>
      <c r="EV404" s="45"/>
      <c r="EW404" s="45"/>
      <c r="EX404" s="45"/>
      <c r="EY404" s="45"/>
      <c r="EZ404" s="45"/>
      <c r="FA404" s="45"/>
      <c r="FB404" s="45"/>
      <c r="FC404" s="45"/>
      <c r="FD404" s="45"/>
      <c r="FE404" s="45"/>
      <c r="FF404" s="45"/>
      <c r="FG404" s="45"/>
      <c r="FH404" s="45"/>
      <c r="FI404" s="45"/>
      <c r="FJ404" s="45"/>
      <c r="FK404" s="45"/>
      <c r="FL404" s="45"/>
      <c r="FM404" s="45"/>
      <c r="FN404" s="45"/>
      <c r="FO404" s="45"/>
      <c r="FP404" s="45"/>
      <c r="FQ404" s="45"/>
      <c r="FR404" s="45"/>
      <c r="FS404" s="45"/>
      <c r="FT404" s="45"/>
      <c r="FU404" s="45"/>
      <c r="FV404" s="45"/>
      <c r="FW404" s="45"/>
      <c r="FX404" s="45"/>
      <c r="FY404" s="45"/>
      <c r="FZ404" s="45"/>
      <c r="GA404" s="45"/>
      <c r="GB404" s="45"/>
      <c r="GC404" s="45"/>
      <c r="GD404" s="45"/>
      <c r="GE404" s="45"/>
      <c r="GF404" s="45"/>
      <c r="GG404" s="45"/>
      <c r="GH404" s="45"/>
      <c r="GI404" s="45"/>
      <c r="GJ404" s="45"/>
      <c r="GK404" s="45"/>
      <c r="GL404" s="45"/>
      <c r="GM404" s="45"/>
      <c r="GN404" s="45"/>
      <c r="GO404" s="45"/>
      <c r="GP404" s="45"/>
      <c r="GQ404" s="45"/>
      <c r="GR404" s="45"/>
      <c r="GS404" s="45"/>
      <c r="GT404" s="45"/>
      <c r="GU404" s="45"/>
      <c r="GV404" s="45"/>
      <c r="GW404" s="45"/>
      <c r="GX404" s="45"/>
      <c r="GY404" s="45"/>
      <c r="GZ404" s="45"/>
      <c r="HA404" s="45"/>
      <c r="HB404" s="45"/>
      <c r="HC404" s="45"/>
      <c r="HD404" s="45"/>
      <c r="HE404" s="45"/>
      <c r="HF404" s="45"/>
      <c r="HG404" s="45"/>
      <c r="HH404" s="45"/>
      <c r="HI404" s="45"/>
      <c r="HJ404" s="45"/>
      <c r="HK404" s="45"/>
      <c r="HL404" s="45"/>
      <c r="HM404" s="45"/>
      <c r="HN404" s="45"/>
      <c r="HO404" s="45"/>
      <c r="HP404" s="45"/>
      <c r="HQ404" s="45"/>
      <c r="HR404" s="45"/>
      <c r="HS404" s="45"/>
      <c r="HT404" s="45"/>
      <c r="HU404" s="45"/>
      <c r="HV404" s="45"/>
      <c r="HW404" s="45"/>
      <c r="HX404" s="45"/>
      <c r="HY404" s="45"/>
      <c r="HZ404" s="45"/>
      <c r="IA404" s="45"/>
      <c r="IB404" s="45"/>
      <c r="IC404" s="45"/>
      <c r="ID404" s="45"/>
      <c r="IE404" s="45"/>
      <c r="IF404" s="45"/>
      <c r="IG404" s="45"/>
      <c r="IH404" s="45"/>
      <c r="II404" s="45"/>
      <c r="IJ404" s="45"/>
      <c r="IK404" s="45"/>
      <c r="IL404" s="45"/>
      <c r="IM404" s="45"/>
      <c r="IN404" s="45"/>
      <c r="IO404" s="45"/>
      <c r="IP404" s="45"/>
      <c r="IQ404" s="45"/>
      <c r="IR404" s="45"/>
      <c r="IS404" s="45"/>
    </row>
    <row r="405" spans="1:253" s="33" customFormat="1" ht="12.75" hidden="1" outlineLevel="1" x14ac:dyDescent="0.25">
      <c r="A405" s="45"/>
      <c r="B405" s="45"/>
      <c r="C405" s="45"/>
      <c r="D405" s="7"/>
      <c r="E405" s="45"/>
      <c r="F405" s="311"/>
      <c r="G405" s="173"/>
      <c r="H405" s="317"/>
      <c r="I405" s="45"/>
      <c r="J405" s="311"/>
      <c r="K405" s="45"/>
      <c r="L405" s="311"/>
      <c r="M405" s="45"/>
      <c r="N405" s="311"/>
      <c r="O405" s="45"/>
      <c r="P405" s="311"/>
      <c r="Q405" s="45"/>
      <c r="R405" s="311"/>
      <c r="S405" s="45"/>
      <c r="T405" s="45"/>
      <c r="U405" s="45"/>
      <c r="V405" s="45"/>
      <c r="W405" s="45"/>
      <c r="X405" s="45"/>
      <c r="Y405" s="45"/>
      <c r="Z405" s="45"/>
      <c r="AA405" s="45"/>
      <c r="AB405" s="45"/>
      <c r="AC405" s="45"/>
      <c r="AD405" s="45"/>
      <c r="AE405" s="45"/>
      <c r="AF405" s="45"/>
      <c r="AG405" s="174"/>
      <c r="AH405" s="45"/>
      <c r="AI405" s="45"/>
      <c r="AJ405" s="45"/>
      <c r="AK405" s="45"/>
      <c r="AL405" s="45"/>
      <c r="AM405" s="45"/>
      <c r="AN405" s="45"/>
      <c r="AO405" s="45"/>
      <c r="AP405" s="45"/>
      <c r="AQ405" s="45"/>
      <c r="AR405" s="45"/>
      <c r="AS405" s="45"/>
      <c r="AT405" s="45"/>
      <c r="AU405" s="45"/>
      <c r="AV405" s="45"/>
      <c r="AW405" s="45"/>
      <c r="AX405" s="45"/>
      <c r="AY405" s="45"/>
      <c r="AZ405" s="45"/>
      <c r="BA405" s="45"/>
      <c r="BB405" s="45"/>
      <c r="BC405" s="45"/>
      <c r="BD405" s="45"/>
      <c r="BE405" s="45"/>
      <c r="BF405" s="45"/>
      <c r="BG405" s="45"/>
      <c r="BH405" s="45"/>
      <c r="BI405" s="45"/>
      <c r="BJ405" s="45"/>
      <c r="BK405" s="45"/>
      <c r="BL405" s="45"/>
      <c r="BM405" s="45"/>
      <c r="BN405" s="45"/>
      <c r="BO405" s="45"/>
      <c r="BP405" s="45"/>
      <c r="BQ405" s="45"/>
      <c r="BR405" s="45"/>
      <c r="BS405" s="45"/>
      <c r="BT405" s="45"/>
      <c r="BU405" s="45"/>
      <c r="BV405" s="45"/>
      <c r="BW405" s="45"/>
      <c r="BX405" s="45"/>
      <c r="BY405" s="45"/>
      <c r="BZ405" s="45"/>
      <c r="CA405" s="45"/>
      <c r="CB405" s="45"/>
      <c r="CC405" s="45"/>
      <c r="CD405" s="45"/>
      <c r="CE405" s="45"/>
      <c r="CF405" s="45"/>
      <c r="CG405" s="45"/>
      <c r="CH405" s="45"/>
      <c r="CI405" s="45"/>
      <c r="CJ405" s="45"/>
      <c r="CK405" s="45"/>
      <c r="CL405" s="45"/>
      <c r="CM405" s="45"/>
      <c r="CN405" s="45"/>
      <c r="CO405" s="45"/>
      <c r="CP405" s="45"/>
      <c r="CQ405" s="45"/>
      <c r="CR405" s="45"/>
      <c r="CS405" s="45"/>
      <c r="CT405" s="45"/>
      <c r="CU405" s="45"/>
      <c r="CV405" s="45"/>
      <c r="CW405" s="45"/>
      <c r="CX405" s="45"/>
      <c r="CY405" s="45"/>
      <c r="CZ405" s="45"/>
      <c r="DA405" s="45"/>
      <c r="DB405" s="45"/>
      <c r="DC405" s="45"/>
      <c r="DD405" s="45"/>
      <c r="DE405" s="45"/>
      <c r="DF405" s="45"/>
      <c r="DG405" s="45"/>
      <c r="DH405" s="45"/>
      <c r="DI405" s="45"/>
      <c r="DJ405" s="45"/>
      <c r="DK405" s="45"/>
      <c r="DL405" s="45"/>
      <c r="DM405" s="45"/>
      <c r="DN405" s="45"/>
      <c r="DO405" s="45"/>
      <c r="DP405" s="45"/>
      <c r="DQ405" s="45"/>
      <c r="DR405" s="45"/>
      <c r="DS405" s="45"/>
      <c r="DT405" s="45"/>
      <c r="DU405" s="45"/>
      <c r="DV405" s="45"/>
      <c r="DW405" s="45"/>
      <c r="DX405" s="45"/>
      <c r="DY405" s="45"/>
      <c r="DZ405" s="45"/>
      <c r="EA405" s="45"/>
      <c r="EB405" s="45"/>
      <c r="EC405" s="45"/>
      <c r="ED405" s="45"/>
      <c r="EE405" s="45"/>
      <c r="EF405" s="45"/>
      <c r="EG405" s="45"/>
      <c r="EH405" s="45"/>
      <c r="EI405" s="45"/>
      <c r="EJ405" s="45"/>
      <c r="EK405" s="45"/>
      <c r="EL405" s="45"/>
      <c r="EM405" s="45"/>
      <c r="EN405" s="45"/>
      <c r="EO405" s="45"/>
      <c r="EP405" s="45"/>
      <c r="EQ405" s="45"/>
      <c r="ER405" s="45"/>
      <c r="ES405" s="45"/>
      <c r="ET405" s="45"/>
      <c r="EU405" s="45"/>
      <c r="EV405" s="45"/>
      <c r="EW405" s="45"/>
      <c r="EX405" s="45"/>
      <c r="EY405" s="45"/>
      <c r="EZ405" s="45"/>
      <c r="FA405" s="45"/>
      <c r="FB405" s="45"/>
      <c r="FC405" s="45"/>
      <c r="FD405" s="45"/>
      <c r="FE405" s="45"/>
      <c r="FF405" s="45"/>
      <c r="FG405" s="45"/>
      <c r="FH405" s="45"/>
      <c r="FI405" s="45"/>
      <c r="FJ405" s="45"/>
      <c r="FK405" s="45"/>
      <c r="FL405" s="45"/>
      <c r="FM405" s="45"/>
      <c r="FN405" s="45"/>
      <c r="FO405" s="45"/>
      <c r="FP405" s="45"/>
      <c r="FQ405" s="45"/>
      <c r="FR405" s="45"/>
      <c r="FS405" s="45"/>
      <c r="FT405" s="45"/>
      <c r="FU405" s="45"/>
      <c r="FV405" s="45"/>
      <c r="FW405" s="45"/>
      <c r="FX405" s="45"/>
      <c r="FY405" s="45"/>
      <c r="FZ405" s="45"/>
      <c r="GA405" s="45"/>
      <c r="GB405" s="45"/>
      <c r="GC405" s="45"/>
      <c r="GD405" s="45"/>
      <c r="GE405" s="45"/>
      <c r="GF405" s="45"/>
      <c r="GG405" s="45"/>
      <c r="GH405" s="45"/>
      <c r="GI405" s="45"/>
      <c r="GJ405" s="45"/>
      <c r="GK405" s="45"/>
      <c r="GL405" s="45"/>
      <c r="GM405" s="45"/>
      <c r="GN405" s="45"/>
      <c r="GO405" s="45"/>
      <c r="GP405" s="45"/>
      <c r="GQ405" s="45"/>
      <c r="GR405" s="45"/>
      <c r="GS405" s="45"/>
      <c r="GT405" s="45"/>
      <c r="GU405" s="45"/>
      <c r="GV405" s="45"/>
      <c r="GW405" s="45"/>
      <c r="GX405" s="45"/>
      <c r="GY405" s="45"/>
      <c r="GZ405" s="45"/>
      <c r="HA405" s="45"/>
      <c r="HB405" s="45"/>
      <c r="HC405" s="45"/>
      <c r="HD405" s="45"/>
      <c r="HE405" s="45"/>
      <c r="HF405" s="45"/>
      <c r="HG405" s="45"/>
      <c r="HH405" s="45"/>
      <c r="HI405" s="45"/>
      <c r="HJ405" s="45"/>
      <c r="HK405" s="45"/>
      <c r="HL405" s="45"/>
      <c r="HM405" s="45"/>
      <c r="HN405" s="45"/>
      <c r="HO405" s="45"/>
      <c r="HP405" s="45"/>
      <c r="HQ405" s="45"/>
      <c r="HR405" s="45"/>
      <c r="HS405" s="45"/>
      <c r="HT405" s="45"/>
      <c r="HU405" s="45"/>
      <c r="HV405" s="45"/>
      <c r="HW405" s="45"/>
      <c r="HX405" s="45"/>
      <c r="HY405" s="45"/>
      <c r="HZ405" s="45"/>
      <c r="IA405" s="45"/>
      <c r="IB405" s="45"/>
      <c r="IC405" s="45"/>
      <c r="ID405" s="45"/>
      <c r="IE405" s="45"/>
      <c r="IF405" s="45"/>
      <c r="IG405" s="45"/>
      <c r="IH405" s="45"/>
      <c r="II405" s="45"/>
      <c r="IJ405" s="45"/>
      <c r="IK405" s="45"/>
      <c r="IL405" s="45"/>
      <c r="IM405" s="45"/>
      <c r="IN405" s="45"/>
      <c r="IO405" s="45"/>
      <c r="IP405" s="45"/>
      <c r="IQ405" s="45"/>
      <c r="IR405" s="45"/>
      <c r="IS405" s="45"/>
    </row>
    <row r="406" spans="1:253" s="33" customFormat="1" ht="12.75" collapsed="1" x14ac:dyDescent="0.25">
      <c r="A406" s="45"/>
      <c r="B406" s="45"/>
      <c r="C406" s="45"/>
      <c r="D406" s="7"/>
      <c r="E406" s="175"/>
      <c r="F406" s="311"/>
      <c r="G406" s="175"/>
      <c r="H406" s="311"/>
      <c r="I406" s="164"/>
      <c r="J406" s="311"/>
      <c r="K406" s="164"/>
      <c r="L406" s="311"/>
      <c r="M406" s="164"/>
      <c r="N406" s="311"/>
      <c r="P406" s="311"/>
      <c r="R406" s="311"/>
      <c r="AG406" s="47"/>
    </row>
    <row r="407" spans="1:253" s="33" customFormat="1" ht="15" hidden="1" customHeight="1" outlineLevel="1" x14ac:dyDescent="0.25">
      <c r="A407" s="459" t="str">
        <f>+B12</f>
        <v>Jolive ELEC</v>
      </c>
      <c r="B407" s="459"/>
      <c r="C407" s="455" t="s">
        <v>221</v>
      </c>
      <c r="D407" s="455"/>
      <c r="E407" s="164" t="str">
        <f>+K466</f>
        <v>CONFORME</v>
      </c>
      <c r="F407" s="316"/>
      <c r="G407" s="175"/>
      <c r="H407" s="316"/>
      <c r="I407" s="164"/>
      <c r="J407" s="316"/>
      <c r="K407" s="164"/>
      <c r="L407" s="316"/>
      <c r="M407" s="164"/>
      <c r="N407" s="311"/>
      <c r="P407" s="311"/>
      <c r="R407" s="311"/>
      <c r="U407" s="164"/>
      <c r="V407" s="164"/>
      <c r="W407" s="164"/>
      <c r="AG407" s="47"/>
    </row>
    <row r="408" spans="1:253" s="39" customFormat="1" hidden="1" outlineLevel="1" x14ac:dyDescent="0.25">
      <c r="A408" s="45"/>
      <c r="B408" s="45" t="s">
        <v>222</v>
      </c>
      <c r="D408" s="15"/>
      <c r="F408" s="315"/>
      <c r="G408" s="165" t="s">
        <v>25</v>
      </c>
      <c r="H408" s="315"/>
      <c r="I408" s="165" t="s">
        <v>24</v>
      </c>
      <c r="J408" s="462">
        <v>43466</v>
      </c>
      <c r="K408" s="462"/>
      <c r="L408" s="490">
        <f>+N315</f>
        <v>0</v>
      </c>
      <c r="M408" s="491"/>
      <c r="N408" s="315"/>
      <c r="P408" s="315"/>
      <c r="R408" s="315"/>
      <c r="AG408" s="166"/>
    </row>
    <row r="409" spans="1:253" s="39" customFormat="1" hidden="1" outlineLevel="1" x14ac:dyDescent="0.25">
      <c r="A409" s="167" t="s">
        <v>319</v>
      </c>
      <c r="B409" s="457" t="s">
        <v>153</v>
      </c>
      <c r="C409" s="457"/>
      <c r="D409" s="457"/>
      <c r="E409" s="457"/>
      <c r="F409" s="457"/>
      <c r="G409" s="457"/>
      <c r="H409" s="457"/>
      <c r="I409" s="457"/>
      <c r="J409" s="457"/>
      <c r="K409" s="458"/>
      <c r="L409" s="533"/>
      <c r="M409" s="534"/>
      <c r="N409" s="315"/>
      <c r="P409" s="315"/>
      <c r="R409" s="315"/>
      <c r="AG409" s="166"/>
    </row>
    <row r="410" spans="1:253" s="39" customFormat="1" hidden="1" outlineLevel="1" x14ac:dyDescent="0.25">
      <c r="A410" s="167" t="s">
        <v>320</v>
      </c>
      <c r="B410" s="457"/>
      <c r="C410" s="457"/>
      <c r="D410" s="457"/>
      <c r="E410" s="457"/>
      <c r="F410" s="457"/>
      <c r="G410" s="457"/>
      <c r="H410" s="457"/>
      <c r="I410" s="457"/>
      <c r="J410" s="457"/>
      <c r="K410" s="458"/>
      <c r="L410" s="452"/>
      <c r="M410" s="453"/>
      <c r="N410" s="315"/>
      <c r="P410" s="315"/>
      <c r="R410" s="315"/>
      <c r="AG410" s="166"/>
    </row>
    <row r="411" spans="1:253" s="39" customFormat="1" hidden="1" outlineLevel="1" x14ac:dyDescent="0.25">
      <c r="A411" s="167" t="s">
        <v>321</v>
      </c>
      <c r="B411" s="457"/>
      <c r="C411" s="457"/>
      <c r="D411" s="457"/>
      <c r="E411" s="457"/>
      <c r="F411" s="457"/>
      <c r="G411" s="457"/>
      <c r="H411" s="457"/>
      <c r="I411" s="457"/>
      <c r="J411" s="457"/>
      <c r="K411" s="458"/>
      <c r="L411" s="452"/>
      <c r="M411" s="453"/>
      <c r="N411" s="315"/>
      <c r="P411" s="315"/>
      <c r="R411" s="315"/>
      <c r="AG411" s="166"/>
    </row>
    <row r="412" spans="1:253" s="16" customFormat="1" ht="8.25" hidden="1" outlineLevel="1" x14ac:dyDescent="0.15">
      <c r="A412" s="151"/>
      <c r="B412" s="151"/>
      <c r="F412" s="315"/>
      <c r="H412" s="315"/>
      <c r="I412" s="171"/>
      <c r="J412" s="315"/>
      <c r="L412" s="339"/>
      <c r="M412" s="41"/>
      <c r="N412" s="315"/>
      <c r="P412" s="315"/>
      <c r="R412" s="315"/>
      <c r="AG412" s="41"/>
    </row>
    <row r="413" spans="1:253" s="39" customFormat="1" hidden="1" outlineLevel="1" x14ac:dyDescent="0.25">
      <c r="A413" s="45"/>
      <c r="B413" s="45"/>
      <c r="D413" s="15"/>
      <c r="F413" s="315"/>
      <c r="H413" s="315"/>
      <c r="I413" s="172"/>
      <c r="J413" s="455" t="s">
        <v>194</v>
      </c>
      <c r="K413" s="585"/>
      <c r="L413" s="492">
        <f>+SUM(L409:M412)</f>
        <v>0</v>
      </c>
      <c r="M413" s="493"/>
      <c r="N413" s="315"/>
      <c r="P413" s="315"/>
      <c r="R413" s="315"/>
      <c r="AG413" s="166"/>
    </row>
    <row r="414" spans="1:253" s="39" customFormat="1" hidden="1" outlineLevel="1" x14ac:dyDescent="0.25">
      <c r="A414" s="45"/>
      <c r="B414" s="454" t="s">
        <v>27</v>
      </c>
      <c r="C414" s="454"/>
      <c r="D414" s="454"/>
      <c r="E414" s="454"/>
      <c r="F414" s="454"/>
      <c r="G414" s="454"/>
      <c r="H414" s="460">
        <f>+L413+L408</f>
        <v>0</v>
      </c>
      <c r="I414" s="461"/>
      <c r="J414" s="315"/>
      <c r="K414" s="164"/>
      <c r="L414" s="340"/>
      <c r="M414" s="123"/>
      <c r="N414" s="315"/>
      <c r="P414" s="315"/>
      <c r="R414" s="315"/>
      <c r="AG414" s="166"/>
    </row>
    <row r="415" spans="1:253" s="33" customFormat="1" ht="15" hidden="1" customHeight="1" outlineLevel="1" x14ac:dyDescent="0.25">
      <c r="A415" s="45"/>
      <c r="B415" s="455" t="s">
        <v>36</v>
      </c>
      <c r="C415" s="455"/>
      <c r="D415" s="455"/>
      <c r="E415" s="455"/>
      <c r="F415" s="455"/>
      <c r="G415" s="455"/>
      <c r="H415" s="456" t="str">
        <f>+K466</f>
        <v>CONFORME</v>
      </c>
      <c r="I415" s="456"/>
      <c r="J415" s="456"/>
      <c r="K415" s="456"/>
      <c r="L415" s="311"/>
      <c r="M415" s="45"/>
      <c r="N415" s="311"/>
      <c r="O415" s="45"/>
      <c r="P415" s="311"/>
      <c r="Q415" s="45"/>
      <c r="R415" s="311"/>
      <c r="S415" s="45"/>
      <c r="T415" s="45"/>
      <c r="U415" s="45"/>
      <c r="V415" s="45"/>
      <c r="W415" s="45"/>
      <c r="X415" s="45"/>
      <c r="Y415" s="45"/>
      <c r="Z415" s="45"/>
      <c r="AA415" s="45"/>
      <c r="AB415" s="45"/>
      <c r="AC415" s="45"/>
      <c r="AD415" s="45"/>
      <c r="AE415" s="45"/>
      <c r="AF415" s="45"/>
      <c r="AG415" s="174"/>
      <c r="AH415" s="45"/>
      <c r="AI415" s="45"/>
      <c r="AJ415" s="45"/>
      <c r="AK415" s="45"/>
      <c r="AL415" s="45"/>
      <c r="AM415" s="45"/>
      <c r="AN415" s="45"/>
      <c r="AO415" s="45"/>
      <c r="AP415" s="45"/>
      <c r="AQ415" s="45"/>
      <c r="AR415" s="45"/>
      <c r="AS415" s="45"/>
      <c r="AT415" s="45"/>
      <c r="AU415" s="45"/>
      <c r="AV415" s="45"/>
      <c r="AW415" s="45"/>
      <c r="AX415" s="45"/>
      <c r="AY415" s="45"/>
      <c r="AZ415" s="45"/>
      <c r="BA415" s="45"/>
      <c r="BB415" s="45"/>
      <c r="BC415" s="45"/>
      <c r="BD415" s="45"/>
      <c r="BE415" s="45"/>
      <c r="BF415" s="45"/>
      <c r="BG415" s="45"/>
      <c r="BH415" s="45"/>
      <c r="BI415" s="45"/>
      <c r="BJ415" s="45"/>
      <c r="BK415" s="45"/>
      <c r="BL415" s="45"/>
      <c r="BM415" s="45"/>
      <c r="BN415" s="45"/>
      <c r="BO415" s="45"/>
      <c r="BP415" s="45"/>
      <c r="BQ415" s="45"/>
      <c r="BR415" s="45"/>
      <c r="BS415" s="45"/>
      <c r="BT415" s="45"/>
      <c r="BU415" s="45"/>
      <c r="BV415" s="45"/>
      <c r="BW415" s="45"/>
      <c r="BX415" s="45"/>
      <c r="BY415" s="45"/>
      <c r="BZ415" s="45"/>
      <c r="CA415" s="45"/>
      <c r="CB415" s="45"/>
      <c r="CC415" s="45"/>
      <c r="CD415" s="45"/>
      <c r="CE415" s="45"/>
      <c r="CF415" s="45"/>
      <c r="CG415" s="45"/>
      <c r="CH415" s="45"/>
      <c r="CI415" s="45"/>
      <c r="CJ415" s="45"/>
      <c r="CK415" s="45"/>
      <c r="CL415" s="45"/>
      <c r="CM415" s="45"/>
      <c r="CN415" s="45"/>
      <c r="CO415" s="45"/>
      <c r="CP415" s="45"/>
      <c r="CQ415" s="45"/>
      <c r="CR415" s="45"/>
      <c r="CS415" s="45"/>
      <c r="CT415" s="45"/>
      <c r="CU415" s="45"/>
      <c r="CV415" s="45"/>
      <c r="CW415" s="45"/>
      <c r="CX415" s="45"/>
      <c r="CY415" s="45"/>
      <c r="CZ415" s="45"/>
      <c r="DA415" s="45"/>
      <c r="DB415" s="45"/>
      <c r="DC415" s="45"/>
      <c r="DD415" s="45"/>
      <c r="DE415" s="45"/>
      <c r="DF415" s="45"/>
      <c r="DG415" s="45"/>
      <c r="DH415" s="45"/>
      <c r="DI415" s="45"/>
      <c r="DJ415" s="45"/>
      <c r="DK415" s="45"/>
      <c r="DL415" s="45"/>
      <c r="DM415" s="45"/>
      <c r="DN415" s="45"/>
      <c r="DO415" s="45"/>
      <c r="DP415" s="45"/>
      <c r="DQ415" s="45"/>
      <c r="DR415" s="45"/>
      <c r="DS415" s="45"/>
      <c r="DT415" s="45"/>
      <c r="DU415" s="45"/>
      <c r="DV415" s="45"/>
      <c r="DW415" s="45"/>
      <c r="DX415" s="45"/>
      <c r="DY415" s="45"/>
      <c r="DZ415" s="45"/>
      <c r="EA415" s="45"/>
      <c r="EB415" s="45"/>
      <c r="EC415" s="45"/>
      <c r="ED415" s="45"/>
      <c r="EE415" s="45"/>
      <c r="EF415" s="45"/>
      <c r="EG415" s="45"/>
      <c r="EH415" s="45"/>
      <c r="EI415" s="45"/>
      <c r="EJ415" s="45"/>
      <c r="EK415" s="45"/>
      <c r="EL415" s="45"/>
      <c r="EM415" s="45"/>
      <c r="EN415" s="45"/>
      <c r="EO415" s="45"/>
      <c r="EP415" s="45"/>
      <c r="EQ415" s="45"/>
      <c r="ER415" s="45"/>
      <c r="ES415" s="45"/>
      <c r="ET415" s="45"/>
      <c r="EU415" s="45"/>
      <c r="EV415" s="45"/>
      <c r="EW415" s="45"/>
      <c r="EX415" s="45"/>
      <c r="EY415" s="45"/>
      <c r="EZ415" s="45"/>
      <c r="FA415" s="45"/>
      <c r="FB415" s="45"/>
      <c r="FC415" s="45"/>
      <c r="FD415" s="45"/>
      <c r="FE415" s="45"/>
      <c r="FF415" s="45"/>
      <c r="FG415" s="45"/>
      <c r="FH415" s="45"/>
      <c r="FI415" s="45"/>
      <c r="FJ415" s="45"/>
      <c r="FK415" s="45"/>
      <c r="FL415" s="45"/>
      <c r="FM415" s="45"/>
      <c r="FN415" s="45"/>
      <c r="FO415" s="45"/>
      <c r="FP415" s="45"/>
      <c r="FQ415" s="45"/>
      <c r="FR415" s="45"/>
      <c r="FS415" s="45"/>
      <c r="FT415" s="45"/>
      <c r="FU415" s="45"/>
      <c r="FV415" s="45"/>
      <c r="FW415" s="45"/>
      <c r="FX415" s="45"/>
      <c r="FY415" s="45"/>
      <c r="FZ415" s="45"/>
      <c r="GA415" s="45"/>
      <c r="GB415" s="45"/>
      <c r="GC415" s="45"/>
      <c r="GD415" s="45"/>
      <c r="GE415" s="45"/>
      <c r="GF415" s="45"/>
      <c r="GG415" s="45"/>
      <c r="GH415" s="45"/>
      <c r="GI415" s="45"/>
      <c r="GJ415" s="45"/>
      <c r="GK415" s="45"/>
      <c r="GL415" s="45"/>
      <c r="GM415" s="45"/>
      <c r="GN415" s="45"/>
      <c r="GO415" s="45"/>
      <c r="GP415" s="45"/>
      <c r="GQ415" s="45"/>
      <c r="GR415" s="45"/>
      <c r="GS415" s="45"/>
      <c r="GT415" s="45"/>
      <c r="GU415" s="45"/>
      <c r="GV415" s="45"/>
      <c r="GW415" s="45"/>
      <c r="GX415" s="45"/>
      <c r="GY415" s="45"/>
      <c r="GZ415" s="45"/>
      <c r="HA415" s="45"/>
      <c r="HB415" s="45"/>
      <c r="HC415" s="45"/>
      <c r="HD415" s="45"/>
      <c r="HE415" s="45"/>
      <c r="HF415" s="45"/>
      <c r="HG415" s="45"/>
      <c r="HH415" s="45"/>
      <c r="HI415" s="45"/>
      <c r="HJ415" s="45"/>
      <c r="HK415" s="45"/>
      <c r="HL415" s="45"/>
      <c r="HM415" s="45"/>
      <c r="HN415" s="45"/>
      <c r="HO415" s="45"/>
      <c r="HP415" s="45"/>
      <c r="HQ415" s="45"/>
      <c r="HR415" s="45"/>
      <c r="HS415" s="45"/>
      <c r="HT415" s="45"/>
      <c r="HU415" s="45"/>
      <c r="HV415" s="45"/>
      <c r="HW415" s="45"/>
      <c r="HX415" s="45"/>
      <c r="HY415" s="45"/>
      <c r="HZ415" s="45"/>
      <c r="IA415" s="45"/>
      <c r="IB415" s="45"/>
      <c r="IC415" s="45"/>
      <c r="ID415" s="45"/>
      <c r="IE415" s="45"/>
      <c r="IF415" s="45"/>
      <c r="IG415" s="45"/>
      <c r="IH415" s="45"/>
      <c r="II415" s="45"/>
      <c r="IJ415" s="45"/>
      <c r="IK415" s="45"/>
      <c r="IL415" s="45"/>
      <c r="IM415" s="45"/>
      <c r="IN415" s="45"/>
      <c r="IO415" s="45"/>
      <c r="IP415" s="45"/>
      <c r="IQ415" s="45"/>
      <c r="IR415" s="45"/>
      <c r="IS415" s="45"/>
    </row>
    <row r="416" spans="1:253" s="33" customFormat="1" ht="12.75" hidden="1" outlineLevel="1" x14ac:dyDescent="0.25">
      <c r="A416" s="45"/>
      <c r="B416" s="45"/>
      <c r="C416" s="45"/>
      <c r="D416" s="7"/>
      <c r="E416" s="175"/>
      <c r="F416" s="311"/>
      <c r="G416" s="175"/>
      <c r="H416" s="311"/>
      <c r="I416" s="164"/>
      <c r="J416" s="311"/>
      <c r="K416" s="164"/>
      <c r="L416" s="311"/>
      <c r="M416" s="164"/>
      <c r="N416" s="311"/>
      <c r="P416" s="311"/>
      <c r="R416" s="311"/>
      <c r="AG416" s="47"/>
    </row>
    <row r="417" spans="1:253" s="33" customFormat="1" ht="12.75" collapsed="1" x14ac:dyDescent="0.25">
      <c r="A417" s="45"/>
      <c r="B417" s="45"/>
      <c r="C417" s="45"/>
      <c r="D417" s="7"/>
      <c r="E417" s="175"/>
      <c r="F417" s="311"/>
      <c r="G417" s="175"/>
      <c r="H417" s="311"/>
      <c r="I417" s="164"/>
      <c r="J417" s="311"/>
      <c r="K417" s="164"/>
      <c r="L417" s="311"/>
      <c r="M417" s="164"/>
      <c r="N417" s="311"/>
      <c r="P417" s="311"/>
      <c r="R417" s="311"/>
      <c r="AG417" s="47"/>
    </row>
    <row r="418" spans="1:253" s="33" customFormat="1" ht="12.75" hidden="1" outlineLevel="1" x14ac:dyDescent="0.25">
      <c r="A418" s="535" t="str">
        <f>+B13</f>
        <v>Bellay Vincent</v>
      </c>
      <c r="B418" s="535"/>
      <c r="C418" s="173" t="s">
        <v>221</v>
      </c>
      <c r="D418" s="456" t="str">
        <f>K467</f>
        <v>CONFORME</v>
      </c>
      <c r="E418" s="456"/>
      <c r="F418" s="316"/>
      <c r="G418" s="175"/>
      <c r="H418" s="316"/>
      <c r="I418" s="164"/>
      <c r="J418" s="316"/>
      <c r="K418" s="164"/>
      <c r="L418" s="316"/>
      <c r="M418" s="164"/>
      <c r="N418" s="311"/>
      <c r="P418" s="311"/>
      <c r="R418" s="311"/>
      <c r="U418" s="164"/>
      <c r="V418" s="164"/>
      <c r="W418" s="164"/>
      <c r="AG418" s="47"/>
    </row>
    <row r="419" spans="1:253" s="39" customFormat="1" hidden="1" outlineLevel="1" x14ac:dyDescent="0.25">
      <c r="A419" s="45"/>
      <c r="B419" s="45" t="s">
        <v>222</v>
      </c>
      <c r="D419" s="15"/>
      <c r="F419" s="315"/>
      <c r="G419" s="165" t="s">
        <v>25</v>
      </c>
      <c r="H419" s="315"/>
      <c r="I419" s="165" t="s">
        <v>24</v>
      </c>
      <c r="J419" s="462">
        <v>43466</v>
      </c>
      <c r="K419" s="462"/>
      <c r="L419" s="490">
        <f>+P315</f>
        <v>0</v>
      </c>
      <c r="M419" s="491"/>
      <c r="N419" s="315"/>
      <c r="P419" s="315"/>
      <c r="R419" s="315"/>
      <c r="AG419" s="166"/>
    </row>
    <row r="420" spans="1:253" s="39" customFormat="1" hidden="1" outlineLevel="1" x14ac:dyDescent="0.25">
      <c r="A420" s="167" t="s">
        <v>319</v>
      </c>
      <c r="B420" s="457" t="s">
        <v>153</v>
      </c>
      <c r="C420" s="457"/>
      <c r="D420" s="457"/>
      <c r="E420" s="457"/>
      <c r="F420" s="457"/>
      <c r="G420" s="457"/>
      <c r="H420" s="457"/>
      <c r="I420" s="457"/>
      <c r="J420" s="457"/>
      <c r="K420" s="458"/>
      <c r="L420" s="393"/>
      <c r="M420" s="390"/>
      <c r="N420" s="315"/>
      <c r="P420" s="315"/>
      <c r="R420" s="315"/>
      <c r="AG420" s="166"/>
    </row>
    <row r="421" spans="1:253" s="39" customFormat="1" hidden="1" outlineLevel="1" x14ac:dyDescent="0.25">
      <c r="A421" s="167" t="s">
        <v>320</v>
      </c>
      <c r="B421" s="457" t="s">
        <v>153</v>
      </c>
      <c r="C421" s="457"/>
      <c r="D421" s="457"/>
      <c r="E421" s="457"/>
      <c r="F421" s="457"/>
      <c r="G421" s="457"/>
      <c r="H421" s="457"/>
      <c r="I421" s="457"/>
      <c r="J421" s="457"/>
      <c r="K421" s="458"/>
      <c r="L421" s="452"/>
      <c r="M421" s="453"/>
      <c r="N421" s="315"/>
      <c r="P421" s="315"/>
      <c r="R421" s="315"/>
      <c r="AG421" s="166"/>
    </row>
    <row r="422" spans="1:253" s="39" customFormat="1" hidden="1" outlineLevel="1" x14ac:dyDescent="0.25">
      <c r="A422" s="167" t="s">
        <v>321</v>
      </c>
      <c r="B422" s="457" t="s">
        <v>153</v>
      </c>
      <c r="C422" s="457"/>
      <c r="D422" s="457"/>
      <c r="E422" s="457"/>
      <c r="F422" s="457"/>
      <c r="G422" s="457"/>
      <c r="H422" s="457"/>
      <c r="I422" s="457"/>
      <c r="J422" s="457"/>
      <c r="K422" s="458"/>
      <c r="L422" s="452"/>
      <c r="M422" s="453"/>
      <c r="N422" s="315"/>
      <c r="P422" s="315"/>
      <c r="R422" s="315"/>
      <c r="AG422" s="166"/>
    </row>
    <row r="423" spans="1:253" s="16" customFormat="1" ht="8.25" hidden="1" outlineLevel="1" x14ac:dyDescent="0.15">
      <c r="A423" s="151"/>
      <c r="B423" s="151"/>
      <c r="F423" s="315"/>
      <c r="H423" s="315"/>
      <c r="I423" s="171"/>
      <c r="J423" s="315"/>
      <c r="L423" s="339"/>
      <c r="M423" s="41"/>
      <c r="N423" s="315"/>
      <c r="P423" s="315"/>
      <c r="R423" s="315"/>
      <c r="AG423" s="41"/>
    </row>
    <row r="424" spans="1:253" s="39" customFormat="1" hidden="1" outlineLevel="1" x14ac:dyDescent="0.25">
      <c r="A424" s="45"/>
      <c r="B424" s="45"/>
      <c r="D424" s="15"/>
      <c r="F424" s="315"/>
      <c r="H424" s="315"/>
      <c r="I424" s="172"/>
      <c r="J424" s="334"/>
      <c r="K424" s="173" t="s">
        <v>194</v>
      </c>
      <c r="L424" s="492">
        <f>+SUM(L420:M423)</f>
        <v>0</v>
      </c>
      <c r="M424" s="493"/>
      <c r="N424" s="315"/>
      <c r="P424" s="315"/>
      <c r="R424" s="315"/>
      <c r="AG424" s="166"/>
    </row>
    <row r="425" spans="1:253" s="39" customFormat="1" hidden="1" outlineLevel="1" x14ac:dyDescent="0.25">
      <c r="A425" s="45"/>
      <c r="B425" s="454" t="s">
        <v>27</v>
      </c>
      <c r="C425" s="454"/>
      <c r="D425" s="454"/>
      <c r="E425" s="454"/>
      <c r="F425" s="454"/>
      <c r="G425" s="454"/>
      <c r="H425" s="460">
        <f>+L424+L419</f>
        <v>0</v>
      </c>
      <c r="I425" s="461"/>
      <c r="J425" s="315"/>
      <c r="K425" s="164"/>
      <c r="L425" s="340"/>
      <c r="M425" s="123"/>
      <c r="N425" s="315"/>
      <c r="P425" s="315"/>
      <c r="R425" s="315"/>
      <c r="AG425" s="166"/>
    </row>
    <row r="426" spans="1:253" s="33" customFormat="1" ht="15" hidden="1" customHeight="1" outlineLevel="1" x14ac:dyDescent="0.25">
      <c r="A426" s="45"/>
      <c r="B426" s="455" t="s">
        <v>36</v>
      </c>
      <c r="C426" s="455"/>
      <c r="D426" s="455"/>
      <c r="E426" s="455"/>
      <c r="F426" s="455"/>
      <c r="G426" s="455"/>
      <c r="H426" s="536" t="str">
        <f>+K467</f>
        <v>CONFORME</v>
      </c>
      <c r="I426" s="536"/>
      <c r="J426" s="536"/>
      <c r="K426" s="536"/>
      <c r="L426" s="311"/>
      <c r="M426" s="45"/>
      <c r="N426" s="311"/>
      <c r="O426" s="45"/>
      <c r="P426" s="311"/>
      <c r="Q426" s="45"/>
      <c r="R426" s="311"/>
      <c r="S426" s="45"/>
      <c r="T426" s="45"/>
      <c r="U426" s="45"/>
      <c r="V426" s="45"/>
      <c r="W426" s="45"/>
      <c r="X426" s="45"/>
      <c r="Y426" s="45"/>
      <c r="Z426" s="45"/>
      <c r="AA426" s="45"/>
      <c r="AB426" s="45"/>
      <c r="AC426" s="45"/>
      <c r="AD426" s="45"/>
      <c r="AE426" s="45"/>
      <c r="AF426" s="45"/>
      <c r="AG426" s="174"/>
      <c r="AH426" s="45"/>
      <c r="AI426" s="45"/>
      <c r="AJ426" s="45"/>
      <c r="AK426" s="45"/>
      <c r="AL426" s="45"/>
      <c r="AM426" s="45"/>
      <c r="AN426" s="45"/>
      <c r="AO426" s="45"/>
      <c r="AP426" s="45"/>
      <c r="AQ426" s="45"/>
      <c r="AR426" s="45"/>
      <c r="AS426" s="45"/>
      <c r="AT426" s="45"/>
      <c r="AU426" s="45"/>
      <c r="AV426" s="45"/>
      <c r="AW426" s="45"/>
      <c r="AX426" s="45"/>
      <c r="AY426" s="45"/>
      <c r="AZ426" s="45"/>
      <c r="BA426" s="45"/>
      <c r="BB426" s="45"/>
      <c r="BC426" s="45"/>
      <c r="BD426" s="45"/>
      <c r="BE426" s="45"/>
      <c r="BF426" s="45"/>
      <c r="BG426" s="45"/>
      <c r="BH426" s="45"/>
      <c r="BI426" s="45"/>
      <c r="BJ426" s="45"/>
      <c r="BK426" s="45"/>
      <c r="BL426" s="45"/>
      <c r="BM426" s="45"/>
      <c r="BN426" s="45"/>
      <c r="BO426" s="45"/>
      <c r="BP426" s="45"/>
      <c r="BQ426" s="45"/>
      <c r="BR426" s="45"/>
      <c r="BS426" s="45"/>
      <c r="BT426" s="45"/>
      <c r="BU426" s="45"/>
      <c r="BV426" s="45"/>
      <c r="BW426" s="45"/>
      <c r="BX426" s="45"/>
      <c r="BY426" s="45"/>
      <c r="BZ426" s="45"/>
      <c r="CA426" s="45"/>
      <c r="CB426" s="45"/>
      <c r="CC426" s="45"/>
      <c r="CD426" s="45"/>
      <c r="CE426" s="45"/>
      <c r="CF426" s="45"/>
      <c r="CG426" s="45"/>
      <c r="CH426" s="45"/>
      <c r="CI426" s="45"/>
      <c r="CJ426" s="45"/>
      <c r="CK426" s="45"/>
      <c r="CL426" s="45"/>
      <c r="CM426" s="45"/>
      <c r="CN426" s="45"/>
      <c r="CO426" s="45"/>
      <c r="CP426" s="45"/>
      <c r="CQ426" s="45"/>
      <c r="CR426" s="45"/>
      <c r="CS426" s="45"/>
      <c r="CT426" s="45"/>
      <c r="CU426" s="45"/>
      <c r="CV426" s="45"/>
      <c r="CW426" s="45"/>
      <c r="CX426" s="45"/>
      <c r="CY426" s="45"/>
      <c r="CZ426" s="45"/>
      <c r="DA426" s="45"/>
      <c r="DB426" s="45"/>
      <c r="DC426" s="45"/>
      <c r="DD426" s="45"/>
      <c r="DE426" s="45"/>
      <c r="DF426" s="45"/>
      <c r="DG426" s="45"/>
      <c r="DH426" s="45"/>
      <c r="DI426" s="45"/>
      <c r="DJ426" s="45"/>
      <c r="DK426" s="45"/>
      <c r="DL426" s="45"/>
      <c r="DM426" s="45"/>
      <c r="DN426" s="45"/>
      <c r="DO426" s="45"/>
      <c r="DP426" s="45"/>
      <c r="DQ426" s="45"/>
      <c r="DR426" s="45"/>
      <c r="DS426" s="45"/>
      <c r="DT426" s="45"/>
      <c r="DU426" s="45"/>
      <c r="DV426" s="45"/>
      <c r="DW426" s="45"/>
      <c r="DX426" s="45"/>
      <c r="DY426" s="45"/>
      <c r="DZ426" s="45"/>
      <c r="EA426" s="45"/>
      <c r="EB426" s="45"/>
      <c r="EC426" s="45"/>
      <c r="ED426" s="45"/>
      <c r="EE426" s="45"/>
      <c r="EF426" s="45"/>
      <c r="EG426" s="45"/>
      <c r="EH426" s="45"/>
      <c r="EI426" s="45"/>
      <c r="EJ426" s="45"/>
      <c r="EK426" s="45"/>
      <c r="EL426" s="45"/>
      <c r="EM426" s="45"/>
      <c r="EN426" s="45"/>
      <c r="EO426" s="45"/>
      <c r="EP426" s="45"/>
      <c r="EQ426" s="45"/>
      <c r="ER426" s="45"/>
      <c r="ES426" s="45"/>
      <c r="ET426" s="45"/>
      <c r="EU426" s="45"/>
      <c r="EV426" s="45"/>
      <c r="EW426" s="45"/>
      <c r="EX426" s="45"/>
      <c r="EY426" s="45"/>
      <c r="EZ426" s="45"/>
      <c r="FA426" s="45"/>
      <c r="FB426" s="45"/>
      <c r="FC426" s="45"/>
      <c r="FD426" s="45"/>
      <c r="FE426" s="45"/>
      <c r="FF426" s="45"/>
      <c r="FG426" s="45"/>
      <c r="FH426" s="45"/>
      <c r="FI426" s="45"/>
      <c r="FJ426" s="45"/>
      <c r="FK426" s="45"/>
      <c r="FL426" s="45"/>
      <c r="FM426" s="45"/>
      <c r="FN426" s="45"/>
      <c r="FO426" s="45"/>
      <c r="FP426" s="45"/>
      <c r="FQ426" s="45"/>
      <c r="FR426" s="45"/>
      <c r="FS426" s="45"/>
      <c r="FT426" s="45"/>
      <c r="FU426" s="45"/>
      <c r="FV426" s="45"/>
      <c r="FW426" s="45"/>
      <c r="FX426" s="45"/>
      <c r="FY426" s="45"/>
      <c r="FZ426" s="45"/>
      <c r="GA426" s="45"/>
      <c r="GB426" s="45"/>
      <c r="GC426" s="45"/>
      <c r="GD426" s="45"/>
      <c r="GE426" s="45"/>
      <c r="GF426" s="45"/>
      <c r="GG426" s="45"/>
      <c r="GH426" s="45"/>
      <c r="GI426" s="45"/>
      <c r="GJ426" s="45"/>
      <c r="GK426" s="45"/>
      <c r="GL426" s="45"/>
      <c r="GM426" s="45"/>
      <c r="GN426" s="45"/>
      <c r="GO426" s="45"/>
      <c r="GP426" s="45"/>
      <c r="GQ426" s="45"/>
      <c r="GR426" s="45"/>
      <c r="GS426" s="45"/>
      <c r="GT426" s="45"/>
      <c r="GU426" s="45"/>
      <c r="GV426" s="45"/>
      <c r="GW426" s="45"/>
      <c r="GX426" s="45"/>
      <c r="GY426" s="45"/>
      <c r="GZ426" s="45"/>
      <c r="HA426" s="45"/>
      <c r="HB426" s="45"/>
      <c r="HC426" s="45"/>
      <c r="HD426" s="45"/>
      <c r="HE426" s="45"/>
      <c r="HF426" s="45"/>
      <c r="HG426" s="45"/>
      <c r="HH426" s="45"/>
      <c r="HI426" s="45"/>
      <c r="HJ426" s="45"/>
      <c r="HK426" s="45"/>
      <c r="HL426" s="45"/>
      <c r="HM426" s="45"/>
      <c r="HN426" s="45"/>
      <c r="HO426" s="45"/>
      <c r="HP426" s="45"/>
      <c r="HQ426" s="45"/>
      <c r="HR426" s="45"/>
      <c r="HS426" s="45"/>
      <c r="HT426" s="45"/>
      <c r="HU426" s="45"/>
      <c r="HV426" s="45"/>
      <c r="HW426" s="45"/>
      <c r="HX426" s="45"/>
      <c r="HY426" s="45"/>
      <c r="HZ426" s="45"/>
      <c r="IA426" s="45"/>
      <c r="IB426" s="45"/>
      <c r="IC426" s="45"/>
      <c r="ID426" s="45"/>
      <c r="IE426" s="45"/>
      <c r="IF426" s="45"/>
      <c r="IG426" s="45"/>
      <c r="IH426" s="45"/>
      <c r="II426" s="45"/>
      <c r="IJ426" s="45"/>
      <c r="IK426" s="45"/>
      <c r="IL426" s="45"/>
      <c r="IM426" s="45"/>
      <c r="IN426" s="45"/>
      <c r="IO426" s="45"/>
      <c r="IP426" s="45"/>
      <c r="IQ426" s="45"/>
      <c r="IR426" s="45"/>
      <c r="IS426" s="45"/>
    </row>
    <row r="427" spans="1:253" s="33" customFormat="1" ht="12.75" hidden="1" outlineLevel="1" x14ac:dyDescent="0.25">
      <c r="A427" s="45"/>
      <c r="B427" s="45"/>
      <c r="C427" s="45"/>
      <c r="D427" s="7"/>
      <c r="E427" s="175"/>
      <c r="F427" s="311"/>
      <c r="G427" s="175"/>
      <c r="H427" s="311"/>
      <c r="I427" s="164"/>
      <c r="J427" s="311"/>
      <c r="K427" s="164"/>
      <c r="L427" s="311"/>
      <c r="M427" s="164"/>
      <c r="N427" s="311"/>
      <c r="P427" s="311"/>
      <c r="R427" s="311"/>
      <c r="AG427" s="47"/>
    </row>
    <row r="428" spans="1:253" s="33" customFormat="1" ht="12.75" collapsed="1" x14ac:dyDescent="0.25">
      <c r="A428" s="45"/>
      <c r="B428" s="45"/>
      <c r="C428" s="45"/>
      <c r="D428" s="7"/>
      <c r="E428" s="175"/>
      <c r="F428" s="311"/>
      <c r="G428" s="175"/>
      <c r="H428" s="311"/>
      <c r="I428" s="164"/>
      <c r="J428" s="311"/>
      <c r="K428" s="164"/>
      <c r="L428" s="311"/>
      <c r="M428" s="164"/>
      <c r="N428" s="311"/>
      <c r="P428" s="311"/>
      <c r="R428" s="311"/>
      <c r="AG428" s="47"/>
    </row>
    <row r="429" spans="1:253" s="33" customFormat="1" ht="12.75" hidden="1" outlineLevel="1" x14ac:dyDescent="0.25">
      <c r="A429" s="535" t="str">
        <f>+B14</f>
        <v>CEME</v>
      </c>
      <c r="B429" s="535"/>
      <c r="C429" s="173" t="s">
        <v>221</v>
      </c>
      <c r="D429" s="456" t="str">
        <f>K468</f>
        <v>CONFORME</v>
      </c>
      <c r="E429" s="456"/>
      <c r="F429" s="317"/>
      <c r="G429" s="34"/>
      <c r="H429" s="316"/>
      <c r="I429" s="164"/>
      <c r="J429" s="316"/>
      <c r="K429" s="164"/>
      <c r="L429" s="316"/>
      <c r="M429" s="164"/>
      <c r="N429" s="311"/>
      <c r="P429" s="311"/>
      <c r="R429" s="311"/>
      <c r="U429" s="164"/>
      <c r="V429" s="164"/>
      <c r="W429" s="164"/>
      <c r="AG429" s="47"/>
    </row>
    <row r="430" spans="1:253" s="39" customFormat="1" hidden="1" outlineLevel="1" x14ac:dyDescent="0.25">
      <c r="A430" s="45"/>
      <c r="B430" s="45" t="s">
        <v>222</v>
      </c>
      <c r="D430" s="15"/>
      <c r="F430" s="315"/>
      <c r="G430" s="165" t="s">
        <v>25</v>
      </c>
      <c r="H430" s="315"/>
      <c r="I430" s="165" t="s">
        <v>24</v>
      </c>
      <c r="J430" s="462">
        <v>43466</v>
      </c>
      <c r="K430" s="462"/>
      <c r="L430" s="490">
        <f>+R315</f>
        <v>0</v>
      </c>
      <c r="M430" s="491"/>
      <c r="N430" s="315"/>
      <c r="P430" s="315"/>
      <c r="R430" s="315"/>
      <c r="AG430" s="166"/>
    </row>
    <row r="431" spans="1:253" s="39" customFormat="1" hidden="1" outlineLevel="1" x14ac:dyDescent="0.25">
      <c r="A431" s="167" t="s">
        <v>319</v>
      </c>
      <c r="B431" s="457" t="s">
        <v>153</v>
      </c>
      <c r="C431" s="457"/>
      <c r="D431" s="457"/>
      <c r="E431" s="457"/>
      <c r="F431" s="457"/>
      <c r="G431" s="457"/>
      <c r="H431" s="457"/>
      <c r="I431" s="457"/>
      <c r="J431" s="457"/>
      <c r="K431" s="458"/>
      <c r="L431" s="393"/>
      <c r="M431" s="390"/>
      <c r="N431" s="315"/>
      <c r="P431" s="315"/>
      <c r="R431" s="315"/>
      <c r="AG431" s="166"/>
    </row>
    <row r="432" spans="1:253" s="39" customFormat="1" hidden="1" outlineLevel="1" x14ac:dyDescent="0.25">
      <c r="A432" s="167" t="s">
        <v>320</v>
      </c>
      <c r="B432" s="457"/>
      <c r="C432" s="457"/>
      <c r="D432" s="457"/>
      <c r="E432" s="457"/>
      <c r="F432" s="457"/>
      <c r="G432" s="457"/>
      <c r="H432" s="457"/>
      <c r="I432" s="457"/>
      <c r="J432" s="457"/>
      <c r="K432" s="458"/>
      <c r="L432" s="452"/>
      <c r="M432" s="453"/>
      <c r="N432" s="315"/>
      <c r="P432" s="315"/>
      <c r="R432" s="315"/>
      <c r="AG432" s="166"/>
    </row>
    <row r="433" spans="1:253" s="39" customFormat="1" hidden="1" outlineLevel="1" x14ac:dyDescent="0.25">
      <c r="A433" s="167" t="s">
        <v>321</v>
      </c>
      <c r="B433" s="457"/>
      <c r="C433" s="457"/>
      <c r="D433" s="457"/>
      <c r="E433" s="457"/>
      <c r="F433" s="457"/>
      <c r="G433" s="457"/>
      <c r="H433" s="457"/>
      <c r="I433" s="457"/>
      <c r="J433" s="457"/>
      <c r="K433" s="458"/>
      <c r="L433" s="452"/>
      <c r="M433" s="453"/>
      <c r="N433" s="315"/>
      <c r="P433" s="315"/>
      <c r="R433" s="315"/>
      <c r="AG433" s="166"/>
    </row>
    <row r="434" spans="1:253" s="16" customFormat="1" ht="8.25" hidden="1" outlineLevel="1" x14ac:dyDescent="0.15">
      <c r="A434" s="151"/>
      <c r="B434" s="151"/>
      <c r="F434" s="315"/>
      <c r="H434" s="315"/>
      <c r="I434" s="171"/>
      <c r="J434" s="315"/>
      <c r="L434" s="339"/>
      <c r="M434" s="41"/>
      <c r="N434" s="315"/>
      <c r="P434" s="315"/>
      <c r="R434" s="315"/>
      <c r="AG434" s="41"/>
    </row>
    <row r="435" spans="1:253" s="39" customFormat="1" hidden="1" outlineLevel="1" x14ac:dyDescent="0.25">
      <c r="A435" s="45"/>
      <c r="B435" s="45"/>
      <c r="D435" s="15"/>
      <c r="F435" s="315"/>
      <c r="H435" s="315"/>
      <c r="I435" s="455" t="s">
        <v>194</v>
      </c>
      <c r="J435" s="455"/>
      <c r="K435" s="585"/>
      <c r="L435" s="492">
        <f>+SUM(L431:M434)</f>
        <v>0</v>
      </c>
      <c r="M435" s="493"/>
      <c r="N435" s="315"/>
      <c r="P435" s="315"/>
      <c r="R435" s="315"/>
      <c r="AG435" s="166"/>
    </row>
    <row r="436" spans="1:253" s="39" customFormat="1" hidden="1" outlineLevel="1" x14ac:dyDescent="0.25">
      <c r="A436" s="45"/>
      <c r="B436" s="454" t="s">
        <v>27</v>
      </c>
      <c r="C436" s="454"/>
      <c r="D436" s="454"/>
      <c r="E436" s="454"/>
      <c r="F436" s="454"/>
      <c r="G436" s="454"/>
      <c r="H436" s="460">
        <f>+L435+L430</f>
        <v>0</v>
      </c>
      <c r="I436" s="461"/>
      <c r="J436" s="315"/>
      <c r="K436" s="164"/>
      <c r="L436" s="340"/>
      <c r="M436" s="123"/>
      <c r="N436" s="315"/>
      <c r="P436" s="315"/>
      <c r="R436" s="315"/>
      <c r="AG436" s="166"/>
    </row>
    <row r="437" spans="1:253" s="33" customFormat="1" ht="15" hidden="1" customHeight="1" outlineLevel="1" x14ac:dyDescent="0.25">
      <c r="A437" s="45"/>
      <c r="B437" s="455" t="s">
        <v>36</v>
      </c>
      <c r="C437" s="455"/>
      <c r="D437" s="455"/>
      <c r="E437" s="455"/>
      <c r="F437" s="455"/>
      <c r="G437" s="455"/>
      <c r="H437" s="536" t="str">
        <f>+K468</f>
        <v>CONFORME</v>
      </c>
      <c r="I437" s="536"/>
      <c r="J437" s="536"/>
      <c r="K437" s="536"/>
      <c r="L437" s="311"/>
      <c r="M437" s="45"/>
      <c r="N437" s="311"/>
      <c r="O437" s="45"/>
      <c r="P437" s="311"/>
      <c r="Q437" s="45"/>
      <c r="R437" s="311"/>
      <c r="S437" s="45"/>
      <c r="T437" s="45"/>
      <c r="U437" s="45"/>
      <c r="V437" s="45"/>
      <c r="W437" s="45"/>
      <c r="X437" s="45"/>
      <c r="Y437" s="45"/>
      <c r="Z437" s="45"/>
      <c r="AA437" s="45"/>
      <c r="AB437" s="45"/>
      <c r="AC437" s="45"/>
      <c r="AD437" s="45"/>
      <c r="AE437" s="45"/>
      <c r="AF437" s="45"/>
      <c r="AG437" s="174"/>
      <c r="AH437" s="45"/>
      <c r="AI437" s="45"/>
      <c r="AJ437" s="45"/>
      <c r="AK437" s="45"/>
      <c r="AL437" s="45"/>
      <c r="AM437" s="45"/>
      <c r="AN437" s="45"/>
      <c r="AO437" s="45"/>
      <c r="AP437" s="45"/>
      <c r="AQ437" s="45"/>
      <c r="AR437" s="45"/>
      <c r="AS437" s="45"/>
      <c r="AT437" s="45"/>
      <c r="AU437" s="45"/>
      <c r="AV437" s="45"/>
      <c r="AW437" s="45"/>
      <c r="AX437" s="45"/>
      <c r="AY437" s="45"/>
      <c r="AZ437" s="45"/>
      <c r="BA437" s="45"/>
      <c r="BB437" s="45"/>
      <c r="BC437" s="45"/>
      <c r="BD437" s="45"/>
      <c r="BE437" s="45"/>
      <c r="BF437" s="45"/>
      <c r="BG437" s="45"/>
      <c r="BH437" s="45"/>
      <c r="BI437" s="45"/>
      <c r="BJ437" s="45"/>
      <c r="BK437" s="45"/>
      <c r="BL437" s="45"/>
      <c r="BM437" s="45"/>
      <c r="BN437" s="45"/>
      <c r="BO437" s="45"/>
      <c r="BP437" s="45"/>
      <c r="BQ437" s="45"/>
      <c r="BR437" s="45"/>
      <c r="BS437" s="45"/>
      <c r="BT437" s="45"/>
      <c r="BU437" s="45"/>
      <c r="BV437" s="45"/>
      <c r="BW437" s="45"/>
      <c r="BX437" s="45"/>
      <c r="BY437" s="45"/>
      <c r="BZ437" s="45"/>
      <c r="CA437" s="45"/>
      <c r="CB437" s="45"/>
      <c r="CC437" s="45"/>
      <c r="CD437" s="45"/>
      <c r="CE437" s="45"/>
      <c r="CF437" s="45"/>
      <c r="CG437" s="45"/>
      <c r="CH437" s="45"/>
      <c r="CI437" s="45"/>
      <c r="CJ437" s="45"/>
      <c r="CK437" s="45"/>
      <c r="CL437" s="45"/>
      <c r="CM437" s="45"/>
      <c r="CN437" s="45"/>
      <c r="CO437" s="45"/>
      <c r="CP437" s="45"/>
      <c r="CQ437" s="45"/>
      <c r="CR437" s="45"/>
      <c r="CS437" s="45"/>
      <c r="CT437" s="45"/>
      <c r="CU437" s="45"/>
      <c r="CV437" s="45"/>
      <c r="CW437" s="45"/>
      <c r="CX437" s="45"/>
      <c r="CY437" s="45"/>
      <c r="CZ437" s="45"/>
      <c r="DA437" s="45"/>
      <c r="DB437" s="45"/>
      <c r="DC437" s="45"/>
      <c r="DD437" s="45"/>
      <c r="DE437" s="45"/>
      <c r="DF437" s="45"/>
      <c r="DG437" s="45"/>
      <c r="DH437" s="45"/>
      <c r="DI437" s="45"/>
      <c r="DJ437" s="45"/>
      <c r="DK437" s="45"/>
      <c r="DL437" s="45"/>
      <c r="DM437" s="45"/>
      <c r="DN437" s="45"/>
      <c r="DO437" s="45"/>
      <c r="DP437" s="45"/>
      <c r="DQ437" s="45"/>
      <c r="DR437" s="45"/>
      <c r="DS437" s="45"/>
      <c r="DT437" s="45"/>
      <c r="DU437" s="45"/>
      <c r="DV437" s="45"/>
      <c r="DW437" s="45"/>
      <c r="DX437" s="45"/>
      <c r="DY437" s="45"/>
      <c r="DZ437" s="45"/>
      <c r="EA437" s="45"/>
      <c r="EB437" s="45"/>
      <c r="EC437" s="45"/>
      <c r="ED437" s="45"/>
      <c r="EE437" s="45"/>
      <c r="EF437" s="45"/>
      <c r="EG437" s="45"/>
      <c r="EH437" s="45"/>
      <c r="EI437" s="45"/>
      <c r="EJ437" s="45"/>
      <c r="EK437" s="45"/>
      <c r="EL437" s="45"/>
      <c r="EM437" s="45"/>
      <c r="EN437" s="45"/>
      <c r="EO437" s="45"/>
      <c r="EP437" s="45"/>
      <c r="EQ437" s="45"/>
      <c r="ER437" s="45"/>
      <c r="ES437" s="45"/>
      <c r="ET437" s="45"/>
      <c r="EU437" s="45"/>
      <c r="EV437" s="45"/>
      <c r="EW437" s="45"/>
      <c r="EX437" s="45"/>
      <c r="EY437" s="45"/>
      <c r="EZ437" s="45"/>
      <c r="FA437" s="45"/>
      <c r="FB437" s="45"/>
      <c r="FC437" s="45"/>
      <c r="FD437" s="45"/>
      <c r="FE437" s="45"/>
      <c r="FF437" s="45"/>
      <c r="FG437" s="45"/>
      <c r="FH437" s="45"/>
      <c r="FI437" s="45"/>
      <c r="FJ437" s="45"/>
      <c r="FK437" s="45"/>
      <c r="FL437" s="45"/>
      <c r="FM437" s="45"/>
      <c r="FN437" s="45"/>
      <c r="FO437" s="45"/>
      <c r="FP437" s="45"/>
      <c r="FQ437" s="45"/>
      <c r="FR437" s="45"/>
      <c r="FS437" s="45"/>
      <c r="FT437" s="45"/>
      <c r="FU437" s="45"/>
      <c r="FV437" s="45"/>
      <c r="FW437" s="45"/>
      <c r="FX437" s="45"/>
      <c r="FY437" s="45"/>
      <c r="FZ437" s="45"/>
      <c r="GA437" s="45"/>
      <c r="GB437" s="45"/>
      <c r="GC437" s="45"/>
      <c r="GD437" s="45"/>
      <c r="GE437" s="45"/>
      <c r="GF437" s="45"/>
      <c r="GG437" s="45"/>
      <c r="GH437" s="45"/>
      <c r="GI437" s="45"/>
      <c r="GJ437" s="45"/>
      <c r="GK437" s="45"/>
      <c r="GL437" s="45"/>
      <c r="GM437" s="45"/>
      <c r="GN437" s="45"/>
      <c r="GO437" s="45"/>
      <c r="GP437" s="45"/>
      <c r="GQ437" s="45"/>
      <c r="GR437" s="45"/>
      <c r="GS437" s="45"/>
      <c r="GT437" s="45"/>
      <c r="GU437" s="45"/>
      <c r="GV437" s="45"/>
      <c r="GW437" s="45"/>
      <c r="GX437" s="45"/>
      <c r="GY437" s="45"/>
      <c r="GZ437" s="45"/>
      <c r="HA437" s="45"/>
      <c r="HB437" s="45"/>
      <c r="HC437" s="45"/>
      <c r="HD437" s="45"/>
      <c r="HE437" s="45"/>
      <c r="HF437" s="45"/>
      <c r="HG437" s="45"/>
      <c r="HH437" s="45"/>
      <c r="HI437" s="45"/>
      <c r="HJ437" s="45"/>
      <c r="HK437" s="45"/>
      <c r="HL437" s="45"/>
      <c r="HM437" s="45"/>
      <c r="HN437" s="45"/>
      <c r="HO437" s="45"/>
      <c r="HP437" s="45"/>
      <c r="HQ437" s="45"/>
      <c r="HR437" s="45"/>
      <c r="HS437" s="45"/>
      <c r="HT437" s="45"/>
      <c r="HU437" s="45"/>
      <c r="HV437" s="45"/>
      <c r="HW437" s="45"/>
      <c r="HX437" s="45"/>
      <c r="HY437" s="45"/>
      <c r="HZ437" s="45"/>
      <c r="IA437" s="45"/>
      <c r="IB437" s="45"/>
      <c r="IC437" s="45"/>
      <c r="ID437" s="45"/>
      <c r="IE437" s="45"/>
      <c r="IF437" s="45"/>
      <c r="IG437" s="45"/>
      <c r="IH437" s="45"/>
      <c r="II437" s="45"/>
      <c r="IJ437" s="45"/>
      <c r="IK437" s="45"/>
      <c r="IL437" s="45"/>
      <c r="IM437" s="45"/>
      <c r="IN437" s="45"/>
      <c r="IO437" s="45"/>
      <c r="IP437" s="45"/>
      <c r="IQ437" s="45"/>
      <c r="IR437" s="45"/>
      <c r="IS437" s="45"/>
    </row>
    <row r="438" spans="1:253" s="33" customFormat="1" ht="12.75" hidden="1" outlineLevel="1" x14ac:dyDescent="0.25">
      <c r="A438" s="45"/>
      <c r="B438" s="45"/>
      <c r="C438" s="45"/>
      <c r="D438" s="7"/>
      <c r="E438" s="45"/>
      <c r="F438" s="311"/>
      <c r="G438" s="173"/>
      <c r="H438" s="333"/>
      <c r="I438" s="45"/>
      <c r="J438" s="311"/>
      <c r="K438" s="45"/>
      <c r="L438" s="311"/>
      <c r="M438" s="45"/>
      <c r="N438" s="311"/>
      <c r="O438" s="45"/>
      <c r="P438" s="311"/>
      <c r="Q438" s="45"/>
      <c r="R438" s="311"/>
      <c r="S438" s="45"/>
      <c r="T438" s="45"/>
      <c r="U438" s="45"/>
      <c r="V438" s="45"/>
      <c r="W438" s="45"/>
      <c r="X438" s="45"/>
      <c r="Y438" s="45"/>
      <c r="Z438" s="45"/>
      <c r="AA438" s="45"/>
      <c r="AB438" s="45"/>
      <c r="AC438" s="45"/>
      <c r="AD438" s="45"/>
      <c r="AE438" s="45"/>
      <c r="AF438" s="45"/>
      <c r="AG438" s="174"/>
      <c r="AH438" s="45"/>
      <c r="AI438" s="45"/>
      <c r="AJ438" s="45"/>
      <c r="AK438" s="45"/>
      <c r="AL438" s="45"/>
      <c r="AM438" s="45"/>
      <c r="AN438" s="45"/>
      <c r="AO438" s="45"/>
      <c r="AP438" s="45"/>
      <c r="AQ438" s="45"/>
      <c r="AR438" s="45"/>
      <c r="AS438" s="45"/>
      <c r="AT438" s="45"/>
      <c r="AU438" s="45"/>
      <c r="AV438" s="45"/>
      <c r="AW438" s="45"/>
      <c r="AX438" s="45"/>
      <c r="AY438" s="45"/>
      <c r="AZ438" s="45"/>
      <c r="BA438" s="45"/>
      <c r="BB438" s="45"/>
      <c r="BC438" s="45"/>
      <c r="BD438" s="45"/>
      <c r="BE438" s="45"/>
      <c r="BF438" s="45"/>
      <c r="BG438" s="45"/>
      <c r="BH438" s="45"/>
      <c r="BI438" s="45"/>
      <c r="BJ438" s="45"/>
      <c r="BK438" s="45"/>
      <c r="BL438" s="45"/>
      <c r="BM438" s="45"/>
      <c r="BN438" s="45"/>
      <c r="BO438" s="45"/>
      <c r="BP438" s="45"/>
      <c r="BQ438" s="45"/>
      <c r="BR438" s="45"/>
      <c r="BS438" s="45"/>
      <c r="BT438" s="45"/>
      <c r="BU438" s="45"/>
      <c r="BV438" s="45"/>
      <c r="BW438" s="45"/>
      <c r="BX438" s="45"/>
      <c r="BY438" s="45"/>
      <c r="BZ438" s="45"/>
      <c r="CA438" s="45"/>
      <c r="CB438" s="45"/>
      <c r="CC438" s="45"/>
      <c r="CD438" s="45"/>
      <c r="CE438" s="45"/>
      <c r="CF438" s="45"/>
      <c r="CG438" s="45"/>
      <c r="CH438" s="45"/>
      <c r="CI438" s="45"/>
      <c r="CJ438" s="45"/>
      <c r="CK438" s="45"/>
      <c r="CL438" s="45"/>
      <c r="CM438" s="45"/>
      <c r="CN438" s="45"/>
      <c r="CO438" s="45"/>
      <c r="CP438" s="45"/>
      <c r="CQ438" s="45"/>
      <c r="CR438" s="45"/>
      <c r="CS438" s="45"/>
      <c r="CT438" s="45"/>
      <c r="CU438" s="45"/>
      <c r="CV438" s="45"/>
      <c r="CW438" s="45"/>
      <c r="CX438" s="45"/>
      <c r="CY438" s="45"/>
      <c r="CZ438" s="45"/>
      <c r="DA438" s="45"/>
      <c r="DB438" s="45"/>
      <c r="DC438" s="45"/>
      <c r="DD438" s="45"/>
      <c r="DE438" s="45"/>
      <c r="DF438" s="45"/>
      <c r="DG438" s="45"/>
      <c r="DH438" s="45"/>
      <c r="DI438" s="45"/>
      <c r="DJ438" s="45"/>
      <c r="DK438" s="45"/>
      <c r="DL438" s="45"/>
      <c r="DM438" s="45"/>
      <c r="DN438" s="45"/>
      <c r="DO438" s="45"/>
      <c r="DP438" s="45"/>
      <c r="DQ438" s="45"/>
      <c r="DR438" s="45"/>
      <c r="DS438" s="45"/>
      <c r="DT438" s="45"/>
      <c r="DU438" s="45"/>
      <c r="DV438" s="45"/>
      <c r="DW438" s="45"/>
      <c r="DX438" s="45"/>
      <c r="DY438" s="45"/>
      <c r="DZ438" s="45"/>
      <c r="EA438" s="45"/>
      <c r="EB438" s="45"/>
      <c r="EC438" s="45"/>
      <c r="ED438" s="45"/>
      <c r="EE438" s="45"/>
      <c r="EF438" s="45"/>
      <c r="EG438" s="45"/>
      <c r="EH438" s="45"/>
      <c r="EI438" s="45"/>
      <c r="EJ438" s="45"/>
      <c r="EK438" s="45"/>
      <c r="EL438" s="45"/>
      <c r="EM438" s="45"/>
      <c r="EN438" s="45"/>
      <c r="EO438" s="45"/>
      <c r="EP438" s="45"/>
      <c r="EQ438" s="45"/>
      <c r="ER438" s="45"/>
      <c r="ES438" s="45"/>
      <c r="ET438" s="45"/>
      <c r="EU438" s="45"/>
      <c r="EV438" s="45"/>
      <c r="EW438" s="45"/>
      <c r="EX438" s="45"/>
      <c r="EY438" s="45"/>
      <c r="EZ438" s="45"/>
      <c r="FA438" s="45"/>
      <c r="FB438" s="45"/>
      <c r="FC438" s="45"/>
      <c r="FD438" s="45"/>
      <c r="FE438" s="45"/>
      <c r="FF438" s="45"/>
      <c r="FG438" s="45"/>
      <c r="FH438" s="45"/>
      <c r="FI438" s="45"/>
      <c r="FJ438" s="45"/>
      <c r="FK438" s="45"/>
      <c r="FL438" s="45"/>
      <c r="FM438" s="45"/>
      <c r="FN438" s="45"/>
      <c r="FO438" s="45"/>
      <c r="FP438" s="45"/>
      <c r="FQ438" s="45"/>
      <c r="FR438" s="45"/>
      <c r="FS438" s="45"/>
      <c r="FT438" s="45"/>
      <c r="FU438" s="45"/>
      <c r="FV438" s="45"/>
      <c r="FW438" s="45"/>
      <c r="FX438" s="45"/>
      <c r="FY438" s="45"/>
      <c r="FZ438" s="45"/>
      <c r="GA438" s="45"/>
      <c r="GB438" s="45"/>
      <c r="GC438" s="45"/>
      <c r="GD438" s="45"/>
      <c r="GE438" s="45"/>
      <c r="GF438" s="45"/>
      <c r="GG438" s="45"/>
      <c r="GH438" s="45"/>
      <c r="GI438" s="45"/>
      <c r="GJ438" s="45"/>
      <c r="GK438" s="45"/>
      <c r="GL438" s="45"/>
      <c r="GM438" s="45"/>
      <c r="GN438" s="45"/>
      <c r="GO438" s="45"/>
      <c r="GP438" s="45"/>
      <c r="GQ438" s="45"/>
      <c r="GR438" s="45"/>
      <c r="GS438" s="45"/>
      <c r="GT438" s="45"/>
      <c r="GU438" s="45"/>
      <c r="GV438" s="45"/>
      <c r="GW438" s="45"/>
      <c r="GX438" s="45"/>
      <c r="GY438" s="45"/>
      <c r="GZ438" s="45"/>
      <c r="HA438" s="45"/>
      <c r="HB438" s="45"/>
      <c r="HC438" s="45"/>
      <c r="HD438" s="45"/>
      <c r="HE438" s="45"/>
      <c r="HF438" s="45"/>
      <c r="HG438" s="45"/>
      <c r="HH438" s="45"/>
      <c r="HI438" s="45"/>
      <c r="HJ438" s="45"/>
      <c r="HK438" s="45"/>
      <c r="HL438" s="45"/>
      <c r="HM438" s="45"/>
      <c r="HN438" s="45"/>
      <c r="HO438" s="45"/>
      <c r="HP438" s="45"/>
      <c r="HQ438" s="45"/>
      <c r="HR438" s="45"/>
      <c r="HS438" s="45"/>
      <c r="HT438" s="45"/>
      <c r="HU438" s="45"/>
      <c r="HV438" s="45"/>
      <c r="HW438" s="45"/>
      <c r="HX438" s="45"/>
      <c r="HY438" s="45"/>
      <c r="HZ438" s="45"/>
      <c r="IA438" s="45"/>
      <c r="IB438" s="45"/>
      <c r="IC438" s="45"/>
      <c r="ID438" s="45"/>
      <c r="IE438" s="45"/>
      <c r="IF438" s="45"/>
      <c r="IG438" s="45"/>
      <c r="IH438" s="45"/>
      <c r="II438" s="45"/>
      <c r="IJ438" s="45"/>
      <c r="IK438" s="45"/>
      <c r="IL438" s="45"/>
      <c r="IM438" s="45"/>
      <c r="IN438" s="45"/>
      <c r="IO438" s="45"/>
      <c r="IP438" s="45"/>
      <c r="IQ438" s="45"/>
      <c r="IR438" s="45"/>
      <c r="IS438" s="45"/>
    </row>
    <row r="439" spans="1:253" s="33" customFormat="1" ht="12.75" collapsed="1" x14ac:dyDescent="0.25">
      <c r="A439" s="45"/>
      <c r="B439" s="45"/>
      <c r="C439" s="45"/>
      <c r="D439" s="7"/>
      <c r="E439" s="45"/>
      <c r="F439" s="311"/>
      <c r="G439" s="173"/>
      <c r="H439" s="333"/>
      <c r="I439" s="45"/>
      <c r="J439" s="311"/>
      <c r="K439" s="45"/>
      <c r="L439" s="311"/>
      <c r="M439" s="45"/>
      <c r="N439" s="311"/>
      <c r="O439" s="45"/>
      <c r="P439" s="311"/>
      <c r="Q439" s="45"/>
      <c r="R439" s="311"/>
      <c r="S439" s="45"/>
      <c r="T439" s="45"/>
      <c r="U439" s="45"/>
      <c r="V439" s="45"/>
      <c r="W439" s="45"/>
      <c r="X439" s="45"/>
      <c r="Y439" s="45"/>
      <c r="Z439" s="45"/>
      <c r="AA439" s="45"/>
      <c r="AB439" s="45"/>
      <c r="AC439" s="45"/>
      <c r="AD439" s="45"/>
      <c r="AE439" s="45"/>
      <c r="AF439" s="45"/>
      <c r="AG439" s="174"/>
      <c r="AH439" s="45"/>
      <c r="AI439" s="45"/>
      <c r="AJ439" s="45"/>
      <c r="AK439" s="45"/>
      <c r="AL439" s="45"/>
      <c r="AM439" s="45"/>
      <c r="AN439" s="45"/>
      <c r="AO439" s="45"/>
      <c r="AP439" s="45"/>
      <c r="AQ439" s="45"/>
      <c r="AR439" s="45"/>
      <c r="AS439" s="45"/>
      <c r="AT439" s="45"/>
      <c r="AU439" s="45"/>
      <c r="AV439" s="45"/>
      <c r="AW439" s="45"/>
      <c r="AX439" s="45"/>
      <c r="AY439" s="45"/>
      <c r="AZ439" s="45"/>
      <c r="BA439" s="45"/>
      <c r="BB439" s="45"/>
      <c r="BC439" s="45"/>
      <c r="BD439" s="45"/>
      <c r="BE439" s="45"/>
      <c r="BF439" s="45"/>
      <c r="BG439" s="45"/>
      <c r="BH439" s="45"/>
      <c r="BI439" s="45"/>
      <c r="BJ439" s="45"/>
      <c r="BK439" s="45"/>
      <c r="BL439" s="45"/>
      <c r="BM439" s="45"/>
      <c r="BN439" s="45"/>
      <c r="BO439" s="45"/>
      <c r="BP439" s="45"/>
      <c r="BQ439" s="45"/>
      <c r="BR439" s="45"/>
      <c r="BS439" s="45"/>
      <c r="BT439" s="45"/>
      <c r="BU439" s="45"/>
      <c r="BV439" s="45"/>
      <c r="BW439" s="45"/>
      <c r="BX439" s="45"/>
      <c r="BY439" s="45"/>
      <c r="BZ439" s="45"/>
      <c r="CA439" s="45"/>
      <c r="CB439" s="45"/>
      <c r="CC439" s="45"/>
      <c r="CD439" s="45"/>
      <c r="CE439" s="45"/>
      <c r="CF439" s="45"/>
      <c r="CG439" s="45"/>
      <c r="CH439" s="45"/>
      <c r="CI439" s="45"/>
      <c r="CJ439" s="45"/>
      <c r="CK439" s="45"/>
      <c r="CL439" s="45"/>
      <c r="CM439" s="45"/>
      <c r="CN439" s="45"/>
      <c r="CO439" s="45"/>
      <c r="CP439" s="45"/>
      <c r="CQ439" s="45"/>
      <c r="CR439" s="45"/>
      <c r="CS439" s="45"/>
      <c r="CT439" s="45"/>
      <c r="CU439" s="45"/>
      <c r="CV439" s="45"/>
      <c r="CW439" s="45"/>
      <c r="CX439" s="45"/>
      <c r="CY439" s="45"/>
      <c r="CZ439" s="45"/>
      <c r="DA439" s="45"/>
      <c r="DB439" s="45"/>
      <c r="DC439" s="45"/>
      <c r="DD439" s="45"/>
      <c r="DE439" s="45"/>
      <c r="DF439" s="45"/>
      <c r="DG439" s="45"/>
      <c r="DH439" s="45"/>
      <c r="DI439" s="45"/>
      <c r="DJ439" s="45"/>
      <c r="DK439" s="45"/>
      <c r="DL439" s="45"/>
      <c r="DM439" s="45"/>
      <c r="DN439" s="45"/>
      <c r="DO439" s="45"/>
      <c r="DP439" s="45"/>
      <c r="DQ439" s="45"/>
      <c r="DR439" s="45"/>
      <c r="DS439" s="45"/>
      <c r="DT439" s="45"/>
      <c r="DU439" s="45"/>
      <c r="DV439" s="45"/>
      <c r="DW439" s="45"/>
      <c r="DX439" s="45"/>
      <c r="DY439" s="45"/>
      <c r="DZ439" s="45"/>
      <c r="EA439" s="45"/>
      <c r="EB439" s="45"/>
      <c r="EC439" s="45"/>
      <c r="ED439" s="45"/>
      <c r="EE439" s="45"/>
      <c r="EF439" s="45"/>
      <c r="EG439" s="45"/>
      <c r="EH439" s="45"/>
      <c r="EI439" s="45"/>
      <c r="EJ439" s="45"/>
      <c r="EK439" s="45"/>
      <c r="EL439" s="45"/>
      <c r="EM439" s="45"/>
      <c r="EN439" s="45"/>
      <c r="EO439" s="45"/>
      <c r="EP439" s="45"/>
      <c r="EQ439" s="45"/>
      <c r="ER439" s="45"/>
      <c r="ES439" s="45"/>
      <c r="ET439" s="45"/>
      <c r="EU439" s="45"/>
      <c r="EV439" s="45"/>
      <c r="EW439" s="45"/>
      <c r="EX439" s="45"/>
      <c r="EY439" s="45"/>
      <c r="EZ439" s="45"/>
      <c r="FA439" s="45"/>
      <c r="FB439" s="45"/>
      <c r="FC439" s="45"/>
      <c r="FD439" s="45"/>
      <c r="FE439" s="45"/>
      <c r="FF439" s="45"/>
      <c r="FG439" s="45"/>
      <c r="FH439" s="45"/>
      <c r="FI439" s="45"/>
      <c r="FJ439" s="45"/>
      <c r="FK439" s="45"/>
      <c r="FL439" s="45"/>
      <c r="FM439" s="45"/>
      <c r="FN439" s="45"/>
      <c r="FO439" s="45"/>
      <c r="FP439" s="45"/>
      <c r="FQ439" s="45"/>
      <c r="FR439" s="45"/>
      <c r="FS439" s="45"/>
      <c r="FT439" s="45"/>
      <c r="FU439" s="45"/>
      <c r="FV439" s="45"/>
      <c r="FW439" s="45"/>
      <c r="FX439" s="45"/>
      <c r="FY439" s="45"/>
      <c r="FZ439" s="45"/>
      <c r="GA439" s="45"/>
      <c r="GB439" s="45"/>
      <c r="GC439" s="45"/>
      <c r="GD439" s="45"/>
      <c r="GE439" s="45"/>
      <c r="GF439" s="45"/>
      <c r="GG439" s="45"/>
      <c r="GH439" s="45"/>
      <c r="GI439" s="45"/>
      <c r="GJ439" s="45"/>
      <c r="GK439" s="45"/>
      <c r="GL439" s="45"/>
      <c r="GM439" s="45"/>
      <c r="GN439" s="45"/>
      <c r="GO439" s="45"/>
      <c r="GP439" s="45"/>
      <c r="GQ439" s="45"/>
      <c r="GR439" s="45"/>
      <c r="GS439" s="45"/>
      <c r="GT439" s="45"/>
      <c r="GU439" s="45"/>
      <c r="GV439" s="45"/>
      <c r="GW439" s="45"/>
      <c r="GX439" s="45"/>
      <c r="GY439" s="45"/>
      <c r="GZ439" s="45"/>
      <c r="HA439" s="45"/>
      <c r="HB439" s="45"/>
      <c r="HC439" s="45"/>
      <c r="HD439" s="45"/>
      <c r="HE439" s="45"/>
      <c r="HF439" s="45"/>
      <c r="HG439" s="45"/>
      <c r="HH439" s="45"/>
      <c r="HI439" s="45"/>
      <c r="HJ439" s="45"/>
      <c r="HK439" s="45"/>
      <c r="HL439" s="45"/>
      <c r="HM439" s="45"/>
      <c r="HN439" s="45"/>
      <c r="HO439" s="45"/>
      <c r="HP439" s="45"/>
      <c r="HQ439" s="45"/>
      <c r="HR439" s="45"/>
      <c r="HS439" s="45"/>
      <c r="HT439" s="45"/>
      <c r="HU439" s="45"/>
      <c r="HV439" s="45"/>
      <c r="HW439" s="45"/>
      <c r="HX439" s="45"/>
      <c r="HY439" s="45"/>
      <c r="HZ439" s="45"/>
      <c r="IA439" s="45"/>
      <c r="IB439" s="45"/>
      <c r="IC439" s="45"/>
      <c r="ID439" s="45"/>
      <c r="IE439" s="45"/>
      <c r="IF439" s="45"/>
      <c r="IG439" s="45"/>
      <c r="IH439" s="45"/>
      <c r="II439" s="45"/>
      <c r="IJ439" s="45"/>
      <c r="IK439" s="45"/>
      <c r="IL439" s="45"/>
      <c r="IM439" s="45"/>
      <c r="IN439" s="45"/>
      <c r="IO439" s="45"/>
      <c r="IP439" s="45"/>
      <c r="IQ439" s="45"/>
      <c r="IR439" s="45"/>
      <c r="IS439" s="45"/>
    </row>
    <row r="440" spans="1:253" s="33" customFormat="1" x14ac:dyDescent="0.25">
      <c r="A440" s="489" t="s">
        <v>63</v>
      </c>
      <c r="B440" s="489"/>
      <c r="C440" s="489"/>
      <c r="D440" s="7"/>
      <c r="F440" s="311"/>
      <c r="H440" s="311"/>
      <c r="I440" s="177"/>
      <c r="J440" s="311"/>
      <c r="L440" s="311"/>
      <c r="N440" s="311"/>
      <c r="P440" s="311"/>
      <c r="R440" s="311"/>
      <c r="AG440" s="47"/>
    </row>
    <row r="441" spans="1:253" s="33" customFormat="1" ht="12.75" x14ac:dyDescent="0.25">
      <c r="D441" s="7"/>
      <c r="F441" s="311"/>
      <c r="H441" s="311"/>
      <c r="J441" s="311"/>
      <c r="L441" s="311"/>
      <c r="N441" s="311"/>
      <c r="P441" s="311"/>
      <c r="R441" s="311"/>
      <c r="AG441" s="47"/>
    </row>
    <row r="442" spans="1:253" s="33" customFormat="1" ht="12.75" x14ac:dyDescent="0.25">
      <c r="D442" s="7"/>
      <c r="F442" s="311"/>
      <c r="H442" s="311"/>
      <c r="J442" s="311"/>
      <c r="L442" s="311"/>
      <c r="N442" s="311"/>
      <c r="P442" s="311"/>
      <c r="R442" s="311"/>
      <c r="V442" s="101" t="s">
        <v>8</v>
      </c>
      <c r="W442" s="102" t="s">
        <v>10</v>
      </c>
      <c r="X442" s="104" t="s">
        <v>9</v>
      </c>
      <c r="AB442" s="7"/>
      <c r="AD442" s="7"/>
      <c r="AG442" s="47"/>
    </row>
    <row r="443" spans="1:253" s="180" customFormat="1" x14ac:dyDescent="0.25">
      <c r="A443" s="178"/>
      <c r="B443" s="178"/>
      <c r="C443" s="412" t="s">
        <v>456</v>
      </c>
      <c r="D443" s="500" t="str">
        <f>+D50</f>
        <v>Rannou</v>
      </c>
      <c r="E443" s="508"/>
      <c r="F443" s="500" t="str">
        <f>+F50</f>
        <v>Bellay JP</v>
      </c>
      <c r="G443" s="508"/>
      <c r="H443" s="500" t="str">
        <f>+H50</f>
        <v>Bernard ELEC</v>
      </c>
      <c r="I443" s="508"/>
      <c r="J443" s="500" t="str">
        <f>+J50</f>
        <v>Pouessel</v>
      </c>
      <c r="K443" s="508"/>
      <c r="L443" s="500" t="str">
        <f>+L50</f>
        <v>Lustrelec</v>
      </c>
      <c r="M443" s="508"/>
      <c r="N443" s="500" t="str">
        <f>+N50</f>
        <v>Jolive ELEC</v>
      </c>
      <c r="O443" s="508"/>
      <c r="P443" s="500" t="str">
        <f>+P50</f>
        <v>Bellay Vincent</v>
      </c>
      <c r="Q443" s="508"/>
      <c r="R443" s="487" t="str">
        <f>+R50</f>
        <v>CEME</v>
      </c>
      <c r="S443" s="488"/>
      <c r="V443" s="181" t="str">
        <f>+D443</f>
        <v>Rannou</v>
      </c>
      <c r="W443" s="181" t="str">
        <f>+F443</f>
        <v>Bellay JP</v>
      </c>
      <c r="X443" s="181" t="str">
        <f>+H443</f>
        <v>Bernard ELEC</v>
      </c>
      <c r="Y443" s="181" t="str">
        <f>+J443</f>
        <v>Pouessel</v>
      </c>
      <c r="Z443" s="181" t="str">
        <f>+L443</f>
        <v>Lustrelec</v>
      </c>
      <c r="AA443" s="181" t="str">
        <f>+N443</f>
        <v>Jolive ELEC</v>
      </c>
      <c r="AB443" s="181" t="str">
        <f>+P443</f>
        <v>Bellay Vincent</v>
      </c>
      <c r="AC443" s="181" t="str">
        <f>+R443</f>
        <v>CEME</v>
      </c>
      <c r="AD443" s="182"/>
      <c r="AE443" s="110" t="s">
        <v>94</v>
      </c>
    </row>
    <row r="444" spans="1:253" s="188" customFormat="1" ht="8.25" x14ac:dyDescent="0.25">
      <c r="A444" s="183"/>
      <c r="B444" s="184"/>
      <c r="C444" s="185"/>
      <c r="D444" s="17"/>
      <c r="E444" s="186"/>
      <c r="F444" s="318"/>
      <c r="G444" s="187"/>
      <c r="H444" s="318"/>
      <c r="I444" s="187"/>
      <c r="J444" s="318"/>
      <c r="K444" s="187"/>
      <c r="L444" s="318"/>
      <c r="M444" s="187"/>
      <c r="N444" s="318"/>
      <c r="O444" s="187"/>
      <c r="P444" s="318"/>
      <c r="Q444" s="187"/>
      <c r="R444" s="318"/>
      <c r="S444" s="187"/>
      <c r="U444" s="189"/>
      <c r="V444" s="190"/>
      <c r="W444" s="191"/>
      <c r="X444" s="190"/>
      <c r="Y444" s="191"/>
      <c r="Z444" s="190"/>
      <c r="AA444" s="191"/>
      <c r="AB444" s="191"/>
      <c r="AC444" s="192"/>
      <c r="AD444" s="193"/>
      <c r="AE444" s="194"/>
    </row>
    <row r="445" spans="1:253" s="45" customFormat="1" x14ac:dyDescent="0.25">
      <c r="A445" s="529" t="s">
        <v>261</v>
      </c>
      <c r="B445" s="530"/>
      <c r="C445" s="531"/>
      <c r="D445" s="18"/>
      <c r="E445" s="195"/>
      <c r="F445" s="319"/>
      <c r="G445" s="129"/>
      <c r="H445" s="263"/>
      <c r="I445" s="129"/>
      <c r="J445" s="319"/>
      <c r="K445" s="129"/>
      <c r="L445" s="319"/>
      <c r="M445" s="129"/>
      <c r="N445" s="522"/>
      <c r="O445" s="523"/>
      <c r="P445" s="527"/>
      <c r="Q445" s="528"/>
      <c r="R445" s="520"/>
      <c r="S445" s="521"/>
      <c r="T445" s="174"/>
      <c r="U445" s="196"/>
      <c r="V445" s="132" t="str">
        <f>IF(D445&gt;0,+E445/D445,"")</f>
        <v/>
      </c>
      <c r="W445" s="132" t="str">
        <f>IF(F445&gt;0,+G445/F445,"")</f>
        <v/>
      </c>
      <c r="X445" s="132" t="str">
        <f>IF(H445&gt;0,+I445/H445,"")</f>
        <v/>
      </c>
      <c r="Y445" s="132" t="str">
        <f>IF(J445&gt;0,+K445/J445,"")</f>
        <v/>
      </c>
      <c r="Z445" s="132" t="str">
        <f>IF(L445&gt;0,+M445/L445,"")</f>
        <v/>
      </c>
      <c r="AA445" s="132" t="str">
        <f>IF(N445&gt;0,+O445/N445,"")</f>
        <v/>
      </c>
      <c r="AB445" s="132" t="str">
        <f>IF(P445&gt;0,+Q445/P445,"")</f>
        <v/>
      </c>
      <c r="AC445" s="132" t="str">
        <f>IF(R445&gt;0,+S445/R445,"")</f>
        <v/>
      </c>
      <c r="AD445" s="197"/>
      <c r="AE445" s="133" t="e">
        <f>AVERAGE(V445:AC445)</f>
        <v>#DIV/0!</v>
      </c>
    </row>
    <row r="446" spans="1:253" s="45" customFormat="1" x14ac:dyDescent="0.25">
      <c r="A446" s="529"/>
      <c r="B446" s="530"/>
      <c r="C446" s="531"/>
      <c r="D446" s="18"/>
      <c r="E446" s="129"/>
      <c r="F446" s="319"/>
      <c r="G446" s="195"/>
      <c r="H446" s="263"/>
      <c r="I446" s="129"/>
      <c r="J446" s="319"/>
      <c r="K446" s="198"/>
      <c r="L446" s="319"/>
      <c r="M446" s="129"/>
      <c r="N446" s="522"/>
      <c r="O446" s="523"/>
      <c r="P446" s="527"/>
      <c r="Q446" s="528"/>
      <c r="R446" s="520"/>
      <c r="S446" s="521"/>
      <c r="T446" s="131"/>
      <c r="U446" s="196"/>
      <c r="V446" s="132" t="str">
        <f>IF(D446&gt;0,+E446/D446,"")</f>
        <v/>
      </c>
      <c r="W446" s="132" t="str">
        <f>IF(F446&gt;0,+G446/F446,"")</f>
        <v/>
      </c>
      <c r="X446" s="132" t="str">
        <f>IF(H446&gt;0,+I446/H446,"")</f>
        <v/>
      </c>
      <c r="Y446" s="132" t="str">
        <f>IF(J446&gt;0,+K446/J446,"")</f>
        <v/>
      </c>
      <c r="Z446" s="132" t="str">
        <f>IF(L446&gt;0,+M446/L446,"")</f>
        <v/>
      </c>
      <c r="AA446" s="132" t="str">
        <f>IF(N446&gt;0,+O446/N446,"")</f>
        <v/>
      </c>
      <c r="AB446" s="132" t="str">
        <f>IF(P446&gt;0,+Q446/P446,"")</f>
        <v/>
      </c>
      <c r="AC446" s="132" t="str">
        <f>IF(R446&gt;0,+S446/R446,"")</f>
        <v/>
      </c>
      <c r="AD446" s="197"/>
      <c r="AE446" s="133" t="e">
        <f>AVERAGE(V446:AC446)</f>
        <v>#DIV/0!</v>
      </c>
    </row>
    <row r="447" spans="1:253" s="45" customFormat="1" x14ac:dyDescent="0.25">
      <c r="A447" s="529"/>
      <c r="B447" s="530"/>
      <c r="C447" s="531"/>
      <c r="D447" s="18"/>
      <c r="E447" s="129"/>
      <c r="F447" s="319"/>
      <c r="G447" s="129"/>
      <c r="H447" s="263"/>
      <c r="I447" s="129"/>
      <c r="J447" s="319"/>
      <c r="K447" s="129"/>
      <c r="L447" s="319"/>
      <c r="M447" s="129"/>
      <c r="N447" s="527"/>
      <c r="O447" s="528"/>
      <c r="P447" s="527"/>
      <c r="Q447" s="528"/>
      <c r="R447" s="520"/>
      <c r="S447" s="521"/>
      <c r="T447" s="174"/>
      <c r="U447" s="174"/>
      <c r="V447" s="132" t="str">
        <f>IF(D447&gt;0,+E447/D447,"")</f>
        <v/>
      </c>
      <c r="W447" s="132" t="str">
        <f>IF(F447&gt;0,+G447/F447,"")</f>
        <v/>
      </c>
      <c r="X447" s="132" t="str">
        <f>IF(H447&gt;0,+I447/H447,"")</f>
        <v/>
      </c>
      <c r="Y447" s="132" t="str">
        <f>IF(J447&gt;0,+K447/J447,"")</f>
        <v/>
      </c>
      <c r="Z447" s="132" t="str">
        <f>IF(L447&gt;0,+M447/L447,"")</f>
        <v/>
      </c>
      <c r="AA447" s="132" t="str">
        <f>IF(N447&gt;0,+O447/N447,"")</f>
        <v/>
      </c>
      <c r="AB447" s="132" t="str">
        <f>IF(P447&gt;0,+Q447/P447,"")</f>
        <v/>
      </c>
      <c r="AC447" s="132" t="str">
        <f>IF(R447&gt;0,+S447/R447,"")</f>
        <v/>
      </c>
      <c r="AD447" s="197"/>
      <c r="AE447" s="133" t="e">
        <f>AVERAGE(V447:AC447)</f>
        <v>#DIV/0!</v>
      </c>
    </row>
    <row r="448" spans="1:253" s="45" customFormat="1" x14ac:dyDescent="0.25">
      <c r="A448" s="529"/>
      <c r="B448" s="530"/>
      <c r="C448" s="531"/>
      <c r="D448" s="18"/>
      <c r="E448" s="195"/>
      <c r="F448" s="319"/>
      <c r="G448" s="129"/>
      <c r="H448" s="263"/>
      <c r="I448" s="129"/>
      <c r="J448" s="263"/>
      <c r="K448" s="129"/>
      <c r="L448" s="342"/>
      <c r="M448" s="129"/>
      <c r="N448" s="522"/>
      <c r="O448" s="523"/>
      <c r="P448" s="527"/>
      <c r="Q448" s="528"/>
      <c r="R448" s="520"/>
      <c r="S448" s="521"/>
      <c r="T448" s="131"/>
      <c r="U448" s="196"/>
      <c r="V448" s="132" t="str">
        <f>IF(D448&gt;0,+E448/D448,"")</f>
        <v/>
      </c>
      <c r="W448" s="132" t="str">
        <f>IF(F448&gt;0,+G448/F448,"")</f>
        <v/>
      </c>
      <c r="X448" s="132" t="str">
        <f>IF(H448&gt;0,+I448/H448,"")</f>
        <v/>
      </c>
      <c r="Y448" s="132" t="str">
        <f>IF(J448&gt;0,+K448/J448,"")</f>
        <v/>
      </c>
      <c r="Z448" s="132" t="str">
        <f>IF(L448&gt;0,+M448/L448,"")</f>
        <v/>
      </c>
      <c r="AA448" s="132" t="str">
        <f>IF(N448&gt;0,+O448/N448,"")</f>
        <v/>
      </c>
      <c r="AB448" s="132" t="str">
        <f>IF(P448&gt;0,+Q448/P448,"")</f>
        <v/>
      </c>
      <c r="AC448" s="132" t="str">
        <f>IF(R448&gt;0,+S448/R448,"")</f>
        <v/>
      </c>
      <c r="AD448" s="197"/>
      <c r="AE448" s="133" t="e">
        <f>AVERAGE(V448:AC448)</f>
        <v>#DIV/0!</v>
      </c>
    </row>
    <row r="449" spans="1:33" s="45" customFormat="1" x14ac:dyDescent="0.25">
      <c r="A449" s="529"/>
      <c r="B449" s="530"/>
      <c r="C449" s="531"/>
      <c r="D449" s="18"/>
      <c r="E449" s="129"/>
      <c r="F449" s="319"/>
      <c r="G449" s="129"/>
      <c r="H449" s="263"/>
      <c r="I449" s="129"/>
      <c r="J449" s="263"/>
      <c r="K449" s="129"/>
      <c r="L449" s="342"/>
      <c r="M449" s="129"/>
      <c r="N449" s="522"/>
      <c r="O449" s="523"/>
      <c r="P449" s="527"/>
      <c r="Q449" s="528"/>
      <c r="R449" s="520"/>
      <c r="S449" s="521"/>
      <c r="T449" s="131"/>
      <c r="U449" s="196"/>
      <c r="V449" s="132" t="str">
        <f>IF(D449&gt;0,+E449/D449,"")</f>
        <v/>
      </c>
      <c r="W449" s="132" t="str">
        <f>IF(F449&gt;0,+G449/F449,"")</f>
        <v/>
      </c>
      <c r="X449" s="132" t="str">
        <f>IF(H449&gt;0,+I449/H449,"")</f>
        <v/>
      </c>
      <c r="Y449" s="132" t="str">
        <f>IF(J449&gt;0,+K449/J449,"")</f>
        <v/>
      </c>
      <c r="Z449" s="132" t="str">
        <f>IF(L449&gt;0,+M449/L449,"")</f>
        <v/>
      </c>
      <c r="AA449" s="132" t="str">
        <f>IF(N449&gt;0,+O449/N449,"")</f>
        <v/>
      </c>
      <c r="AB449" s="132" t="str">
        <f>IF(P449&gt;0,+Q449/P449,"")</f>
        <v/>
      </c>
      <c r="AC449" s="132" t="str">
        <f>IF(R449&gt;0,+S449/R449,"")</f>
        <v/>
      </c>
      <c r="AD449" s="197"/>
      <c r="AE449" s="133" t="e">
        <f>AVERAGE(V449:AC449)</f>
        <v>#DIV/0!</v>
      </c>
    </row>
    <row r="450" spans="1:33" s="151" customFormat="1" ht="8.25" x14ac:dyDescent="0.25">
      <c r="A450" s="199"/>
      <c r="B450" s="200"/>
      <c r="C450" s="201"/>
      <c r="D450" s="12"/>
      <c r="E450" s="136"/>
      <c r="F450" s="319"/>
      <c r="G450" s="136"/>
      <c r="H450" s="263"/>
      <c r="I450" s="136"/>
      <c r="J450" s="263"/>
      <c r="K450" s="202"/>
      <c r="L450" s="263"/>
      <c r="M450" s="203"/>
      <c r="N450" s="263"/>
      <c r="O450" s="203"/>
      <c r="P450" s="263"/>
      <c r="Q450" s="203"/>
      <c r="R450" s="263"/>
      <c r="S450" s="203"/>
      <c r="T450" s="142"/>
      <c r="U450" s="142"/>
      <c r="V450" s="152"/>
      <c r="W450" s="153"/>
      <c r="X450" s="152"/>
      <c r="Y450" s="153"/>
      <c r="Z450" s="152"/>
      <c r="AA450" s="153"/>
      <c r="AB450" s="153"/>
      <c r="AC450" s="152"/>
      <c r="AD450" s="204"/>
      <c r="AE450" s="153"/>
    </row>
    <row r="451" spans="1:33" s="174" customFormat="1" ht="11.25" x14ac:dyDescent="0.25">
      <c r="A451" s="205"/>
      <c r="B451" s="205"/>
      <c r="C451" s="206"/>
      <c r="D451" s="19"/>
      <c r="E451" s="207"/>
      <c r="F451" s="320"/>
      <c r="G451" s="207"/>
      <c r="H451" s="320"/>
      <c r="I451" s="208"/>
      <c r="J451" s="320"/>
      <c r="K451" s="208"/>
      <c r="L451" s="320"/>
      <c r="M451" s="209"/>
      <c r="N451" s="320"/>
      <c r="O451" s="209"/>
      <c r="P451" s="320"/>
      <c r="Q451" s="209"/>
      <c r="R451" s="320"/>
      <c r="S451" s="209"/>
    </row>
    <row r="452" spans="1:33" s="180" customFormat="1" x14ac:dyDescent="0.25">
      <c r="C452" s="412" t="s">
        <v>457</v>
      </c>
      <c r="D452" s="500" t="str">
        <f>+D50</f>
        <v>Rannou</v>
      </c>
      <c r="E452" s="508"/>
      <c r="F452" s="500" t="str">
        <f>+F50</f>
        <v>Bellay JP</v>
      </c>
      <c r="G452" s="508"/>
      <c r="H452" s="500" t="str">
        <f>+H50</f>
        <v>Bernard ELEC</v>
      </c>
      <c r="I452" s="508"/>
      <c r="J452" s="500" t="str">
        <f>+J50</f>
        <v>Pouessel</v>
      </c>
      <c r="K452" s="508"/>
      <c r="L452" s="500" t="str">
        <f>+L50</f>
        <v>Lustrelec</v>
      </c>
      <c r="M452" s="508"/>
      <c r="N452" s="500" t="str">
        <f>+N50</f>
        <v>Jolive ELEC</v>
      </c>
      <c r="O452" s="508"/>
      <c r="P452" s="500" t="str">
        <f>+P50</f>
        <v>Bellay Vincent</v>
      </c>
      <c r="Q452" s="508"/>
      <c r="R452" s="487" t="str">
        <f>+R50</f>
        <v>CEME</v>
      </c>
      <c r="S452" s="488"/>
      <c r="T452" s="210"/>
      <c r="V452" s="181" t="str">
        <f>+D452</f>
        <v>Rannou</v>
      </c>
      <c r="W452" s="181" t="str">
        <f>+F452</f>
        <v>Bellay JP</v>
      </c>
      <c r="X452" s="181" t="str">
        <f>+H452</f>
        <v>Bernard ELEC</v>
      </c>
      <c r="Y452" s="181" t="str">
        <f>+J452</f>
        <v>Pouessel</v>
      </c>
      <c r="Z452" s="181" t="str">
        <f>+L452</f>
        <v>Lustrelec</v>
      </c>
      <c r="AA452" s="181" t="str">
        <f>+N452</f>
        <v>Jolive ELEC</v>
      </c>
      <c r="AB452" s="181" t="str">
        <f>+P452</f>
        <v>Bellay Vincent</v>
      </c>
      <c r="AC452" s="181" t="str">
        <f>+R452</f>
        <v>CEME</v>
      </c>
      <c r="AD452" s="182"/>
      <c r="AE452" s="110" t="s">
        <v>94</v>
      </c>
    </row>
    <row r="453" spans="1:33" s="151" customFormat="1" ht="8.25" x14ac:dyDescent="0.25">
      <c r="A453" s="211"/>
      <c r="B453" s="212"/>
      <c r="C453" s="213"/>
      <c r="D453" s="12"/>
      <c r="E453" s="136"/>
      <c r="F453" s="263"/>
      <c r="G453" s="136"/>
      <c r="H453" s="263"/>
      <c r="I453" s="202"/>
      <c r="J453" s="263"/>
      <c r="K453" s="202"/>
      <c r="L453" s="263"/>
      <c r="M453" s="203"/>
      <c r="N453" s="263"/>
      <c r="O453" s="203"/>
      <c r="P453" s="263"/>
      <c r="Q453" s="203"/>
      <c r="R453" s="263"/>
      <c r="S453" s="203"/>
      <c r="T453" s="142"/>
      <c r="U453" s="142"/>
      <c r="V453" s="190"/>
      <c r="W453" s="191"/>
      <c r="X453" s="190"/>
      <c r="Y453" s="191"/>
      <c r="Z453" s="190"/>
      <c r="AA453" s="191"/>
      <c r="AB453" s="191"/>
      <c r="AC453" s="192"/>
      <c r="AD453" s="193"/>
      <c r="AE453" s="194"/>
    </row>
    <row r="454" spans="1:33" s="45" customFormat="1" ht="11.25" x14ac:dyDescent="0.25">
      <c r="A454" s="529" t="s">
        <v>263</v>
      </c>
      <c r="B454" s="537"/>
      <c r="C454" s="537"/>
      <c r="D454" s="18"/>
      <c r="E454" s="129"/>
      <c r="F454" s="263"/>
      <c r="G454" s="129"/>
      <c r="H454" s="263"/>
      <c r="I454" s="129"/>
      <c r="J454" s="263"/>
      <c r="K454" s="129"/>
      <c r="L454" s="263"/>
      <c r="M454" s="129"/>
      <c r="N454" s="539"/>
      <c r="O454" s="540"/>
      <c r="P454" s="539"/>
      <c r="Q454" s="540"/>
      <c r="R454" s="539"/>
      <c r="S454" s="540"/>
      <c r="T454" s="174"/>
      <c r="U454" s="174"/>
      <c r="V454" s="132" t="str">
        <f>IF(D454&gt;0,+E454/D454,"")</f>
        <v/>
      </c>
      <c r="W454" s="132" t="str">
        <f>IF(F454&gt;0,+G454/F454,"")</f>
        <v/>
      </c>
      <c r="X454" s="132" t="str">
        <f>IF(H454&gt;0,+I454/H454,"")</f>
        <v/>
      </c>
      <c r="Y454" s="132" t="str">
        <f>IF(J454&gt;0,+K454/J454,"")</f>
        <v/>
      </c>
      <c r="Z454" s="132" t="str">
        <f>IF(L454&gt;0,+M454/L454,"")</f>
        <v/>
      </c>
      <c r="AA454" s="132" t="str">
        <f>IF(N454&gt;0,+O454/N454,"")</f>
        <v/>
      </c>
      <c r="AB454" s="132" t="str">
        <f>IF(P454&gt;0,+Q454/P454,"")</f>
        <v/>
      </c>
      <c r="AC454" s="132" t="str">
        <f>IF(R454&gt;0,+S454/R454,"")</f>
        <v/>
      </c>
      <c r="AD454" s="197"/>
      <c r="AE454" s="133" t="e">
        <f>AVERAGE(V454:AC454)</f>
        <v>#DIV/0!</v>
      </c>
    </row>
    <row r="455" spans="1:33" s="151" customFormat="1" ht="8.25" x14ac:dyDescent="0.25">
      <c r="A455" s="199"/>
      <c r="B455" s="200"/>
      <c r="C455" s="201"/>
      <c r="D455" s="12"/>
      <c r="E455" s="136"/>
      <c r="F455" s="263"/>
      <c r="G455" s="136"/>
      <c r="H455" s="263"/>
      <c r="I455" s="202"/>
      <c r="J455" s="263"/>
      <c r="K455" s="202"/>
      <c r="L455" s="263"/>
      <c r="M455" s="203"/>
      <c r="N455" s="263"/>
      <c r="O455" s="203"/>
      <c r="P455" s="263"/>
      <c r="Q455" s="203"/>
      <c r="R455" s="263"/>
      <c r="S455" s="203"/>
      <c r="T455" s="142"/>
      <c r="U455" s="142"/>
      <c r="V455" s="214"/>
      <c r="W455" s="215"/>
      <c r="X455" s="214"/>
      <c r="Y455" s="215"/>
      <c r="Z455" s="214"/>
      <c r="AA455" s="215"/>
      <c r="AB455" s="215"/>
      <c r="AC455" s="152"/>
      <c r="AD455" s="142"/>
      <c r="AE455" s="153"/>
    </row>
    <row r="456" spans="1:33" s="33" customFormat="1" ht="12.75" x14ac:dyDescent="0.25">
      <c r="A456" s="216"/>
      <c r="B456" s="216"/>
      <c r="C456" s="216"/>
      <c r="D456" s="20"/>
      <c r="E456" s="216"/>
      <c r="F456" s="321"/>
      <c r="G456" s="216"/>
      <c r="H456" s="321"/>
      <c r="I456" s="216"/>
      <c r="J456" s="321"/>
      <c r="K456" s="216"/>
      <c r="L456" s="321"/>
      <c r="M456" s="216"/>
      <c r="N456" s="344"/>
      <c r="O456" s="217"/>
      <c r="P456" s="344"/>
      <c r="Q456" s="46"/>
      <c r="R456" s="344"/>
      <c r="S456" s="46"/>
      <c r="AG456" s="47"/>
    </row>
    <row r="457" spans="1:33" s="33" customFormat="1" ht="12.75" customHeight="1" x14ac:dyDescent="0.25">
      <c r="A457" s="218"/>
      <c r="B457" s="218"/>
      <c r="C457" s="218"/>
      <c r="D457" s="21"/>
      <c r="E457" s="218"/>
      <c r="F457" s="322"/>
      <c r="G457" s="218"/>
      <c r="H457" s="322"/>
      <c r="I457" s="218"/>
      <c r="J457" s="322"/>
      <c r="K457" s="218"/>
      <c r="L457" s="322"/>
      <c r="M457" s="218"/>
      <c r="N457" s="314"/>
      <c r="O457" s="219"/>
      <c r="P457" s="314"/>
      <c r="Q457" s="47"/>
      <c r="R457" s="314"/>
      <c r="S457" s="47"/>
      <c r="AG457" s="47"/>
    </row>
    <row r="458" spans="1:33" s="33" customFormat="1" ht="15" customHeight="1" x14ac:dyDescent="0.25">
      <c r="A458" s="489" t="s">
        <v>97</v>
      </c>
      <c r="B458" s="489"/>
      <c r="C458" s="489"/>
      <c r="D458" s="489"/>
      <c r="E458" s="489"/>
      <c r="F458" s="323"/>
      <c r="H458" s="323"/>
      <c r="J458" s="323"/>
      <c r="L458" s="323"/>
      <c r="N458" s="311"/>
      <c r="O458" s="220"/>
      <c r="P458" s="311"/>
      <c r="Q458" s="52"/>
      <c r="R458" s="311"/>
      <c r="S458" s="52"/>
      <c r="T458" s="221"/>
      <c r="U458" s="221"/>
      <c r="V458" s="222" t="s">
        <v>16</v>
      </c>
      <c r="W458" s="52"/>
      <c r="X458" s="52"/>
      <c r="Y458" s="52"/>
      <c r="Z458" s="52"/>
      <c r="AG458" s="47"/>
    </row>
    <row r="459" spans="1:33" s="48" customFormat="1" x14ac:dyDescent="0.25">
      <c r="A459" s="223"/>
      <c r="B459" s="223"/>
      <c r="C459" s="223"/>
      <c r="D459" s="22"/>
      <c r="E459" s="49"/>
      <c r="F459" s="324"/>
      <c r="G459" s="49"/>
      <c r="H459" s="324"/>
      <c r="J459" s="324"/>
      <c r="L459" s="324"/>
      <c r="N459" s="311"/>
      <c r="O459" s="220"/>
      <c r="P459" s="311"/>
      <c r="Q459" s="53"/>
      <c r="R459" s="311"/>
      <c r="S459" s="53"/>
      <c r="T459" s="224"/>
      <c r="U459" s="224"/>
      <c r="V459" s="222" t="s">
        <v>29</v>
      </c>
      <c r="W459" s="53"/>
      <c r="X459" s="53"/>
      <c r="Y459" s="53"/>
      <c r="Z459" s="53"/>
      <c r="AG459" s="49"/>
    </row>
    <row r="460" spans="1:33" s="49" customFormat="1" ht="15" customHeight="1" x14ac:dyDescent="0.25">
      <c r="A460" s="617" t="s">
        <v>2</v>
      </c>
      <c r="B460" s="618"/>
      <c r="C460" s="618"/>
      <c r="D460" s="23"/>
      <c r="E460" s="225"/>
      <c r="F460" s="325"/>
      <c r="G460" s="35"/>
      <c r="H460" s="524" t="s">
        <v>42</v>
      </c>
      <c r="I460" s="524"/>
      <c r="J460" s="524" t="s">
        <v>32</v>
      </c>
      <c r="K460" s="525"/>
      <c r="L460" s="525"/>
      <c r="M460" s="526"/>
      <c r="N460" s="314"/>
      <c r="O460" s="220"/>
      <c r="P460" s="314"/>
      <c r="Q460" s="54"/>
      <c r="R460" s="314"/>
      <c r="S460" s="54"/>
      <c r="T460" s="226"/>
      <c r="U460" s="227"/>
      <c r="V460" s="222" t="s">
        <v>28</v>
      </c>
      <c r="W460" s="616"/>
      <c r="X460" s="616"/>
      <c r="Y460" s="616"/>
      <c r="Z460" s="54"/>
    </row>
    <row r="461" spans="1:33" s="50" customFormat="1" ht="15" customHeight="1" x14ac:dyDescent="0.25">
      <c r="A461" s="228"/>
      <c r="B461" s="229" t="str">
        <f t="shared" ref="B461:C468" si="221">+B7</f>
        <v>Rannou</v>
      </c>
      <c r="C461" s="24" t="str">
        <f t="shared" si="221"/>
        <v>35 - Chavagne</v>
      </c>
      <c r="D461" s="24"/>
      <c r="E461" s="230"/>
      <c r="F461" s="486">
        <f>+H359</f>
        <v>5</v>
      </c>
      <c r="G461" s="486"/>
      <c r="H461" s="486"/>
      <c r="I461" s="486"/>
      <c r="J461" s="329"/>
      <c r="K461" s="515" t="s">
        <v>16</v>
      </c>
      <c r="L461" s="516"/>
      <c r="M461" s="517"/>
      <c r="N461" s="345"/>
      <c r="O461" s="220"/>
      <c r="P461" s="345"/>
      <c r="Q461" s="55"/>
      <c r="R461" s="345"/>
      <c r="S461" s="55"/>
      <c r="T461" s="226"/>
      <c r="U461" s="227"/>
      <c r="V461" s="222" t="s">
        <v>134</v>
      </c>
      <c r="W461" s="55"/>
      <c r="X461" s="231"/>
      <c r="Y461" s="55"/>
      <c r="Z461" s="55"/>
      <c r="AB461" s="124"/>
      <c r="AC461" s="124"/>
    </row>
    <row r="462" spans="1:33" s="50" customFormat="1" ht="15" customHeight="1" x14ac:dyDescent="0.25">
      <c r="A462" s="228"/>
      <c r="B462" s="229" t="str">
        <f t="shared" si="221"/>
        <v>Bellay JP</v>
      </c>
      <c r="C462" s="24" t="str">
        <f t="shared" si="221"/>
        <v>35 - Chavagne</v>
      </c>
      <c r="D462" s="532"/>
      <c r="E462" s="532"/>
      <c r="F462" s="486">
        <f>+H370</f>
        <v>6</v>
      </c>
      <c r="G462" s="486"/>
      <c r="H462" s="486"/>
      <c r="I462" s="486"/>
      <c r="J462" s="329"/>
      <c r="K462" s="515" t="s">
        <v>16</v>
      </c>
      <c r="L462" s="516"/>
      <c r="M462" s="517"/>
      <c r="N462" s="345"/>
      <c r="O462" s="220"/>
      <c r="P462" s="345"/>
      <c r="Q462" s="55"/>
      <c r="R462" s="345"/>
      <c r="S462" s="55"/>
      <c r="T462" s="226"/>
      <c r="U462" s="227"/>
      <c r="V462" s="222" t="s">
        <v>164</v>
      </c>
      <c r="W462" s="55"/>
      <c r="X462" s="231"/>
      <c r="Y462" s="55"/>
      <c r="Z462" s="55"/>
      <c r="AB462" s="124"/>
      <c r="AC462" s="124"/>
    </row>
    <row r="463" spans="1:33" s="50" customFormat="1" ht="15" customHeight="1" x14ac:dyDescent="0.25">
      <c r="A463" s="228"/>
      <c r="B463" s="229" t="str">
        <f t="shared" si="221"/>
        <v>Bernard ELEC</v>
      </c>
      <c r="C463" s="24" t="str">
        <f t="shared" si="221"/>
        <v>35 - Acigné</v>
      </c>
      <c r="D463" s="532"/>
      <c r="E463" s="532"/>
      <c r="F463" s="486">
        <f>+H381</f>
        <v>8</v>
      </c>
      <c r="G463" s="486"/>
      <c r="H463" s="486"/>
      <c r="I463" s="486"/>
      <c r="J463" s="329"/>
      <c r="K463" s="515" t="s">
        <v>16</v>
      </c>
      <c r="L463" s="516"/>
      <c r="M463" s="517"/>
      <c r="N463" s="345"/>
      <c r="O463" s="220"/>
      <c r="P463" s="345"/>
      <c r="Q463" s="55"/>
      <c r="R463" s="345"/>
      <c r="S463" s="55"/>
      <c r="T463" s="226"/>
      <c r="U463" s="227"/>
      <c r="V463" s="222" t="s">
        <v>458</v>
      </c>
      <c r="W463" s="55"/>
      <c r="X463" s="231"/>
      <c r="Y463" s="55"/>
      <c r="Z463" s="55"/>
    </row>
    <row r="464" spans="1:33" s="50" customFormat="1" ht="15" customHeight="1" x14ac:dyDescent="0.25">
      <c r="A464" s="228"/>
      <c r="B464" s="229" t="str">
        <f t="shared" si="221"/>
        <v>Pouessel</v>
      </c>
      <c r="C464" s="24" t="str">
        <f t="shared" si="221"/>
        <v>35 - Noyal Chatillon</v>
      </c>
      <c r="D464" s="532"/>
      <c r="E464" s="532"/>
      <c r="F464" s="486">
        <f>+H392</f>
        <v>0</v>
      </c>
      <c r="G464" s="486"/>
      <c r="H464" s="486"/>
      <c r="I464" s="486"/>
      <c r="J464" s="329"/>
      <c r="K464" s="515" t="s">
        <v>16</v>
      </c>
      <c r="L464" s="516"/>
      <c r="M464" s="517"/>
      <c r="N464" s="345"/>
      <c r="O464" s="220"/>
      <c r="P464" s="345"/>
      <c r="Q464" s="55"/>
      <c r="R464" s="345"/>
      <c r="S464" s="55"/>
      <c r="T464" s="619"/>
      <c r="U464" s="620"/>
      <c r="V464" s="620"/>
      <c r="W464" s="55"/>
      <c r="X464" s="55"/>
      <c r="Y464" s="55"/>
      <c r="Z464" s="55"/>
    </row>
    <row r="465" spans="1:26" s="50" customFormat="1" ht="15" customHeight="1" x14ac:dyDescent="0.25">
      <c r="A465" s="228"/>
      <c r="B465" s="229" t="str">
        <f t="shared" si="221"/>
        <v>Lustrelec</v>
      </c>
      <c r="C465" s="24" t="str">
        <f t="shared" si="221"/>
        <v>35 - Bruz</v>
      </c>
      <c r="D465" s="532"/>
      <c r="E465" s="532"/>
      <c r="F465" s="486">
        <f>+H403</f>
        <v>0</v>
      </c>
      <c r="G465" s="486"/>
      <c r="H465" s="486"/>
      <c r="I465" s="486"/>
      <c r="J465" s="329"/>
      <c r="K465" s="515" t="s">
        <v>16</v>
      </c>
      <c r="L465" s="516"/>
      <c r="M465" s="517"/>
      <c r="N465" s="345"/>
      <c r="O465" s="220"/>
      <c r="P465" s="345"/>
      <c r="Q465" s="55"/>
      <c r="R465" s="345"/>
      <c r="S465" s="55"/>
      <c r="T465" s="619"/>
      <c r="U465" s="620"/>
      <c r="V465" s="620"/>
      <c r="W465" s="55"/>
      <c r="X465" s="55"/>
      <c r="Y465" s="55"/>
      <c r="Z465" s="55"/>
    </row>
    <row r="466" spans="1:26" s="50" customFormat="1" ht="15" customHeight="1" x14ac:dyDescent="0.25">
      <c r="A466" s="228"/>
      <c r="B466" s="229" t="str">
        <f t="shared" si="221"/>
        <v>Jolive ELEC</v>
      </c>
      <c r="C466" s="24" t="str">
        <f t="shared" si="221"/>
        <v>35 - Chantepie</v>
      </c>
      <c r="D466" s="532"/>
      <c r="E466" s="532"/>
      <c r="F466" s="486">
        <f>+H414</f>
        <v>0</v>
      </c>
      <c r="G466" s="486"/>
      <c r="H466" s="486"/>
      <c r="I466" s="486"/>
      <c r="J466" s="329"/>
      <c r="K466" s="515" t="s">
        <v>16</v>
      </c>
      <c r="L466" s="516"/>
      <c r="M466" s="517"/>
      <c r="N466" s="345"/>
      <c r="O466" s="55"/>
      <c r="P466" s="345"/>
      <c r="Q466" s="55"/>
      <c r="R466" s="345"/>
      <c r="S466" s="55"/>
      <c r="T466" s="55"/>
      <c r="U466" s="55"/>
      <c r="V466" s="55"/>
      <c r="W466" s="55"/>
      <c r="X466" s="55"/>
      <c r="Y466" s="55"/>
      <c r="Z466" s="55"/>
    </row>
    <row r="467" spans="1:26" s="50" customFormat="1" ht="15" customHeight="1" x14ac:dyDescent="0.25">
      <c r="A467" s="228"/>
      <c r="B467" s="229" t="str">
        <f t="shared" si="221"/>
        <v>Bellay Vincent</v>
      </c>
      <c r="C467" s="24" t="str">
        <f t="shared" si="221"/>
        <v>35 - Vezin le coquet</v>
      </c>
      <c r="D467" s="532"/>
      <c r="E467" s="532"/>
      <c r="F467" s="486">
        <f>+H425</f>
        <v>0</v>
      </c>
      <c r="G467" s="486"/>
      <c r="H467" s="486"/>
      <c r="I467" s="486"/>
      <c r="J467" s="329"/>
      <c r="K467" s="515" t="s">
        <v>16</v>
      </c>
      <c r="L467" s="516"/>
      <c r="M467" s="517"/>
      <c r="N467" s="345"/>
      <c r="O467" s="55"/>
      <c r="P467" s="345"/>
      <c r="Q467" s="55"/>
      <c r="R467" s="345"/>
      <c r="S467" s="55"/>
      <c r="T467" s="55"/>
      <c r="U467" s="55"/>
      <c r="V467" s="55"/>
      <c r="W467" s="55"/>
      <c r="X467" s="55"/>
      <c r="Y467" s="55"/>
      <c r="Z467" s="55"/>
    </row>
    <row r="468" spans="1:26" s="50" customFormat="1" ht="15" customHeight="1" x14ac:dyDescent="0.25">
      <c r="A468" s="228"/>
      <c r="B468" s="229" t="str">
        <f t="shared" si="221"/>
        <v>CEME</v>
      </c>
      <c r="C468" s="24" t="str">
        <f t="shared" si="221"/>
        <v>50 - Saint Lo</v>
      </c>
      <c r="D468" s="532"/>
      <c r="E468" s="532"/>
      <c r="F468" s="486">
        <f>+H436</f>
        <v>0</v>
      </c>
      <c r="G468" s="486"/>
      <c r="H468" s="486"/>
      <c r="I468" s="486"/>
      <c r="J468" s="329"/>
      <c r="K468" s="515" t="s">
        <v>16</v>
      </c>
      <c r="L468" s="516"/>
      <c r="M468" s="517"/>
      <c r="N468" s="345"/>
      <c r="O468" s="55"/>
      <c r="P468" s="345"/>
      <c r="Q468" s="55"/>
      <c r="R468" s="345"/>
      <c r="S468" s="55"/>
      <c r="T468" s="55"/>
      <c r="U468" s="55"/>
      <c r="V468" s="55"/>
      <c r="W468" s="55"/>
      <c r="X468" s="55"/>
      <c r="Y468" s="55"/>
      <c r="Z468" s="55"/>
    </row>
    <row r="469" spans="1:26" s="51" customFormat="1" ht="8.25" x14ac:dyDescent="0.25">
      <c r="A469" s="232"/>
      <c r="B469" s="233"/>
      <c r="C469" s="25"/>
      <c r="D469" s="25"/>
      <c r="E469" s="25"/>
      <c r="F469" s="326"/>
      <c r="G469" s="36"/>
      <c r="H469" s="326"/>
      <c r="I469" s="36"/>
      <c r="J469" s="335"/>
      <c r="K469" s="234"/>
      <c r="L469" s="343"/>
      <c r="M469" s="235"/>
      <c r="N469" s="345"/>
      <c r="O469" s="56"/>
      <c r="P469" s="345"/>
      <c r="Q469" s="56"/>
      <c r="R469" s="345"/>
      <c r="S469" s="56"/>
    </row>
    <row r="470" spans="1:26" s="50" customFormat="1" ht="14.25" customHeight="1" x14ac:dyDescent="0.25">
      <c r="A470" s="236"/>
      <c r="B470" s="236"/>
      <c r="C470" s="237"/>
      <c r="D470" s="26"/>
      <c r="E470" s="238"/>
      <c r="F470" s="327"/>
      <c r="G470" s="238"/>
      <c r="H470" s="327"/>
      <c r="I470" s="239"/>
      <c r="J470" s="327"/>
      <c r="K470" s="239"/>
      <c r="L470" s="327"/>
      <c r="M470" s="239"/>
      <c r="N470" s="345"/>
      <c r="O470" s="55"/>
      <c r="P470" s="345"/>
      <c r="Q470" s="55"/>
      <c r="R470" s="345"/>
      <c r="S470" s="55"/>
    </row>
    <row r="471" spans="1:26" s="50" customFormat="1" ht="14.25" hidden="1" customHeight="1" outlineLevel="1" x14ac:dyDescent="0.25">
      <c r="A471" s="538" t="s">
        <v>171</v>
      </c>
      <c r="B471" s="538"/>
      <c r="C471" s="179"/>
      <c r="D471" s="500" t="str">
        <f>+B7</f>
        <v>Rannou</v>
      </c>
      <c r="E471" s="508"/>
      <c r="F471" s="500" t="str">
        <f>+B8</f>
        <v>Bellay JP</v>
      </c>
      <c r="G471" s="508"/>
      <c r="H471" s="500" t="str">
        <f>+B9</f>
        <v>Bernard ELEC</v>
      </c>
      <c r="I471" s="508"/>
      <c r="J471" s="500" t="str">
        <f>+B10</f>
        <v>Pouessel</v>
      </c>
      <c r="K471" s="508"/>
      <c r="L471" s="500" t="str">
        <f>+B11</f>
        <v>Lustrelec</v>
      </c>
      <c r="M471" s="508"/>
      <c r="N471" s="500" t="str">
        <f>+B12</f>
        <v>Jolive ELEC</v>
      </c>
      <c r="O471" s="508"/>
      <c r="P471" s="500" t="str">
        <f>+B13</f>
        <v>Bellay Vincent</v>
      </c>
      <c r="Q471" s="508"/>
      <c r="R471" s="500" t="str">
        <f>+B14</f>
        <v>CEME</v>
      </c>
      <c r="S471" s="508"/>
    </row>
    <row r="472" spans="1:26" s="50" customFormat="1" ht="6" hidden="1" customHeight="1" outlineLevel="1" x14ac:dyDescent="0.25">
      <c r="A472" s="240"/>
      <c r="B472" s="241"/>
      <c r="C472" s="242"/>
      <c r="D472" s="18"/>
      <c r="E472" s="243"/>
      <c r="F472" s="263"/>
      <c r="G472" s="243"/>
      <c r="H472" s="263"/>
      <c r="I472" s="244"/>
      <c r="J472" s="263"/>
      <c r="K472" s="244"/>
      <c r="L472" s="263"/>
      <c r="M472" s="244"/>
      <c r="N472" s="263"/>
      <c r="O472" s="244"/>
      <c r="P472" s="263"/>
      <c r="Q472" s="244"/>
      <c r="R472" s="263"/>
      <c r="S472" s="244"/>
    </row>
    <row r="473" spans="1:26" s="50" customFormat="1" ht="12.75" hidden="1" customHeight="1" outlineLevel="1" x14ac:dyDescent="0.25">
      <c r="A473" s="481" t="s">
        <v>433</v>
      </c>
      <c r="B473" s="482"/>
      <c r="C473" s="458"/>
      <c r="D473" s="18"/>
      <c r="E473" s="246" t="e">
        <f>+SUM(E474:E476)</f>
        <v>#REF!</v>
      </c>
      <c r="F473" s="263"/>
      <c r="G473" s="246" t="e">
        <f>+SUM(G474:G476)</f>
        <v>#REF!</v>
      </c>
      <c r="H473" s="263"/>
      <c r="I473" s="246" t="e">
        <f>+SUM(I474:I476)</f>
        <v>#REF!</v>
      </c>
      <c r="J473" s="263"/>
      <c r="K473" s="246" t="e">
        <f>+SUM(K474:K476)</f>
        <v>#DIV/0!</v>
      </c>
      <c r="L473" s="263"/>
      <c r="M473" s="246" t="e">
        <f>+SUM(M474:M476)</f>
        <v>#DIV/0!</v>
      </c>
      <c r="N473" s="263"/>
      <c r="O473" s="246" t="e">
        <f>+SUM(O474:O476)</f>
        <v>#DIV/0!</v>
      </c>
      <c r="P473" s="263"/>
      <c r="Q473" s="246" t="e">
        <f>+SUM(Q474:Q476)</f>
        <v>#DIV/0!</v>
      </c>
      <c r="R473" s="263"/>
      <c r="S473" s="246" t="e">
        <f>+SUM(S474:S476)</f>
        <v>#DIV/0!</v>
      </c>
    </row>
    <row r="474" spans="1:26" s="50" customFormat="1" ht="12.75" hidden="1" customHeight="1" outlineLevel="1" x14ac:dyDescent="0.25">
      <c r="A474" s="483" t="s">
        <v>172</v>
      </c>
      <c r="B474" s="484"/>
      <c r="C474" s="485"/>
      <c r="D474" s="18"/>
      <c r="E474" s="401">
        <f>IF(F7="OUI",5*MIN(F461:I468)/F461,"0")</f>
        <v>0</v>
      </c>
      <c r="F474" s="402"/>
      <c r="G474" s="401">
        <f>IF(F8="OUI",5*MIN(F461:I468)/F462,"0")</f>
        <v>0</v>
      </c>
      <c r="H474" s="402"/>
      <c r="I474" s="401">
        <f>IF(F9="OUI",5*MIN(F461:I468)/F463,"0")</f>
        <v>0</v>
      </c>
      <c r="J474" s="402"/>
      <c r="K474" s="401" t="e">
        <f>IF(F10="OUI",5*MIN(F461:I468)/F464,"0")</f>
        <v>#DIV/0!</v>
      </c>
      <c r="L474" s="402"/>
      <c r="M474" s="401" t="e">
        <f>IF(F11="OUI",5*MIN(F461:I468)/F465,"0")</f>
        <v>#DIV/0!</v>
      </c>
      <c r="N474" s="402"/>
      <c r="O474" s="401" t="e">
        <f>IF(F12="OUI",5*MIN(F461:I468)/F466,"0")</f>
        <v>#DIV/0!</v>
      </c>
      <c r="P474" s="263"/>
      <c r="Q474" s="247" t="e">
        <f>IF(F13="OUI",5*MIN(F461:I468)/F467,"0")</f>
        <v>#DIV/0!</v>
      </c>
      <c r="R474" s="263"/>
      <c r="S474" s="247" t="e">
        <f>IF(F14="OUI",5*MIN(F461:I468)/F468,"0")</f>
        <v>#DIV/0!</v>
      </c>
    </row>
    <row r="475" spans="1:26" s="50" customFormat="1" ht="12.75" hidden="1" customHeight="1" outlineLevel="1" x14ac:dyDescent="0.25">
      <c r="A475" s="483" t="s">
        <v>432</v>
      </c>
      <c r="B475" s="484"/>
      <c r="C475" s="485"/>
      <c r="D475" s="18"/>
      <c r="E475" s="401" t="e">
        <f>IF(#REF!="OUI",40*MIN($F$322:$F$322)/F465,"0")</f>
        <v>#REF!</v>
      </c>
      <c r="F475" s="402"/>
      <c r="G475" s="401" t="e">
        <f>IF(#REF!="OUI",40*MIN($F$322:$F$322)/F466,"0")</f>
        <v>#REF!</v>
      </c>
      <c r="H475" s="402"/>
      <c r="I475" s="401" t="e">
        <f>IF(#REF!="OUI",40*MIN($F$322:$F$322)/F467,"0")</f>
        <v>#REF!</v>
      </c>
      <c r="J475" s="402"/>
      <c r="K475" s="401" t="e">
        <f>IF(#REF!="OUI",40*MIN($F$322:$F$322)/H467,"0")</f>
        <v>#REF!</v>
      </c>
      <c r="L475" s="402"/>
      <c r="M475" s="401" t="e">
        <f>IF(#REF!="OUI",40*MIN($F$322:$F$322)/J467,"0")</f>
        <v>#REF!</v>
      </c>
      <c r="N475" s="402"/>
      <c r="O475" s="401" t="e">
        <f>IF(#REF!="OUI",40*MIN($F$322:$F$322)/L467,"0")</f>
        <v>#REF!</v>
      </c>
      <c r="P475" s="402"/>
      <c r="Q475" s="401" t="e">
        <f>IF(#REF!="OUI",40*MIN($F$322:$F$322)/N467,"0")</f>
        <v>#REF!</v>
      </c>
      <c r="R475" s="402"/>
      <c r="S475" s="401" t="e">
        <f>IF(#REF!="OUI",40*MIN($F$322:$F$322)/P467,"0")</f>
        <v>#REF!</v>
      </c>
    </row>
    <row r="476" spans="1:26" s="50" customFormat="1" ht="12.75" hidden="1" customHeight="1" outlineLevel="1" x14ac:dyDescent="0.25">
      <c r="A476" s="483" t="s">
        <v>173</v>
      </c>
      <c r="B476" s="484"/>
      <c r="C476" s="485"/>
      <c r="D476" s="18"/>
      <c r="E476" s="247">
        <v>5</v>
      </c>
      <c r="F476" s="263"/>
      <c r="G476" s="247">
        <v>5</v>
      </c>
      <c r="H476" s="263"/>
      <c r="I476" s="247">
        <v>5</v>
      </c>
      <c r="J476" s="263"/>
      <c r="K476" s="247">
        <v>5</v>
      </c>
      <c r="L476" s="263"/>
      <c r="M476" s="247">
        <v>5</v>
      </c>
      <c r="N476" s="263"/>
      <c r="O476" s="247">
        <v>5</v>
      </c>
      <c r="P476" s="263"/>
      <c r="Q476" s="247">
        <v>5</v>
      </c>
      <c r="R476" s="263"/>
      <c r="S476" s="247">
        <v>5</v>
      </c>
    </row>
    <row r="477" spans="1:26" s="50" customFormat="1" ht="6" hidden="1" customHeight="1" outlineLevel="1" x14ac:dyDescent="0.25">
      <c r="A477" s="400"/>
      <c r="B477" s="205"/>
      <c r="C477" s="245"/>
      <c r="D477" s="18"/>
      <c r="E477" s="243"/>
      <c r="F477" s="263"/>
      <c r="G477" s="243"/>
      <c r="H477" s="263"/>
      <c r="I477" s="244"/>
      <c r="J477" s="263"/>
      <c r="K477" s="244"/>
      <c r="L477" s="263"/>
      <c r="M477" s="244"/>
      <c r="N477" s="263"/>
      <c r="O477" s="244"/>
      <c r="P477" s="263"/>
      <c r="Q477" s="244"/>
      <c r="R477" s="263"/>
      <c r="S477" s="244"/>
    </row>
    <row r="478" spans="1:26" s="50" customFormat="1" ht="12.75" hidden="1" customHeight="1" outlineLevel="1" x14ac:dyDescent="0.25">
      <c r="A478" s="481" t="s">
        <v>18</v>
      </c>
      <c r="B478" s="482"/>
      <c r="C478" s="458"/>
      <c r="D478" s="18"/>
      <c r="E478" s="246">
        <f>+SUM(E479:E482)</f>
        <v>40</v>
      </c>
      <c r="F478" s="263"/>
      <c r="G478" s="246">
        <f>+SUM(G479:G482)</f>
        <v>40</v>
      </c>
      <c r="H478" s="263"/>
      <c r="I478" s="246">
        <f>+SUM(I479:I482)</f>
        <v>40</v>
      </c>
      <c r="J478" s="263"/>
      <c r="K478" s="246">
        <f>+SUM(K479:K482)</f>
        <v>40</v>
      </c>
      <c r="L478" s="263"/>
      <c r="M478" s="246">
        <f>+SUM(M479:M482)</f>
        <v>40</v>
      </c>
      <c r="N478" s="263"/>
      <c r="O478" s="246">
        <f>+SUM(O479:O482)</f>
        <v>40</v>
      </c>
      <c r="P478" s="263"/>
      <c r="Q478" s="246">
        <f>+SUM(Q479:Q482)</f>
        <v>40</v>
      </c>
      <c r="R478" s="263"/>
      <c r="S478" s="246">
        <f>+SUM(S479:S482)</f>
        <v>40</v>
      </c>
    </row>
    <row r="479" spans="1:26" s="50" customFormat="1" ht="12.75" hidden="1" customHeight="1" outlineLevel="1" x14ac:dyDescent="0.25">
      <c r="A479" s="483" t="s">
        <v>430</v>
      </c>
      <c r="B479" s="484"/>
      <c r="C479" s="485"/>
      <c r="D479" s="18"/>
      <c r="E479" s="247">
        <v>12</v>
      </c>
      <c r="F479" s="263"/>
      <c r="G479" s="247">
        <v>12</v>
      </c>
      <c r="H479" s="263"/>
      <c r="I479" s="247">
        <v>12</v>
      </c>
      <c r="J479" s="263"/>
      <c r="K479" s="247">
        <v>12</v>
      </c>
      <c r="L479" s="263"/>
      <c r="M479" s="247">
        <v>12</v>
      </c>
      <c r="N479" s="263"/>
      <c r="O479" s="247">
        <v>12</v>
      </c>
      <c r="P479" s="263"/>
      <c r="Q479" s="247">
        <v>12</v>
      </c>
      <c r="R479" s="263"/>
      <c r="S479" s="247">
        <v>12</v>
      </c>
    </row>
    <row r="480" spans="1:26" s="50" customFormat="1" ht="12.75" hidden="1" customHeight="1" outlineLevel="1" x14ac:dyDescent="0.25">
      <c r="A480" s="483" t="s">
        <v>431</v>
      </c>
      <c r="B480" s="484"/>
      <c r="C480" s="485"/>
      <c r="D480" s="18"/>
      <c r="E480" s="247">
        <v>16</v>
      </c>
      <c r="F480" s="263"/>
      <c r="G480" s="247">
        <v>16</v>
      </c>
      <c r="H480" s="263"/>
      <c r="I480" s="247">
        <v>16</v>
      </c>
      <c r="J480" s="263"/>
      <c r="K480" s="247">
        <v>16</v>
      </c>
      <c r="L480" s="263"/>
      <c r="M480" s="247">
        <v>16</v>
      </c>
      <c r="N480" s="263"/>
      <c r="O480" s="247">
        <v>16</v>
      </c>
      <c r="P480" s="263"/>
      <c r="Q480" s="247">
        <v>16</v>
      </c>
      <c r="R480" s="263"/>
      <c r="S480" s="247">
        <v>16</v>
      </c>
    </row>
    <row r="481" spans="1:19" s="50" customFormat="1" ht="12.75" hidden="1" customHeight="1" outlineLevel="1" x14ac:dyDescent="0.25">
      <c r="A481" s="483" t="s">
        <v>174</v>
      </c>
      <c r="B481" s="484"/>
      <c r="C481" s="485"/>
      <c r="D481" s="18"/>
      <c r="E481" s="247">
        <v>5</v>
      </c>
      <c r="F481" s="263"/>
      <c r="G481" s="247">
        <v>5</v>
      </c>
      <c r="H481" s="263"/>
      <c r="I481" s="247">
        <v>5</v>
      </c>
      <c r="J481" s="263"/>
      <c r="K481" s="247">
        <v>5</v>
      </c>
      <c r="L481" s="263"/>
      <c r="M481" s="247">
        <v>5</v>
      </c>
      <c r="N481" s="263"/>
      <c r="O481" s="247">
        <v>5</v>
      </c>
      <c r="P481" s="263"/>
      <c r="Q481" s="247">
        <v>5</v>
      </c>
      <c r="R481" s="263"/>
      <c r="S481" s="247">
        <v>5</v>
      </c>
    </row>
    <row r="482" spans="1:19" s="50" customFormat="1" ht="12.75" hidden="1" customHeight="1" outlineLevel="1" x14ac:dyDescent="0.25">
      <c r="A482" s="483" t="s">
        <v>175</v>
      </c>
      <c r="B482" s="484"/>
      <c r="C482" s="485"/>
      <c r="D482" s="18"/>
      <c r="E482" s="247">
        <v>7</v>
      </c>
      <c r="F482" s="263"/>
      <c r="G482" s="247">
        <v>7</v>
      </c>
      <c r="H482" s="263"/>
      <c r="I482" s="247">
        <v>7</v>
      </c>
      <c r="J482" s="263"/>
      <c r="K482" s="247">
        <v>7</v>
      </c>
      <c r="L482" s="263"/>
      <c r="M482" s="247">
        <v>7</v>
      </c>
      <c r="N482" s="263"/>
      <c r="O482" s="247">
        <v>7</v>
      </c>
      <c r="P482" s="263"/>
      <c r="Q482" s="247">
        <v>7</v>
      </c>
      <c r="R482" s="263"/>
      <c r="S482" s="247">
        <v>7</v>
      </c>
    </row>
    <row r="483" spans="1:19" s="50" customFormat="1" ht="6" hidden="1" customHeight="1" outlineLevel="1" x14ac:dyDescent="0.25">
      <c r="A483" s="397"/>
      <c r="B483" s="398"/>
      <c r="C483" s="399"/>
      <c r="D483" s="18"/>
      <c r="E483" s="247"/>
      <c r="F483" s="263"/>
      <c r="G483" s="247"/>
      <c r="H483" s="263"/>
      <c r="I483" s="247"/>
      <c r="J483" s="263"/>
      <c r="K483" s="247"/>
      <c r="L483" s="263"/>
      <c r="M483" s="247"/>
      <c r="N483" s="263"/>
      <c r="O483" s="247"/>
      <c r="P483" s="263"/>
      <c r="Q483" s="247"/>
      <c r="R483" s="263"/>
      <c r="S483" s="247"/>
    </row>
    <row r="484" spans="1:19" s="50" customFormat="1" ht="12.75" hidden="1" customHeight="1" outlineLevel="1" x14ac:dyDescent="0.25">
      <c r="A484" s="481" t="s">
        <v>426</v>
      </c>
      <c r="B484" s="482"/>
      <c r="C484" s="458"/>
      <c r="D484" s="18"/>
      <c r="E484" s="246">
        <f>+SUM(E485:E488)</f>
        <v>10</v>
      </c>
      <c r="F484" s="263"/>
      <c r="G484" s="246">
        <f>+SUM(G485:G488)</f>
        <v>10</v>
      </c>
      <c r="H484" s="263"/>
      <c r="I484" s="246">
        <f>+SUM(I485:I488)</f>
        <v>10</v>
      </c>
      <c r="J484" s="263"/>
      <c r="K484" s="246">
        <f>+SUM(K485:K488)</f>
        <v>10</v>
      </c>
      <c r="L484" s="263"/>
      <c r="M484" s="246">
        <f>+SUM(M485:M488)</f>
        <v>10</v>
      </c>
      <c r="N484" s="263"/>
      <c r="O484" s="246">
        <f>+SUM(O485:O488)</f>
        <v>10</v>
      </c>
      <c r="P484" s="263"/>
      <c r="Q484" s="246">
        <f>+SUM(Q485:Q488)</f>
        <v>10</v>
      </c>
      <c r="R484" s="263"/>
      <c r="S484" s="246">
        <f>+SUM(S485:S488)</f>
        <v>10</v>
      </c>
    </row>
    <row r="485" spans="1:19" s="50" customFormat="1" ht="12.75" hidden="1" customHeight="1" outlineLevel="1" x14ac:dyDescent="0.25">
      <c r="A485" s="483" t="s">
        <v>427</v>
      </c>
      <c r="B485" s="484"/>
      <c r="C485" s="485"/>
      <c r="D485" s="18"/>
      <c r="E485" s="247">
        <v>4</v>
      </c>
      <c r="F485" s="263"/>
      <c r="G485" s="247">
        <v>4</v>
      </c>
      <c r="H485" s="263"/>
      <c r="I485" s="247">
        <v>4</v>
      </c>
      <c r="J485" s="263"/>
      <c r="K485" s="247">
        <v>4</v>
      </c>
      <c r="L485" s="263"/>
      <c r="M485" s="247">
        <v>4</v>
      </c>
      <c r="N485" s="263"/>
      <c r="O485" s="247">
        <v>4</v>
      </c>
      <c r="P485" s="263"/>
      <c r="Q485" s="247">
        <v>4</v>
      </c>
      <c r="R485" s="263"/>
      <c r="S485" s="247">
        <v>4</v>
      </c>
    </row>
    <row r="486" spans="1:19" s="50" customFormat="1" ht="12.75" hidden="1" customHeight="1" outlineLevel="1" x14ac:dyDescent="0.25">
      <c r="A486" s="483" t="s">
        <v>428</v>
      </c>
      <c r="B486" s="484"/>
      <c r="C486" s="485"/>
      <c r="D486" s="18"/>
      <c r="E486" s="247">
        <v>3</v>
      </c>
      <c r="F486" s="263"/>
      <c r="G486" s="247">
        <v>3</v>
      </c>
      <c r="H486" s="263"/>
      <c r="I486" s="247">
        <v>3</v>
      </c>
      <c r="J486" s="263"/>
      <c r="K486" s="247">
        <v>3</v>
      </c>
      <c r="L486" s="263"/>
      <c r="M486" s="247">
        <v>3</v>
      </c>
      <c r="N486" s="263"/>
      <c r="O486" s="247">
        <v>3</v>
      </c>
      <c r="P486" s="263"/>
      <c r="Q486" s="247">
        <v>3</v>
      </c>
      <c r="R486" s="263"/>
      <c r="S486" s="247">
        <v>3</v>
      </c>
    </row>
    <row r="487" spans="1:19" s="50" customFormat="1" ht="12.75" hidden="1" customHeight="1" outlineLevel="1" x14ac:dyDescent="0.25">
      <c r="A487" s="483" t="s">
        <v>429</v>
      </c>
      <c r="B487" s="484"/>
      <c r="C487" s="485"/>
      <c r="D487" s="18"/>
      <c r="E487" s="247">
        <v>3</v>
      </c>
      <c r="F487" s="263"/>
      <c r="G487" s="247">
        <v>3</v>
      </c>
      <c r="H487" s="263"/>
      <c r="I487" s="247">
        <v>3</v>
      </c>
      <c r="J487" s="263"/>
      <c r="K487" s="247">
        <v>3</v>
      </c>
      <c r="L487" s="263"/>
      <c r="M487" s="247">
        <v>3</v>
      </c>
      <c r="N487" s="263"/>
      <c r="O487" s="247">
        <v>3</v>
      </c>
      <c r="P487" s="263"/>
      <c r="Q487" s="247">
        <v>3</v>
      </c>
      <c r="R487" s="263"/>
      <c r="S487" s="247">
        <v>3</v>
      </c>
    </row>
    <row r="488" spans="1:19" s="50" customFormat="1" ht="6" hidden="1" customHeight="1" outlineLevel="1" x14ac:dyDescent="0.25">
      <c r="A488" s="248"/>
      <c r="B488" s="205"/>
      <c r="C488" s="206"/>
      <c r="D488" s="27"/>
      <c r="E488" s="249"/>
      <c r="F488" s="328"/>
      <c r="G488" s="249"/>
      <c r="H488" s="328"/>
      <c r="I488" s="250"/>
      <c r="J488" s="328"/>
      <c r="K488" s="250"/>
      <c r="L488" s="328"/>
      <c r="M488" s="250"/>
      <c r="N488" s="328"/>
      <c r="O488" s="250"/>
      <c r="P488" s="328"/>
      <c r="Q488" s="250"/>
      <c r="R488" s="328"/>
      <c r="S488" s="250"/>
    </row>
    <row r="489" spans="1:19" s="50" customFormat="1" ht="15" hidden="1" customHeight="1" outlineLevel="1" x14ac:dyDescent="0.25">
      <c r="A489" s="248"/>
      <c r="B489" s="205"/>
      <c r="C489" s="251" t="s">
        <v>21</v>
      </c>
      <c r="D489" s="477" t="e">
        <f>+E478+E473+E484</f>
        <v>#REF!</v>
      </c>
      <c r="E489" s="478"/>
      <c r="F489" s="477" t="e">
        <f>+G478+G473+G484</f>
        <v>#REF!</v>
      </c>
      <c r="G489" s="478"/>
      <c r="H489" s="477" t="e">
        <f t="shared" ref="H489" si="222">+I478+I473+I484</f>
        <v>#REF!</v>
      </c>
      <c r="I489" s="478"/>
      <c r="J489" s="477" t="e">
        <f t="shared" ref="J489" si="223">+K478+K473+K484</f>
        <v>#DIV/0!</v>
      </c>
      <c r="K489" s="478"/>
      <c r="L489" s="477" t="e">
        <f t="shared" ref="L489" si="224">+M478+M473+M484</f>
        <v>#DIV/0!</v>
      </c>
      <c r="M489" s="478"/>
      <c r="N489" s="477" t="e">
        <f t="shared" ref="N489" si="225">+O478+O473+O484</f>
        <v>#DIV/0!</v>
      </c>
      <c r="O489" s="478"/>
      <c r="P489" s="477" t="e">
        <f t="shared" ref="P489" si="226">+Q478+Q473+Q484</f>
        <v>#DIV/0!</v>
      </c>
      <c r="Q489" s="478"/>
      <c r="R489" s="477" t="e">
        <f t="shared" ref="R489" si="227">+S478+S473+S484</f>
        <v>#DIV/0!</v>
      </c>
      <c r="S489" s="478"/>
    </row>
    <row r="490" spans="1:19" s="50" customFormat="1" ht="15" hidden="1" customHeight="1" outlineLevel="1" x14ac:dyDescent="0.25">
      <c r="A490" s="252" t="s">
        <v>22</v>
      </c>
      <c r="B490" s="253"/>
      <c r="C490" s="254"/>
      <c r="D490" s="450" t="e">
        <f>IF(F7="OUI",RANK(D489,D489:S489),"Non-conforme")</f>
        <v>#REF!</v>
      </c>
      <c r="E490" s="451"/>
      <c r="F490" s="450" t="e">
        <f>IF(F8="OUI",RANK(F489,D489:S489),"Non-conforme")</f>
        <v>#REF!</v>
      </c>
      <c r="G490" s="451"/>
      <c r="H490" s="450" t="e">
        <f>IF(F9="OUI",RANK(H489,D489:S489),"Non-conforme")</f>
        <v>#REF!</v>
      </c>
      <c r="I490" s="451"/>
      <c r="J490" s="450" t="e">
        <f>IF(F10="OUI",RANK(J489,D489:S489),"Non-conforme")</f>
        <v>#DIV/0!</v>
      </c>
      <c r="K490" s="451"/>
      <c r="L490" s="450" t="e">
        <f>IF(F11="OUI",RANK(L489,D489:S489),"Non-conforme")</f>
        <v>#DIV/0!</v>
      </c>
      <c r="M490" s="451"/>
      <c r="N490" s="450" t="e">
        <f>IF(F12="OUI",RANK(N489,D489:S489),"Non-conforme")</f>
        <v>#DIV/0!</v>
      </c>
      <c r="O490" s="451"/>
      <c r="P490" s="450" t="e">
        <f>IF(F13="OUI",RANK(P489,D489:S489),"Non-conforme")</f>
        <v>#DIV/0!</v>
      </c>
      <c r="Q490" s="451"/>
      <c r="R490" s="450" t="e">
        <f>IF(F14="OUI",RANK(R489,D489:S489),"Non-conforme")</f>
        <v>#DIV/0!</v>
      </c>
      <c r="S490" s="451"/>
    </row>
    <row r="491" spans="1:19" s="50" customFormat="1" ht="3.95" hidden="1" customHeight="1" outlineLevel="1" x14ac:dyDescent="0.25">
      <c r="A491" s="255"/>
      <c r="B491" s="256"/>
      <c r="C491" s="257"/>
      <c r="D491" s="27"/>
      <c r="E491" s="258"/>
      <c r="F491" s="328"/>
      <c r="G491" s="258"/>
      <c r="H491" s="328"/>
      <c r="I491" s="250"/>
      <c r="J491" s="328"/>
      <c r="K491" s="250"/>
      <c r="L491" s="328"/>
      <c r="M491" s="250"/>
      <c r="N491" s="328"/>
      <c r="O491" s="250"/>
      <c r="P491" s="328"/>
      <c r="Q491" s="250"/>
      <c r="R491" s="328"/>
      <c r="S491" s="250"/>
    </row>
    <row r="492" spans="1:19" s="50" customFormat="1" ht="11.25" hidden="1" outlineLevel="1" x14ac:dyDescent="0.25">
      <c r="A492" s="205"/>
      <c r="B492" s="205"/>
      <c r="C492" s="206"/>
      <c r="D492" s="26"/>
      <c r="E492" s="238"/>
      <c r="F492" s="327"/>
      <c r="G492" s="238"/>
      <c r="H492" s="327"/>
      <c r="I492" s="239"/>
      <c r="J492" s="327"/>
      <c r="K492" s="239"/>
      <c r="L492" s="327"/>
      <c r="M492" s="239"/>
      <c r="N492" s="345"/>
      <c r="P492" s="345"/>
      <c r="R492" s="345"/>
    </row>
    <row r="493" spans="1:19" s="50" customFormat="1" hidden="1" outlineLevel="1" x14ac:dyDescent="0.25">
      <c r="A493" s="305" t="s">
        <v>37</v>
      </c>
      <c r="B493" s="178"/>
      <c r="C493" s="179"/>
      <c r="D493" s="487" t="str">
        <f>+D50</f>
        <v>Rannou</v>
      </c>
      <c r="E493" s="488"/>
      <c r="F493" s="487" t="str">
        <f>+F50</f>
        <v>Bellay JP</v>
      </c>
      <c r="G493" s="488"/>
      <c r="H493" s="487" t="str">
        <f>+H50</f>
        <v>Bernard ELEC</v>
      </c>
      <c r="I493" s="488"/>
      <c r="J493" s="487" t="str">
        <f>+J50</f>
        <v>Pouessel</v>
      </c>
      <c r="K493" s="488"/>
      <c r="L493" s="487" t="str">
        <f>+L50</f>
        <v>Lustrelec</v>
      </c>
      <c r="M493" s="488"/>
      <c r="N493" s="487" t="str">
        <f>+N50</f>
        <v>Jolive ELEC</v>
      </c>
      <c r="O493" s="488"/>
      <c r="P493" s="487" t="str">
        <f>+P50</f>
        <v>Bellay Vincent</v>
      </c>
      <c r="Q493" s="488"/>
      <c r="R493" s="487" t="str">
        <f>+R50</f>
        <v>CEME</v>
      </c>
      <c r="S493" s="488"/>
    </row>
    <row r="494" spans="1:19" s="50" customFormat="1" ht="11.25" hidden="1" outlineLevel="1" x14ac:dyDescent="0.25">
      <c r="A494" s="240"/>
      <c r="B494" s="241"/>
      <c r="C494" s="242"/>
      <c r="D494" s="18"/>
      <c r="E494" s="243"/>
      <c r="F494" s="263"/>
      <c r="G494" s="243"/>
      <c r="H494" s="263"/>
      <c r="I494" s="244"/>
      <c r="J494" s="263"/>
      <c r="K494" s="244"/>
      <c r="L494" s="263"/>
      <c r="M494" s="259"/>
      <c r="N494" s="263"/>
      <c r="O494" s="259"/>
      <c r="P494" s="263"/>
      <c r="Q494" s="259"/>
      <c r="R494" s="263"/>
      <c r="S494" s="259"/>
    </row>
    <row r="495" spans="1:19" s="50" customFormat="1" ht="11.25" hidden="1" outlineLevel="1" x14ac:dyDescent="0.25">
      <c r="A495" s="481" t="s">
        <v>17</v>
      </c>
      <c r="B495" s="482"/>
      <c r="C495" s="458"/>
      <c r="D495" s="18"/>
      <c r="E495" s="243"/>
      <c r="F495" s="263"/>
      <c r="G495" s="243"/>
      <c r="H495" s="263"/>
      <c r="I495" s="244"/>
      <c r="J495" s="263"/>
      <c r="K495" s="244"/>
      <c r="L495" s="263"/>
      <c r="M495" s="259"/>
      <c r="N495" s="263"/>
      <c r="O495" s="259"/>
      <c r="P495" s="263"/>
      <c r="Q495" s="259"/>
      <c r="R495" s="263"/>
      <c r="S495" s="259"/>
    </row>
    <row r="496" spans="1:19" s="50" customFormat="1" ht="11.25" hidden="1" outlineLevel="1" x14ac:dyDescent="0.25">
      <c r="A496" s="483" t="s">
        <v>39</v>
      </c>
      <c r="B496" s="484"/>
      <c r="C496" s="485"/>
      <c r="D496" s="18"/>
      <c r="E496" s="401">
        <f>IF(K461="CONFORME",60*MIN($F$461:$F$468)/F461,"0")</f>
        <v>0</v>
      </c>
      <c r="F496" s="402"/>
      <c r="G496" s="401">
        <f>IF(K462="CONFORME",60*MIN($F$461:$F$468)/F462,"0")</f>
        <v>0</v>
      </c>
      <c r="H496" s="402"/>
      <c r="I496" s="401">
        <f>IF(K463="CONFORME",60*MIN($F$461:$F$468)/F463,"0")</f>
        <v>0</v>
      </c>
      <c r="J496" s="402"/>
      <c r="K496" s="401" t="e">
        <f>IF(K464="CONFORME",60*MIN($F$461:$F$468)/F464,"0")</f>
        <v>#DIV/0!</v>
      </c>
      <c r="L496" s="402"/>
      <c r="M496" s="401" t="e">
        <f>IF(K465="CONFORME",60*MIN($F$461:$F$468)/F465,"0")</f>
        <v>#DIV/0!</v>
      </c>
      <c r="N496" s="402"/>
      <c r="O496" s="401" t="e">
        <f>IF(K466="CONFORME",60*MIN($F$461:$F$468)/F466,"0")</f>
        <v>#DIV/0!</v>
      </c>
      <c r="P496" s="263"/>
      <c r="Q496" s="247" t="e">
        <f>IF(K467="CONFORME",60*MIN($F$461:$F$468)/F467,"0")</f>
        <v>#DIV/0!</v>
      </c>
      <c r="R496" s="263"/>
      <c r="S496" s="247" t="e">
        <f>IF(K468="CONFORME",60*MIN($F$461:$F$468)/F468,"0")</f>
        <v>#DIV/0!</v>
      </c>
    </row>
    <row r="497" spans="1:19" s="50" customFormat="1" ht="11.25" hidden="1" outlineLevel="1" x14ac:dyDescent="0.25">
      <c r="A497" s="248"/>
      <c r="B497" s="205"/>
      <c r="C497" s="245"/>
      <c r="D497" s="18"/>
      <c r="E497" s="243"/>
      <c r="F497" s="263"/>
      <c r="G497" s="243"/>
      <c r="H497" s="263"/>
      <c r="I497" s="244"/>
      <c r="J497" s="263"/>
      <c r="K497" s="244"/>
      <c r="L497" s="263"/>
      <c r="M497" s="259"/>
      <c r="N497" s="263"/>
      <c r="O497" s="259"/>
      <c r="P497" s="263"/>
      <c r="Q497" s="259"/>
      <c r="R497" s="263"/>
      <c r="S497" s="259"/>
    </row>
    <row r="498" spans="1:19" s="50" customFormat="1" ht="11.25" hidden="1" outlineLevel="1" x14ac:dyDescent="0.25">
      <c r="A498" s="481" t="s">
        <v>18</v>
      </c>
      <c r="B498" s="482"/>
      <c r="C498" s="458"/>
      <c r="D498" s="18"/>
      <c r="E498" s="243"/>
      <c r="F498" s="263"/>
      <c r="G498" s="243"/>
      <c r="H498" s="263"/>
      <c r="I498" s="244"/>
      <c r="J498" s="263"/>
      <c r="K498" s="244"/>
      <c r="L498" s="263"/>
      <c r="M498" s="259"/>
      <c r="N498" s="263"/>
      <c r="O498" s="259"/>
      <c r="P498" s="263"/>
      <c r="Q498" s="259"/>
      <c r="R498" s="263"/>
      <c r="S498" s="259"/>
    </row>
    <row r="499" spans="1:19" s="50" customFormat="1" ht="11.25" hidden="1" outlineLevel="1" x14ac:dyDescent="0.25">
      <c r="A499" s="483" t="s">
        <v>19</v>
      </c>
      <c r="B499" s="484"/>
      <c r="C499" s="485"/>
      <c r="D499" s="18"/>
      <c r="E499" s="247">
        <v>30</v>
      </c>
      <c r="F499" s="263"/>
      <c r="G499" s="247">
        <v>30</v>
      </c>
      <c r="H499" s="263"/>
      <c r="I499" s="247">
        <v>30</v>
      </c>
      <c r="J499" s="263"/>
      <c r="K499" s="247">
        <v>30</v>
      </c>
      <c r="L499" s="263"/>
      <c r="M499" s="247">
        <v>30</v>
      </c>
      <c r="N499" s="263"/>
      <c r="O499" s="247">
        <v>30</v>
      </c>
      <c r="P499" s="263"/>
      <c r="Q499" s="247">
        <v>30</v>
      </c>
      <c r="R499" s="263"/>
      <c r="S499" s="247">
        <v>30</v>
      </c>
    </row>
    <row r="500" spans="1:19" s="50" customFormat="1" ht="11.25" hidden="1" outlineLevel="1" x14ac:dyDescent="0.25">
      <c r="A500" s="483" t="s">
        <v>20</v>
      </c>
      <c r="B500" s="484"/>
      <c r="C500" s="485"/>
      <c r="D500" s="18"/>
      <c r="E500" s="247">
        <v>10</v>
      </c>
      <c r="F500" s="263"/>
      <c r="G500" s="247">
        <v>10</v>
      </c>
      <c r="H500" s="263"/>
      <c r="I500" s="247">
        <v>10</v>
      </c>
      <c r="J500" s="263"/>
      <c r="K500" s="247">
        <v>10</v>
      </c>
      <c r="L500" s="263"/>
      <c r="M500" s="247">
        <v>10</v>
      </c>
      <c r="N500" s="263"/>
      <c r="O500" s="247">
        <v>10</v>
      </c>
      <c r="P500" s="263"/>
      <c r="Q500" s="247">
        <v>10</v>
      </c>
      <c r="R500" s="263"/>
      <c r="S500" s="247">
        <v>10</v>
      </c>
    </row>
    <row r="501" spans="1:19" s="50" customFormat="1" ht="11.25" hidden="1" outlineLevel="1" x14ac:dyDescent="0.25">
      <c r="A501" s="248"/>
      <c r="B501" s="205"/>
      <c r="C501" s="206"/>
      <c r="D501" s="27"/>
      <c r="E501" s="249"/>
      <c r="F501" s="328"/>
      <c r="G501" s="249"/>
      <c r="H501" s="328"/>
      <c r="I501" s="250"/>
      <c r="J501" s="328"/>
      <c r="K501" s="250"/>
      <c r="L501" s="328"/>
      <c r="M501" s="260"/>
      <c r="N501" s="328"/>
      <c r="O501" s="260"/>
      <c r="P501" s="328"/>
      <c r="Q501" s="260"/>
      <c r="R501" s="328"/>
      <c r="S501" s="260"/>
    </row>
    <row r="502" spans="1:19" s="50" customFormat="1" ht="11.25" hidden="1" outlineLevel="1" x14ac:dyDescent="0.25">
      <c r="A502" s="248"/>
      <c r="B502" s="205"/>
      <c r="C502" s="251" t="s">
        <v>21</v>
      </c>
      <c r="D502" s="477">
        <f>+SUM(E496:E500)</f>
        <v>40</v>
      </c>
      <c r="E502" s="478"/>
      <c r="F502" s="477">
        <f>+SUM(G496:G500)</f>
        <v>40</v>
      </c>
      <c r="G502" s="478"/>
      <c r="H502" s="477">
        <f>+SUM(I496:I500)</f>
        <v>40</v>
      </c>
      <c r="I502" s="478"/>
      <c r="J502" s="477" t="e">
        <f>+SUM(K496:K500)</f>
        <v>#DIV/0!</v>
      </c>
      <c r="K502" s="478"/>
      <c r="L502" s="477" t="e">
        <f>+SUM(M496:M500)</f>
        <v>#DIV/0!</v>
      </c>
      <c r="M502" s="478"/>
      <c r="N502" s="477" t="e">
        <f>+SUM(O496:O500)</f>
        <v>#DIV/0!</v>
      </c>
      <c r="O502" s="478"/>
      <c r="P502" s="477" t="e">
        <f>+SUM(Q496:Q500)</f>
        <v>#DIV/0!</v>
      </c>
      <c r="Q502" s="478"/>
      <c r="R502" s="477" t="e">
        <f>+SUM(S496:S500)</f>
        <v>#DIV/0!</v>
      </c>
      <c r="S502" s="478"/>
    </row>
    <row r="503" spans="1:19" s="50" customFormat="1" ht="12" hidden="1" outlineLevel="1" x14ac:dyDescent="0.25">
      <c r="A503" s="252" t="s">
        <v>22</v>
      </c>
      <c r="B503" s="253"/>
      <c r="C503" s="254"/>
      <c r="D503" s="450" t="e">
        <f>IF(K461="CONFORME",RANK(D502,D502:S502),"non-conforme")</f>
        <v>#DIV/0!</v>
      </c>
      <c r="E503" s="451"/>
      <c r="F503" s="450" t="e">
        <f>IF(K462="CONFORME",RANK(F502,D502:S502),"non-conforme")</f>
        <v>#DIV/0!</v>
      </c>
      <c r="G503" s="451"/>
      <c r="H503" s="450" t="e">
        <f>IF(K463="CONFORME",RANK(H502,D502:S502),"non-conforme")</f>
        <v>#DIV/0!</v>
      </c>
      <c r="I503" s="451"/>
      <c r="J503" s="450" t="e">
        <f>IF(K464="CONFORME",RANK(J502,D502:S502),"non-conforme")</f>
        <v>#DIV/0!</v>
      </c>
      <c r="K503" s="451"/>
      <c r="L503" s="450" t="e">
        <f>IF(K468="CONFORME",RANK(L502,D502:S502),"Non conforme")</f>
        <v>#DIV/0!</v>
      </c>
      <c r="M503" s="451"/>
      <c r="N503" s="450" t="e">
        <f>IF(K466="CONFORME",RANK(N502,D502:S502),"Non conforme")</f>
        <v>#DIV/0!</v>
      </c>
      <c r="O503" s="451"/>
      <c r="P503" s="450" t="e">
        <f>IF(K467="CONFORME",RANK(P502,D502:S502),"Non conforme")</f>
        <v>#DIV/0!</v>
      </c>
      <c r="Q503" s="451"/>
      <c r="R503" s="450" t="e">
        <f>IF(K468="CONFORME",RANK(R502,D502:S502),"Non conforme")</f>
        <v>#DIV/0!</v>
      </c>
      <c r="S503" s="451"/>
    </row>
    <row r="504" spans="1:19" s="50" customFormat="1" ht="11.25" hidden="1" outlineLevel="1" x14ac:dyDescent="0.25">
      <c r="A504" s="255"/>
      <c r="B504" s="256"/>
      <c r="C504" s="257"/>
      <c r="D504" s="27"/>
      <c r="E504" s="258"/>
      <c r="F504" s="328"/>
      <c r="G504" s="258"/>
      <c r="H504" s="328"/>
      <c r="I504" s="250"/>
      <c r="J504" s="328"/>
      <c r="K504" s="250"/>
      <c r="L504" s="328"/>
      <c r="M504" s="260"/>
      <c r="N504" s="328"/>
      <c r="O504" s="260"/>
      <c r="P504" s="328"/>
      <c r="Q504" s="260"/>
      <c r="R504" s="328"/>
      <c r="S504" s="260"/>
    </row>
    <row r="505" spans="1:19" s="50" customFormat="1" ht="11.25" hidden="1" outlineLevel="1" x14ac:dyDescent="0.25">
      <c r="C505" s="261"/>
      <c r="D505" s="28"/>
      <c r="E505" s="77"/>
      <c r="F505" s="329"/>
      <c r="G505" s="77"/>
      <c r="H505" s="329"/>
      <c r="I505" s="262"/>
      <c r="J505" s="329"/>
      <c r="K505" s="262"/>
      <c r="L505" s="329"/>
      <c r="M505" s="262"/>
      <c r="N505" s="329"/>
      <c r="O505" s="262"/>
      <c r="P505" s="329"/>
      <c r="Q505" s="262"/>
      <c r="R505" s="329"/>
      <c r="S505" s="262"/>
    </row>
    <row r="506" spans="1:19" s="50" customFormat="1" hidden="1" outlineLevel="1" x14ac:dyDescent="0.25">
      <c r="A506" s="304" t="s">
        <v>38</v>
      </c>
      <c r="B506" s="180"/>
      <c r="C506" s="179"/>
      <c r="D506" s="487" t="str">
        <f>+D50</f>
        <v>Rannou</v>
      </c>
      <c r="E506" s="488"/>
      <c r="F506" s="487" t="str">
        <f>+F50</f>
        <v>Bellay JP</v>
      </c>
      <c r="G506" s="488"/>
      <c r="H506" s="487" t="str">
        <f>+H50</f>
        <v>Bernard ELEC</v>
      </c>
      <c r="I506" s="488"/>
      <c r="J506" s="487" t="str">
        <f>+J50</f>
        <v>Pouessel</v>
      </c>
      <c r="K506" s="488"/>
      <c r="L506" s="487" t="str">
        <f>+L50</f>
        <v>Lustrelec</v>
      </c>
      <c r="M506" s="488"/>
      <c r="N506" s="487" t="str">
        <f>+N50</f>
        <v>Jolive ELEC</v>
      </c>
      <c r="O506" s="488"/>
      <c r="P506" s="487" t="str">
        <f>+P50</f>
        <v>Bellay Vincent</v>
      </c>
      <c r="Q506" s="488"/>
      <c r="R506" s="487" t="str">
        <f>+R50</f>
        <v>CEME</v>
      </c>
      <c r="S506" s="488"/>
    </row>
    <row r="507" spans="1:19" s="50" customFormat="1" ht="11.25" hidden="1" outlineLevel="1" x14ac:dyDescent="0.25">
      <c r="A507" s="240"/>
      <c r="B507" s="241"/>
      <c r="C507" s="242"/>
      <c r="D507" s="18"/>
      <c r="E507" s="243"/>
      <c r="F507" s="263"/>
      <c r="G507" s="243"/>
      <c r="H507" s="263"/>
      <c r="I507" s="244"/>
      <c r="J507" s="263"/>
      <c r="K507" s="244"/>
      <c r="L507" s="263"/>
      <c r="M507" s="259"/>
      <c r="N507" s="263"/>
      <c r="O507" s="259"/>
      <c r="P507" s="263"/>
      <c r="Q507" s="259"/>
      <c r="R507" s="263"/>
      <c r="S507" s="259"/>
    </row>
    <row r="508" spans="1:19" s="50" customFormat="1" ht="11.25" hidden="1" outlineLevel="1" x14ac:dyDescent="0.25">
      <c r="A508" s="604" t="s">
        <v>425</v>
      </c>
      <c r="B508" s="605"/>
      <c r="C508" s="606"/>
      <c r="D508" s="18"/>
      <c r="E508" s="401" t="e">
        <f>IF(K461="CONFORME",10*(1-(F461-MIN($F$461:$F$468))/MIN($F$461:$F$468)),"0")</f>
        <v>#DIV/0!</v>
      </c>
      <c r="F508" s="402"/>
      <c r="G508" s="401" t="e">
        <f>IF(K462="CONFORME",10*(1-((F462-MIN($F$461:$F$468))/MIN($F$461:$F$468))),"0")</f>
        <v>#DIV/0!</v>
      </c>
      <c r="H508" s="402"/>
      <c r="I508" s="401" t="e">
        <f>IF(K463="CONFORME",10*(1-((F463-MIN($F$461:$F$468))/MIN($F$461:$F$468))),"0")</f>
        <v>#DIV/0!</v>
      </c>
      <c r="J508" s="402"/>
      <c r="K508" s="401" t="e">
        <f>IF(K464="CONFORME",10*(1-((F464-MIN($F$461:$F$468))/MIN($F$461:$F$468))),"0")</f>
        <v>#DIV/0!</v>
      </c>
      <c r="L508" s="402"/>
      <c r="M508" s="401" t="e">
        <f>IF(K465="CONFORME",10*(1-((F465-MIN($F$461:$F$468))/MIN($F$461:$F$468))),"0")</f>
        <v>#DIV/0!</v>
      </c>
      <c r="N508" s="402"/>
      <c r="O508" s="401" t="e">
        <f>IF(K466="CONFORME",10*(1-((F466-MIN($F$461:$F$468))/MIN($F$461:$F$468))),"0")</f>
        <v>#DIV/0!</v>
      </c>
      <c r="P508" s="263"/>
      <c r="Q508" s="247" t="e">
        <f>IF(K467="CONFORME",10*(1-((F467-MIN($F$461:$F$468))/MIN($F$461:$F$468))),"0")</f>
        <v>#DIV/0!</v>
      </c>
      <c r="R508" s="263"/>
      <c r="S508" s="247" t="e">
        <f>IF(K468="CONFORME",10*(1-((F468-MIN($F$461:$F$468))/MIN($F$461:$F$468))),"0")</f>
        <v>#DIV/0!</v>
      </c>
    </row>
    <row r="509" spans="1:19" s="50" customFormat="1" ht="11.25" hidden="1" outlineLevel="1" x14ac:dyDescent="0.25">
      <c r="A509" s="263"/>
      <c r="B509" s="448">
        <v>0.7</v>
      </c>
      <c r="C509" s="449"/>
      <c r="D509" s="18"/>
      <c r="E509" s="247" t="e">
        <f>+E508*B509</f>
        <v>#DIV/0!</v>
      </c>
      <c r="F509" s="263"/>
      <c r="G509" s="247" t="e">
        <f>+G508*B509</f>
        <v>#DIV/0!</v>
      </c>
      <c r="H509" s="263"/>
      <c r="I509" s="247" t="e">
        <f>+I508*B509</f>
        <v>#DIV/0!</v>
      </c>
      <c r="J509" s="263"/>
      <c r="K509" s="247" t="e">
        <f>+K508*B509</f>
        <v>#DIV/0!</v>
      </c>
      <c r="L509" s="263"/>
      <c r="M509" s="247" t="e">
        <f>+M508*B509</f>
        <v>#DIV/0!</v>
      </c>
      <c r="N509" s="263"/>
      <c r="O509" s="247" t="e">
        <f>+O508*B509</f>
        <v>#DIV/0!</v>
      </c>
      <c r="P509" s="263"/>
      <c r="Q509" s="247" t="e">
        <f>+Q508*B509</f>
        <v>#DIV/0!</v>
      </c>
      <c r="R509" s="263"/>
      <c r="S509" s="247" t="e">
        <f>+S508*B509</f>
        <v>#DIV/0!</v>
      </c>
    </row>
    <row r="510" spans="1:19" s="50" customFormat="1" ht="11.25" hidden="1" outlineLevel="1" x14ac:dyDescent="0.25">
      <c r="A510" s="248"/>
      <c r="B510" s="205"/>
      <c r="C510" s="245"/>
      <c r="D510" s="18"/>
      <c r="E510" s="243"/>
      <c r="F510" s="263"/>
      <c r="G510" s="243"/>
      <c r="H510" s="263"/>
      <c r="I510" s="244"/>
      <c r="J510" s="263"/>
      <c r="K510" s="244"/>
      <c r="L510" s="263"/>
      <c r="M510" s="259"/>
      <c r="N510" s="263"/>
      <c r="O510" s="259"/>
      <c r="P510" s="263"/>
      <c r="Q510" s="259"/>
      <c r="R510" s="263"/>
      <c r="S510" s="259"/>
    </row>
    <row r="511" spans="1:19" s="50" customFormat="1" ht="11.25" hidden="1" outlineLevel="1" x14ac:dyDescent="0.25">
      <c r="A511" s="481" t="s">
        <v>40</v>
      </c>
      <c r="B511" s="482"/>
      <c r="C511" s="458"/>
      <c r="D511" s="18"/>
      <c r="E511" s="247">
        <v>10</v>
      </c>
      <c r="F511" s="263"/>
      <c r="G511" s="247">
        <v>10</v>
      </c>
      <c r="H511" s="263"/>
      <c r="I511" s="247">
        <v>10</v>
      </c>
      <c r="J511" s="263"/>
      <c r="K511" s="247">
        <v>8</v>
      </c>
      <c r="L511" s="263"/>
      <c r="M511" s="247">
        <v>10</v>
      </c>
      <c r="N511" s="263"/>
      <c r="O511" s="247">
        <v>10</v>
      </c>
      <c r="P511" s="263"/>
      <c r="Q511" s="247">
        <v>10</v>
      </c>
      <c r="R511" s="263"/>
      <c r="S511" s="247">
        <v>10</v>
      </c>
    </row>
    <row r="512" spans="1:19" s="50" customFormat="1" ht="11.25" hidden="1" outlineLevel="1" x14ac:dyDescent="0.25">
      <c r="A512" s="263"/>
      <c r="B512" s="609">
        <v>0.15</v>
      </c>
      <c r="C512" s="610"/>
      <c r="D512" s="18"/>
      <c r="E512" s="247">
        <f>+E511*B512</f>
        <v>1.5</v>
      </c>
      <c r="F512" s="263"/>
      <c r="G512" s="247">
        <f>+G511*B512</f>
        <v>1.5</v>
      </c>
      <c r="H512" s="263"/>
      <c r="I512" s="247">
        <f>+I511*B512</f>
        <v>1.5</v>
      </c>
      <c r="J512" s="263"/>
      <c r="K512" s="247">
        <f>+K511*B512</f>
        <v>1.2</v>
      </c>
      <c r="L512" s="263"/>
      <c r="M512" s="247">
        <f>+M511*B512</f>
        <v>1.5</v>
      </c>
      <c r="N512" s="263"/>
      <c r="O512" s="247">
        <f>+O511*B512</f>
        <v>1.5</v>
      </c>
      <c r="P512" s="263"/>
      <c r="Q512" s="247">
        <f>+Q511*B512</f>
        <v>1.5</v>
      </c>
      <c r="R512" s="263"/>
      <c r="S512" s="247">
        <f>+S511*B512</f>
        <v>1.5</v>
      </c>
    </row>
    <row r="513" spans="1:33" s="50" customFormat="1" ht="11.25" hidden="1" outlineLevel="1" x14ac:dyDescent="0.25">
      <c r="A513" s="248"/>
      <c r="B513" s="205"/>
      <c r="C513" s="245"/>
      <c r="D513" s="18"/>
      <c r="E513" s="243"/>
      <c r="F513" s="263"/>
      <c r="G513" s="243"/>
      <c r="H513" s="263"/>
      <c r="I513" s="244"/>
      <c r="J513" s="263"/>
      <c r="K513" s="244"/>
      <c r="L513" s="263"/>
      <c r="M513" s="259"/>
      <c r="N513" s="263"/>
      <c r="O513" s="259"/>
      <c r="P513" s="263"/>
      <c r="Q513" s="259"/>
      <c r="R513" s="263"/>
      <c r="S513" s="259"/>
    </row>
    <row r="514" spans="1:33" s="50" customFormat="1" ht="11.25" hidden="1" outlineLevel="1" x14ac:dyDescent="0.25">
      <c r="A514" s="604" t="s">
        <v>41</v>
      </c>
      <c r="B514" s="605"/>
      <c r="C514" s="606"/>
      <c r="D514" s="18"/>
      <c r="E514" s="247">
        <v>10</v>
      </c>
      <c r="F514" s="263"/>
      <c r="G514" s="247">
        <v>10</v>
      </c>
      <c r="H514" s="263"/>
      <c r="I514" s="247">
        <v>10</v>
      </c>
      <c r="J514" s="263"/>
      <c r="K514" s="247">
        <v>0</v>
      </c>
      <c r="L514" s="263"/>
      <c r="M514" s="247">
        <v>10</v>
      </c>
      <c r="N514" s="263"/>
      <c r="O514" s="247">
        <v>8</v>
      </c>
      <c r="P514" s="263"/>
      <c r="Q514" s="247">
        <v>10</v>
      </c>
      <c r="R514" s="263"/>
      <c r="S514" s="247">
        <v>10</v>
      </c>
    </row>
    <row r="515" spans="1:33" s="50" customFormat="1" ht="11.25" hidden="1" outlineLevel="1" x14ac:dyDescent="0.25">
      <c r="A515" s="248"/>
      <c r="B515" s="609">
        <v>0.15</v>
      </c>
      <c r="C515" s="610"/>
      <c r="D515" s="18"/>
      <c r="E515" s="247">
        <f>+E514*B515</f>
        <v>1.5</v>
      </c>
      <c r="F515" s="263"/>
      <c r="G515" s="247">
        <f>+G514*B515</f>
        <v>1.5</v>
      </c>
      <c r="H515" s="263"/>
      <c r="I515" s="247">
        <f>+I514*B515</f>
        <v>1.5</v>
      </c>
      <c r="J515" s="263"/>
      <c r="K515" s="247">
        <f>+K514*B515</f>
        <v>0</v>
      </c>
      <c r="L515" s="263"/>
      <c r="M515" s="247">
        <f>+M514*B515</f>
        <v>1.5</v>
      </c>
      <c r="N515" s="263"/>
      <c r="O515" s="247">
        <f>+O514*B515</f>
        <v>1.2</v>
      </c>
      <c r="P515" s="263"/>
      <c r="Q515" s="247">
        <f>+Q514*B515</f>
        <v>1.5</v>
      </c>
      <c r="R515" s="263"/>
      <c r="S515" s="247">
        <f>+S514*B515</f>
        <v>1.5</v>
      </c>
    </row>
    <row r="516" spans="1:33" s="50" customFormat="1" ht="11.25" hidden="1" outlineLevel="1" x14ac:dyDescent="0.25">
      <c r="A516" s="248"/>
      <c r="B516" s="205"/>
      <c r="C516" s="206"/>
      <c r="D516" s="27"/>
      <c r="E516" s="249"/>
      <c r="F516" s="328"/>
      <c r="G516" s="249"/>
      <c r="H516" s="328"/>
      <c r="I516" s="250"/>
      <c r="J516" s="328"/>
      <c r="K516" s="250"/>
      <c r="L516" s="328"/>
      <c r="M516" s="260"/>
      <c r="N516" s="328"/>
      <c r="O516" s="260"/>
      <c r="P516" s="328"/>
      <c r="Q516" s="260"/>
      <c r="R516" s="328"/>
      <c r="S516" s="260"/>
    </row>
    <row r="517" spans="1:33" s="50" customFormat="1" ht="11.25" hidden="1" outlineLevel="1" x14ac:dyDescent="0.25">
      <c r="A517" s="248"/>
      <c r="B517" s="205"/>
      <c r="C517" s="251" t="s">
        <v>21</v>
      </c>
      <c r="D517" s="477" t="e">
        <f>+E509+E512+E515</f>
        <v>#DIV/0!</v>
      </c>
      <c r="E517" s="478"/>
      <c r="F517" s="477" t="e">
        <f>+G509+G512+G515</f>
        <v>#DIV/0!</v>
      </c>
      <c r="G517" s="478"/>
      <c r="H517" s="477" t="e">
        <f>+I509+I512+I515</f>
        <v>#DIV/0!</v>
      </c>
      <c r="I517" s="478"/>
      <c r="J517" s="477" t="e">
        <f>+K509+K512+K515</f>
        <v>#DIV/0!</v>
      </c>
      <c r="K517" s="478"/>
      <c r="L517" s="477" t="e">
        <f>+M509+M512+M515</f>
        <v>#DIV/0!</v>
      </c>
      <c r="M517" s="478"/>
      <c r="N517" s="477" t="e">
        <f>+O509+O512+O515</f>
        <v>#DIV/0!</v>
      </c>
      <c r="O517" s="478"/>
      <c r="P517" s="477" t="e">
        <f>+Q509+Q512+Q515</f>
        <v>#DIV/0!</v>
      </c>
      <c r="Q517" s="478"/>
      <c r="R517" s="477" t="e">
        <f>+S509+S512+S515</f>
        <v>#DIV/0!</v>
      </c>
      <c r="S517" s="478"/>
    </row>
    <row r="518" spans="1:33" s="50" customFormat="1" ht="12.75" hidden="1" outlineLevel="1" x14ac:dyDescent="0.25">
      <c r="A518" s="601" t="s">
        <v>22</v>
      </c>
      <c r="B518" s="602"/>
      <c r="C518" s="603"/>
      <c r="D518" s="518" t="e">
        <f>IF(K461="CONFORME",RANK(D517,D517:S517),"Non conforme")</f>
        <v>#DIV/0!</v>
      </c>
      <c r="E518" s="519"/>
      <c r="F518" s="518" t="e">
        <f>IF(K462="CONFORME",RANK(F517,D517:S517),"Non conforme")</f>
        <v>#DIV/0!</v>
      </c>
      <c r="G518" s="519"/>
      <c r="H518" s="518" t="e">
        <f>IF(K463="CONFORME",RANK(H517,D517:S517),"Non conforme")</f>
        <v>#DIV/0!</v>
      </c>
      <c r="I518" s="519"/>
      <c r="J518" s="518" t="e">
        <f>IF(K464="CONFORME",RANK(J517,D517:S517),"Non conforme")</f>
        <v>#DIV/0!</v>
      </c>
      <c r="K518" s="519"/>
      <c r="L518" s="518" t="e">
        <f>IF(K465="CONFORME",RANK(L517,D517:S517),"Non conforme")</f>
        <v>#DIV/0!</v>
      </c>
      <c r="M518" s="519"/>
      <c r="N518" s="518" t="e">
        <f>IF(K466="CONFORME",RANK(N517,D517:S517),"Non conforme")</f>
        <v>#DIV/0!</v>
      </c>
      <c r="O518" s="519"/>
      <c r="P518" s="518" t="e">
        <f>IF(K467="CONFORME",RANK(P517,D517:S517),"Non conforme")</f>
        <v>#DIV/0!</v>
      </c>
      <c r="Q518" s="519"/>
      <c r="R518" s="518" t="e">
        <f>IF(K468="CONFORME",RANK(R517,D517:S517),"Non conforme")</f>
        <v>#DIV/0!</v>
      </c>
      <c r="S518" s="519"/>
    </row>
    <row r="519" spans="1:33" s="50" customFormat="1" ht="11.25" hidden="1" outlineLevel="1" x14ac:dyDescent="0.25">
      <c r="A519" s="255"/>
      <c r="B519" s="256"/>
      <c r="C519" s="257"/>
      <c r="D519" s="27"/>
      <c r="E519" s="258"/>
      <c r="F519" s="328"/>
      <c r="G519" s="258"/>
      <c r="H519" s="328"/>
      <c r="I519" s="250"/>
      <c r="J519" s="328"/>
      <c r="K519" s="250"/>
      <c r="L519" s="328"/>
      <c r="M519" s="260"/>
      <c r="N519" s="328"/>
      <c r="O519" s="260"/>
      <c r="P519" s="328"/>
      <c r="Q519" s="260"/>
      <c r="R519" s="328"/>
      <c r="S519" s="260"/>
    </row>
    <row r="520" spans="1:33" s="50" customFormat="1" ht="11.25" hidden="1" outlineLevel="1" x14ac:dyDescent="0.25">
      <c r="C520" s="261"/>
      <c r="D520" s="28"/>
      <c r="E520" s="77"/>
      <c r="F520" s="329"/>
      <c r="G520" s="77"/>
      <c r="H520" s="329"/>
      <c r="I520" s="262"/>
      <c r="J520" s="329"/>
      <c r="K520" s="262"/>
      <c r="L520" s="329"/>
      <c r="M520" s="262"/>
      <c r="N520" s="345"/>
      <c r="P520" s="345"/>
      <c r="R520" s="345"/>
    </row>
    <row r="521" spans="1:33" s="50" customFormat="1" ht="11.25" collapsed="1" x14ac:dyDescent="0.25">
      <c r="C521" s="261"/>
      <c r="D521" s="28"/>
      <c r="E521" s="77"/>
      <c r="F521" s="329"/>
      <c r="G521" s="77"/>
      <c r="H521" s="329"/>
      <c r="I521" s="262"/>
      <c r="J521" s="329"/>
      <c r="K521" s="262"/>
      <c r="L521" s="329"/>
      <c r="M521" s="262"/>
      <c r="N521" s="345"/>
      <c r="P521" s="345"/>
      <c r="R521" s="345"/>
    </row>
    <row r="522" spans="1:33" s="33" customFormat="1" x14ac:dyDescent="0.25">
      <c r="A522" s="489" t="s">
        <v>98</v>
      </c>
      <c r="B522" s="489"/>
      <c r="C522" s="160"/>
      <c r="D522" s="29"/>
      <c r="F522" s="323"/>
      <c r="H522" s="323"/>
      <c r="J522" s="323"/>
      <c r="L522" s="323"/>
      <c r="N522" s="311"/>
      <c r="P522" s="311"/>
      <c r="R522" s="311"/>
      <c r="AG522" s="47"/>
    </row>
    <row r="523" spans="1:33" s="48" customFormat="1" x14ac:dyDescent="0.25">
      <c r="A523" s="223"/>
      <c r="B523" s="223"/>
      <c r="C523" s="223"/>
      <c r="D523" s="22"/>
      <c r="E523" s="49"/>
      <c r="F523" s="324"/>
      <c r="G523" s="49"/>
      <c r="H523" s="324"/>
      <c r="J523" s="324"/>
      <c r="L523" s="324"/>
      <c r="N523" s="311"/>
      <c r="P523" s="311"/>
      <c r="R523" s="311"/>
      <c r="AG523" s="49"/>
    </row>
    <row r="524" spans="1:33" s="45" customFormat="1" ht="12.75" x14ac:dyDescent="0.25">
      <c r="A524" s="479" t="s">
        <v>23</v>
      </c>
      <c r="B524" s="479"/>
      <c r="C524" s="479"/>
      <c r="D524" s="479"/>
      <c r="E524" s="479"/>
      <c r="F524" s="479"/>
      <c r="G524" s="479"/>
      <c r="H524" s="479"/>
      <c r="I524" s="479"/>
      <c r="J524" s="336"/>
      <c r="K524" s="40"/>
      <c r="L524" s="336"/>
      <c r="M524" s="40"/>
      <c r="N524" s="311"/>
      <c r="P524" s="311"/>
      <c r="R524" s="311"/>
      <c r="AG524" s="174"/>
    </row>
    <row r="525" spans="1:33" s="45" customFormat="1" x14ac:dyDescent="0.25">
      <c r="A525" s="607" t="s">
        <v>3</v>
      </c>
      <c r="B525" s="608"/>
      <c r="C525" s="463" t="e">
        <f>INDEX(B461:B468,MATCH(M525,F461:I468,0))</f>
        <v>#N/A</v>
      </c>
      <c r="D525" s="464"/>
      <c r="E525" s="464"/>
      <c r="F525" s="464"/>
      <c r="G525" s="464"/>
      <c r="H525" s="464"/>
      <c r="I525" s="465"/>
      <c r="J525" s="645"/>
      <c r="K525" s="646"/>
      <c r="L525" s="646"/>
      <c r="M525" s="647">
        <f t="array" ref="M525">MIN(IF(F461:I468&lt;&gt;0,F461:I468))</f>
        <v>5</v>
      </c>
      <c r="N525" s="311"/>
      <c r="P525" s="311"/>
      <c r="R525" s="311"/>
      <c r="AG525" s="174"/>
    </row>
    <row r="527" spans="1:33" x14ac:dyDescent="0.25">
      <c r="A527" s="489" t="s">
        <v>99</v>
      </c>
      <c r="B527" s="489"/>
      <c r="C527" s="489"/>
      <c r="D527" s="489"/>
      <c r="E527" s="489"/>
      <c r="F527" s="330"/>
      <c r="H527" s="330"/>
      <c r="I527" s="264"/>
      <c r="J527" s="330"/>
      <c r="L527" s="330"/>
    </row>
    <row r="529" spans="1:13" x14ac:dyDescent="0.25">
      <c r="A529" s="592"/>
      <c r="B529" s="593"/>
      <c r="C529" s="593"/>
      <c r="D529" s="593"/>
      <c r="E529" s="593"/>
      <c r="F529" s="593"/>
      <c r="G529" s="593"/>
      <c r="H529" s="593"/>
      <c r="I529" s="593"/>
      <c r="J529" s="593"/>
      <c r="K529" s="593"/>
      <c r="L529" s="593"/>
      <c r="M529" s="594"/>
    </row>
    <row r="530" spans="1:13" x14ac:dyDescent="0.25">
      <c r="A530" s="595"/>
      <c r="B530" s="596"/>
      <c r="C530" s="596"/>
      <c r="D530" s="596"/>
      <c r="E530" s="596"/>
      <c r="F530" s="596"/>
      <c r="G530" s="596"/>
      <c r="H530" s="596"/>
      <c r="I530" s="596"/>
      <c r="J530" s="596"/>
      <c r="K530" s="596"/>
      <c r="L530" s="596"/>
      <c r="M530" s="597"/>
    </row>
    <row r="531" spans="1:13" x14ac:dyDescent="0.25">
      <c r="A531" s="595"/>
      <c r="B531" s="596"/>
      <c r="C531" s="596"/>
      <c r="D531" s="596"/>
      <c r="E531" s="596"/>
      <c r="F531" s="596"/>
      <c r="G531" s="596"/>
      <c r="H531" s="596"/>
      <c r="I531" s="596"/>
      <c r="J531" s="596"/>
      <c r="K531" s="596"/>
      <c r="L531" s="596"/>
      <c r="M531" s="597"/>
    </row>
    <row r="532" spans="1:13" x14ac:dyDescent="0.25">
      <c r="A532" s="598"/>
      <c r="B532" s="599"/>
      <c r="C532" s="599"/>
      <c r="D532" s="599"/>
      <c r="E532" s="599"/>
      <c r="F532" s="599"/>
      <c r="G532" s="599"/>
      <c r="H532" s="599"/>
      <c r="I532" s="599"/>
      <c r="J532" s="599"/>
      <c r="K532" s="599"/>
      <c r="L532" s="599"/>
      <c r="M532" s="600"/>
    </row>
  </sheetData>
  <mergeCells count="964">
    <mergeCell ref="L344:M344"/>
    <mergeCell ref="L345:M345"/>
    <mergeCell ref="L346:M346"/>
    <mergeCell ref="B436:G436"/>
    <mergeCell ref="L366:M366"/>
    <mergeCell ref="H360:K360"/>
    <mergeCell ref="H404:K404"/>
    <mergeCell ref="I435:K435"/>
    <mergeCell ref="A407:B407"/>
    <mergeCell ref="B414:G414"/>
    <mergeCell ref="L422:M422"/>
    <mergeCell ref="L432:M432"/>
    <mergeCell ref="A418:B418"/>
    <mergeCell ref="J408:K408"/>
    <mergeCell ref="L421:M421"/>
    <mergeCell ref="L408:M408"/>
    <mergeCell ref="J419:K419"/>
    <mergeCell ref="L419:M419"/>
    <mergeCell ref="J430:K430"/>
    <mergeCell ref="B421:K421"/>
    <mergeCell ref="C363:D363"/>
    <mergeCell ref="L375:M375"/>
    <mergeCell ref="B367:K367"/>
    <mergeCell ref="L358:M358"/>
    <mergeCell ref="R315:S315"/>
    <mergeCell ref="L348:M348"/>
    <mergeCell ref="C396:D396"/>
    <mergeCell ref="B387:K387"/>
    <mergeCell ref="B388:K388"/>
    <mergeCell ref="L400:M400"/>
    <mergeCell ref="A446:C446"/>
    <mergeCell ref="L325:M325"/>
    <mergeCell ref="L326:M326"/>
    <mergeCell ref="L327:M327"/>
    <mergeCell ref="J322:K322"/>
    <mergeCell ref="L328:M328"/>
    <mergeCell ref="L347:M347"/>
    <mergeCell ref="L353:M353"/>
    <mergeCell ref="L349:M349"/>
    <mergeCell ref="L322:M322"/>
    <mergeCell ref="L329:M329"/>
    <mergeCell ref="L330:M330"/>
    <mergeCell ref="L331:M331"/>
    <mergeCell ref="L332:M332"/>
    <mergeCell ref="L333:M333"/>
    <mergeCell ref="L334:M334"/>
    <mergeCell ref="L413:M413"/>
    <mergeCell ref="L409:M409"/>
    <mergeCell ref="W460:Y460"/>
    <mergeCell ref="B431:K431"/>
    <mergeCell ref="B432:K432"/>
    <mergeCell ref="B433:K433"/>
    <mergeCell ref="R443:S443"/>
    <mergeCell ref="K466:M466"/>
    <mergeCell ref="D467:E467"/>
    <mergeCell ref="K461:M461"/>
    <mergeCell ref="H460:I460"/>
    <mergeCell ref="A460:C460"/>
    <mergeCell ref="T464:V464"/>
    <mergeCell ref="T465:V465"/>
    <mergeCell ref="P443:Q443"/>
    <mergeCell ref="P452:Q452"/>
    <mergeCell ref="R446:S446"/>
    <mergeCell ref="P445:Q445"/>
    <mergeCell ref="D464:E464"/>
    <mergeCell ref="D465:E465"/>
    <mergeCell ref="F467:I467"/>
    <mergeCell ref="D462:E462"/>
    <mergeCell ref="H436:I436"/>
    <mergeCell ref="R449:S449"/>
    <mergeCell ref="P454:Q454"/>
    <mergeCell ref="F464:I464"/>
    <mergeCell ref="J260:K260"/>
    <mergeCell ref="A318:C318"/>
    <mergeCell ref="H318:I318"/>
    <mergeCell ref="A258:C258"/>
    <mergeCell ref="A268:C268"/>
    <mergeCell ref="A263:C263"/>
    <mergeCell ref="B260:C260"/>
    <mergeCell ref="H270:I270"/>
    <mergeCell ref="H284:I284"/>
    <mergeCell ref="D270:E270"/>
    <mergeCell ref="A288:C288"/>
    <mergeCell ref="A285:C285"/>
    <mergeCell ref="A282:C282"/>
    <mergeCell ref="F270:G270"/>
    <mergeCell ref="J315:K315"/>
    <mergeCell ref="A34:C34"/>
    <mergeCell ref="A287:C287"/>
    <mergeCell ref="A286:C286"/>
    <mergeCell ref="A250:C250"/>
    <mergeCell ref="A279:C279"/>
    <mergeCell ref="H260:I260"/>
    <mergeCell ref="A280:C280"/>
    <mergeCell ref="A275:C275"/>
    <mergeCell ref="F315:G315"/>
    <mergeCell ref="F256:G256"/>
    <mergeCell ref="A182:C182"/>
    <mergeCell ref="A225:C225"/>
    <mergeCell ref="A219:C219"/>
    <mergeCell ref="A218:C218"/>
    <mergeCell ref="A216:C216"/>
    <mergeCell ref="A195:C195"/>
    <mergeCell ref="A201:C201"/>
    <mergeCell ref="A202:C202"/>
    <mergeCell ref="A210:C210"/>
    <mergeCell ref="D214:E214"/>
    <mergeCell ref="A211:C211"/>
    <mergeCell ref="A154:C154"/>
    <mergeCell ref="A183:C183"/>
    <mergeCell ref="A144:C144"/>
    <mergeCell ref="A16:C16"/>
    <mergeCell ref="A48:C48"/>
    <mergeCell ref="A65:C65"/>
    <mergeCell ref="A30:C30"/>
    <mergeCell ref="A32:C32"/>
    <mergeCell ref="A132:C132"/>
    <mergeCell ref="A134:C134"/>
    <mergeCell ref="A71:C71"/>
    <mergeCell ref="A70:C70"/>
    <mergeCell ref="A55:C55"/>
    <mergeCell ref="A73:C73"/>
    <mergeCell ref="B62:C62"/>
    <mergeCell ref="A76:C76"/>
    <mergeCell ref="A67:C67"/>
    <mergeCell ref="A33:C33"/>
    <mergeCell ref="A42:C42"/>
    <mergeCell ref="B36:C36"/>
    <mergeCell ref="A39:C39"/>
    <mergeCell ref="B52:C52"/>
    <mergeCell ref="A53:C53"/>
    <mergeCell ref="A72:C72"/>
    <mergeCell ref="A21:C21"/>
    <mergeCell ref="A38:C38"/>
    <mergeCell ref="A117:C117"/>
    <mergeCell ref="A529:M532"/>
    <mergeCell ref="A518:C518"/>
    <mergeCell ref="A514:C514"/>
    <mergeCell ref="A511:C511"/>
    <mergeCell ref="A508:C508"/>
    <mergeCell ref="A481:C481"/>
    <mergeCell ref="A482:C482"/>
    <mergeCell ref="A495:C495"/>
    <mergeCell ref="A496:C496"/>
    <mergeCell ref="A498:C498"/>
    <mergeCell ref="A499:C499"/>
    <mergeCell ref="A500:C500"/>
    <mergeCell ref="J490:K490"/>
    <mergeCell ref="L490:M490"/>
    <mergeCell ref="J506:K506"/>
    <mergeCell ref="D502:E502"/>
    <mergeCell ref="A525:B525"/>
    <mergeCell ref="B512:C512"/>
    <mergeCell ref="B515:C515"/>
    <mergeCell ref="A527:E527"/>
    <mergeCell ref="D490:E490"/>
    <mergeCell ref="A484:C484"/>
    <mergeCell ref="A485:C485"/>
    <mergeCell ref="D518:E518"/>
    <mergeCell ref="A119:C119"/>
    <mergeCell ref="B425:G425"/>
    <mergeCell ref="H199:I199"/>
    <mergeCell ref="H42:I42"/>
    <mergeCell ref="A22:C22"/>
    <mergeCell ref="A23:C23"/>
    <mergeCell ref="A24:C24"/>
    <mergeCell ref="A25:C25"/>
    <mergeCell ref="A26:C26"/>
    <mergeCell ref="A27:C27"/>
    <mergeCell ref="A28:C28"/>
    <mergeCell ref="A29:C29"/>
    <mergeCell ref="D24:E24"/>
    <mergeCell ref="D26:E26"/>
    <mergeCell ref="D23:E23"/>
    <mergeCell ref="D28:E28"/>
    <mergeCell ref="A242:C242"/>
    <mergeCell ref="A57:C57"/>
    <mergeCell ref="A212:C212"/>
    <mergeCell ref="B208:C208"/>
    <mergeCell ref="A142:C142"/>
    <mergeCell ref="A206:C206"/>
    <mergeCell ref="A204:C204"/>
    <mergeCell ref="A185:C185"/>
    <mergeCell ref="H247:I247"/>
    <mergeCell ref="D256:E256"/>
    <mergeCell ref="A224:C224"/>
    <mergeCell ref="C385:D385"/>
    <mergeCell ref="D223:E223"/>
    <mergeCell ref="H256:I256"/>
    <mergeCell ref="F247:G247"/>
    <mergeCell ref="A190:C190"/>
    <mergeCell ref="A194:C194"/>
    <mergeCell ref="A193:C193"/>
    <mergeCell ref="A205:C205"/>
    <mergeCell ref="A203:C203"/>
    <mergeCell ref="F214:G214"/>
    <mergeCell ref="A252:C252"/>
    <mergeCell ref="A231:C231"/>
    <mergeCell ref="A230:C230"/>
    <mergeCell ref="A228:C228"/>
    <mergeCell ref="A227:C227"/>
    <mergeCell ref="A234:C234"/>
    <mergeCell ref="B223:C223"/>
    <mergeCell ref="A217:C217"/>
    <mergeCell ref="A221:C221"/>
    <mergeCell ref="A271:C271"/>
    <mergeCell ref="A243:C243"/>
    <mergeCell ref="A229:C229"/>
    <mergeCell ref="A267:C267"/>
    <mergeCell ref="A244:C244"/>
    <mergeCell ref="A253:C253"/>
    <mergeCell ref="A180:C180"/>
    <mergeCell ref="A169:C169"/>
    <mergeCell ref="B214:C214"/>
    <mergeCell ref="A220:C220"/>
    <mergeCell ref="A181:C181"/>
    <mergeCell ref="A192:C192"/>
    <mergeCell ref="A215:C215"/>
    <mergeCell ref="A226:C226"/>
    <mergeCell ref="A209:C209"/>
    <mergeCell ref="A197:C197"/>
    <mergeCell ref="A196:C196"/>
    <mergeCell ref="A189:C189"/>
    <mergeCell ref="A186:C186"/>
    <mergeCell ref="A191:C191"/>
    <mergeCell ref="A171:C171"/>
    <mergeCell ref="A170:C170"/>
    <mergeCell ref="A200:C200"/>
    <mergeCell ref="A165:C165"/>
    <mergeCell ref="A176:C176"/>
    <mergeCell ref="A175:C175"/>
    <mergeCell ref="A168:C168"/>
    <mergeCell ref="A41:C41"/>
    <mergeCell ref="A130:C130"/>
    <mergeCell ref="A43:C43"/>
    <mergeCell ref="A44:C44"/>
    <mergeCell ref="A177:C177"/>
    <mergeCell ref="A141:C141"/>
    <mergeCell ref="A148:C148"/>
    <mergeCell ref="A131:C131"/>
    <mergeCell ref="A138:C138"/>
    <mergeCell ref="A136:C136"/>
    <mergeCell ref="A174:C174"/>
    <mergeCell ref="A166:C166"/>
    <mergeCell ref="A167:C167"/>
    <mergeCell ref="A115:C115"/>
    <mergeCell ref="A124:C124"/>
    <mergeCell ref="A143:C143"/>
    <mergeCell ref="A145:C145"/>
    <mergeCell ref="A155:C155"/>
    <mergeCell ref="A151:C151"/>
    <mergeCell ref="A140:C140"/>
    <mergeCell ref="H426:K426"/>
    <mergeCell ref="H452:I452"/>
    <mergeCell ref="J413:K413"/>
    <mergeCell ref="J443:K443"/>
    <mergeCell ref="B422:K422"/>
    <mergeCell ref="B426:G426"/>
    <mergeCell ref="A94:C94"/>
    <mergeCell ref="A93:C93"/>
    <mergeCell ref="A161:C161"/>
    <mergeCell ref="A146:C146"/>
    <mergeCell ref="A157:C157"/>
    <mergeCell ref="A129:C129"/>
    <mergeCell ref="A139:C139"/>
    <mergeCell ref="A251:C251"/>
    <mergeCell ref="B199:C199"/>
    <mergeCell ref="A173:C173"/>
    <mergeCell ref="A172:C172"/>
    <mergeCell ref="A164:C164"/>
    <mergeCell ref="A163:C163"/>
    <mergeCell ref="A179:C179"/>
    <mergeCell ref="A188:C188"/>
    <mergeCell ref="A187:C187"/>
    <mergeCell ref="A178:C178"/>
    <mergeCell ref="A184:C184"/>
    <mergeCell ref="D247:E247"/>
    <mergeCell ref="F233:G233"/>
    <mergeCell ref="D260:E260"/>
    <mergeCell ref="A281:C281"/>
    <mergeCell ref="A278:C278"/>
    <mergeCell ref="B241:C241"/>
    <mergeCell ref="A238:C238"/>
    <mergeCell ref="A277:C277"/>
    <mergeCell ref="A249:C249"/>
    <mergeCell ref="B247:C247"/>
    <mergeCell ref="A248:C248"/>
    <mergeCell ref="A245:C245"/>
    <mergeCell ref="A273:C273"/>
    <mergeCell ref="A236:C236"/>
    <mergeCell ref="A237:C237"/>
    <mergeCell ref="A266:C266"/>
    <mergeCell ref="A257:C257"/>
    <mergeCell ref="B233:C233"/>
    <mergeCell ref="A254:C254"/>
    <mergeCell ref="B256:C256"/>
    <mergeCell ref="A276:C276"/>
    <mergeCell ref="A239:C239"/>
    <mergeCell ref="A235:C235"/>
    <mergeCell ref="L343:M343"/>
    <mergeCell ref="R256:S256"/>
    <mergeCell ref="P284:Q284"/>
    <mergeCell ref="P315:Q315"/>
    <mergeCell ref="A265:C265"/>
    <mergeCell ref="A264:C264"/>
    <mergeCell ref="F284:G284"/>
    <mergeCell ref="P260:Q260"/>
    <mergeCell ref="N233:O233"/>
    <mergeCell ref="N241:O241"/>
    <mergeCell ref="P241:Q241"/>
    <mergeCell ref="L241:M241"/>
    <mergeCell ref="J247:K247"/>
    <mergeCell ref="J270:K270"/>
    <mergeCell ref="J256:K256"/>
    <mergeCell ref="J284:K284"/>
    <mergeCell ref="L270:M270"/>
    <mergeCell ref="J233:K233"/>
    <mergeCell ref="B270:C270"/>
    <mergeCell ref="D233:E233"/>
    <mergeCell ref="P247:Q247"/>
    <mergeCell ref="A293:C293"/>
    <mergeCell ref="D284:E284"/>
    <mergeCell ref="H315:I315"/>
    <mergeCell ref="L335:M335"/>
    <mergeCell ref="L336:M336"/>
    <mergeCell ref="L337:M337"/>
    <mergeCell ref="L338:M338"/>
    <mergeCell ref="L339:M339"/>
    <mergeCell ref="L340:M340"/>
    <mergeCell ref="L341:M341"/>
    <mergeCell ref="L342:M342"/>
    <mergeCell ref="B323:K323"/>
    <mergeCell ref="F96:G96"/>
    <mergeCell ref="D96:E96"/>
    <mergeCell ref="A128:C128"/>
    <mergeCell ref="A150:C150"/>
    <mergeCell ref="A135:C135"/>
    <mergeCell ref="L324:M324"/>
    <mergeCell ref="A294:C294"/>
    <mergeCell ref="A312:C312"/>
    <mergeCell ref="A289:C289"/>
    <mergeCell ref="A290:C290"/>
    <mergeCell ref="B324:K324"/>
    <mergeCell ref="A300:C300"/>
    <mergeCell ref="A299:C299"/>
    <mergeCell ref="A297:C297"/>
    <mergeCell ref="A295:C295"/>
    <mergeCell ref="A292:C292"/>
    <mergeCell ref="A291:C291"/>
    <mergeCell ref="L315:M315"/>
    <mergeCell ref="L323:M323"/>
    <mergeCell ref="D315:E315"/>
    <mergeCell ref="A321:B321"/>
    <mergeCell ref="C321:D321"/>
    <mergeCell ref="B315:C315"/>
    <mergeCell ref="A298:C298"/>
    <mergeCell ref="A74:C74"/>
    <mergeCell ref="A79:C79"/>
    <mergeCell ref="A63:C63"/>
    <mergeCell ref="A75:C75"/>
    <mergeCell ref="A64:C64"/>
    <mergeCell ref="A162:C162"/>
    <mergeCell ref="A149:C149"/>
    <mergeCell ref="A92:C92"/>
    <mergeCell ref="A80:C80"/>
    <mergeCell ref="B96:C96"/>
    <mergeCell ref="B122:C122"/>
    <mergeCell ref="A120:C120"/>
    <mergeCell ref="A127:C127"/>
    <mergeCell ref="A126:C126"/>
    <mergeCell ref="A116:C116"/>
    <mergeCell ref="A114:C114"/>
    <mergeCell ref="A68:C68"/>
    <mergeCell ref="A69:C69"/>
    <mergeCell ref="A137:C137"/>
    <mergeCell ref="A158:C158"/>
    <mergeCell ref="A152:C152"/>
    <mergeCell ref="A133:C133"/>
    <mergeCell ref="A159:C159"/>
    <mergeCell ref="A147:C147"/>
    <mergeCell ref="H43:I43"/>
    <mergeCell ref="H45:I45"/>
    <mergeCell ref="F62:G62"/>
    <mergeCell ref="H52:I52"/>
    <mergeCell ref="F122:G122"/>
    <mergeCell ref="A156:C156"/>
    <mergeCell ref="A160:C160"/>
    <mergeCell ref="D38:E38"/>
    <mergeCell ref="D40:E40"/>
    <mergeCell ref="D44:E44"/>
    <mergeCell ref="D43:E43"/>
    <mergeCell ref="D122:E122"/>
    <mergeCell ref="A54:C54"/>
    <mergeCell ref="A66:C66"/>
    <mergeCell ref="H50:I50"/>
    <mergeCell ref="A78:C78"/>
    <mergeCell ref="A59:C59"/>
    <mergeCell ref="F44:G44"/>
    <mergeCell ref="A58:C58"/>
    <mergeCell ref="A56:C56"/>
    <mergeCell ref="F52:G52"/>
    <mergeCell ref="A77:C77"/>
    <mergeCell ref="A60:C60"/>
    <mergeCell ref="F42:G42"/>
    <mergeCell ref="J6:K6"/>
    <mergeCell ref="D6:E6"/>
    <mergeCell ref="F6:G6"/>
    <mergeCell ref="F21:G21"/>
    <mergeCell ref="F20:G20"/>
    <mergeCell ref="D18:E18"/>
    <mergeCell ref="F9:G9"/>
    <mergeCell ref="F10:G10"/>
    <mergeCell ref="F18:G18"/>
    <mergeCell ref="D11:E11"/>
    <mergeCell ref="F19:G19"/>
    <mergeCell ref="J21:K21"/>
    <mergeCell ref="D21:E21"/>
    <mergeCell ref="D13:E13"/>
    <mergeCell ref="F7:G7"/>
    <mergeCell ref="H13:I13"/>
    <mergeCell ref="F13:G13"/>
    <mergeCell ref="D12:E12"/>
    <mergeCell ref="D9:E9"/>
    <mergeCell ref="D10:E10"/>
    <mergeCell ref="H7:I7"/>
    <mergeCell ref="H33:I33"/>
    <mergeCell ref="D27:E27"/>
    <mergeCell ref="H30:I30"/>
    <mergeCell ref="F30:G30"/>
    <mergeCell ref="D31:E31"/>
    <mergeCell ref="D30:E30"/>
    <mergeCell ref="D29:E29"/>
    <mergeCell ref="H29:I29"/>
    <mergeCell ref="F29:G29"/>
    <mergeCell ref="D32:E32"/>
    <mergeCell ref="F32:G32"/>
    <mergeCell ref="H32:I32"/>
    <mergeCell ref="D33:E33"/>
    <mergeCell ref="A4:D4"/>
    <mergeCell ref="D7:E7"/>
    <mergeCell ref="F8:G8"/>
    <mergeCell ref="D20:E20"/>
    <mergeCell ref="D14:E14"/>
    <mergeCell ref="A40:C40"/>
    <mergeCell ref="I4:K4"/>
    <mergeCell ref="J12:K12"/>
    <mergeCell ref="F12:G12"/>
    <mergeCell ref="D19:E19"/>
    <mergeCell ref="F14:G14"/>
    <mergeCell ref="H14:I14"/>
    <mergeCell ref="H18:I18"/>
    <mergeCell ref="H12:I12"/>
    <mergeCell ref="J9:K9"/>
    <mergeCell ref="J10:K10"/>
    <mergeCell ref="J11:K11"/>
    <mergeCell ref="H10:I10"/>
    <mergeCell ref="J7:K7"/>
    <mergeCell ref="J14:K14"/>
    <mergeCell ref="J8:K8"/>
    <mergeCell ref="H9:I9"/>
    <mergeCell ref="J13:K13"/>
    <mergeCell ref="F33:G33"/>
    <mergeCell ref="A153:C153"/>
    <mergeCell ref="D42:E42"/>
    <mergeCell ref="D208:E208"/>
    <mergeCell ref="D199:E199"/>
    <mergeCell ref="A31:C31"/>
    <mergeCell ref="A2:M2"/>
    <mergeCell ref="H11:I11"/>
    <mergeCell ref="L50:M50"/>
    <mergeCell ref="F11:G11"/>
    <mergeCell ref="D35:E35"/>
    <mergeCell ref="L6:M6"/>
    <mergeCell ref="H31:I31"/>
    <mergeCell ref="H36:I36"/>
    <mergeCell ref="F41:G41"/>
    <mergeCell ref="H6:I6"/>
    <mergeCell ref="D41:E41"/>
    <mergeCell ref="H8:I8"/>
    <mergeCell ref="D8:E8"/>
    <mergeCell ref="H38:I38"/>
    <mergeCell ref="L28:M28"/>
    <mergeCell ref="L39:M39"/>
    <mergeCell ref="L4:M4"/>
    <mergeCell ref="J20:K20"/>
    <mergeCell ref="D22:E22"/>
    <mergeCell ref="N247:O247"/>
    <mergeCell ref="L247:M247"/>
    <mergeCell ref="L233:M233"/>
    <mergeCell ref="L223:M223"/>
    <mergeCell ref="N284:O284"/>
    <mergeCell ref="A20:C20"/>
    <mergeCell ref="L518:M518"/>
    <mergeCell ref="H28:I28"/>
    <mergeCell ref="H359:I359"/>
    <mergeCell ref="H425:I425"/>
    <mergeCell ref="H392:I392"/>
    <mergeCell ref="J397:K397"/>
    <mergeCell ref="L387:M387"/>
    <mergeCell ref="L364:M364"/>
    <mergeCell ref="L376:M376"/>
    <mergeCell ref="L367:M367"/>
    <mergeCell ref="J34:K34"/>
    <mergeCell ref="J43:K43"/>
    <mergeCell ref="H40:I40"/>
    <mergeCell ref="L40:M40"/>
    <mergeCell ref="H208:I208"/>
    <mergeCell ref="F223:G223"/>
    <mergeCell ref="A125:C125"/>
    <mergeCell ref="A123:C123"/>
    <mergeCell ref="R489:S489"/>
    <mergeCell ref="N454:O454"/>
    <mergeCell ref="R518:S518"/>
    <mergeCell ref="R503:S503"/>
    <mergeCell ref="R506:S506"/>
    <mergeCell ref="R517:S517"/>
    <mergeCell ref="P518:Q518"/>
    <mergeCell ref="P503:Q503"/>
    <mergeCell ref="P506:Q506"/>
    <mergeCell ref="P517:Q517"/>
    <mergeCell ref="R490:S490"/>
    <mergeCell ref="R493:S493"/>
    <mergeCell ref="P490:Q490"/>
    <mergeCell ref="R502:S502"/>
    <mergeCell ref="P493:Q493"/>
    <mergeCell ref="P502:Q502"/>
    <mergeCell ref="R454:S454"/>
    <mergeCell ref="L517:M517"/>
    <mergeCell ref="J502:K502"/>
    <mergeCell ref="L354:M354"/>
    <mergeCell ref="L260:M260"/>
    <mergeCell ref="L256:M256"/>
    <mergeCell ref="L284:M284"/>
    <mergeCell ref="A429:B429"/>
    <mergeCell ref="F468:I468"/>
    <mergeCell ref="D429:E429"/>
    <mergeCell ref="D471:E471"/>
    <mergeCell ref="F471:G471"/>
    <mergeCell ref="A440:C440"/>
    <mergeCell ref="F443:G443"/>
    <mergeCell ref="F452:G452"/>
    <mergeCell ref="H443:I443"/>
    <mergeCell ref="H437:K437"/>
    <mergeCell ref="F461:I461"/>
    <mergeCell ref="F465:I465"/>
    <mergeCell ref="D443:E443"/>
    <mergeCell ref="A448:C448"/>
    <mergeCell ref="B437:G437"/>
    <mergeCell ref="D452:E452"/>
    <mergeCell ref="A447:C447"/>
    <mergeCell ref="A454:C454"/>
    <mergeCell ref="D463:E463"/>
    <mergeCell ref="A458:E458"/>
    <mergeCell ref="A471:B471"/>
    <mergeCell ref="L430:M430"/>
    <mergeCell ref="L424:M424"/>
    <mergeCell ref="L411:M411"/>
    <mergeCell ref="D468:E468"/>
    <mergeCell ref="F466:I466"/>
    <mergeCell ref="H471:I471"/>
    <mergeCell ref="N493:O493"/>
    <mergeCell ref="N490:O490"/>
    <mergeCell ref="L398:M398"/>
    <mergeCell ref="K467:M467"/>
    <mergeCell ref="H493:I493"/>
    <mergeCell ref="F462:I462"/>
    <mergeCell ref="F493:G493"/>
    <mergeCell ref="F490:G490"/>
    <mergeCell ref="J452:K452"/>
    <mergeCell ref="H490:I490"/>
    <mergeCell ref="D489:E489"/>
    <mergeCell ref="F489:G489"/>
    <mergeCell ref="B409:K409"/>
    <mergeCell ref="B410:K410"/>
    <mergeCell ref="B411:K411"/>
    <mergeCell ref="A476:C476"/>
    <mergeCell ref="B415:G415"/>
    <mergeCell ref="H415:K415"/>
    <mergeCell ref="P489:Q489"/>
    <mergeCell ref="K463:M463"/>
    <mergeCell ref="P449:Q449"/>
    <mergeCell ref="J489:K489"/>
    <mergeCell ref="A445:C445"/>
    <mergeCell ref="A474:C474"/>
    <mergeCell ref="A475:C475"/>
    <mergeCell ref="A449:C449"/>
    <mergeCell ref="J471:K471"/>
    <mergeCell ref="D466:E466"/>
    <mergeCell ref="A487:C487"/>
    <mergeCell ref="H489:I489"/>
    <mergeCell ref="A473:C473"/>
    <mergeCell ref="P471:Q471"/>
    <mergeCell ref="A486:C486"/>
    <mergeCell ref="R448:S448"/>
    <mergeCell ref="R452:S452"/>
    <mergeCell ref="L443:M443"/>
    <mergeCell ref="L435:M435"/>
    <mergeCell ref="R445:S445"/>
    <mergeCell ref="N446:O446"/>
    <mergeCell ref="R471:S471"/>
    <mergeCell ref="J460:M460"/>
    <mergeCell ref="L471:M471"/>
    <mergeCell ref="R447:S447"/>
    <mergeCell ref="P448:Q448"/>
    <mergeCell ref="K465:M465"/>
    <mergeCell ref="P447:Q447"/>
    <mergeCell ref="K462:M462"/>
    <mergeCell ref="N449:O449"/>
    <mergeCell ref="N447:O447"/>
    <mergeCell ref="P446:Q446"/>
    <mergeCell ref="N448:O448"/>
    <mergeCell ref="L452:M452"/>
    <mergeCell ref="N445:O445"/>
    <mergeCell ref="F518:G518"/>
    <mergeCell ref="H518:I518"/>
    <mergeCell ref="N502:O502"/>
    <mergeCell ref="N503:O503"/>
    <mergeCell ref="N518:O518"/>
    <mergeCell ref="J518:K518"/>
    <mergeCell ref="J503:K503"/>
    <mergeCell ref="F506:G506"/>
    <mergeCell ref="L506:M506"/>
    <mergeCell ref="L502:M502"/>
    <mergeCell ref="F502:G502"/>
    <mergeCell ref="F503:G503"/>
    <mergeCell ref="H506:I506"/>
    <mergeCell ref="N517:O517"/>
    <mergeCell ref="N506:O506"/>
    <mergeCell ref="H503:I503"/>
    <mergeCell ref="J517:K517"/>
    <mergeCell ref="H517:I517"/>
    <mergeCell ref="D506:E506"/>
    <mergeCell ref="L493:M493"/>
    <mergeCell ref="J493:K493"/>
    <mergeCell ref="H502:I502"/>
    <mergeCell ref="L503:M503"/>
    <mergeCell ref="R214:S214"/>
    <mergeCell ref="R223:S223"/>
    <mergeCell ref="R233:S233"/>
    <mergeCell ref="R284:S284"/>
    <mergeCell ref="P256:Q256"/>
    <mergeCell ref="N489:O489"/>
    <mergeCell ref="K464:M464"/>
    <mergeCell ref="L369:M369"/>
    <mergeCell ref="L433:M433"/>
    <mergeCell ref="N471:O471"/>
    <mergeCell ref="L386:M386"/>
    <mergeCell ref="B376:K376"/>
    <mergeCell ref="A363:B363"/>
    <mergeCell ref="N443:O443"/>
    <mergeCell ref="N452:O452"/>
    <mergeCell ref="K468:M468"/>
    <mergeCell ref="N315:O315"/>
    <mergeCell ref="L489:M489"/>
    <mergeCell ref="N260:O260"/>
    <mergeCell ref="P233:Q233"/>
    <mergeCell ref="P214:Q214"/>
    <mergeCell ref="N214:O214"/>
    <mergeCell ref="B420:K420"/>
    <mergeCell ref="R18:S18"/>
    <mergeCell ref="F27:G27"/>
    <mergeCell ref="F28:G28"/>
    <mergeCell ref="P21:Q21"/>
    <mergeCell ref="R21:S21"/>
    <mergeCell ref="P23:Q23"/>
    <mergeCell ref="R23:S23"/>
    <mergeCell ref="P22:Q22"/>
    <mergeCell ref="R22:S22"/>
    <mergeCell ref="H24:I24"/>
    <mergeCell ref="J24:K24"/>
    <mergeCell ref="L24:M24"/>
    <mergeCell ref="N24:O24"/>
    <mergeCell ref="P24:Q24"/>
    <mergeCell ref="H20:I20"/>
    <mergeCell ref="H22:I22"/>
    <mergeCell ref="J18:K18"/>
    <mergeCell ref="J19:K19"/>
    <mergeCell ref="N20:O20"/>
    <mergeCell ref="A118:C118"/>
    <mergeCell ref="F26:G26"/>
    <mergeCell ref="F22:G22"/>
    <mergeCell ref="F23:G23"/>
    <mergeCell ref="L23:M23"/>
    <mergeCell ref="L20:M20"/>
    <mergeCell ref="N27:O27"/>
    <mergeCell ref="H23:I23"/>
    <mergeCell ref="F24:G24"/>
    <mergeCell ref="H26:I26"/>
    <mergeCell ref="H27:I27"/>
    <mergeCell ref="J27:K27"/>
    <mergeCell ref="N18:O18"/>
    <mergeCell ref="N19:O19"/>
    <mergeCell ref="L19:M19"/>
    <mergeCell ref="J22:K22"/>
    <mergeCell ref="L22:M22"/>
    <mergeCell ref="L18:M18"/>
    <mergeCell ref="J26:K26"/>
    <mergeCell ref="H21:I21"/>
    <mergeCell ref="H19:I19"/>
    <mergeCell ref="N26:O26"/>
    <mergeCell ref="N22:O22"/>
    <mergeCell ref="J23:K23"/>
    <mergeCell ref="L26:M26"/>
    <mergeCell ref="L21:M21"/>
    <mergeCell ref="N21:O21"/>
    <mergeCell ref="L25:M25"/>
    <mergeCell ref="N25:O25"/>
    <mergeCell ref="N9:O9"/>
    <mergeCell ref="P32:Q32"/>
    <mergeCell ref="R40:S40"/>
    <mergeCell ref="R43:S43"/>
    <mergeCell ref="R20:S20"/>
    <mergeCell ref="R37:S37"/>
    <mergeCell ref="R32:S32"/>
    <mergeCell ref="R33:S33"/>
    <mergeCell ref="P31:Q31"/>
    <mergeCell ref="R25:S25"/>
    <mergeCell ref="N36:O36"/>
    <mergeCell ref="P36:Q36"/>
    <mergeCell ref="N23:O23"/>
    <mergeCell ref="P18:Q18"/>
    <mergeCell ref="N34:O34"/>
    <mergeCell ref="N28:O28"/>
    <mergeCell ref="N33:O33"/>
    <mergeCell ref="N32:O32"/>
    <mergeCell ref="R34:S34"/>
    <mergeCell ref="R19:S19"/>
    <mergeCell ref="P20:Q20"/>
    <mergeCell ref="P19:Q19"/>
    <mergeCell ref="R24:S24"/>
    <mergeCell ref="R26:S26"/>
    <mergeCell ref="R39:S39"/>
    <mergeCell ref="R42:S42"/>
    <mergeCell ref="P34:Q34"/>
    <mergeCell ref="N42:O42"/>
    <mergeCell ref="N43:O43"/>
    <mergeCell ref="N50:O50"/>
    <mergeCell ref="N37:O37"/>
    <mergeCell ref="R38:S38"/>
    <mergeCell ref="R44:S44"/>
    <mergeCell ref="R41:S41"/>
    <mergeCell ref="N41:O41"/>
    <mergeCell ref="P39:Q39"/>
    <mergeCell ref="N35:O35"/>
    <mergeCell ref="N40:O40"/>
    <mergeCell ref="N44:O44"/>
    <mergeCell ref="P44:Q44"/>
    <mergeCell ref="P40:Q40"/>
    <mergeCell ref="P43:Q43"/>
    <mergeCell ref="R28:S28"/>
    <mergeCell ref="R27:S27"/>
    <mergeCell ref="R36:S36"/>
    <mergeCell ref="R35:S35"/>
    <mergeCell ref="R30:S30"/>
    <mergeCell ref="R31:S31"/>
    <mergeCell ref="P30:Q30"/>
    <mergeCell ref="P29:Q29"/>
    <mergeCell ref="P28:Q28"/>
    <mergeCell ref="P27:Q27"/>
    <mergeCell ref="P35:Q35"/>
    <mergeCell ref="R29:S29"/>
    <mergeCell ref="R199:S199"/>
    <mergeCell ref="R96:S96"/>
    <mergeCell ref="P208:Q208"/>
    <mergeCell ref="N45:O45"/>
    <mergeCell ref="R62:S62"/>
    <mergeCell ref="R208:S208"/>
    <mergeCell ref="R270:S270"/>
    <mergeCell ref="R260:S260"/>
    <mergeCell ref="R241:S241"/>
    <mergeCell ref="N256:O256"/>
    <mergeCell ref="N208:O208"/>
    <mergeCell ref="R122:S122"/>
    <mergeCell ref="P199:Q199"/>
    <mergeCell ref="R52:S52"/>
    <mergeCell ref="R45:S45"/>
    <mergeCell ref="P50:Q50"/>
    <mergeCell ref="P52:Q52"/>
    <mergeCell ref="P62:Q62"/>
    <mergeCell ref="P96:Q96"/>
    <mergeCell ref="P122:Q122"/>
    <mergeCell ref="R247:S247"/>
    <mergeCell ref="R50:S50"/>
    <mergeCell ref="N270:O270"/>
    <mergeCell ref="P270:Q270"/>
    <mergeCell ref="L38:M38"/>
    <mergeCell ref="N39:O39"/>
    <mergeCell ref="L41:M41"/>
    <mergeCell ref="L42:M42"/>
    <mergeCell ref="N38:O38"/>
    <mergeCell ref="P223:Q223"/>
    <mergeCell ref="N52:O52"/>
    <mergeCell ref="N62:O62"/>
    <mergeCell ref="L44:M44"/>
    <mergeCell ref="L52:M52"/>
    <mergeCell ref="L214:M214"/>
    <mergeCell ref="N199:O199"/>
    <mergeCell ref="N122:O122"/>
    <mergeCell ref="L122:M122"/>
    <mergeCell ref="L208:M208"/>
    <mergeCell ref="L96:M96"/>
    <mergeCell ref="L199:M199"/>
    <mergeCell ref="N223:O223"/>
    <mergeCell ref="P26:Q26"/>
    <mergeCell ref="N31:O31"/>
    <mergeCell ref="N29:O29"/>
    <mergeCell ref="L29:M29"/>
    <mergeCell ref="L31:M31"/>
    <mergeCell ref="J35:K35"/>
    <mergeCell ref="N30:O30"/>
    <mergeCell ref="L35:M35"/>
    <mergeCell ref="L34:M34"/>
    <mergeCell ref="L32:M32"/>
    <mergeCell ref="J29:K29"/>
    <mergeCell ref="J31:K31"/>
    <mergeCell ref="J30:K30"/>
    <mergeCell ref="L30:M30"/>
    <mergeCell ref="L33:M33"/>
    <mergeCell ref="J33:K33"/>
    <mergeCell ref="J28:K28"/>
    <mergeCell ref="J32:K32"/>
    <mergeCell ref="L27:M27"/>
    <mergeCell ref="P25:Q25"/>
    <mergeCell ref="D241:E241"/>
    <mergeCell ref="P37:Q37"/>
    <mergeCell ref="P33:Q33"/>
    <mergeCell ref="J241:K241"/>
    <mergeCell ref="H223:I223"/>
    <mergeCell ref="L43:M43"/>
    <mergeCell ref="H214:I214"/>
    <mergeCell ref="H233:I233"/>
    <mergeCell ref="P41:Q41"/>
    <mergeCell ref="P42:Q42"/>
    <mergeCell ref="P45:Q45"/>
    <mergeCell ref="N96:O96"/>
    <mergeCell ref="F31:G31"/>
    <mergeCell ref="F241:G241"/>
    <mergeCell ref="H241:I241"/>
    <mergeCell ref="P38:Q38"/>
    <mergeCell ref="D62:E62"/>
    <mergeCell ref="D25:E25"/>
    <mergeCell ref="F25:G25"/>
    <mergeCell ref="H25:I25"/>
    <mergeCell ref="J25:K25"/>
    <mergeCell ref="J45:K45"/>
    <mergeCell ref="D52:E52"/>
    <mergeCell ref="L37:M37"/>
    <mergeCell ref="L36:M36"/>
    <mergeCell ref="J122:K122"/>
    <mergeCell ref="L62:M62"/>
    <mergeCell ref="J62:K62"/>
    <mergeCell ref="F208:G208"/>
    <mergeCell ref="F45:G45"/>
    <mergeCell ref="J50:K50"/>
    <mergeCell ref="J96:K96"/>
    <mergeCell ref="J52:K52"/>
    <mergeCell ref="J37:K37"/>
    <mergeCell ref="F40:G40"/>
    <mergeCell ref="F38:G38"/>
    <mergeCell ref="F39:G39"/>
    <mergeCell ref="J36:K36"/>
    <mergeCell ref="F36:G36"/>
    <mergeCell ref="H37:I37"/>
    <mergeCell ref="J38:K38"/>
    <mergeCell ref="F43:G43"/>
    <mergeCell ref="H39:I39"/>
    <mergeCell ref="F37:G37"/>
    <mergeCell ref="H44:I44"/>
    <mergeCell ref="H41:I41"/>
    <mergeCell ref="L45:M45"/>
    <mergeCell ref="J223:K223"/>
    <mergeCell ref="F34:G34"/>
    <mergeCell ref="H34:I34"/>
    <mergeCell ref="H35:I35"/>
    <mergeCell ref="D34:E34"/>
    <mergeCell ref="J41:K41"/>
    <mergeCell ref="J44:K44"/>
    <mergeCell ref="J214:K214"/>
    <mergeCell ref="J199:K199"/>
    <mergeCell ref="J39:K39"/>
    <mergeCell ref="J40:K40"/>
    <mergeCell ref="J42:K42"/>
    <mergeCell ref="J208:K208"/>
    <mergeCell ref="D45:E45"/>
    <mergeCell ref="F50:G50"/>
    <mergeCell ref="D50:E50"/>
    <mergeCell ref="F199:G199"/>
    <mergeCell ref="H122:I122"/>
    <mergeCell ref="H96:I96"/>
    <mergeCell ref="F35:G35"/>
    <mergeCell ref="D39:E39"/>
    <mergeCell ref="D36:E36"/>
    <mergeCell ref="D37:E37"/>
    <mergeCell ref="H62:I62"/>
    <mergeCell ref="B378:K378"/>
    <mergeCell ref="A374:B374"/>
    <mergeCell ref="C374:D374"/>
    <mergeCell ref="H371:K371"/>
    <mergeCell ref="C371:G371"/>
    <mergeCell ref="B382:G382"/>
    <mergeCell ref="B381:G381"/>
    <mergeCell ref="B360:G360"/>
    <mergeCell ref="L410:M410"/>
    <mergeCell ref="L397:M397"/>
    <mergeCell ref="L365:M365"/>
    <mergeCell ref="L380:M380"/>
    <mergeCell ref="H382:K382"/>
    <mergeCell ref="L402:M402"/>
    <mergeCell ref="L391:M391"/>
    <mergeCell ref="L388:M388"/>
    <mergeCell ref="L389:M389"/>
    <mergeCell ref="B389:K389"/>
    <mergeCell ref="J386:K386"/>
    <mergeCell ref="C407:D407"/>
    <mergeCell ref="B393:G393"/>
    <mergeCell ref="H403:I403"/>
    <mergeCell ref="L350:M350"/>
    <mergeCell ref="D418:E418"/>
    <mergeCell ref="C525:I525"/>
    <mergeCell ref="F260:G260"/>
    <mergeCell ref="H414:I414"/>
    <mergeCell ref="H319:I319"/>
    <mergeCell ref="A262:C262"/>
    <mergeCell ref="A261:C261"/>
    <mergeCell ref="A296:C296"/>
    <mergeCell ref="B284:C284"/>
    <mergeCell ref="A301:C301"/>
    <mergeCell ref="D517:E517"/>
    <mergeCell ref="F517:G517"/>
    <mergeCell ref="A524:I524"/>
    <mergeCell ref="H370:I370"/>
    <mergeCell ref="C370:G370"/>
    <mergeCell ref="A274:C274"/>
    <mergeCell ref="A272:C272"/>
    <mergeCell ref="A478:C478"/>
    <mergeCell ref="A479:C479"/>
    <mergeCell ref="A480:C480"/>
    <mergeCell ref="F463:I463"/>
    <mergeCell ref="D493:E493"/>
    <mergeCell ref="A522:B522"/>
    <mergeCell ref="B509:C509"/>
    <mergeCell ref="D503:E503"/>
    <mergeCell ref="L351:M351"/>
    <mergeCell ref="L352:M352"/>
    <mergeCell ref="B359:G359"/>
    <mergeCell ref="B404:G404"/>
    <mergeCell ref="H393:K393"/>
    <mergeCell ref="B366:K366"/>
    <mergeCell ref="A385:B385"/>
    <mergeCell ref="B392:G392"/>
    <mergeCell ref="A396:B396"/>
    <mergeCell ref="H381:I381"/>
    <mergeCell ref="L377:M377"/>
    <mergeCell ref="B400:K400"/>
    <mergeCell ref="L378:M378"/>
    <mergeCell ref="L355:M355"/>
    <mergeCell ref="J364:K364"/>
    <mergeCell ref="B377:K377"/>
    <mergeCell ref="B365:K365"/>
    <mergeCell ref="J375:K375"/>
    <mergeCell ref="L399:M399"/>
    <mergeCell ref="B403:G403"/>
    <mergeCell ref="B398:K398"/>
    <mergeCell ref="B399:K399"/>
  </mergeCells>
  <phoneticPr fontId="0" type="noConversion"/>
  <dataValidations disablePrompts="1" count="1">
    <dataValidation type="list" errorStyle="warning" allowBlank="1" showInputMessage="1" showErrorMessage="1" sqref="K461:M468">
      <formula1>$V$458:$V$463</formula1>
    </dataValidation>
  </dataValidations>
  <printOptions horizontalCentered="1"/>
  <pageMargins left="0" right="0" top="0.59055118110236227" bottom="0.59055118110236227" header="0.19685039370078741" footer="0.19685039370078741"/>
  <pageSetup paperSize="9" scale="37" fitToHeight="0" pageOrder="overThenDown" orientation="portrait" r:id="rId1"/>
  <headerFooter alignWithMargins="0">
    <oddHeader>&amp;L&amp;"-,Normal"&amp;10&amp;KFF0000??&amp;K000000 E17-120 - 40 logements - Symphonie - 35 Le Rheu&amp;C&amp;"-,Normal"&amp;10
Groupe LAUNAY&amp;R&amp;"-,Normal"&amp;10Imprimé le &amp;D</oddHeader>
    <oddFooter>&amp;L&amp;"Calibri,Normal"&amp;10ICOFLUIDES Ingénierie&amp;R&amp;"Calibri,Normal"&amp;10Page &amp;P/&amp;N</oddFooter>
  </headerFooter>
  <rowBreaks count="3" manualBreakCount="3">
    <brk id="46" max="12" man="1"/>
    <brk id="316" max="12" man="1"/>
    <brk id="438" max="12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M341"/>
  <sheetViews>
    <sheetView showGridLines="0" view="pageLayout" zoomScaleNormal="115" zoomScaleSheetLayoutView="175" workbookViewId="0">
      <pane ySplit="2775" topLeftCell="A37"/>
      <selection sqref="A1:M1"/>
      <selection pane="bottomLeft" activeCell="A52" sqref="A52:C52"/>
    </sheetView>
  </sheetViews>
  <sheetFormatPr baseColWidth="10" defaultRowHeight="15" outlineLevelRow="1" x14ac:dyDescent="0.25"/>
  <cols>
    <col min="1" max="1" width="2.5703125" style="42" customWidth="1"/>
    <col min="2" max="3" width="15.7109375" style="42" customWidth="1"/>
    <col min="4" max="4" width="2.85546875" style="306" customWidth="1"/>
    <col min="5" max="5" width="10.7109375" style="42" customWidth="1"/>
    <col min="6" max="6" width="3.28515625" style="306" customWidth="1"/>
    <col min="7" max="7" width="10.7109375" style="42" customWidth="1"/>
    <col min="8" max="8" width="2.5703125" style="306" customWidth="1"/>
    <col min="9" max="9" width="10.7109375" style="42" customWidth="1"/>
    <col min="10" max="10" width="2.5703125" style="306" customWidth="1"/>
    <col min="11" max="11" width="10.7109375" style="42" customWidth="1"/>
    <col min="12" max="12" width="2.5703125" style="306" customWidth="1"/>
    <col min="13" max="13" width="10.7109375" style="42" customWidth="1"/>
    <col min="14" max="14" width="2.5703125" style="306" customWidth="1"/>
    <col min="15" max="15" width="10.7109375" style="42" customWidth="1"/>
    <col min="16" max="16" width="2.5703125" style="306" customWidth="1"/>
    <col min="17" max="17" width="10.7109375" style="42" customWidth="1"/>
    <col min="18" max="18" width="2.5703125" style="306" customWidth="1"/>
    <col min="19" max="19" width="10.7109375" style="42" customWidth="1"/>
    <col min="20" max="20" width="2.7109375" style="42" bestFit="1" customWidth="1"/>
    <col min="21" max="28" width="10.7109375" style="42" customWidth="1"/>
    <col min="29" max="29" width="2.85546875" style="42" customWidth="1"/>
    <col min="30" max="30" width="10.7109375" style="42" customWidth="1"/>
    <col min="31" max="16384" width="11.42578125" style="42"/>
  </cols>
  <sheetData>
    <row r="1" spans="1:21" ht="39.75" customHeight="1" x14ac:dyDescent="0.25">
      <c r="A1" s="547" t="s">
        <v>223</v>
      </c>
      <c r="B1" s="548"/>
      <c r="C1" s="548"/>
      <c r="D1" s="548"/>
      <c r="E1" s="548"/>
      <c r="F1" s="548"/>
      <c r="G1" s="548"/>
      <c r="H1" s="548"/>
      <c r="I1" s="548"/>
      <c r="J1" s="548"/>
      <c r="K1" s="548"/>
      <c r="L1" s="548"/>
      <c r="M1" s="548"/>
    </row>
    <row r="2" spans="1:21" ht="15.75" hidden="1" x14ac:dyDescent="0.25">
      <c r="A2" s="58"/>
      <c r="B2" s="2"/>
      <c r="C2" s="2"/>
      <c r="D2" s="307"/>
      <c r="E2" s="2"/>
      <c r="F2" s="307"/>
      <c r="G2" s="2"/>
      <c r="H2" s="307"/>
      <c r="I2" s="2"/>
      <c r="J2" s="307"/>
      <c r="K2" s="2"/>
      <c r="L2" s="307"/>
      <c r="M2" s="2"/>
    </row>
    <row r="3" spans="1:21" ht="15.75" x14ac:dyDescent="0.25">
      <c r="A3" s="58"/>
      <c r="B3" s="2"/>
      <c r="C3" s="2"/>
      <c r="D3" s="307"/>
      <c r="E3" s="2"/>
      <c r="F3" s="307"/>
      <c r="G3" s="2"/>
      <c r="H3" s="307"/>
      <c r="I3" s="2"/>
      <c r="J3" s="307"/>
      <c r="K3" s="2"/>
      <c r="L3" s="307"/>
      <c r="M3" s="2"/>
    </row>
    <row r="4" spans="1:21" s="43" customFormat="1" ht="15" customHeight="1" x14ac:dyDescent="0.25">
      <c r="A4" s="557" t="s">
        <v>0</v>
      </c>
      <c r="B4" s="557"/>
      <c r="C4" s="557"/>
      <c r="D4" s="557"/>
      <c r="E4" s="557"/>
      <c r="F4" s="306"/>
      <c r="G4" s="59"/>
      <c r="H4" s="306"/>
      <c r="J4" s="306"/>
      <c r="K4" s="381" t="s">
        <v>1</v>
      </c>
      <c r="L4" s="634">
        <v>34000</v>
      </c>
      <c r="M4" s="635"/>
      <c r="N4" s="306"/>
      <c r="P4" s="306"/>
      <c r="R4" s="306"/>
      <c r="T4" s="61">
        <v>1</v>
      </c>
      <c r="U4" s="45" t="s">
        <v>12</v>
      </c>
    </row>
    <row r="5" spans="1:21" s="43" customFormat="1" x14ac:dyDescent="0.25">
      <c r="C5" s="59"/>
      <c r="D5" s="308"/>
      <c r="E5" s="63"/>
      <c r="F5" s="308"/>
      <c r="G5" s="63"/>
      <c r="H5" s="308"/>
      <c r="J5" s="308"/>
      <c r="K5" s="64"/>
      <c r="L5" s="308"/>
      <c r="M5" s="64"/>
      <c r="N5" s="306"/>
      <c r="O5" s="45"/>
      <c r="P5" s="306"/>
      <c r="Q5" s="45"/>
      <c r="R5" s="306"/>
      <c r="S5" s="45"/>
      <c r="T5" s="61"/>
      <c r="U5" s="45" t="s">
        <v>14</v>
      </c>
    </row>
    <row r="6" spans="1:21" s="43" customFormat="1" x14ac:dyDescent="0.25">
      <c r="A6" s="65"/>
      <c r="B6" s="66" t="s">
        <v>5</v>
      </c>
      <c r="C6" s="65" t="s">
        <v>4</v>
      </c>
      <c r="D6" s="553" t="s">
        <v>31</v>
      </c>
      <c r="E6" s="563"/>
      <c r="F6" s="553" t="s">
        <v>32</v>
      </c>
      <c r="G6" s="563"/>
      <c r="H6" s="553" t="s">
        <v>33</v>
      </c>
      <c r="I6" s="554"/>
      <c r="J6" s="553" t="s">
        <v>34</v>
      </c>
      <c r="K6" s="554"/>
      <c r="L6" s="553" t="s">
        <v>35</v>
      </c>
      <c r="M6" s="554"/>
      <c r="N6" s="306"/>
      <c r="P6" s="306"/>
      <c r="R6" s="306"/>
      <c r="T6" s="61">
        <f>+_nbl2</f>
        <v>0</v>
      </c>
      <c r="U6" s="45" t="s">
        <v>11</v>
      </c>
    </row>
    <row r="7" spans="1:21" s="44" customFormat="1" ht="20.100000000000001" customHeight="1" x14ac:dyDescent="0.25">
      <c r="A7" s="67"/>
      <c r="B7" s="68" t="s">
        <v>131</v>
      </c>
      <c r="C7" s="69" t="s">
        <v>128</v>
      </c>
      <c r="D7" s="549"/>
      <c r="E7" s="550"/>
      <c r="F7" s="561" t="str">
        <f>IF(K269="CONFORME","OUI",IF(K269="RECALE CONFORME","OUI","-"))</f>
        <v>OUI</v>
      </c>
      <c r="G7" s="562"/>
      <c r="H7" s="549">
        <f>H163</f>
        <v>0</v>
      </c>
      <c r="I7" s="550"/>
      <c r="J7" s="561" t="e">
        <f t="shared" ref="J7:J13" si="0">IF(F7="OUI",H7/MIN($H$7:$H$14)-1,"")</f>
        <v>#DIV/0!</v>
      </c>
      <c r="K7" s="562" t="e">
        <f>IF(I7="non","",IF(I7="en attente","",J7/MIN($E$6:$E$10)-1))</f>
        <v>#DIV/0!</v>
      </c>
      <c r="L7" s="337"/>
      <c r="M7" s="70">
        <f t="shared" ref="M7:M14" si="1">IF(F7="OUI",H7/$L$4-1,"")</f>
        <v>-1</v>
      </c>
      <c r="N7" s="306"/>
      <c r="O7" s="45"/>
      <c r="P7" s="306"/>
      <c r="Q7" s="45"/>
      <c r="R7" s="306"/>
      <c r="S7" s="45"/>
      <c r="T7" s="45"/>
      <c r="U7" s="265"/>
    </row>
    <row r="8" spans="1:21" s="43" customFormat="1" ht="20.100000000000001" customHeight="1" x14ac:dyDescent="0.25">
      <c r="A8" s="67"/>
      <c r="B8" s="68" t="s">
        <v>165</v>
      </c>
      <c r="C8" s="69" t="s">
        <v>166</v>
      </c>
      <c r="D8" s="549"/>
      <c r="E8" s="550"/>
      <c r="F8" s="561" t="str">
        <f t="shared" ref="F8:F14" si="2">IF(K270="CONFORME","OUI",IF(K270="RECALE CONFORME","OUI","-"))</f>
        <v>OUI</v>
      </c>
      <c r="G8" s="562"/>
      <c r="H8" s="549">
        <f>H190</f>
        <v>0</v>
      </c>
      <c r="I8" s="550"/>
      <c r="J8" s="561" t="e">
        <f t="shared" si="0"/>
        <v>#DIV/0!</v>
      </c>
      <c r="K8" s="562" t="e">
        <f>IF(I8="non","",IF(I8="en attente","",J8/MIN($E$6:$E$10)-1))</f>
        <v>#DIV/0!</v>
      </c>
      <c r="L8" s="337"/>
      <c r="M8" s="70">
        <f t="shared" si="1"/>
        <v>-1</v>
      </c>
      <c r="N8" s="306"/>
      <c r="O8" s="61"/>
      <c r="P8" s="306"/>
      <c r="Q8" s="61"/>
      <c r="R8" s="306"/>
      <c r="S8" s="61"/>
      <c r="T8" s="61"/>
    </row>
    <row r="9" spans="1:21" s="43" customFormat="1" ht="20.100000000000001" customHeight="1" x14ac:dyDescent="0.25">
      <c r="A9" s="67"/>
      <c r="B9" s="68" t="s">
        <v>492</v>
      </c>
      <c r="C9" s="69" t="s">
        <v>493</v>
      </c>
      <c r="D9" s="549"/>
      <c r="E9" s="550"/>
      <c r="F9" s="561" t="str">
        <f t="shared" si="2"/>
        <v>OUI</v>
      </c>
      <c r="G9" s="562"/>
      <c r="H9" s="549">
        <f>H198</f>
        <v>0</v>
      </c>
      <c r="I9" s="550"/>
      <c r="J9" s="561" t="e">
        <f t="shared" si="0"/>
        <v>#DIV/0!</v>
      </c>
      <c r="K9" s="562" t="e">
        <f t="shared" ref="K9:K14" si="3">IF(I9="non","",IF(I9="en attente","",J9/MIN($E$6:$E$10)-1))</f>
        <v>#DIV/0!</v>
      </c>
      <c r="L9" s="337"/>
      <c r="M9" s="70">
        <f t="shared" si="1"/>
        <v>-1</v>
      </c>
      <c r="N9" s="306"/>
      <c r="P9" s="306"/>
      <c r="R9" s="306"/>
    </row>
    <row r="10" spans="1:21" s="43" customFormat="1" ht="20.100000000000001" customHeight="1" x14ac:dyDescent="0.25">
      <c r="A10" s="67"/>
      <c r="B10" s="68" t="s">
        <v>176</v>
      </c>
      <c r="C10" s="69"/>
      <c r="D10" s="549"/>
      <c r="E10" s="550"/>
      <c r="F10" s="561" t="str">
        <f t="shared" si="2"/>
        <v>OUI</v>
      </c>
      <c r="G10" s="562"/>
      <c r="H10" s="549">
        <f>H206</f>
        <v>0</v>
      </c>
      <c r="I10" s="550"/>
      <c r="J10" s="561" t="e">
        <f t="shared" si="0"/>
        <v>#DIV/0!</v>
      </c>
      <c r="K10" s="562" t="e">
        <f t="shared" si="3"/>
        <v>#DIV/0!</v>
      </c>
      <c r="L10" s="337"/>
      <c r="M10" s="70">
        <f t="shared" si="1"/>
        <v>-1</v>
      </c>
      <c r="N10" s="306"/>
      <c r="P10" s="306"/>
      <c r="R10" s="306"/>
    </row>
    <row r="11" spans="1:21" s="43" customFormat="1" ht="20.100000000000001" customHeight="1" x14ac:dyDescent="0.25">
      <c r="A11" s="67"/>
      <c r="B11" s="68" t="s">
        <v>177</v>
      </c>
      <c r="C11" s="69"/>
      <c r="D11" s="549"/>
      <c r="E11" s="550"/>
      <c r="F11" s="561" t="str">
        <f t="shared" si="2"/>
        <v>-</v>
      </c>
      <c r="G11" s="562"/>
      <c r="H11" s="549">
        <f>H214</f>
        <v>0</v>
      </c>
      <c r="I11" s="550"/>
      <c r="J11" s="561" t="str">
        <f t="shared" si="0"/>
        <v/>
      </c>
      <c r="K11" s="562" t="e">
        <f t="shared" si="3"/>
        <v>#VALUE!</v>
      </c>
      <c r="L11" s="337"/>
      <c r="M11" s="70" t="str">
        <f t="shared" si="1"/>
        <v/>
      </c>
      <c r="N11" s="306"/>
      <c r="P11" s="306"/>
      <c r="R11" s="306"/>
    </row>
    <row r="12" spans="1:21" s="43" customFormat="1" ht="20.100000000000001" customHeight="1" x14ac:dyDescent="0.25">
      <c r="A12" s="67"/>
      <c r="B12" s="266" t="s">
        <v>178</v>
      </c>
      <c r="C12" s="69"/>
      <c r="D12" s="549"/>
      <c r="E12" s="550"/>
      <c r="F12" s="561" t="str">
        <f t="shared" si="2"/>
        <v>-</v>
      </c>
      <c r="G12" s="562"/>
      <c r="H12" s="549">
        <f>H224</f>
        <v>0</v>
      </c>
      <c r="I12" s="550"/>
      <c r="J12" s="561" t="str">
        <f t="shared" si="0"/>
        <v/>
      </c>
      <c r="K12" s="562" t="e">
        <f t="shared" si="3"/>
        <v>#VALUE!</v>
      </c>
      <c r="L12" s="337"/>
      <c r="M12" s="70" t="str">
        <f t="shared" si="1"/>
        <v/>
      </c>
      <c r="N12" s="306"/>
      <c r="P12" s="306"/>
      <c r="R12" s="306"/>
    </row>
    <row r="13" spans="1:21" s="43" customFormat="1" ht="20.100000000000001" customHeight="1" x14ac:dyDescent="0.25">
      <c r="A13" s="67"/>
      <c r="B13" s="266" t="s">
        <v>179</v>
      </c>
      <c r="C13" s="69"/>
      <c r="D13" s="549"/>
      <c r="E13" s="550"/>
      <c r="F13" s="561" t="str">
        <f t="shared" si="2"/>
        <v>-</v>
      </c>
      <c r="G13" s="562"/>
      <c r="H13" s="549">
        <f>H234</f>
        <v>0</v>
      </c>
      <c r="I13" s="550"/>
      <c r="J13" s="561" t="str">
        <f t="shared" si="0"/>
        <v/>
      </c>
      <c r="K13" s="562" t="e">
        <f t="shared" si="3"/>
        <v>#VALUE!</v>
      </c>
      <c r="L13" s="337"/>
      <c r="M13" s="70" t="str">
        <f t="shared" si="1"/>
        <v/>
      </c>
      <c r="N13" s="306"/>
      <c r="P13" s="306"/>
      <c r="R13" s="306"/>
    </row>
    <row r="14" spans="1:21" s="43" customFormat="1" ht="20.100000000000001" customHeight="1" x14ac:dyDescent="0.25">
      <c r="A14" s="72"/>
      <c r="B14" s="267" t="s">
        <v>180</v>
      </c>
      <c r="C14" s="74"/>
      <c r="D14" s="558"/>
      <c r="E14" s="559"/>
      <c r="F14" s="561" t="str">
        <f t="shared" si="2"/>
        <v>-</v>
      </c>
      <c r="G14" s="562"/>
      <c r="H14" s="549">
        <f>H244</f>
        <v>0</v>
      </c>
      <c r="I14" s="550"/>
      <c r="J14" s="561" t="str">
        <f>IF(F14="OUI",H14/MIN($H$7:$H$14)-1,"")</f>
        <v/>
      </c>
      <c r="K14" s="562" t="e">
        <f t="shared" si="3"/>
        <v>#VALUE!</v>
      </c>
      <c r="L14" s="337"/>
      <c r="M14" s="70" t="str">
        <f t="shared" si="1"/>
        <v/>
      </c>
      <c r="N14" s="306"/>
      <c r="P14" s="306"/>
      <c r="R14" s="306"/>
    </row>
    <row r="15" spans="1:21" s="43" customFormat="1" x14ac:dyDescent="0.25">
      <c r="A15" s="268"/>
      <c r="B15" s="268"/>
      <c r="C15" s="24"/>
      <c r="D15" s="346"/>
      <c r="E15" s="269"/>
      <c r="F15" s="352"/>
      <c r="G15" s="270"/>
      <c r="H15" s="354"/>
      <c r="I15" s="38"/>
      <c r="J15" s="355"/>
      <c r="K15" s="271"/>
      <c r="L15" s="356"/>
      <c r="M15" s="272"/>
      <c r="N15" s="306"/>
      <c r="P15" s="306"/>
      <c r="R15" s="306"/>
    </row>
    <row r="16" spans="1:21" s="5" customFormat="1" x14ac:dyDescent="0.25">
      <c r="A16" s="611" t="s">
        <v>43</v>
      </c>
      <c r="B16" s="611"/>
      <c r="C16" s="611"/>
      <c r="D16" s="309"/>
      <c r="E16" s="80"/>
      <c r="F16" s="309"/>
      <c r="G16" s="80"/>
      <c r="H16" s="309"/>
      <c r="J16" s="309"/>
      <c r="L16" s="309"/>
      <c r="N16" s="309"/>
      <c r="P16" s="309"/>
      <c r="R16" s="309"/>
    </row>
    <row r="17" spans="1:19" s="5" customFormat="1" x14ac:dyDescent="0.25">
      <c r="A17" s="82"/>
      <c r="D17" s="309"/>
      <c r="E17" s="80"/>
      <c r="F17" s="309"/>
      <c r="G17" s="80"/>
      <c r="H17" s="309"/>
      <c r="J17" s="309"/>
      <c r="L17" s="309"/>
      <c r="N17" s="309"/>
      <c r="P17" s="309"/>
      <c r="R17" s="309"/>
    </row>
    <row r="18" spans="1:19" s="83" customFormat="1" ht="12.75" x14ac:dyDescent="0.25">
      <c r="B18" s="84"/>
      <c r="C18" s="85"/>
      <c r="D18" s="511" t="str">
        <f>+B7</f>
        <v>Lepage</v>
      </c>
      <c r="E18" s="512"/>
      <c r="F18" s="511" t="str">
        <f>+B8</f>
        <v>Hattais</v>
      </c>
      <c r="G18" s="512"/>
      <c r="H18" s="511" t="str">
        <f>+B9</f>
        <v>ATCE</v>
      </c>
      <c r="I18" s="512"/>
      <c r="J18" s="511" t="str">
        <f>+B10</f>
        <v>4</v>
      </c>
      <c r="K18" s="512"/>
      <c r="L18" s="511" t="str">
        <f>+B11</f>
        <v>5</v>
      </c>
      <c r="M18" s="512"/>
      <c r="N18" s="513" t="str">
        <f>+B12</f>
        <v>6</v>
      </c>
      <c r="O18" s="514"/>
      <c r="P18" s="513" t="str">
        <f>+B13</f>
        <v>7</v>
      </c>
      <c r="Q18" s="514"/>
      <c r="R18" s="513" t="str">
        <f>+B14</f>
        <v>8</v>
      </c>
      <c r="S18" s="514"/>
    </row>
    <row r="19" spans="1:19" s="90" customFormat="1" ht="6.75" x14ac:dyDescent="0.25">
      <c r="A19" s="87"/>
      <c r="B19" s="88"/>
      <c r="C19" s="89"/>
      <c r="D19" s="506"/>
      <c r="E19" s="507"/>
      <c r="F19" s="506"/>
      <c r="G19" s="507"/>
      <c r="H19" s="506"/>
      <c r="I19" s="507"/>
      <c r="J19" s="506"/>
      <c r="K19" s="507"/>
      <c r="L19" s="506"/>
      <c r="M19" s="507"/>
      <c r="N19" s="506"/>
      <c r="O19" s="507"/>
      <c r="P19" s="506"/>
      <c r="Q19" s="507"/>
      <c r="R19" s="506"/>
      <c r="S19" s="507"/>
    </row>
    <row r="20" spans="1:19" s="91" customFormat="1" ht="11.25" x14ac:dyDescent="0.25">
      <c r="A20" s="541" t="s">
        <v>455</v>
      </c>
      <c r="B20" s="542"/>
      <c r="C20" s="543"/>
      <c r="D20" s="498"/>
      <c r="E20" s="499"/>
      <c r="F20" s="498"/>
      <c r="G20" s="499"/>
      <c r="H20" s="498"/>
      <c r="I20" s="499"/>
      <c r="J20" s="498"/>
      <c r="K20" s="499"/>
      <c r="L20" s="498"/>
      <c r="M20" s="499"/>
      <c r="N20" s="498"/>
      <c r="O20" s="499"/>
      <c r="P20" s="498"/>
      <c r="Q20" s="499"/>
      <c r="R20" s="498"/>
      <c r="S20" s="499"/>
    </row>
    <row r="21" spans="1:19" s="91" customFormat="1" ht="11.25" x14ac:dyDescent="0.25">
      <c r="A21" s="541" t="s">
        <v>463</v>
      </c>
      <c r="B21" s="542"/>
      <c r="C21" s="543"/>
      <c r="D21" s="498"/>
      <c r="E21" s="499"/>
      <c r="F21" s="498"/>
      <c r="G21" s="499"/>
      <c r="H21" s="498"/>
      <c r="I21" s="499"/>
      <c r="J21" s="498"/>
      <c r="K21" s="499"/>
      <c r="L21" s="498"/>
      <c r="M21" s="499"/>
      <c r="N21" s="498"/>
      <c r="O21" s="499"/>
      <c r="P21" s="498"/>
      <c r="Q21" s="499"/>
      <c r="R21" s="498"/>
      <c r="S21" s="499"/>
    </row>
    <row r="22" spans="1:19" s="91" customFormat="1" ht="11.25" x14ac:dyDescent="0.25">
      <c r="A22" s="541" t="s">
        <v>327</v>
      </c>
      <c r="B22" s="542"/>
      <c r="C22" s="543"/>
      <c r="D22" s="498"/>
      <c r="E22" s="499"/>
      <c r="F22" s="498"/>
      <c r="G22" s="499"/>
      <c r="H22" s="498"/>
      <c r="I22" s="499"/>
      <c r="J22" s="498"/>
      <c r="K22" s="499"/>
      <c r="L22" s="498"/>
      <c r="M22" s="499"/>
      <c r="N22" s="498"/>
      <c r="O22" s="499"/>
      <c r="P22" s="498"/>
      <c r="Q22" s="499"/>
      <c r="R22" s="498"/>
      <c r="S22" s="499"/>
    </row>
    <row r="23" spans="1:19" s="91" customFormat="1" ht="11.25" x14ac:dyDescent="0.25">
      <c r="A23" s="541" t="s">
        <v>328</v>
      </c>
      <c r="B23" s="542"/>
      <c r="C23" s="543"/>
      <c r="D23" s="498"/>
      <c r="E23" s="499"/>
      <c r="F23" s="498"/>
      <c r="G23" s="499"/>
      <c r="H23" s="498"/>
      <c r="I23" s="499"/>
      <c r="J23" s="498"/>
      <c r="K23" s="499"/>
      <c r="L23" s="498"/>
      <c r="M23" s="499"/>
      <c r="N23" s="498"/>
      <c r="O23" s="499"/>
      <c r="P23" s="498"/>
      <c r="Q23" s="499"/>
      <c r="R23" s="498"/>
      <c r="S23" s="499"/>
    </row>
    <row r="24" spans="1:19" s="91" customFormat="1" ht="11.25" x14ac:dyDescent="0.25">
      <c r="A24" s="541" t="s">
        <v>452</v>
      </c>
      <c r="B24" s="542"/>
      <c r="C24" s="543"/>
      <c r="D24" s="498"/>
      <c r="E24" s="499"/>
      <c r="F24" s="498"/>
      <c r="G24" s="499"/>
      <c r="H24" s="498"/>
      <c r="I24" s="499"/>
      <c r="J24" s="498"/>
      <c r="K24" s="499"/>
      <c r="L24" s="498"/>
      <c r="M24" s="499"/>
      <c r="N24" s="498"/>
      <c r="O24" s="499"/>
      <c r="P24" s="407"/>
      <c r="Q24" s="408"/>
      <c r="R24" s="407"/>
      <c r="S24" s="408"/>
    </row>
    <row r="25" spans="1:19" s="91" customFormat="1" ht="11.25" x14ac:dyDescent="0.25">
      <c r="A25" s="541" t="s">
        <v>454</v>
      </c>
      <c r="B25" s="542"/>
      <c r="C25" s="543"/>
      <c r="D25" s="498"/>
      <c r="E25" s="499"/>
      <c r="F25" s="498"/>
      <c r="G25" s="499"/>
      <c r="H25" s="498"/>
      <c r="I25" s="499"/>
      <c r="J25" s="498"/>
      <c r="K25" s="499"/>
      <c r="L25" s="498"/>
      <c r="M25" s="499"/>
      <c r="N25" s="498"/>
      <c r="O25" s="499"/>
      <c r="P25" s="407"/>
      <c r="Q25" s="408"/>
      <c r="R25" s="407"/>
      <c r="S25" s="408"/>
    </row>
    <row r="26" spans="1:19" s="91" customFormat="1" ht="11.25" x14ac:dyDescent="0.25">
      <c r="A26" s="541" t="s">
        <v>453</v>
      </c>
      <c r="B26" s="542"/>
      <c r="C26" s="543"/>
      <c r="D26" s="498"/>
      <c r="E26" s="499"/>
      <c r="F26" s="498"/>
      <c r="G26" s="499"/>
      <c r="H26" s="498"/>
      <c r="I26" s="499"/>
      <c r="J26" s="498"/>
      <c r="K26" s="499"/>
      <c r="L26" s="498"/>
      <c r="M26" s="499"/>
      <c r="N26" s="498"/>
      <c r="O26" s="499"/>
      <c r="P26" s="407"/>
      <c r="Q26" s="408"/>
      <c r="R26" s="407"/>
      <c r="S26" s="408"/>
    </row>
    <row r="27" spans="1:19" s="91" customFormat="1" ht="11.25" x14ac:dyDescent="0.25">
      <c r="A27" s="541" t="s">
        <v>464</v>
      </c>
      <c r="B27" s="542"/>
      <c r="C27" s="543"/>
      <c r="D27" s="498"/>
      <c r="E27" s="499"/>
      <c r="F27" s="498"/>
      <c r="G27" s="499"/>
      <c r="H27" s="498"/>
      <c r="I27" s="499"/>
      <c r="J27" s="498"/>
      <c r="K27" s="499"/>
      <c r="L27" s="498"/>
      <c r="M27" s="499"/>
      <c r="N27" s="498"/>
      <c r="O27" s="499"/>
      <c r="P27" s="498"/>
      <c r="Q27" s="499"/>
      <c r="R27" s="498"/>
      <c r="S27" s="499"/>
    </row>
    <row r="28" spans="1:19" s="91" customFormat="1" ht="11.25" x14ac:dyDescent="0.25">
      <c r="A28" s="541" t="s">
        <v>465</v>
      </c>
      <c r="B28" s="542"/>
      <c r="C28" s="543"/>
      <c r="D28" s="498"/>
      <c r="E28" s="499"/>
      <c r="F28" s="498"/>
      <c r="G28" s="499"/>
      <c r="H28" s="498"/>
      <c r="I28" s="499"/>
      <c r="J28" s="498"/>
      <c r="K28" s="499"/>
      <c r="L28" s="498"/>
      <c r="M28" s="499"/>
      <c r="N28" s="498"/>
      <c r="O28" s="499"/>
      <c r="P28" s="498"/>
      <c r="Q28" s="499"/>
      <c r="R28" s="498"/>
      <c r="S28" s="499"/>
    </row>
    <row r="29" spans="1:19" s="91" customFormat="1" ht="11.25" x14ac:dyDescent="0.25">
      <c r="A29" s="541" t="s">
        <v>266</v>
      </c>
      <c r="B29" s="542"/>
      <c r="C29" s="543"/>
      <c r="D29" s="498"/>
      <c r="E29" s="499"/>
      <c r="F29" s="498"/>
      <c r="G29" s="499"/>
      <c r="H29" s="498"/>
      <c r="I29" s="499"/>
      <c r="J29" s="498"/>
      <c r="K29" s="499"/>
      <c r="L29" s="498"/>
      <c r="M29" s="499"/>
      <c r="N29" s="498"/>
      <c r="O29" s="499"/>
      <c r="P29" s="498"/>
      <c r="Q29" s="499"/>
      <c r="R29" s="498"/>
      <c r="S29" s="499"/>
    </row>
    <row r="30" spans="1:19" s="99" customFormat="1" ht="6.75" x14ac:dyDescent="0.25">
      <c r="A30" s="96"/>
      <c r="B30" s="97"/>
      <c r="C30" s="98"/>
      <c r="D30" s="496"/>
      <c r="E30" s="497"/>
      <c r="F30" s="496"/>
      <c r="G30" s="497"/>
      <c r="H30" s="496"/>
      <c r="I30" s="497"/>
      <c r="J30" s="496"/>
      <c r="K30" s="497"/>
      <c r="L30" s="496"/>
      <c r="M30" s="497"/>
      <c r="N30" s="496"/>
      <c r="O30" s="497"/>
      <c r="P30" s="496"/>
      <c r="Q30" s="497"/>
      <c r="R30" s="496"/>
      <c r="S30" s="497"/>
    </row>
    <row r="31" spans="1:19" s="6" customFormat="1" ht="12.75" x14ac:dyDescent="0.25">
      <c r="D31" s="331"/>
      <c r="F31" s="310"/>
      <c r="H31" s="331"/>
      <c r="J31" s="331"/>
      <c r="L31" s="331"/>
      <c r="N31" s="331"/>
      <c r="P31" s="331"/>
      <c r="R31" s="331"/>
    </row>
    <row r="32" spans="1:19" s="43" customFormat="1" ht="9" customHeight="1" x14ac:dyDescent="0.25">
      <c r="D32" s="306"/>
      <c r="F32" s="306"/>
      <c r="H32" s="306"/>
      <c r="J32" s="306"/>
      <c r="L32" s="306"/>
      <c r="N32" s="306"/>
      <c r="P32" s="306"/>
      <c r="R32" s="306"/>
    </row>
    <row r="33" spans="1:30" s="33" customFormat="1" x14ac:dyDescent="0.25">
      <c r="A33" s="489" t="s">
        <v>47</v>
      </c>
      <c r="B33" s="489"/>
      <c r="C33" s="489"/>
      <c r="D33" s="311"/>
      <c r="E33" s="43"/>
      <c r="F33" s="311"/>
      <c r="G33" s="43"/>
      <c r="H33" s="306"/>
      <c r="I33" s="43"/>
      <c r="J33" s="306"/>
      <c r="K33" s="43"/>
      <c r="L33" s="306"/>
      <c r="M33" s="43"/>
      <c r="N33" s="311"/>
      <c r="P33" s="311"/>
      <c r="R33" s="311"/>
      <c r="V33" s="101" t="s">
        <v>8</v>
      </c>
      <c r="W33" s="7"/>
      <c r="X33" s="102" t="s">
        <v>10</v>
      </c>
      <c r="Y33" s="7"/>
      <c r="Z33" s="103" t="s">
        <v>13</v>
      </c>
      <c r="AA33" s="7"/>
      <c r="AB33" s="104" t="s">
        <v>9</v>
      </c>
      <c r="AC33" s="47"/>
    </row>
    <row r="34" spans="1:30" s="33" customFormat="1" ht="12.75" x14ac:dyDescent="0.25">
      <c r="D34" s="311"/>
      <c r="F34" s="311"/>
      <c r="H34" s="311"/>
      <c r="J34" s="311"/>
      <c r="L34" s="311"/>
      <c r="N34" s="311"/>
      <c r="P34" s="311"/>
      <c r="R34" s="311"/>
      <c r="AC34" s="47"/>
    </row>
    <row r="35" spans="1:30" s="107" customFormat="1" x14ac:dyDescent="0.25">
      <c r="A35" s="105"/>
      <c r="B35" s="105"/>
      <c r="C35" s="105"/>
      <c r="D35" s="500" t="str">
        <f>B7</f>
        <v>Lepage</v>
      </c>
      <c r="E35" s="501"/>
      <c r="F35" s="500" t="str">
        <f>B8</f>
        <v>Hattais</v>
      </c>
      <c r="G35" s="501"/>
      <c r="H35" s="500" t="str">
        <f>B9</f>
        <v>ATCE</v>
      </c>
      <c r="I35" s="508"/>
      <c r="J35" s="500" t="str">
        <f>+B10</f>
        <v>4</v>
      </c>
      <c r="K35" s="508"/>
      <c r="L35" s="500" t="str">
        <f>+B11</f>
        <v>5</v>
      </c>
      <c r="M35" s="508"/>
      <c r="N35" s="487" t="str">
        <f>+B12</f>
        <v>6</v>
      </c>
      <c r="O35" s="488"/>
      <c r="P35" s="487" t="str">
        <f>+B13</f>
        <v>7</v>
      </c>
      <c r="Q35" s="488"/>
      <c r="R35" s="487" t="str">
        <f>+B14</f>
        <v>8</v>
      </c>
      <c r="S35" s="488"/>
      <c r="T35" s="106"/>
      <c r="U35" s="273" t="str">
        <f>+D35</f>
        <v>Lepage</v>
      </c>
      <c r="V35" s="273" t="str">
        <f>+F35</f>
        <v>Hattais</v>
      </c>
      <c r="W35" s="273" t="str">
        <f>+H35</f>
        <v>ATCE</v>
      </c>
      <c r="X35" s="273" t="str">
        <f>+J35</f>
        <v>4</v>
      </c>
      <c r="Y35" s="273" t="str">
        <f>+L35</f>
        <v>5</v>
      </c>
      <c r="Z35" s="273" t="str">
        <f>+N35</f>
        <v>6</v>
      </c>
      <c r="AA35" s="273" t="str">
        <f>+P35</f>
        <v>7</v>
      </c>
      <c r="AB35" s="181" t="str">
        <f>+R35</f>
        <v>8</v>
      </c>
      <c r="AC35" s="109"/>
      <c r="AD35" s="274" t="s">
        <v>94</v>
      </c>
    </row>
    <row r="36" spans="1:30" s="116" customFormat="1" ht="8.25" x14ac:dyDescent="0.25">
      <c r="A36" s="111"/>
      <c r="B36" s="112"/>
      <c r="C36" s="112"/>
      <c r="D36" s="312"/>
      <c r="E36" s="113"/>
      <c r="F36" s="312"/>
      <c r="G36" s="113"/>
      <c r="H36" s="312"/>
      <c r="I36" s="114"/>
      <c r="J36" s="312"/>
      <c r="K36" s="114"/>
      <c r="L36" s="312"/>
      <c r="M36" s="114"/>
      <c r="N36" s="312"/>
      <c r="O36" s="114"/>
      <c r="P36" s="312"/>
      <c r="Q36" s="114"/>
      <c r="R36" s="312"/>
      <c r="S36" s="114"/>
      <c r="T36" s="115"/>
      <c r="U36" s="275"/>
      <c r="V36" s="276"/>
      <c r="W36" s="275"/>
      <c r="X36" s="276"/>
      <c r="Y36" s="275"/>
      <c r="Z36" s="277"/>
      <c r="AA36" s="275"/>
      <c r="AB36" s="277"/>
      <c r="AC36" s="120"/>
      <c r="AD36" s="121"/>
    </row>
    <row r="37" spans="1:30" s="128" customFormat="1" x14ac:dyDescent="0.25">
      <c r="A37" s="122"/>
      <c r="B37" s="278" t="s">
        <v>48</v>
      </c>
      <c r="C37" s="279"/>
      <c r="D37" s="624">
        <f>SUM(E38:E44)</f>
        <v>0</v>
      </c>
      <c r="E37" s="625"/>
      <c r="F37" s="624">
        <f>SUM(G38:G44)</f>
        <v>0</v>
      </c>
      <c r="G37" s="625"/>
      <c r="H37" s="624">
        <f>SUM(I38:I44)</f>
        <v>0</v>
      </c>
      <c r="I37" s="625"/>
      <c r="J37" s="624">
        <f>SUM(K38:K44)</f>
        <v>0</v>
      </c>
      <c r="K37" s="625"/>
      <c r="L37" s="624">
        <f>SUM(M38:M44)</f>
        <v>0</v>
      </c>
      <c r="M37" s="625"/>
      <c r="N37" s="624">
        <f>SUM(O38:O44)</f>
        <v>0</v>
      </c>
      <c r="O37" s="625"/>
      <c r="P37" s="624">
        <f>SUM(Q38:Q44)</f>
        <v>0</v>
      </c>
      <c r="Q37" s="625"/>
      <c r="R37" s="624">
        <f>SUM(S38:S44)</f>
        <v>0</v>
      </c>
      <c r="S37" s="625"/>
      <c r="T37" s="123"/>
      <c r="U37" s="125" t="e">
        <f>+D37/Nb_Lgts</f>
        <v>#DIV/0!</v>
      </c>
      <c r="V37" s="125" t="e">
        <f>+E37/Nb_Lgts</f>
        <v>#DIV/0!</v>
      </c>
      <c r="W37" s="125" t="e">
        <f>+G37/Nb_Lgts</f>
        <v>#DIV/0!</v>
      </c>
      <c r="X37" s="125" t="e">
        <f>+I37/Nb_Lgts</f>
        <v>#DIV/0!</v>
      </c>
      <c r="Y37" s="125" t="e">
        <f>+K37/Nb_Lgts</f>
        <v>#DIV/0!</v>
      </c>
      <c r="Z37" s="125" t="e">
        <f>+M37/Nb_Lgts</f>
        <v>#DIV/0!</v>
      </c>
      <c r="AA37" s="125" t="e">
        <f>+O37/Nb_Lgts</f>
        <v>#DIV/0!</v>
      </c>
      <c r="AB37" s="125" t="e">
        <f>+Q37/Nb_Lgts</f>
        <v>#DIV/0!</v>
      </c>
      <c r="AC37" s="126"/>
      <c r="AD37" s="127" t="e">
        <f t="shared" ref="AD37:AD43" si="4">AVERAGE(U37:AB37)</f>
        <v>#DIV/0!</v>
      </c>
    </row>
    <row r="38" spans="1:30" s="45" customFormat="1" ht="15" customHeight="1" outlineLevel="1" x14ac:dyDescent="0.25">
      <c r="A38" s="469" t="s">
        <v>49</v>
      </c>
      <c r="B38" s="470"/>
      <c r="C38" s="471"/>
      <c r="D38" s="9"/>
      <c r="E38" s="129"/>
      <c r="F38" s="9"/>
      <c r="G38" s="129"/>
      <c r="H38" s="9"/>
      <c r="I38" s="129"/>
      <c r="J38" s="9"/>
      <c r="K38" s="129"/>
      <c r="L38" s="9"/>
      <c r="M38" s="129"/>
      <c r="N38" s="9"/>
      <c r="O38" s="129"/>
      <c r="P38" s="9"/>
      <c r="Q38" s="129"/>
      <c r="R38" s="9"/>
      <c r="S38" s="129"/>
      <c r="T38" s="130"/>
      <c r="U38" s="132" t="str">
        <f t="shared" ref="U38:U43" si="5">IF(D38&gt;0,+E38/D38,"")</f>
        <v/>
      </c>
      <c r="V38" s="132" t="str">
        <f>IF(F38&gt;0,+G38/F38,"")</f>
        <v/>
      </c>
      <c r="W38" s="132" t="str">
        <f>IF(H38&gt;0,+I38/H38,"")</f>
        <v/>
      </c>
      <c r="X38" s="132" t="str">
        <f>IF(J38&gt;0,+K38/J38,"")</f>
        <v/>
      </c>
      <c r="Y38" s="132" t="str">
        <f>IF(L38&gt;0,+M38/L38,"")</f>
        <v/>
      </c>
      <c r="Z38" s="132" t="str">
        <f>IF(N38&gt;0,+O38/N38,"")</f>
        <v/>
      </c>
      <c r="AA38" s="132" t="str">
        <f>IF(P38&gt;0,+Q38/P38,"")</f>
        <v/>
      </c>
      <c r="AB38" s="132" t="str">
        <f>IF(R38&gt;0,+S38/R38,"")</f>
        <v/>
      </c>
      <c r="AC38" s="131"/>
      <c r="AD38" s="133" t="e">
        <f t="shared" si="4"/>
        <v>#DIV/0!</v>
      </c>
    </row>
    <row r="39" spans="1:30" s="45" customFormat="1" ht="15" customHeight="1" outlineLevel="1" x14ac:dyDescent="0.25">
      <c r="A39" s="469" t="s">
        <v>64</v>
      </c>
      <c r="B39" s="470"/>
      <c r="C39" s="471"/>
      <c r="D39" s="9"/>
      <c r="E39" s="129"/>
      <c r="F39" s="9"/>
      <c r="G39" s="129"/>
      <c r="H39" s="9"/>
      <c r="I39" s="129"/>
      <c r="J39" s="9"/>
      <c r="K39" s="129"/>
      <c r="L39" s="9"/>
      <c r="M39" s="129"/>
      <c r="N39" s="9"/>
      <c r="O39" s="129"/>
      <c r="P39" s="9"/>
      <c r="Q39" s="129"/>
      <c r="R39" s="9"/>
      <c r="S39" s="129"/>
      <c r="T39" s="130"/>
      <c r="U39" s="132" t="str">
        <f t="shared" si="5"/>
        <v/>
      </c>
      <c r="V39" s="132" t="str">
        <f>IF(E39&gt;0,+F39/E39,"")</f>
        <v/>
      </c>
      <c r="W39" s="132" t="str">
        <f>IF(G39&gt;0,+H39/G39,"")</f>
        <v/>
      </c>
      <c r="X39" s="132" t="str">
        <f>IF(I39&gt;0,+J39/I39,"")</f>
        <v/>
      </c>
      <c r="Y39" s="132" t="str">
        <f>IF(K39&gt;0,+L39/K39,"")</f>
        <v/>
      </c>
      <c r="Z39" s="132" t="str">
        <f>IF(M39&gt;0,+N39/M39,"")</f>
        <v/>
      </c>
      <c r="AA39" s="132" t="str">
        <f>IF(O39&gt;0,+P39/O39,"")</f>
        <v/>
      </c>
      <c r="AB39" s="132" t="str">
        <f>IF(Q39&gt;0,+R39/Q39,"")</f>
        <v/>
      </c>
      <c r="AC39" s="131"/>
      <c r="AD39" s="133" t="e">
        <f t="shared" si="4"/>
        <v>#DIV/0!</v>
      </c>
    </row>
    <row r="40" spans="1:30" s="45" customFormat="1" ht="15" customHeight="1" outlineLevel="1" x14ac:dyDescent="0.25">
      <c r="A40" s="469" t="s">
        <v>65</v>
      </c>
      <c r="B40" s="470"/>
      <c r="C40" s="471"/>
      <c r="D40" s="9"/>
      <c r="E40" s="129"/>
      <c r="F40" s="9"/>
      <c r="G40" s="129"/>
      <c r="H40" s="9"/>
      <c r="I40" s="129"/>
      <c r="J40" s="9"/>
      <c r="K40" s="129"/>
      <c r="L40" s="9"/>
      <c r="M40" s="129"/>
      <c r="N40" s="9"/>
      <c r="O40" s="129"/>
      <c r="P40" s="9"/>
      <c r="Q40" s="129"/>
      <c r="R40" s="9"/>
      <c r="S40" s="129"/>
      <c r="T40" s="130"/>
      <c r="U40" s="132" t="str">
        <f t="shared" si="5"/>
        <v/>
      </c>
      <c r="V40" s="132" t="str">
        <f>IF(E40&gt;0,+F40/E40,"")</f>
        <v/>
      </c>
      <c r="W40" s="132" t="str">
        <f>IF(G40&gt;0,+H40/G40,"")</f>
        <v/>
      </c>
      <c r="X40" s="132" t="str">
        <f>IF(I40&gt;0,+J40/I40,"")</f>
        <v/>
      </c>
      <c r="Y40" s="132" t="str">
        <f>IF(K40&gt;0,+L40/K40,"")</f>
        <v/>
      </c>
      <c r="Z40" s="132" t="str">
        <f>IF(M40&gt;0,+N40/M40,"")</f>
        <v/>
      </c>
      <c r="AA40" s="132" t="str">
        <f>IF(O40&gt;0,+P40/O40,"")</f>
        <v/>
      </c>
      <c r="AB40" s="132" t="str">
        <f>IF(Q40&gt;0,+R40/Q40,"")</f>
        <v/>
      </c>
      <c r="AC40" s="131"/>
      <c r="AD40" s="133" t="e">
        <f t="shared" si="4"/>
        <v>#DIV/0!</v>
      </c>
    </row>
    <row r="41" spans="1:30" s="45" customFormat="1" ht="15" customHeight="1" outlineLevel="1" x14ac:dyDescent="0.25">
      <c r="A41" s="469" t="s">
        <v>183</v>
      </c>
      <c r="B41" s="470"/>
      <c r="C41" s="471"/>
      <c r="D41" s="9"/>
      <c r="E41" s="129"/>
      <c r="F41" s="9"/>
      <c r="G41" s="129"/>
      <c r="H41" s="9"/>
      <c r="I41" s="129"/>
      <c r="J41" s="9"/>
      <c r="K41" s="129"/>
      <c r="L41" s="9"/>
      <c r="M41" s="129"/>
      <c r="N41" s="9"/>
      <c r="O41" s="129"/>
      <c r="P41" s="9"/>
      <c r="Q41" s="129"/>
      <c r="R41" s="9"/>
      <c r="S41" s="129"/>
      <c r="T41" s="130"/>
      <c r="U41" s="132" t="str">
        <f t="shared" si="5"/>
        <v/>
      </c>
      <c r="V41" s="132" t="str">
        <f>IF(E41&gt;0,+F41/E41,"")</f>
        <v/>
      </c>
      <c r="W41" s="132" t="str">
        <f>IF(G41&gt;0,+H41/G41,"")</f>
        <v/>
      </c>
      <c r="X41" s="132" t="str">
        <f>IF(I41&gt;0,+J41/I41,"")</f>
        <v/>
      </c>
      <c r="Y41" s="132" t="str">
        <f>IF(K41&gt;0,+L41/K41,"")</f>
        <v/>
      </c>
      <c r="Z41" s="132" t="str">
        <f>IF(M41&gt;0,+N41/M41,"")</f>
        <v/>
      </c>
      <c r="AA41" s="132" t="str">
        <f>IF(O41&gt;0,+P41/O41,"")</f>
        <v/>
      </c>
      <c r="AB41" s="132" t="str">
        <f>IF(Q41&gt;0,+R41/Q41,"")</f>
        <v/>
      </c>
      <c r="AC41" s="131"/>
      <c r="AD41" s="133" t="e">
        <f t="shared" si="4"/>
        <v>#DIV/0!</v>
      </c>
    </row>
    <row r="42" spans="1:30" s="45" customFormat="1" ht="15" customHeight="1" outlineLevel="1" x14ac:dyDescent="0.25">
      <c r="A42" s="572" t="s">
        <v>15</v>
      </c>
      <c r="B42" s="573"/>
      <c r="C42" s="574"/>
      <c r="D42" s="9"/>
      <c r="E42" s="129"/>
      <c r="F42" s="9"/>
      <c r="G42" s="129"/>
      <c r="H42" s="9"/>
      <c r="I42" s="129"/>
      <c r="J42" s="9"/>
      <c r="K42" s="129"/>
      <c r="L42" s="9"/>
      <c r="M42" s="129"/>
      <c r="N42" s="9"/>
      <c r="O42" s="129"/>
      <c r="P42" s="9"/>
      <c r="Q42" s="129"/>
      <c r="R42" s="9"/>
      <c r="S42" s="129"/>
      <c r="T42" s="130"/>
      <c r="U42" s="132" t="str">
        <f t="shared" si="5"/>
        <v/>
      </c>
      <c r="V42" s="132" t="str">
        <f>IF(E42&gt;0,+F42/E42,"")</f>
        <v/>
      </c>
      <c r="W42" s="132" t="str">
        <f>IF(G42&gt;0,+H42/G42,"")</f>
        <v/>
      </c>
      <c r="X42" s="132" t="str">
        <f>IF(I42&gt;0,+J42/I42,"")</f>
        <v/>
      </c>
      <c r="Y42" s="132" t="str">
        <f>IF(K42&gt;0,+L42/K42,"")</f>
        <v/>
      </c>
      <c r="Z42" s="132" t="str">
        <f>IF(M42&gt;0,+N42/M42,"")</f>
        <v/>
      </c>
      <c r="AA42" s="132" t="str">
        <f>IF(O42&gt;0,+P42/O42,"")</f>
        <v/>
      </c>
      <c r="AB42" s="132" t="str">
        <f>IF(Q42&gt;0,+R42/Q42,"")</f>
        <v/>
      </c>
      <c r="AC42" s="131"/>
      <c r="AD42" s="133" t="e">
        <f t="shared" si="4"/>
        <v>#DIV/0!</v>
      </c>
    </row>
    <row r="43" spans="1:30" s="45" customFormat="1" ht="15" customHeight="1" outlineLevel="1" x14ac:dyDescent="0.25">
      <c r="A43" s="469" t="s">
        <v>51</v>
      </c>
      <c r="B43" s="470"/>
      <c r="C43" s="471"/>
      <c r="D43" s="9"/>
      <c r="E43" s="129"/>
      <c r="F43" s="9"/>
      <c r="G43" s="129"/>
      <c r="H43" s="9"/>
      <c r="I43" s="129"/>
      <c r="J43" s="9"/>
      <c r="K43" s="129"/>
      <c r="L43" s="9"/>
      <c r="M43" s="129"/>
      <c r="N43" s="9"/>
      <c r="O43" s="129"/>
      <c r="P43" s="9"/>
      <c r="Q43" s="129"/>
      <c r="R43" s="9"/>
      <c r="S43" s="129"/>
      <c r="T43" s="130"/>
      <c r="U43" s="132" t="str">
        <f t="shared" si="5"/>
        <v/>
      </c>
      <c r="V43" s="132" t="str">
        <f>IF(E43&gt;0,+F43/E43,"")</f>
        <v/>
      </c>
      <c r="W43" s="132" t="str">
        <f>IF(G43&gt;0,+H43/G43,"")</f>
        <v/>
      </c>
      <c r="X43" s="132" t="str">
        <f>IF(I43&gt;0,+J43/I43,"")</f>
        <v/>
      </c>
      <c r="Y43" s="132" t="str">
        <f>IF(K43&gt;0,+L43/K43,"")</f>
        <v/>
      </c>
      <c r="Z43" s="132" t="str">
        <f>IF(M43&gt;0,+N43/M43,"")</f>
        <v/>
      </c>
      <c r="AA43" s="132" t="str">
        <f>IF(O43&gt;0,+P43/O43,"")</f>
        <v/>
      </c>
      <c r="AB43" s="132" t="str">
        <f>IF(Q43&gt;0,+R43/Q43,"")</f>
        <v/>
      </c>
      <c r="AC43" s="131"/>
      <c r="AD43" s="133" t="e">
        <f t="shared" si="4"/>
        <v>#DIV/0!</v>
      </c>
    </row>
    <row r="44" spans="1:30" s="142" customFormat="1" ht="8.25" x14ac:dyDescent="0.25">
      <c r="A44" s="12"/>
      <c r="B44" s="134"/>
      <c r="C44" s="135"/>
      <c r="D44" s="263"/>
      <c r="E44" s="136"/>
      <c r="F44" s="263"/>
      <c r="G44" s="136"/>
      <c r="H44" s="263"/>
      <c r="I44" s="136"/>
      <c r="J44" s="263"/>
      <c r="K44" s="136"/>
      <c r="L44" s="263"/>
      <c r="M44" s="136"/>
      <c r="N44" s="263"/>
      <c r="O44" s="136"/>
      <c r="P44" s="263"/>
      <c r="Q44" s="136"/>
      <c r="R44" s="263"/>
      <c r="S44" s="136"/>
      <c r="T44" s="137"/>
      <c r="U44" s="139"/>
      <c r="V44" s="140"/>
      <c r="W44" s="139"/>
      <c r="X44" s="140"/>
      <c r="Y44" s="139"/>
      <c r="Z44" s="140"/>
      <c r="AA44" s="139"/>
      <c r="AB44" s="140"/>
      <c r="AD44" s="139"/>
    </row>
    <row r="45" spans="1:30" s="128" customFormat="1" x14ac:dyDescent="0.25">
      <c r="A45" s="122"/>
      <c r="B45" s="280" t="s">
        <v>123</v>
      </c>
      <c r="C45" s="279"/>
      <c r="D45" s="624">
        <f>SUM(E46:E54)</f>
        <v>0</v>
      </c>
      <c r="E45" s="625"/>
      <c r="F45" s="624">
        <f>SUM(G46:G54)</f>
        <v>0</v>
      </c>
      <c r="G45" s="625"/>
      <c r="H45" s="624">
        <f>SUM(I46:I54)</f>
        <v>0</v>
      </c>
      <c r="I45" s="625"/>
      <c r="J45" s="624">
        <f>SUM(K46:K54)</f>
        <v>0</v>
      </c>
      <c r="K45" s="625"/>
      <c r="L45" s="624">
        <f>SUM(M46:M54)</f>
        <v>0</v>
      </c>
      <c r="M45" s="625"/>
      <c r="N45" s="624">
        <f>SUM(O46:O54)</f>
        <v>0</v>
      </c>
      <c r="O45" s="625"/>
      <c r="P45" s="624">
        <f>SUM(Q46:Q54)</f>
        <v>0</v>
      </c>
      <c r="Q45" s="625"/>
      <c r="R45" s="624">
        <f>SUM(S46:S54)</f>
        <v>0</v>
      </c>
      <c r="S45" s="625"/>
      <c r="T45" s="123"/>
      <c r="U45" s="125" t="e">
        <f>+D45/Nb_Lgts</f>
        <v>#DIV/0!</v>
      </c>
      <c r="V45" s="125" t="e">
        <f>+E45/Nb_Lgts</f>
        <v>#DIV/0!</v>
      </c>
      <c r="W45" s="125" t="e">
        <f>+G45/Nb_Lgts</f>
        <v>#DIV/0!</v>
      </c>
      <c r="X45" s="125" t="e">
        <f>+I45/Nb_Lgts</f>
        <v>#DIV/0!</v>
      </c>
      <c r="Y45" s="125" t="e">
        <f>+K45/Nb_Lgts</f>
        <v>#DIV/0!</v>
      </c>
      <c r="Z45" s="125" t="e">
        <f>+M45/Nb_Lgts</f>
        <v>#DIV/0!</v>
      </c>
      <c r="AA45" s="125" t="e">
        <f>+O45/Nb_Lgts</f>
        <v>#DIV/0!</v>
      </c>
      <c r="AB45" s="125" t="e">
        <f>+Q45/Nb_Lgts</f>
        <v>#DIV/0!</v>
      </c>
      <c r="AC45" s="126"/>
      <c r="AD45" s="127" t="e">
        <f t="shared" ref="AD45:AD53" si="6">AVERAGE(U45:AB45)</f>
        <v>#DIV/0!</v>
      </c>
    </row>
    <row r="46" spans="1:30" s="45" customFormat="1" ht="15" customHeight="1" outlineLevel="1" x14ac:dyDescent="0.25">
      <c r="A46" s="469" t="s">
        <v>224</v>
      </c>
      <c r="B46" s="470"/>
      <c r="C46" s="471"/>
      <c r="D46" s="30"/>
      <c r="E46" s="129"/>
      <c r="F46" s="30"/>
      <c r="G46" s="129"/>
      <c r="H46" s="30"/>
      <c r="I46" s="129"/>
      <c r="J46" s="30"/>
      <c r="K46" s="129"/>
      <c r="L46" s="30"/>
      <c r="M46" s="129"/>
      <c r="N46" s="30"/>
      <c r="O46" s="129"/>
      <c r="P46" s="30"/>
      <c r="Q46" s="129"/>
      <c r="R46" s="30"/>
      <c r="S46" s="129"/>
      <c r="T46" s="130"/>
      <c r="U46" s="132" t="str">
        <f t="shared" ref="U46:U53" si="7">IF(D46&gt;0,+E46/D46,"")</f>
        <v/>
      </c>
      <c r="V46" s="132" t="str">
        <f t="shared" ref="V46:V53" si="8">IF(F46&gt;0,+G46/F46,"")</f>
        <v/>
      </c>
      <c r="W46" s="132" t="str">
        <f t="shared" ref="W46:W53" si="9">IF(H46&gt;0,+I46/H46,"")</f>
        <v/>
      </c>
      <c r="X46" s="132" t="str">
        <f t="shared" ref="X46:X53" si="10">IF(J46&gt;0,+K46/J46,"")</f>
        <v/>
      </c>
      <c r="Y46" s="132" t="str">
        <f t="shared" ref="Y46:Y53" si="11">IF(L46&gt;0,+M46/L46,"")</f>
        <v/>
      </c>
      <c r="Z46" s="132" t="str">
        <f t="shared" ref="Z46:Z53" si="12">IF(N46&gt;0,+O46/N46,"")</f>
        <v/>
      </c>
      <c r="AA46" s="132" t="str">
        <f t="shared" ref="AA46:AA53" si="13">IF(P46&gt;0,+Q46/P46,"")</f>
        <v/>
      </c>
      <c r="AB46" s="132" t="str">
        <f t="shared" ref="AB46:AB53" si="14">IF(R46&gt;0,+S46/R46,"")</f>
        <v/>
      </c>
      <c r="AC46" s="131"/>
      <c r="AD46" s="133" t="e">
        <f t="shared" si="6"/>
        <v>#DIV/0!</v>
      </c>
    </row>
    <row r="47" spans="1:30" s="45" customFormat="1" ht="15" customHeight="1" outlineLevel="1" x14ac:dyDescent="0.25">
      <c r="A47" s="469" t="s">
        <v>225</v>
      </c>
      <c r="B47" s="470"/>
      <c r="C47" s="471"/>
      <c r="D47" s="30"/>
      <c r="E47" s="129"/>
      <c r="F47" s="30"/>
      <c r="G47" s="129"/>
      <c r="H47" s="30"/>
      <c r="I47" s="129"/>
      <c r="J47" s="30"/>
      <c r="K47" s="129"/>
      <c r="L47" s="30"/>
      <c r="M47" s="129"/>
      <c r="N47" s="30"/>
      <c r="O47" s="129"/>
      <c r="P47" s="30"/>
      <c r="Q47" s="129"/>
      <c r="R47" s="30"/>
      <c r="S47" s="129"/>
      <c r="T47" s="130"/>
      <c r="U47" s="132" t="str">
        <f t="shared" si="7"/>
        <v/>
      </c>
      <c r="V47" s="132" t="str">
        <f t="shared" si="8"/>
        <v/>
      </c>
      <c r="W47" s="132" t="str">
        <f t="shared" si="9"/>
        <v/>
      </c>
      <c r="X47" s="132" t="str">
        <f t="shared" si="10"/>
        <v/>
      </c>
      <c r="Y47" s="132" t="str">
        <f t="shared" si="11"/>
        <v/>
      </c>
      <c r="Z47" s="132" t="str">
        <f t="shared" si="12"/>
        <v/>
      </c>
      <c r="AA47" s="132" t="str">
        <f t="shared" si="13"/>
        <v/>
      </c>
      <c r="AB47" s="132" t="str">
        <f t="shared" si="14"/>
        <v/>
      </c>
      <c r="AC47" s="131"/>
      <c r="AD47" s="133" t="e">
        <f t="shared" si="6"/>
        <v>#DIV/0!</v>
      </c>
    </row>
    <row r="48" spans="1:30" s="45" customFormat="1" ht="15" customHeight="1" outlineLevel="1" x14ac:dyDescent="0.25">
      <c r="A48" s="469" t="s">
        <v>226</v>
      </c>
      <c r="B48" s="470"/>
      <c r="C48" s="471"/>
      <c r="D48" s="30"/>
      <c r="E48" s="129"/>
      <c r="F48" s="30"/>
      <c r="G48" s="129"/>
      <c r="H48" s="30"/>
      <c r="I48" s="129"/>
      <c r="J48" s="30"/>
      <c r="K48" s="129"/>
      <c r="L48" s="30"/>
      <c r="M48" s="129"/>
      <c r="N48" s="30"/>
      <c r="O48" s="129"/>
      <c r="P48" s="30"/>
      <c r="Q48" s="129"/>
      <c r="R48" s="30"/>
      <c r="S48" s="129"/>
      <c r="T48" s="143"/>
      <c r="U48" s="132" t="str">
        <f t="shared" si="7"/>
        <v/>
      </c>
      <c r="V48" s="132" t="str">
        <f t="shared" si="8"/>
        <v/>
      </c>
      <c r="W48" s="132" t="str">
        <f t="shared" si="9"/>
        <v/>
      </c>
      <c r="X48" s="132" t="str">
        <f t="shared" si="10"/>
        <v/>
      </c>
      <c r="Y48" s="132" t="str">
        <f t="shared" si="11"/>
        <v/>
      </c>
      <c r="Z48" s="132" t="str">
        <f t="shared" si="12"/>
        <v/>
      </c>
      <c r="AA48" s="132" t="str">
        <f t="shared" si="13"/>
        <v/>
      </c>
      <c r="AB48" s="132" t="str">
        <f t="shared" si="14"/>
        <v/>
      </c>
      <c r="AC48" s="131"/>
      <c r="AD48" s="133" t="e">
        <f t="shared" si="6"/>
        <v>#DIV/0!</v>
      </c>
    </row>
    <row r="49" spans="1:30" s="45" customFormat="1" ht="15" customHeight="1" outlineLevel="1" x14ac:dyDescent="0.25">
      <c r="A49" s="469" t="s">
        <v>227</v>
      </c>
      <c r="B49" s="470"/>
      <c r="C49" s="471"/>
      <c r="D49" s="30"/>
      <c r="E49" s="129"/>
      <c r="F49" s="30"/>
      <c r="G49" s="129"/>
      <c r="H49" s="30"/>
      <c r="I49" s="129"/>
      <c r="J49" s="30"/>
      <c r="K49" s="129"/>
      <c r="L49" s="30"/>
      <c r="M49" s="129"/>
      <c r="N49" s="30"/>
      <c r="O49" s="129"/>
      <c r="P49" s="30"/>
      <c r="Q49" s="129"/>
      <c r="R49" s="30"/>
      <c r="S49" s="129"/>
      <c r="T49" s="143"/>
      <c r="U49" s="132" t="str">
        <f t="shared" si="7"/>
        <v/>
      </c>
      <c r="V49" s="132" t="str">
        <f t="shared" si="8"/>
        <v/>
      </c>
      <c r="W49" s="132" t="str">
        <f t="shared" si="9"/>
        <v/>
      </c>
      <c r="X49" s="132" t="str">
        <f t="shared" si="10"/>
        <v/>
      </c>
      <c r="Y49" s="132" t="str">
        <f t="shared" si="11"/>
        <v/>
      </c>
      <c r="Z49" s="132" t="str">
        <f t="shared" si="12"/>
        <v/>
      </c>
      <c r="AA49" s="132" t="str">
        <f t="shared" si="13"/>
        <v/>
      </c>
      <c r="AB49" s="132" t="str">
        <f t="shared" si="14"/>
        <v/>
      </c>
      <c r="AC49" s="131"/>
      <c r="AD49" s="133" t="e">
        <f t="shared" si="6"/>
        <v>#DIV/0!</v>
      </c>
    </row>
    <row r="50" spans="1:30" s="45" customFormat="1" ht="15" customHeight="1" outlineLevel="1" x14ac:dyDescent="0.25">
      <c r="A50" s="469" t="s">
        <v>228</v>
      </c>
      <c r="B50" s="470"/>
      <c r="C50" s="471"/>
      <c r="D50" s="30"/>
      <c r="E50" s="129"/>
      <c r="F50" s="30"/>
      <c r="G50" s="129"/>
      <c r="H50" s="30"/>
      <c r="I50" s="129"/>
      <c r="J50" s="30"/>
      <c r="K50" s="129"/>
      <c r="L50" s="30"/>
      <c r="M50" s="129"/>
      <c r="N50" s="30"/>
      <c r="O50" s="129"/>
      <c r="P50" s="30"/>
      <c r="Q50" s="129"/>
      <c r="R50" s="30"/>
      <c r="S50" s="129"/>
      <c r="T50" s="130"/>
      <c r="U50" s="132" t="str">
        <f t="shared" si="7"/>
        <v/>
      </c>
      <c r="V50" s="132" t="str">
        <f t="shared" si="8"/>
        <v/>
      </c>
      <c r="W50" s="132" t="str">
        <f t="shared" si="9"/>
        <v/>
      </c>
      <c r="X50" s="132" t="str">
        <f t="shared" si="10"/>
        <v/>
      </c>
      <c r="Y50" s="132" t="str">
        <f t="shared" si="11"/>
        <v/>
      </c>
      <c r="Z50" s="132" t="str">
        <f t="shared" si="12"/>
        <v/>
      </c>
      <c r="AA50" s="132" t="str">
        <f t="shared" si="13"/>
        <v/>
      </c>
      <c r="AB50" s="132" t="str">
        <f t="shared" si="14"/>
        <v/>
      </c>
      <c r="AC50" s="131"/>
      <c r="AD50" s="133" t="e">
        <f t="shared" si="6"/>
        <v>#DIV/0!</v>
      </c>
    </row>
    <row r="51" spans="1:30" s="45" customFormat="1" ht="15" customHeight="1" outlineLevel="1" x14ac:dyDescent="0.25">
      <c r="A51" s="469" t="s">
        <v>229</v>
      </c>
      <c r="B51" s="470"/>
      <c r="C51" s="471"/>
      <c r="D51" s="30"/>
      <c r="E51" s="129"/>
      <c r="F51" s="30"/>
      <c r="G51" s="129"/>
      <c r="H51" s="30"/>
      <c r="I51" s="129"/>
      <c r="J51" s="30"/>
      <c r="K51" s="129"/>
      <c r="L51" s="30"/>
      <c r="M51" s="129"/>
      <c r="N51" s="30"/>
      <c r="O51" s="129"/>
      <c r="P51" s="30"/>
      <c r="Q51" s="129"/>
      <c r="R51" s="30"/>
      <c r="S51" s="129"/>
      <c r="T51" s="143"/>
      <c r="U51" s="132" t="str">
        <f t="shared" si="7"/>
        <v/>
      </c>
      <c r="V51" s="132" t="str">
        <f t="shared" si="8"/>
        <v/>
      </c>
      <c r="W51" s="132" t="str">
        <f t="shared" si="9"/>
        <v/>
      </c>
      <c r="X51" s="132" t="str">
        <f t="shared" si="10"/>
        <v/>
      </c>
      <c r="Y51" s="132" t="str">
        <f t="shared" si="11"/>
        <v/>
      </c>
      <c r="Z51" s="132" t="str">
        <f t="shared" si="12"/>
        <v/>
      </c>
      <c r="AA51" s="132" t="str">
        <f t="shared" si="13"/>
        <v/>
      </c>
      <c r="AB51" s="132" t="str">
        <f t="shared" si="14"/>
        <v/>
      </c>
      <c r="AC51" s="131"/>
      <c r="AD51" s="133" t="e">
        <f t="shared" si="6"/>
        <v>#DIV/0!</v>
      </c>
    </row>
    <row r="52" spans="1:30" s="45" customFormat="1" ht="15" customHeight="1" outlineLevel="1" x14ac:dyDescent="0.25">
      <c r="A52" s="469" t="s">
        <v>230</v>
      </c>
      <c r="B52" s="470"/>
      <c r="C52" s="471"/>
      <c r="D52" s="30"/>
      <c r="E52" s="129"/>
      <c r="F52" s="30"/>
      <c r="G52" s="129"/>
      <c r="H52" s="30"/>
      <c r="I52" s="129"/>
      <c r="J52" s="30"/>
      <c r="K52" s="129"/>
      <c r="L52" s="30"/>
      <c r="M52" s="129"/>
      <c r="N52" s="30"/>
      <c r="O52" s="129"/>
      <c r="P52" s="30"/>
      <c r="Q52" s="129"/>
      <c r="R52" s="30"/>
      <c r="S52" s="129"/>
      <c r="T52" s="143"/>
      <c r="U52" s="132" t="str">
        <f t="shared" si="7"/>
        <v/>
      </c>
      <c r="V52" s="132" t="str">
        <f t="shared" si="8"/>
        <v/>
      </c>
      <c r="W52" s="132" t="str">
        <f t="shared" si="9"/>
        <v/>
      </c>
      <c r="X52" s="132" t="str">
        <f t="shared" si="10"/>
        <v/>
      </c>
      <c r="Y52" s="132" t="str">
        <f t="shared" si="11"/>
        <v/>
      </c>
      <c r="Z52" s="132" t="str">
        <f t="shared" si="12"/>
        <v/>
      </c>
      <c r="AA52" s="132" t="str">
        <f t="shared" si="13"/>
        <v/>
      </c>
      <c r="AB52" s="132" t="str">
        <f t="shared" si="14"/>
        <v/>
      </c>
      <c r="AC52" s="131"/>
      <c r="AD52" s="133" t="e">
        <f t="shared" si="6"/>
        <v>#DIV/0!</v>
      </c>
    </row>
    <row r="53" spans="1:30" s="45" customFormat="1" ht="15" customHeight="1" outlineLevel="1" x14ac:dyDescent="0.25">
      <c r="A53" s="469" t="s">
        <v>73</v>
      </c>
      <c r="B53" s="470"/>
      <c r="C53" s="471"/>
      <c r="D53" s="9"/>
      <c r="E53" s="129"/>
      <c r="F53" s="9"/>
      <c r="G53" s="195"/>
      <c r="H53" s="9"/>
      <c r="I53" s="195"/>
      <c r="J53" s="9"/>
      <c r="K53" s="195"/>
      <c r="L53" s="9"/>
      <c r="M53" s="195"/>
      <c r="N53" s="9"/>
      <c r="O53" s="195"/>
      <c r="P53" s="9"/>
      <c r="Q53" s="195"/>
      <c r="R53" s="9"/>
      <c r="S53" s="195"/>
      <c r="T53" s="143"/>
      <c r="U53" s="132" t="str">
        <f t="shared" si="7"/>
        <v/>
      </c>
      <c r="V53" s="132" t="str">
        <f t="shared" si="8"/>
        <v/>
      </c>
      <c r="W53" s="132" t="str">
        <f t="shared" si="9"/>
        <v/>
      </c>
      <c r="X53" s="132" t="str">
        <f t="shared" si="10"/>
        <v/>
      </c>
      <c r="Y53" s="132" t="str">
        <f t="shared" si="11"/>
        <v/>
      </c>
      <c r="Z53" s="132" t="str">
        <f t="shared" si="12"/>
        <v/>
      </c>
      <c r="AA53" s="132" t="str">
        <f t="shared" si="13"/>
        <v/>
      </c>
      <c r="AB53" s="132" t="str">
        <f t="shared" si="14"/>
        <v/>
      </c>
      <c r="AC53" s="131"/>
      <c r="AD53" s="133" t="e">
        <f t="shared" si="6"/>
        <v>#DIV/0!</v>
      </c>
    </row>
    <row r="54" spans="1:30" s="142" customFormat="1" ht="8.25" x14ac:dyDescent="0.25">
      <c r="A54" s="12"/>
      <c r="B54" s="134"/>
      <c r="C54" s="135"/>
      <c r="D54" s="263"/>
      <c r="E54" s="136"/>
      <c r="F54" s="263"/>
      <c r="G54" s="136"/>
      <c r="H54" s="263"/>
      <c r="I54" s="136"/>
      <c r="J54" s="263"/>
      <c r="K54" s="136"/>
      <c r="L54" s="263"/>
      <c r="M54" s="136"/>
      <c r="N54" s="263"/>
      <c r="O54" s="136"/>
      <c r="P54" s="263"/>
      <c r="Q54" s="136"/>
      <c r="R54" s="263"/>
      <c r="S54" s="136"/>
      <c r="T54" s="137"/>
      <c r="U54" s="139"/>
      <c r="V54" s="140"/>
      <c r="W54" s="139"/>
      <c r="X54" s="140"/>
      <c r="Y54" s="139"/>
      <c r="Z54" s="140"/>
      <c r="AA54" s="139"/>
      <c r="AB54" s="140"/>
      <c r="AD54" s="139"/>
    </row>
    <row r="55" spans="1:30" s="128" customFormat="1" x14ac:dyDescent="0.25">
      <c r="A55" s="122"/>
      <c r="B55" s="280" t="s">
        <v>74</v>
      </c>
      <c r="C55" s="279"/>
      <c r="D55" s="624">
        <f>SUM(E56:E62)</f>
        <v>0</v>
      </c>
      <c r="E55" s="625"/>
      <c r="F55" s="624">
        <f>SUM(G56:G62)</f>
        <v>0</v>
      </c>
      <c r="G55" s="625"/>
      <c r="H55" s="624">
        <f>SUM(I56:I62)</f>
        <v>0</v>
      </c>
      <c r="I55" s="625"/>
      <c r="J55" s="624">
        <f>SUM(K56:K62)</f>
        <v>0</v>
      </c>
      <c r="K55" s="625"/>
      <c r="L55" s="624">
        <f>SUM(M56:M62)</f>
        <v>0</v>
      </c>
      <c r="M55" s="625"/>
      <c r="N55" s="624">
        <f>SUM(O56:O62)</f>
        <v>0</v>
      </c>
      <c r="O55" s="625"/>
      <c r="P55" s="624">
        <f>SUM(Q56:Q62)</f>
        <v>0</v>
      </c>
      <c r="Q55" s="625"/>
      <c r="R55" s="624">
        <f>SUM(S56:S62)</f>
        <v>0</v>
      </c>
      <c r="S55" s="625"/>
      <c r="T55" s="123"/>
      <c r="U55" s="125" t="e">
        <f>+D55/Nb_Lgts</f>
        <v>#DIV/0!</v>
      </c>
      <c r="V55" s="125" t="e">
        <f>+E55/Nb_Lgts</f>
        <v>#DIV/0!</v>
      </c>
      <c r="W55" s="125" t="e">
        <f>+G55/Nb_Lgts</f>
        <v>#DIV/0!</v>
      </c>
      <c r="X55" s="125" t="e">
        <f>+I55/Nb_Lgts</f>
        <v>#DIV/0!</v>
      </c>
      <c r="Y55" s="125" t="e">
        <f>+K55/Nb_Lgts</f>
        <v>#DIV/0!</v>
      </c>
      <c r="Z55" s="125" t="e">
        <f>+M55/Nb_Lgts</f>
        <v>#DIV/0!</v>
      </c>
      <c r="AA55" s="125" t="e">
        <f>+O55/Nb_Lgts</f>
        <v>#DIV/0!</v>
      </c>
      <c r="AB55" s="125" t="e">
        <f>+Q55/Nb_Lgts</f>
        <v>#DIV/0!</v>
      </c>
      <c r="AC55" s="126"/>
      <c r="AD55" s="127" t="e">
        <f>AVERAGE(U55:AB55)</f>
        <v>#DIV/0!</v>
      </c>
    </row>
    <row r="56" spans="1:30" s="45" customFormat="1" ht="15" hidden="1" customHeight="1" outlineLevel="1" x14ac:dyDescent="0.25">
      <c r="A56" s="469" t="s">
        <v>75</v>
      </c>
      <c r="B56" s="470"/>
      <c r="C56" s="471"/>
      <c r="D56" s="9"/>
      <c r="E56" s="129"/>
      <c r="F56" s="9"/>
      <c r="G56" s="129"/>
      <c r="H56" s="9"/>
      <c r="I56" s="129"/>
      <c r="J56" s="9"/>
      <c r="K56" s="129"/>
      <c r="L56" s="9"/>
      <c r="M56" s="129"/>
      <c r="N56" s="9"/>
      <c r="O56" s="129"/>
      <c r="P56" s="9"/>
      <c r="Q56" s="129"/>
      <c r="R56" s="9"/>
      <c r="S56" s="129"/>
      <c r="T56" s="130"/>
      <c r="U56" s="132" t="str">
        <f t="shared" ref="U56:U61" si="15">IF(D56&gt;0,+E56/D56,"")</f>
        <v/>
      </c>
      <c r="V56" s="132" t="str">
        <f t="shared" ref="V56:V61" si="16">IF(F56&gt;0,+G56/F56,"")</f>
        <v/>
      </c>
      <c r="W56" s="132" t="str">
        <f t="shared" ref="W56:W61" si="17">IF(H56&gt;0,+I56/H56,"")</f>
        <v/>
      </c>
      <c r="X56" s="132" t="str">
        <f t="shared" ref="X56:X61" si="18">IF(J56&gt;0,+K56/J56,"")</f>
        <v/>
      </c>
      <c r="Y56" s="132" t="str">
        <f t="shared" ref="Y56:Y61" si="19">IF(L56&gt;0,+M56/L56,"")</f>
        <v/>
      </c>
      <c r="Z56" s="132" t="str">
        <f t="shared" ref="Z56:Z61" si="20">IF(N56&gt;0,+O56/N56,"")</f>
        <v/>
      </c>
      <c r="AA56" s="132" t="str">
        <f t="shared" ref="AA56:AA61" si="21">IF(P56&gt;0,+Q56/P56,"")</f>
        <v/>
      </c>
      <c r="AB56" s="132" t="str">
        <f t="shared" ref="AB56:AB61" si="22">IF(R56&gt;0,+S56/R56,"")</f>
        <v/>
      </c>
      <c r="AC56" s="131"/>
      <c r="AD56" s="133" t="e">
        <f t="shared" ref="AD56:AD61" si="23">AVERAGE(U56:AB56)</f>
        <v>#DIV/0!</v>
      </c>
    </row>
    <row r="57" spans="1:30" s="45" customFormat="1" ht="15" hidden="1" customHeight="1" outlineLevel="1" x14ac:dyDescent="0.25">
      <c r="A57" s="469" t="s">
        <v>7</v>
      </c>
      <c r="B57" s="470"/>
      <c r="C57" s="471"/>
      <c r="D57" s="9"/>
      <c r="E57" s="129"/>
      <c r="F57" s="9"/>
      <c r="G57" s="129"/>
      <c r="H57" s="9"/>
      <c r="I57" s="129"/>
      <c r="J57" s="9"/>
      <c r="K57" s="129"/>
      <c r="L57" s="9"/>
      <c r="M57" s="129"/>
      <c r="N57" s="9"/>
      <c r="O57" s="129"/>
      <c r="P57" s="9"/>
      <c r="Q57" s="129"/>
      <c r="R57" s="9"/>
      <c r="S57" s="129"/>
      <c r="T57" s="130"/>
      <c r="U57" s="132" t="str">
        <f t="shared" si="15"/>
        <v/>
      </c>
      <c r="V57" s="132" t="str">
        <f t="shared" si="16"/>
        <v/>
      </c>
      <c r="W57" s="132" t="str">
        <f t="shared" si="17"/>
        <v/>
      </c>
      <c r="X57" s="132" t="str">
        <f t="shared" si="18"/>
        <v/>
      </c>
      <c r="Y57" s="132" t="str">
        <f t="shared" si="19"/>
        <v/>
      </c>
      <c r="Z57" s="132" t="str">
        <f t="shared" si="20"/>
        <v/>
      </c>
      <c r="AA57" s="132" t="str">
        <f t="shared" si="21"/>
        <v/>
      </c>
      <c r="AB57" s="132" t="str">
        <f t="shared" si="22"/>
        <v/>
      </c>
      <c r="AC57" s="131"/>
      <c r="AD57" s="133" t="e">
        <f t="shared" si="23"/>
        <v>#DIV/0!</v>
      </c>
    </row>
    <row r="58" spans="1:30" s="45" customFormat="1" ht="15" hidden="1" customHeight="1" outlineLevel="1" x14ac:dyDescent="0.25">
      <c r="A58" s="469" t="s">
        <v>76</v>
      </c>
      <c r="B58" s="470"/>
      <c r="C58" s="471"/>
      <c r="D58" s="9"/>
      <c r="E58" s="129"/>
      <c r="F58" s="9"/>
      <c r="G58" s="129"/>
      <c r="H58" s="9"/>
      <c r="I58" s="129"/>
      <c r="J58" s="9"/>
      <c r="K58" s="129"/>
      <c r="L58" s="9"/>
      <c r="M58" s="129"/>
      <c r="N58" s="9"/>
      <c r="O58" s="129"/>
      <c r="P58" s="9"/>
      <c r="Q58" s="129"/>
      <c r="R58" s="9"/>
      <c r="S58" s="129"/>
      <c r="T58" s="130"/>
      <c r="U58" s="132" t="str">
        <f t="shared" si="15"/>
        <v/>
      </c>
      <c r="V58" s="132" t="str">
        <f t="shared" si="16"/>
        <v/>
      </c>
      <c r="W58" s="132" t="str">
        <f t="shared" si="17"/>
        <v/>
      </c>
      <c r="X58" s="132" t="str">
        <f t="shared" si="18"/>
        <v/>
      </c>
      <c r="Y58" s="132" t="str">
        <f t="shared" si="19"/>
        <v/>
      </c>
      <c r="Z58" s="132" t="str">
        <f t="shared" si="20"/>
        <v/>
      </c>
      <c r="AA58" s="132" t="str">
        <f t="shared" si="21"/>
        <v/>
      </c>
      <c r="AB58" s="132" t="str">
        <f t="shared" si="22"/>
        <v/>
      </c>
      <c r="AC58" s="131"/>
      <c r="AD58" s="133" t="e">
        <f t="shared" si="23"/>
        <v>#DIV/0!</v>
      </c>
    </row>
    <row r="59" spans="1:30" s="45" customFormat="1" ht="15" hidden="1" customHeight="1" outlineLevel="1" x14ac:dyDescent="0.25">
      <c r="A59" s="469" t="s">
        <v>141</v>
      </c>
      <c r="B59" s="470"/>
      <c r="C59" s="471"/>
      <c r="D59" s="9"/>
      <c r="E59" s="129"/>
      <c r="F59" s="9"/>
      <c r="G59" s="129"/>
      <c r="H59" s="9"/>
      <c r="I59" s="129"/>
      <c r="J59" s="9"/>
      <c r="K59" s="129"/>
      <c r="L59" s="9"/>
      <c r="M59" s="129"/>
      <c r="N59" s="9"/>
      <c r="O59" s="129"/>
      <c r="P59" s="9"/>
      <c r="Q59" s="129"/>
      <c r="R59" s="9"/>
      <c r="S59" s="129"/>
      <c r="T59" s="130"/>
      <c r="U59" s="132" t="str">
        <f t="shared" si="15"/>
        <v/>
      </c>
      <c r="V59" s="132" t="str">
        <f t="shared" si="16"/>
        <v/>
      </c>
      <c r="W59" s="132" t="str">
        <f t="shared" si="17"/>
        <v/>
      </c>
      <c r="X59" s="132" t="str">
        <f t="shared" si="18"/>
        <v/>
      </c>
      <c r="Y59" s="132" t="str">
        <f t="shared" si="19"/>
        <v/>
      </c>
      <c r="Z59" s="132" t="str">
        <f t="shared" si="20"/>
        <v/>
      </c>
      <c r="AA59" s="132" t="str">
        <f t="shared" si="21"/>
        <v/>
      </c>
      <c r="AB59" s="132" t="str">
        <f t="shared" si="22"/>
        <v/>
      </c>
      <c r="AC59" s="131"/>
      <c r="AD59" s="133" t="e">
        <f t="shared" si="23"/>
        <v>#DIV/0!</v>
      </c>
    </row>
    <row r="60" spans="1:30" s="45" customFormat="1" ht="15" hidden="1" customHeight="1" outlineLevel="1" x14ac:dyDescent="0.25">
      <c r="A60" s="572" t="s">
        <v>142</v>
      </c>
      <c r="B60" s="573"/>
      <c r="C60" s="574"/>
      <c r="D60" s="9"/>
      <c r="E60" s="129"/>
      <c r="F60" s="9"/>
      <c r="G60" s="129"/>
      <c r="H60" s="9"/>
      <c r="I60" s="129"/>
      <c r="J60" s="9"/>
      <c r="K60" s="129"/>
      <c r="L60" s="9"/>
      <c r="M60" s="129"/>
      <c r="N60" s="9"/>
      <c r="O60" s="129"/>
      <c r="P60" s="9"/>
      <c r="Q60" s="129"/>
      <c r="R60" s="9"/>
      <c r="S60" s="129"/>
      <c r="T60" s="130"/>
      <c r="U60" s="132" t="str">
        <f t="shared" si="15"/>
        <v/>
      </c>
      <c r="V60" s="132" t="str">
        <f t="shared" si="16"/>
        <v/>
      </c>
      <c r="W60" s="132" t="str">
        <f t="shared" si="17"/>
        <v/>
      </c>
      <c r="X60" s="132" t="str">
        <f t="shared" si="18"/>
        <v/>
      </c>
      <c r="Y60" s="132" t="str">
        <f t="shared" si="19"/>
        <v/>
      </c>
      <c r="Z60" s="132" t="str">
        <f t="shared" si="20"/>
        <v/>
      </c>
      <c r="AA60" s="132" t="str">
        <f t="shared" si="21"/>
        <v/>
      </c>
      <c r="AB60" s="132" t="str">
        <f t="shared" si="22"/>
        <v/>
      </c>
      <c r="AC60" s="131"/>
      <c r="AD60" s="133" t="e">
        <f t="shared" si="23"/>
        <v>#DIV/0!</v>
      </c>
    </row>
    <row r="61" spans="1:30" s="45" customFormat="1" ht="15" hidden="1" customHeight="1" outlineLevel="1" x14ac:dyDescent="0.25">
      <c r="A61" s="572" t="s">
        <v>15</v>
      </c>
      <c r="B61" s="573"/>
      <c r="C61" s="574"/>
      <c r="D61" s="9"/>
      <c r="E61" s="129"/>
      <c r="F61" s="9"/>
      <c r="G61" s="129"/>
      <c r="H61" s="9"/>
      <c r="I61" s="129"/>
      <c r="J61" s="9"/>
      <c r="K61" s="129"/>
      <c r="L61" s="9"/>
      <c r="M61" s="129"/>
      <c r="N61" s="9"/>
      <c r="O61" s="129"/>
      <c r="P61" s="9"/>
      <c r="Q61" s="129"/>
      <c r="R61" s="9"/>
      <c r="S61" s="129"/>
      <c r="T61" s="130"/>
      <c r="U61" s="132" t="str">
        <f t="shared" si="15"/>
        <v/>
      </c>
      <c r="V61" s="132" t="str">
        <f t="shared" si="16"/>
        <v/>
      </c>
      <c r="W61" s="132" t="str">
        <f t="shared" si="17"/>
        <v/>
      </c>
      <c r="X61" s="132" t="str">
        <f t="shared" si="18"/>
        <v/>
      </c>
      <c r="Y61" s="132" t="str">
        <f t="shared" si="19"/>
        <v/>
      </c>
      <c r="Z61" s="132" t="str">
        <f t="shared" si="20"/>
        <v/>
      </c>
      <c r="AA61" s="132" t="str">
        <f t="shared" si="21"/>
        <v/>
      </c>
      <c r="AB61" s="132" t="str">
        <f t="shared" si="22"/>
        <v/>
      </c>
      <c r="AC61" s="131"/>
      <c r="AD61" s="133" t="e">
        <f t="shared" si="23"/>
        <v>#DIV/0!</v>
      </c>
    </row>
    <row r="62" spans="1:30" s="142" customFormat="1" ht="8.25" collapsed="1" x14ac:dyDescent="0.25">
      <c r="A62" s="12"/>
      <c r="B62" s="135"/>
      <c r="C62" s="135"/>
      <c r="D62" s="9"/>
      <c r="E62" s="136"/>
      <c r="F62" s="9"/>
      <c r="G62" s="136"/>
      <c r="H62" s="9"/>
      <c r="I62" s="136"/>
      <c r="J62" s="9"/>
      <c r="K62" s="136"/>
      <c r="L62" s="9"/>
      <c r="M62" s="136"/>
      <c r="N62" s="9"/>
      <c r="O62" s="136"/>
      <c r="P62" s="9"/>
      <c r="Q62" s="136"/>
      <c r="R62" s="9"/>
      <c r="S62" s="136"/>
      <c r="T62" s="137"/>
      <c r="U62" s="139"/>
      <c r="V62" s="140"/>
      <c r="W62" s="139"/>
      <c r="X62" s="140"/>
      <c r="Y62" s="139"/>
      <c r="Z62" s="140"/>
      <c r="AA62" s="139"/>
      <c r="AB62" s="140"/>
      <c r="AD62" s="139"/>
    </row>
    <row r="63" spans="1:30" s="128" customFormat="1" x14ac:dyDescent="0.25">
      <c r="A63" s="122"/>
      <c r="B63" s="280" t="s">
        <v>124</v>
      </c>
      <c r="C63" s="279"/>
      <c r="D63" s="624">
        <f>SUM(E64:E66)</f>
        <v>0</v>
      </c>
      <c r="E63" s="625"/>
      <c r="F63" s="624">
        <f t="shared" ref="F63" si="24">SUM(G64:G66)</f>
        <v>0</v>
      </c>
      <c r="G63" s="625"/>
      <c r="H63" s="624">
        <f t="shared" ref="H63" si="25">SUM(I64:I66)</f>
        <v>0</v>
      </c>
      <c r="I63" s="625"/>
      <c r="J63" s="624">
        <f t="shared" ref="J63" si="26">SUM(K64:K66)</f>
        <v>0</v>
      </c>
      <c r="K63" s="625"/>
      <c r="L63" s="624">
        <f t="shared" ref="L63" si="27">SUM(M64:M66)</f>
        <v>0</v>
      </c>
      <c r="M63" s="625"/>
      <c r="N63" s="624">
        <f t="shared" ref="N63" si="28">SUM(O64:O66)</f>
        <v>0</v>
      </c>
      <c r="O63" s="625"/>
      <c r="P63" s="624">
        <f t="shared" ref="P63" si="29">SUM(Q64:Q66)</f>
        <v>0</v>
      </c>
      <c r="Q63" s="625"/>
      <c r="R63" s="624">
        <f t="shared" ref="R63" si="30">SUM(S64:S66)</f>
        <v>0</v>
      </c>
      <c r="S63" s="625"/>
      <c r="T63" s="123"/>
      <c r="U63" s="125" t="e">
        <f>+D63/Nb_Lgts</f>
        <v>#DIV/0!</v>
      </c>
      <c r="V63" s="125" t="e">
        <f>+E63/Nb_Lgts</f>
        <v>#DIV/0!</v>
      </c>
      <c r="W63" s="125" t="e">
        <f>+G63/Nb_Lgts</f>
        <v>#DIV/0!</v>
      </c>
      <c r="X63" s="125" t="e">
        <f>+I63/Nb_Lgts</f>
        <v>#DIV/0!</v>
      </c>
      <c r="Y63" s="125" t="e">
        <f>+K63/Nb_Lgts</f>
        <v>#DIV/0!</v>
      </c>
      <c r="Z63" s="125" t="e">
        <f>+M63/Nb_Lgts</f>
        <v>#DIV/0!</v>
      </c>
      <c r="AA63" s="125" t="e">
        <f>+O63/Nb_Lgts</f>
        <v>#DIV/0!</v>
      </c>
      <c r="AB63" s="125" t="e">
        <f>+Q63/Nb_Lgts</f>
        <v>#DIV/0!</v>
      </c>
      <c r="AC63" s="126"/>
      <c r="AD63" s="127" t="e">
        <f>AVERAGE(U63:AB63)</f>
        <v>#DIV/0!</v>
      </c>
    </row>
    <row r="64" spans="1:30" s="45" customFormat="1" ht="15" customHeight="1" outlineLevel="1" x14ac:dyDescent="0.25">
      <c r="A64" s="469" t="s">
        <v>231</v>
      </c>
      <c r="B64" s="470"/>
      <c r="C64" s="471"/>
      <c r="D64" s="9"/>
      <c r="E64" s="129"/>
      <c r="F64" s="9"/>
      <c r="G64" s="129"/>
      <c r="H64" s="9"/>
      <c r="I64" s="129"/>
      <c r="J64" s="9"/>
      <c r="K64" s="129"/>
      <c r="L64" s="9"/>
      <c r="M64" s="129"/>
      <c r="N64" s="9"/>
      <c r="O64" s="129"/>
      <c r="P64" s="9"/>
      <c r="Q64" s="129"/>
      <c r="R64" s="9"/>
      <c r="S64" s="129"/>
      <c r="T64" s="130"/>
      <c r="U64" s="132" t="str">
        <f>IF(D64&gt;0,+E64/D64,"")</f>
        <v/>
      </c>
      <c r="V64" s="132" t="str">
        <f>IF(F64&gt;0,+G64/F64,"")</f>
        <v/>
      </c>
      <c r="W64" s="132" t="str">
        <f>IF(H64&gt;0,+I64/H64,"")</f>
        <v/>
      </c>
      <c r="X64" s="132" t="str">
        <f>IF(J64&gt;0,+K64/J64,"")</f>
        <v/>
      </c>
      <c r="Y64" s="132" t="str">
        <f>IF(L64&gt;0,+M64/L64,"")</f>
        <v/>
      </c>
      <c r="Z64" s="132" t="str">
        <f>IF(N64&gt;0,+O64/N64,"")</f>
        <v/>
      </c>
      <c r="AA64" s="132" t="str">
        <f>IF(P64&gt;0,+Q64/P64,"")</f>
        <v/>
      </c>
      <c r="AB64" s="132" t="str">
        <f>IF(R64&gt;0,+S64/R64,"")</f>
        <v/>
      </c>
      <c r="AC64" s="131"/>
      <c r="AD64" s="133" t="e">
        <f>AVERAGE(U64:AB64)</f>
        <v>#DIV/0!</v>
      </c>
    </row>
    <row r="65" spans="1:30" s="45" customFormat="1" ht="15" customHeight="1" outlineLevel="1" x14ac:dyDescent="0.25">
      <c r="A65" s="469" t="s">
        <v>232</v>
      </c>
      <c r="B65" s="470"/>
      <c r="C65" s="471"/>
      <c r="D65" s="9"/>
      <c r="E65" s="129"/>
      <c r="F65" s="9"/>
      <c r="G65" s="129"/>
      <c r="H65" s="9"/>
      <c r="I65" s="129"/>
      <c r="J65" s="9"/>
      <c r="K65" s="129"/>
      <c r="L65" s="9"/>
      <c r="M65" s="129"/>
      <c r="N65" s="9"/>
      <c r="O65" s="129"/>
      <c r="P65" s="9"/>
      <c r="Q65" s="129"/>
      <c r="R65" s="9"/>
      <c r="S65" s="129"/>
      <c r="T65" s="130"/>
      <c r="U65" s="132" t="str">
        <f>IF(D65&gt;0,+E65/D65,"")</f>
        <v/>
      </c>
      <c r="V65" s="132" t="str">
        <f>IF(F65&gt;0,+G65/F65,"")</f>
        <v/>
      </c>
      <c r="W65" s="132" t="str">
        <f>IF(H65&gt;0,+I65/H65,"")</f>
        <v/>
      </c>
      <c r="X65" s="132" t="str">
        <f>IF(J65&gt;0,+K65/J65,"")</f>
        <v/>
      </c>
      <c r="Y65" s="132" t="str">
        <f>IF(L65&gt;0,+M65/L65,"")</f>
        <v/>
      </c>
      <c r="Z65" s="132" t="str">
        <f>IF(N65&gt;0,+O65/N65,"")</f>
        <v/>
      </c>
      <c r="AA65" s="132" t="str">
        <f>IF(P65&gt;0,+Q65/P65,"")</f>
        <v/>
      </c>
      <c r="AB65" s="132" t="str">
        <f>IF(R65&gt;0,+S65/R65,"")</f>
        <v/>
      </c>
      <c r="AC65" s="131"/>
      <c r="AD65" s="133" t="e">
        <f>AVERAGE(U65:AB65)</f>
        <v>#DIV/0!</v>
      </c>
    </row>
    <row r="66" spans="1:30" s="142" customFormat="1" ht="8.25" x14ac:dyDescent="0.25">
      <c r="A66" s="12"/>
      <c r="B66" s="135"/>
      <c r="C66" s="135"/>
      <c r="D66" s="9"/>
      <c r="E66" s="136"/>
      <c r="F66" s="9"/>
      <c r="G66" s="136"/>
      <c r="H66" s="9"/>
      <c r="I66" s="136"/>
      <c r="J66" s="9"/>
      <c r="K66" s="136"/>
      <c r="L66" s="9"/>
      <c r="M66" s="136"/>
      <c r="N66" s="9"/>
      <c r="O66" s="136"/>
      <c r="P66" s="9"/>
      <c r="Q66" s="136"/>
      <c r="R66" s="9"/>
      <c r="S66" s="136"/>
      <c r="T66" s="137"/>
      <c r="U66" s="139"/>
      <c r="V66" s="140"/>
      <c r="W66" s="139"/>
      <c r="X66" s="140"/>
      <c r="Y66" s="139"/>
      <c r="Z66" s="140"/>
      <c r="AA66" s="139"/>
      <c r="AB66" s="140"/>
      <c r="AD66" s="139"/>
    </row>
    <row r="67" spans="1:30" s="128" customFormat="1" x14ac:dyDescent="0.25">
      <c r="A67" s="122"/>
      <c r="B67" s="280" t="s">
        <v>125</v>
      </c>
      <c r="C67" s="279"/>
      <c r="D67" s="624">
        <f>SUM(E68:E75)</f>
        <v>0</v>
      </c>
      <c r="E67" s="625"/>
      <c r="F67" s="624">
        <f>SUM(G68:G75)</f>
        <v>0</v>
      </c>
      <c r="G67" s="625"/>
      <c r="H67" s="624">
        <f t="shared" ref="H67" si="31">SUM(I68:I75)</f>
        <v>0</v>
      </c>
      <c r="I67" s="625"/>
      <c r="J67" s="624">
        <f t="shared" ref="J67" si="32">SUM(K68:K75)</f>
        <v>0</v>
      </c>
      <c r="K67" s="625"/>
      <c r="L67" s="624">
        <f t="shared" ref="L67" si="33">SUM(M68:M75)</f>
        <v>0</v>
      </c>
      <c r="M67" s="625"/>
      <c r="N67" s="624">
        <f t="shared" ref="N67" si="34">SUM(O68:O75)</f>
        <v>0</v>
      </c>
      <c r="O67" s="625"/>
      <c r="P67" s="624">
        <f t="shared" ref="P67" si="35">SUM(Q68:Q75)</f>
        <v>0</v>
      </c>
      <c r="Q67" s="625"/>
      <c r="R67" s="624">
        <f t="shared" ref="R67" si="36">SUM(S68:S75)</f>
        <v>0</v>
      </c>
      <c r="S67" s="625"/>
      <c r="T67" s="123"/>
      <c r="U67" s="125" t="e">
        <f>+D67/Nb_Lgts</f>
        <v>#DIV/0!</v>
      </c>
      <c r="V67" s="125" t="e">
        <f>+E67/Nb_Lgts</f>
        <v>#DIV/0!</v>
      </c>
      <c r="W67" s="125" t="e">
        <f>+G67/Nb_Lgts</f>
        <v>#DIV/0!</v>
      </c>
      <c r="X67" s="125" t="e">
        <f>+I67/Nb_Lgts</f>
        <v>#DIV/0!</v>
      </c>
      <c r="Y67" s="125" t="e">
        <f>+K67/Nb_Lgts</f>
        <v>#DIV/0!</v>
      </c>
      <c r="Z67" s="125" t="e">
        <f>+M67/Nb_Lgts</f>
        <v>#DIV/0!</v>
      </c>
      <c r="AA67" s="125" t="e">
        <f>+O67/Nb_Lgts</f>
        <v>#DIV/0!</v>
      </c>
      <c r="AB67" s="125" t="e">
        <f>+Q67/Nb_Lgts</f>
        <v>#DIV/0!</v>
      </c>
      <c r="AC67" s="126"/>
      <c r="AD67" s="127" t="e">
        <f>AVERAGE(U67:AB67)</f>
        <v>#DIV/0!</v>
      </c>
    </row>
    <row r="68" spans="1:30" s="45" customFormat="1" ht="15" customHeight="1" outlineLevel="1" x14ac:dyDescent="0.25">
      <c r="A68" s="472" t="s">
        <v>233</v>
      </c>
      <c r="B68" s="473"/>
      <c r="C68" s="474"/>
      <c r="D68" s="11"/>
      <c r="E68" s="144"/>
      <c r="F68" s="11"/>
      <c r="G68" s="144"/>
      <c r="H68" s="11"/>
      <c r="I68" s="144"/>
      <c r="J68" s="11"/>
      <c r="K68" s="144"/>
      <c r="L68" s="11"/>
      <c r="M68" s="144"/>
      <c r="N68" s="11"/>
      <c r="O68" s="144"/>
      <c r="P68" s="11"/>
      <c r="Q68" s="144"/>
      <c r="R68" s="11"/>
      <c r="S68" s="144"/>
      <c r="T68" s="130"/>
      <c r="U68" s="145" t="str">
        <f t="shared" ref="U68:U74" si="37">IF(D68&gt;0,+E68/D68,"")</f>
        <v/>
      </c>
      <c r="V68" s="145" t="str">
        <f t="shared" ref="V68:V74" si="38">IF(F68&gt;0,+G68/F68,"")</f>
        <v/>
      </c>
      <c r="W68" s="145" t="str">
        <f t="shared" ref="W68:W74" si="39">IF(H68&gt;0,+I68/H68,"")</f>
        <v/>
      </c>
      <c r="X68" s="145" t="str">
        <f t="shared" ref="X68:X74" si="40">IF(J68&gt;0,+K68/J68,"")</f>
        <v/>
      </c>
      <c r="Y68" s="145" t="str">
        <f t="shared" ref="Y68:Y74" si="41">IF(L68&gt;0,+M68/L68,"")</f>
        <v/>
      </c>
      <c r="Z68" s="145" t="str">
        <f t="shared" ref="Z68:Z74" si="42">IF(N68&gt;0,+O68/N68,"")</f>
        <v/>
      </c>
      <c r="AA68" s="145" t="str">
        <f t="shared" ref="AA68:AA74" si="43">IF(P68&gt;0,+Q68/P68,"")</f>
        <v/>
      </c>
      <c r="AB68" s="145" t="str">
        <f t="shared" ref="AB68:AB74" si="44">IF(R68&gt;0,+S68/R68,"")</f>
        <v/>
      </c>
      <c r="AC68" s="131"/>
      <c r="AD68" s="146" t="e">
        <f t="shared" ref="AD68:AD74" si="45">AVERAGE(U68:AB68)</f>
        <v>#DIV/0!</v>
      </c>
    </row>
    <row r="69" spans="1:30" s="45" customFormat="1" ht="15" customHeight="1" outlineLevel="1" x14ac:dyDescent="0.25">
      <c r="A69" s="469" t="s">
        <v>203</v>
      </c>
      <c r="B69" s="470"/>
      <c r="C69" s="471"/>
      <c r="D69" s="9"/>
      <c r="E69" s="129"/>
      <c r="F69" s="9"/>
      <c r="G69" s="129"/>
      <c r="H69" s="9"/>
      <c r="I69" s="129"/>
      <c r="J69" s="9"/>
      <c r="K69" s="129"/>
      <c r="L69" s="9"/>
      <c r="M69" s="129"/>
      <c r="N69" s="9"/>
      <c r="O69" s="129"/>
      <c r="P69" s="9"/>
      <c r="Q69" s="129"/>
      <c r="R69" s="9"/>
      <c r="S69" s="129"/>
      <c r="T69" s="130"/>
      <c r="U69" s="132" t="str">
        <f>IF(D69&gt;0,+E69/D69,"")</f>
        <v/>
      </c>
      <c r="V69" s="132" t="str">
        <f>IF(F69&gt;0,+G69/F69,"")</f>
        <v/>
      </c>
      <c r="W69" s="132" t="str">
        <f>IF(H69&gt;0,+I69/H69,"")</f>
        <v/>
      </c>
      <c r="X69" s="132" t="str">
        <f>IF(J69&gt;0,+K69/J69,"")</f>
        <v/>
      </c>
      <c r="Y69" s="132" t="str">
        <f>IF(L69&gt;0,+M69/L69,"")</f>
        <v/>
      </c>
      <c r="Z69" s="132" t="str">
        <f>IF(N69&gt;0,+O69/N69,"")</f>
        <v/>
      </c>
      <c r="AA69" s="132" t="str">
        <f>IF(P69&gt;0,+Q69/P69,"")</f>
        <v/>
      </c>
      <c r="AB69" s="132" t="str">
        <f>IF(R69&gt;0,+S69/R69,"")</f>
        <v/>
      </c>
      <c r="AC69" s="131"/>
      <c r="AD69" s="133" t="e">
        <f>AVERAGE(U69:AB69)</f>
        <v>#DIV/0!</v>
      </c>
    </row>
    <row r="70" spans="1:30" s="45" customFormat="1" ht="15" customHeight="1" outlineLevel="1" x14ac:dyDescent="0.25">
      <c r="A70" s="641" t="s">
        <v>234</v>
      </c>
      <c r="B70" s="642"/>
      <c r="C70" s="643"/>
      <c r="D70" s="9"/>
      <c r="E70" s="129"/>
      <c r="F70" s="9"/>
      <c r="G70" s="129"/>
      <c r="H70" s="9"/>
      <c r="I70" s="129"/>
      <c r="J70" s="9"/>
      <c r="K70" s="129"/>
      <c r="L70" s="9"/>
      <c r="M70" s="129"/>
      <c r="N70" s="9"/>
      <c r="O70" s="129"/>
      <c r="P70" s="9"/>
      <c r="Q70" s="129"/>
      <c r="R70" s="9"/>
      <c r="S70" s="129"/>
      <c r="T70" s="130"/>
      <c r="U70" s="132" t="str">
        <f t="shared" si="37"/>
        <v/>
      </c>
      <c r="V70" s="132" t="str">
        <f t="shared" si="38"/>
        <v/>
      </c>
      <c r="W70" s="132" t="str">
        <f t="shared" si="39"/>
        <v/>
      </c>
      <c r="X70" s="132" t="str">
        <f t="shared" si="40"/>
        <v/>
      </c>
      <c r="Y70" s="132" t="str">
        <f t="shared" si="41"/>
        <v/>
      </c>
      <c r="Z70" s="132" t="str">
        <f t="shared" si="42"/>
        <v/>
      </c>
      <c r="AA70" s="132" t="str">
        <f t="shared" si="43"/>
        <v/>
      </c>
      <c r="AB70" s="132" t="str">
        <f t="shared" si="44"/>
        <v/>
      </c>
      <c r="AC70" s="131"/>
      <c r="AD70" s="133" t="e">
        <f t="shared" si="45"/>
        <v>#DIV/0!</v>
      </c>
    </row>
    <row r="71" spans="1:30" s="45" customFormat="1" ht="15" customHeight="1" outlineLevel="1" x14ac:dyDescent="0.25">
      <c r="A71" s="641" t="s">
        <v>235</v>
      </c>
      <c r="B71" s="642"/>
      <c r="C71" s="643"/>
      <c r="D71" s="9"/>
      <c r="E71" s="129"/>
      <c r="F71" s="9"/>
      <c r="G71" s="129"/>
      <c r="H71" s="9"/>
      <c r="I71" s="129"/>
      <c r="J71" s="9"/>
      <c r="K71" s="129"/>
      <c r="L71" s="9"/>
      <c r="M71" s="129"/>
      <c r="N71" s="9"/>
      <c r="O71" s="129"/>
      <c r="P71" s="9"/>
      <c r="Q71" s="129"/>
      <c r="R71" s="9"/>
      <c r="S71" s="129"/>
      <c r="T71" s="130"/>
      <c r="U71" s="132" t="str">
        <f t="shared" si="37"/>
        <v/>
      </c>
      <c r="V71" s="132" t="str">
        <f t="shared" si="38"/>
        <v/>
      </c>
      <c r="W71" s="132" t="str">
        <f t="shared" si="39"/>
        <v/>
      </c>
      <c r="X71" s="132" t="str">
        <f t="shared" si="40"/>
        <v/>
      </c>
      <c r="Y71" s="132" t="str">
        <f t="shared" si="41"/>
        <v/>
      </c>
      <c r="Z71" s="132" t="str">
        <f t="shared" si="42"/>
        <v/>
      </c>
      <c r="AA71" s="132" t="str">
        <f t="shared" si="43"/>
        <v/>
      </c>
      <c r="AB71" s="132" t="str">
        <f t="shared" si="44"/>
        <v/>
      </c>
      <c r="AC71" s="131"/>
      <c r="AD71" s="133" t="e">
        <f t="shared" si="45"/>
        <v>#DIV/0!</v>
      </c>
    </row>
    <row r="72" spans="1:30" s="45" customFormat="1" ht="15" customHeight="1" outlineLevel="1" x14ac:dyDescent="0.25">
      <c r="A72" s="469" t="s">
        <v>202</v>
      </c>
      <c r="B72" s="470"/>
      <c r="C72" s="471"/>
      <c r="D72" s="9"/>
      <c r="E72" s="129"/>
      <c r="F72" s="9"/>
      <c r="G72" s="129"/>
      <c r="H72" s="9"/>
      <c r="I72" s="129"/>
      <c r="J72" s="9"/>
      <c r="K72" s="129"/>
      <c r="L72" s="9"/>
      <c r="M72" s="129"/>
      <c r="N72" s="9"/>
      <c r="O72" s="129"/>
      <c r="P72" s="9"/>
      <c r="Q72" s="129"/>
      <c r="R72" s="9"/>
      <c r="S72" s="129"/>
      <c r="T72" s="130"/>
      <c r="U72" s="132" t="str">
        <f t="shared" si="37"/>
        <v/>
      </c>
      <c r="V72" s="132" t="str">
        <f t="shared" si="38"/>
        <v/>
      </c>
      <c r="W72" s="132" t="str">
        <f t="shared" si="39"/>
        <v/>
      </c>
      <c r="X72" s="132" t="str">
        <f t="shared" si="40"/>
        <v/>
      </c>
      <c r="Y72" s="132" t="str">
        <f t="shared" si="41"/>
        <v/>
      </c>
      <c r="Z72" s="132" t="str">
        <f t="shared" si="42"/>
        <v/>
      </c>
      <c r="AA72" s="132" t="str">
        <f t="shared" si="43"/>
        <v/>
      </c>
      <c r="AB72" s="132" t="str">
        <f t="shared" si="44"/>
        <v/>
      </c>
      <c r="AC72" s="131"/>
      <c r="AD72" s="133" t="e">
        <f t="shared" si="45"/>
        <v>#DIV/0!</v>
      </c>
    </row>
    <row r="73" spans="1:30" s="45" customFormat="1" ht="15" customHeight="1" outlineLevel="1" x14ac:dyDescent="0.25">
      <c r="A73" s="469" t="s">
        <v>254</v>
      </c>
      <c r="B73" s="470"/>
      <c r="C73" s="471"/>
      <c r="D73" s="9"/>
      <c r="E73" s="129"/>
      <c r="F73" s="9"/>
      <c r="G73" s="129"/>
      <c r="H73" s="9"/>
      <c r="I73" s="129"/>
      <c r="J73" s="9"/>
      <c r="K73" s="129"/>
      <c r="L73" s="9"/>
      <c r="M73" s="129"/>
      <c r="N73" s="9"/>
      <c r="O73" s="129"/>
      <c r="P73" s="9"/>
      <c r="Q73" s="129"/>
      <c r="R73" s="9"/>
      <c r="S73" s="129"/>
      <c r="T73" s="130"/>
      <c r="U73" s="132" t="str">
        <f>IF(D73&gt;0,+E73/D73,"")</f>
        <v/>
      </c>
      <c r="V73" s="132" t="str">
        <f>IF(F73&gt;0,+G73/F73,"")</f>
        <v/>
      </c>
      <c r="W73" s="132" t="str">
        <f>IF(H73&gt;0,+I73/H73,"")</f>
        <v/>
      </c>
      <c r="X73" s="132" t="str">
        <f>IF(J73&gt;0,+K73/J73,"")</f>
        <v/>
      </c>
      <c r="Y73" s="132" t="str">
        <f>IF(L73&gt;0,+M73/L73,"")</f>
        <v/>
      </c>
      <c r="Z73" s="132" t="str">
        <f>IF(N73&gt;0,+O73/N73,"")</f>
        <v/>
      </c>
      <c r="AA73" s="132" t="str">
        <f>IF(P73&gt;0,+Q73/P73,"")</f>
        <v/>
      </c>
      <c r="AB73" s="132" t="str">
        <f>IF(R73&gt;0,+S73/R73,"")</f>
        <v/>
      </c>
      <c r="AC73" s="131"/>
      <c r="AD73" s="133" t="e">
        <f>AVERAGE(U73:AB73)</f>
        <v>#DIV/0!</v>
      </c>
    </row>
    <row r="74" spans="1:30" s="45" customFormat="1" ht="15" customHeight="1" outlineLevel="1" x14ac:dyDescent="0.25">
      <c r="A74" s="469" t="s">
        <v>266</v>
      </c>
      <c r="B74" s="470"/>
      <c r="C74" s="471"/>
      <c r="D74" s="9"/>
      <c r="E74" s="129"/>
      <c r="F74" s="9"/>
      <c r="G74" s="129"/>
      <c r="H74" s="9"/>
      <c r="I74" s="129"/>
      <c r="J74" s="9"/>
      <c r="K74" s="129"/>
      <c r="L74" s="9"/>
      <c r="M74" s="129"/>
      <c r="N74" s="9"/>
      <c r="O74" s="129"/>
      <c r="P74" s="9"/>
      <c r="Q74" s="129"/>
      <c r="R74" s="9"/>
      <c r="S74" s="129"/>
      <c r="T74" s="130"/>
      <c r="U74" s="132" t="str">
        <f t="shared" si="37"/>
        <v/>
      </c>
      <c r="V74" s="132" t="str">
        <f t="shared" si="38"/>
        <v/>
      </c>
      <c r="W74" s="132" t="str">
        <f t="shared" si="39"/>
        <v/>
      </c>
      <c r="X74" s="132" t="str">
        <f t="shared" si="40"/>
        <v/>
      </c>
      <c r="Y74" s="132" t="str">
        <f t="shared" si="41"/>
        <v/>
      </c>
      <c r="Z74" s="132" t="str">
        <f t="shared" si="42"/>
        <v/>
      </c>
      <c r="AA74" s="132" t="str">
        <f t="shared" si="43"/>
        <v/>
      </c>
      <c r="AB74" s="132" t="str">
        <f t="shared" si="44"/>
        <v/>
      </c>
      <c r="AC74" s="131"/>
      <c r="AD74" s="133" t="e">
        <f t="shared" si="45"/>
        <v>#DIV/0!</v>
      </c>
    </row>
    <row r="75" spans="1:30" s="142" customFormat="1" ht="8.25" x14ac:dyDescent="0.25">
      <c r="A75" s="12"/>
      <c r="B75" s="135"/>
      <c r="C75" s="135"/>
      <c r="D75" s="263"/>
      <c r="E75" s="136"/>
      <c r="F75" s="263"/>
      <c r="G75" s="136"/>
      <c r="H75" s="263"/>
      <c r="I75" s="136"/>
      <c r="J75" s="263"/>
      <c r="K75" s="136"/>
      <c r="L75" s="263"/>
      <c r="M75" s="136"/>
      <c r="N75" s="263"/>
      <c r="O75" s="136"/>
      <c r="P75" s="263"/>
      <c r="Q75" s="136"/>
      <c r="R75" s="263"/>
      <c r="S75" s="136"/>
      <c r="T75" s="137"/>
      <c r="U75" s="139"/>
      <c r="V75" s="140"/>
      <c r="W75" s="139"/>
      <c r="X75" s="140"/>
      <c r="Y75" s="139"/>
      <c r="Z75" s="140"/>
      <c r="AA75" s="139"/>
      <c r="AB75" s="140"/>
      <c r="AD75" s="139"/>
    </row>
    <row r="76" spans="1:30" s="128" customFormat="1" x14ac:dyDescent="0.25">
      <c r="A76" s="122"/>
      <c r="B76" s="280" t="s">
        <v>126</v>
      </c>
      <c r="C76" s="279"/>
      <c r="D76" s="624">
        <f>SUM(E77:E96)</f>
        <v>0</v>
      </c>
      <c r="E76" s="625"/>
      <c r="F76" s="624">
        <f t="shared" ref="F76" si="46">SUM(G77:G96)</f>
        <v>0</v>
      </c>
      <c r="G76" s="625"/>
      <c r="H76" s="624">
        <f t="shared" ref="H76" si="47">SUM(I77:I96)</f>
        <v>0</v>
      </c>
      <c r="I76" s="625"/>
      <c r="J76" s="624">
        <f t="shared" ref="J76" si="48">SUM(K77:K96)</f>
        <v>0</v>
      </c>
      <c r="K76" s="625"/>
      <c r="L76" s="624">
        <f t="shared" ref="L76" si="49">SUM(M77:M96)</f>
        <v>0</v>
      </c>
      <c r="M76" s="625"/>
      <c r="N76" s="624">
        <f t="shared" ref="N76" si="50">SUM(O77:O96)</f>
        <v>0</v>
      </c>
      <c r="O76" s="625"/>
      <c r="P76" s="624">
        <f t="shared" ref="P76" si="51">SUM(Q77:Q96)</f>
        <v>0</v>
      </c>
      <c r="Q76" s="625"/>
      <c r="R76" s="624">
        <f t="shared" ref="R76" si="52">SUM(S77:S96)</f>
        <v>0</v>
      </c>
      <c r="S76" s="625"/>
      <c r="T76" s="123"/>
      <c r="U76" s="125" t="e">
        <f>+D76/Nb_Lgts</f>
        <v>#DIV/0!</v>
      </c>
      <c r="V76" s="125" t="e">
        <f>+E76/Nb_Lgts</f>
        <v>#DIV/0!</v>
      </c>
      <c r="W76" s="125" t="e">
        <f>+G76/Nb_Lgts</f>
        <v>#DIV/0!</v>
      </c>
      <c r="X76" s="125" t="e">
        <f>+I76/Nb_Lgts</f>
        <v>#DIV/0!</v>
      </c>
      <c r="Y76" s="125" t="e">
        <f>+K76/Nb_Lgts</f>
        <v>#DIV/0!</v>
      </c>
      <c r="Z76" s="125" t="e">
        <f>+M76/Nb_Lgts</f>
        <v>#DIV/0!</v>
      </c>
      <c r="AA76" s="125" t="e">
        <f>+O76/Nb_Lgts</f>
        <v>#DIV/0!</v>
      </c>
      <c r="AB76" s="125" t="e">
        <f>+Q76/Nb_Lgts</f>
        <v>#DIV/0!</v>
      </c>
      <c r="AC76" s="126"/>
      <c r="AD76" s="127" t="e">
        <f>AVERAGE(U76:AB76)</f>
        <v>#DIV/0!</v>
      </c>
    </row>
    <row r="77" spans="1:30" s="45" customFormat="1" ht="15" customHeight="1" outlineLevel="1" x14ac:dyDescent="0.25">
      <c r="A77" s="469" t="s">
        <v>451</v>
      </c>
      <c r="B77" s="470"/>
      <c r="C77" s="471"/>
      <c r="D77" s="9"/>
      <c r="E77" s="129"/>
      <c r="F77" s="9"/>
      <c r="G77" s="129"/>
      <c r="H77" s="9"/>
      <c r="I77" s="129"/>
      <c r="J77" s="9"/>
      <c r="K77" s="129"/>
      <c r="L77" s="9"/>
      <c r="M77" s="129"/>
      <c r="N77" s="9"/>
      <c r="O77" s="129"/>
      <c r="P77" s="9"/>
      <c r="Q77" s="129"/>
      <c r="R77" s="9"/>
      <c r="S77" s="129"/>
      <c r="T77" s="130"/>
      <c r="U77" s="132" t="e">
        <f>IF(#REF!&gt;0,+#REF!/#REF!,"")</f>
        <v>#REF!</v>
      </c>
      <c r="V77" s="132" t="e">
        <f>IF(#REF!&gt;0,+#REF!/#REF!,"")</f>
        <v>#REF!</v>
      </c>
      <c r="W77" s="132" t="e">
        <f>IF(#REF!&gt;0,+#REF!/#REF!,"")</f>
        <v>#REF!</v>
      </c>
      <c r="X77" s="132" t="e">
        <f>IF(#REF!&gt;0,+#REF!/#REF!,"")</f>
        <v>#REF!</v>
      </c>
      <c r="Y77" s="132" t="e">
        <f>IF(#REF!&gt;0,+#REF!/#REF!,"")</f>
        <v>#REF!</v>
      </c>
      <c r="Z77" s="132" t="e">
        <f>IF(#REF!&gt;0,+#REF!/#REF!,"")</f>
        <v>#REF!</v>
      </c>
      <c r="AA77" s="132" t="e">
        <f>IF(#REF!&gt;0,+#REF!/#REF!,"")</f>
        <v>#REF!</v>
      </c>
      <c r="AB77" s="132" t="e">
        <f>IF(#REF!&gt;0,+#REF!/#REF!,"")</f>
        <v>#REF!</v>
      </c>
      <c r="AC77" s="131"/>
      <c r="AD77" s="281" t="e">
        <f>+#REF!+#REF!+#REF!+#REF!+#REF!</f>
        <v>#REF!</v>
      </c>
    </row>
    <row r="78" spans="1:30" s="45" customFormat="1" ht="15" customHeight="1" outlineLevel="1" x14ac:dyDescent="0.25">
      <c r="A78" s="403"/>
      <c r="B78" s="404"/>
      <c r="C78" s="405" t="s">
        <v>450</v>
      </c>
      <c r="D78" s="9"/>
      <c r="E78" s="129"/>
      <c r="F78" s="9"/>
      <c r="G78" s="129"/>
      <c r="H78" s="9"/>
      <c r="I78" s="129"/>
      <c r="J78" s="9"/>
      <c r="K78" s="129"/>
      <c r="L78" s="9"/>
      <c r="M78" s="129"/>
      <c r="N78" s="9"/>
      <c r="O78" s="129"/>
      <c r="P78" s="9"/>
      <c r="Q78" s="129"/>
      <c r="R78" s="9"/>
      <c r="S78" s="129"/>
      <c r="T78" s="130"/>
      <c r="U78" s="132"/>
      <c r="V78" s="132"/>
      <c r="W78" s="132"/>
      <c r="X78" s="132"/>
      <c r="Y78" s="132"/>
      <c r="Z78" s="132"/>
      <c r="AA78" s="132"/>
      <c r="AB78" s="132"/>
      <c r="AC78" s="131"/>
      <c r="AD78" s="281"/>
    </row>
    <row r="79" spans="1:30" s="45" customFormat="1" ht="15" customHeight="1" outlineLevel="1" x14ac:dyDescent="0.25">
      <c r="A79" s="403"/>
      <c r="B79" s="404"/>
      <c r="C79" s="405" t="s">
        <v>199</v>
      </c>
      <c r="D79" s="9"/>
      <c r="E79" s="129"/>
      <c r="F79" s="9"/>
      <c r="G79" s="129"/>
      <c r="H79" s="9"/>
      <c r="I79" s="129"/>
      <c r="J79" s="9"/>
      <c r="K79" s="129"/>
      <c r="L79" s="9"/>
      <c r="M79" s="129"/>
      <c r="N79" s="9"/>
      <c r="O79" s="129"/>
      <c r="P79" s="9"/>
      <c r="Q79" s="129"/>
      <c r="R79" s="9"/>
      <c r="S79" s="129"/>
      <c r="T79" s="130"/>
      <c r="U79" s="132"/>
      <c r="V79" s="132"/>
      <c r="W79" s="132"/>
      <c r="X79" s="132"/>
      <c r="Y79" s="132"/>
      <c r="Z79" s="132"/>
      <c r="AA79" s="132"/>
      <c r="AB79" s="132"/>
      <c r="AC79" s="131"/>
      <c r="AD79" s="281"/>
    </row>
    <row r="80" spans="1:30" s="45" customFormat="1" ht="15" customHeight="1" outlineLevel="1" x14ac:dyDescent="0.25">
      <c r="A80" s="431"/>
      <c r="B80" s="432"/>
      <c r="C80" s="433" t="s">
        <v>476</v>
      </c>
      <c r="D80" s="9"/>
      <c r="E80" s="129"/>
      <c r="F80" s="9"/>
      <c r="G80" s="129"/>
      <c r="H80" s="9"/>
      <c r="I80" s="129"/>
      <c r="J80" s="9"/>
      <c r="K80" s="129"/>
      <c r="L80" s="9"/>
      <c r="M80" s="129"/>
      <c r="N80" s="9"/>
      <c r="O80" s="129"/>
      <c r="P80" s="9"/>
      <c r="Q80" s="129"/>
      <c r="R80" s="9"/>
      <c r="S80" s="129"/>
      <c r="T80" s="130"/>
      <c r="U80" s="132"/>
      <c r="V80" s="132"/>
      <c r="W80" s="132"/>
      <c r="X80" s="132"/>
      <c r="Y80" s="132"/>
      <c r="Z80" s="132"/>
      <c r="AA80" s="132"/>
      <c r="AB80" s="132"/>
      <c r="AC80" s="131"/>
      <c r="AD80" s="281"/>
    </row>
    <row r="81" spans="1:30" s="45" customFormat="1" ht="15" customHeight="1" outlineLevel="1" x14ac:dyDescent="0.25">
      <c r="A81" s="472" t="s">
        <v>329</v>
      </c>
      <c r="B81" s="473"/>
      <c r="C81" s="474"/>
      <c r="D81" s="11"/>
      <c r="E81" s="144"/>
      <c r="F81" s="11"/>
      <c r="G81" s="144"/>
      <c r="H81" s="11"/>
      <c r="I81" s="144"/>
      <c r="J81" s="11"/>
      <c r="K81" s="144"/>
      <c r="L81" s="11"/>
      <c r="M81" s="144"/>
      <c r="N81" s="11"/>
      <c r="O81" s="144"/>
      <c r="P81" s="11"/>
      <c r="Q81" s="144"/>
      <c r="R81" s="11"/>
      <c r="S81" s="144"/>
      <c r="T81" s="130"/>
      <c r="U81" s="145" t="str">
        <f>IF(D81&gt;0,+E81/D81,"")</f>
        <v/>
      </c>
      <c r="V81" s="145" t="str">
        <f>IF(F81&gt;0,+G81/F81,"")</f>
        <v/>
      </c>
      <c r="W81" s="145" t="str">
        <f>IF(H81&gt;0,+I81/H81,"")</f>
        <v/>
      </c>
      <c r="X81" s="145" t="str">
        <f>IF(J81&gt;0,+K81/J81,"")</f>
        <v/>
      </c>
      <c r="Y81" s="145" t="str">
        <f>IF(L81&gt;0,+M81/L81,"")</f>
        <v/>
      </c>
      <c r="Z81" s="145" t="str">
        <f>IF(N81&gt;0,+O81/N81,"")</f>
        <v/>
      </c>
      <c r="AA81" s="145" t="str">
        <f>IF(P81&gt;0,+Q81/P81,"")</f>
        <v/>
      </c>
      <c r="AB81" s="145" t="str">
        <f>IF(R81&gt;0,+S81/R81,"")</f>
        <v/>
      </c>
      <c r="AC81" s="131"/>
      <c r="AD81" s="146" t="e">
        <f>AVERAGE(U81:AB81)</f>
        <v>#DIV/0!</v>
      </c>
    </row>
    <row r="82" spans="1:30" s="45" customFormat="1" ht="15" customHeight="1" outlineLevel="1" x14ac:dyDescent="0.25">
      <c r="A82" s="472" t="s">
        <v>448</v>
      </c>
      <c r="B82" s="473"/>
      <c r="C82" s="474"/>
      <c r="D82" s="11"/>
      <c r="E82" s="144"/>
      <c r="F82" s="11"/>
      <c r="G82" s="144"/>
      <c r="H82" s="11"/>
      <c r="I82" s="144"/>
      <c r="J82" s="11"/>
      <c r="K82" s="144"/>
      <c r="L82" s="11"/>
      <c r="M82" s="144"/>
      <c r="N82" s="11"/>
      <c r="O82" s="144"/>
      <c r="P82" s="11"/>
      <c r="Q82" s="144"/>
      <c r="R82" s="11"/>
      <c r="S82" s="144"/>
      <c r="T82" s="130"/>
      <c r="U82" s="145"/>
      <c r="V82" s="145"/>
      <c r="W82" s="145"/>
      <c r="X82" s="145"/>
      <c r="Y82" s="145"/>
      <c r="Z82" s="145"/>
      <c r="AA82" s="145"/>
      <c r="AB82" s="145"/>
      <c r="AC82" s="131"/>
      <c r="AD82" s="146"/>
    </row>
    <row r="83" spans="1:30" s="45" customFormat="1" ht="15" customHeight="1" outlineLevel="1" x14ac:dyDescent="0.25">
      <c r="A83" s="472" t="s">
        <v>461</v>
      </c>
      <c r="B83" s="473"/>
      <c r="C83" s="474"/>
      <c r="D83" s="11"/>
      <c r="E83" s="144"/>
      <c r="F83" s="11"/>
      <c r="G83" s="144"/>
      <c r="H83" s="11"/>
      <c r="I83" s="144"/>
      <c r="J83" s="11"/>
      <c r="K83" s="144"/>
      <c r="L83" s="11"/>
      <c r="M83" s="144"/>
      <c r="N83" s="11"/>
      <c r="O83" s="144"/>
      <c r="P83" s="11"/>
      <c r="Q83" s="144"/>
      <c r="R83" s="11"/>
      <c r="S83" s="144"/>
      <c r="T83" s="130"/>
      <c r="U83" s="145"/>
      <c r="V83" s="145"/>
      <c r="W83" s="145"/>
      <c r="X83" s="145"/>
      <c r="Y83" s="145"/>
      <c r="Z83" s="145"/>
      <c r="AA83" s="145"/>
      <c r="AB83" s="145"/>
      <c r="AC83" s="131"/>
      <c r="AD83" s="146"/>
    </row>
    <row r="84" spans="1:30" s="45" customFormat="1" ht="15" customHeight="1" outlineLevel="1" x14ac:dyDescent="0.25">
      <c r="A84" s="472" t="s">
        <v>449</v>
      </c>
      <c r="B84" s="473"/>
      <c r="C84" s="474"/>
      <c r="D84" s="11"/>
      <c r="E84" s="144"/>
      <c r="F84" s="11"/>
      <c r="G84" s="144"/>
      <c r="H84" s="11"/>
      <c r="I84" s="144"/>
      <c r="J84" s="11"/>
      <c r="K84" s="144"/>
      <c r="L84" s="11"/>
      <c r="M84" s="144"/>
      <c r="N84" s="11"/>
      <c r="O84" s="144"/>
      <c r="P84" s="11"/>
      <c r="Q84" s="144"/>
      <c r="R84" s="11"/>
      <c r="S84" s="144"/>
      <c r="T84" s="130"/>
      <c r="U84" s="145"/>
      <c r="V84" s="145"/>
      <c r="W84" s="145"/>
      <c r="X84" s="145"/>
      <c r="Y84" s="145"/>
      <c r="Z84" s="145"/>
      <c r="AA84" s="145"/>
      <c r="AB84" s="145"/>
      <c r="AC84" s="131"/>
      <c r="AD84" s="146"/>
    </row>
    <row r="85" spans="1:30" s="45" customFormat="1" ht="15" customHeight="1" outlineLevel="1" x14ac:dyDescent="0.25">
      <c r="A85" s="428"/>
      <c r="B85" s="429"/>
      <c r="C85" s="430" t="s">
        <v>479</v>
      </c>
      <c r="D85" s="11"/>
      <c r="E85" s="144"/>
      <c r="F85" s="11"/>
      <c r="G85" s="144"/>
      <c r="H85" s="11"/>
      <c r="I85" s="144"/>
      <c r="J85" s="11"/>
      <c r="K85" s="144"/>
      <c r="L85" s="11"/>
      <c r="M85" s="144"/>
      <c r="N85" s="11"/>
      <c r="O85" s="144"/>
      <c r="P85" s="11"/>
      <c r="Q85" s="144"/>
      <c r="R85" s="11"/>
      <c r="S85" s="144"/>
      <c r="T85" s="130"/>
      <c r="U85" s="145"/>
      <c r="V85" s="145"/>
      <c r="W85" s="145"/>
      <c r="X85" s="145"/>
      <c r="Y85" s="145"/>
      <c r="Z85" s="145"/>
      <c r="AA85" s="145"/>
      <c r="AB85" s="145"/>
      <c r="AC85" s="131"/>
      <c r="AD85" s="146"/>
    </row>
    <row r="86" spans="1:30" s="45" customFormat="1" ht="15" customHeight="1" outlineLevel="1" x14ac:dyDescent="0.25">
      <c r="A86" s="472" t="s">
        <v>330</v>
      </c>
      <c r="B86" s="473"/>
      <c r="C86" s="474"/>
      <c r="D86" s="11"/>
      <c r="E86" s="144"/>
      <c r="F86" s="11"/>
      <c r="G86" s="144"/>
      <c r="H86" s="11"/>
      <c r="I86" s="144"/>
      <c r="J86" s="11"/>
      <c r="K86" s="144"/>
      <c r="L86" s="11"/>
      <c r="M86" s="144"/>
      <c r="N86" s="11"/>
      <c r="O86" s="144"/>
      <c r="P86" s="11"/>
      <c r="Q86" s="144"/>
      <c r="R86" s="11"/>
      <c r="S86" s="144"/>
      <c r="T86" s="130"/>
      <c r="U86" s="145" t="str">
        <f>IF(D86&gt;0,+E86/D86,"")</f>
        <v/>
      </c>
      <c r="V86" s="145" t="str">
        <f>IF(F86&gt;0,+G86/F86,"")</f>
        <v/>
      </c>
      <c r="W86" s="145" t="str">
        <f>IF(H86&gt;0,+I86/H86,"")</f>
        <v/>
      </c>
      <c r="X86" s="145" t="str">
        <f>IF(J86&gt;0,+K86/J86,"")</f>
        <v/>
      </c>
      <c r="Y86" s="145" t="str">
        <f>IF(L86&gt;0,+M86/L86,"")</f>
        <v/>
      </c>
      <c r="Z86" s="145" t="str">
        <f>IF(N86&gt;0,+O86/N86,"")</f>
        <v/>
      </c>
      <c r="AA86" s="145" t="str">
        <f>IF(P86&gt;0,+Q86/P86,"")</f>
        <v/>
      </c>
      <c r="AB86" s="145" t="str">
        <f>IF(R86&gt;0,+S86/R86,"")</f>
        <v/>
      </c>
      <c r="AC86" s="131"/>
      <c r="AD86" s="146" t="e">
        <f>AVERAGE(U86:AB86)</f>
        <v>#DIV/0!</v>
      </c>
    </row>
    <row r="87" spans="1:30" s="45" customFormat="1" ht="15" customHeight="1" outlineLevel="1" x14ac:dyDescent="0.25">
      <c r="A87" s="472" t="s">
        <v>264</v>
      </c>
      <c r="B87" s="473"/>
      <c r="C87" s="474"/>
      <c r="D87" s="11"/>
      <c r="E87" s="144"/>
      <c r="F87" s="11"/>
      <c r="G87" s="144"/>
      <c r="H87" s="11"/>
      <c r="I87" s="144"/>
      <c r="J87" s="11"/>
      <c r="K87" s="144"/>
      <c r="L87" s="11"/>
      <c r="M87" s="144"/>
      <c r="N87" s="11"/>
      <c r="O87" s="144"/>
      <c r="P87" s="11"/>
      <c r="Q87" s="144"/>
      <c r="R87" s="11"/>
      <c r="S87" s="144"/>
      <c r="T87" s="130"/>
      <c r="U87" s="145" t="str">
        <f>IF(D87&gt;0,+E87/D87,"")</f>
        <v/>
      </c>
      <c r="V87" s="145" t="str">
        <f>IF(F87&gt;0,+G87/F87,"")</f>
        <v/>
      </c>
      <c r="W87" s="145" t="str">
        <f>IF(H87&gt;0,+I87/H87,"")</f>
        <v/>
      </c>
      <c r="X87" s="145" t="str">
        <f>IF(J87&gt;0,+K87/J87,"")</f>
        <v/>
      </c>
      <c r="Y87" s="145" t="str">
        <f>IF(L87&gt;0,+M87/L87,"")</f>
        <v/>
      </c>
      <c r="Z87" s="145" t="str">
        <f>IF(N87&gt;0,+O87/N87,"")</f>
        <v/>
      </c>
      <c r="AA87" s="145" t="str">
        <f>IF(P87&gt;0,+Q87/P87,"")</f>
        <v/>
      </c>
      <c r="AB87" s="145" t="str">
        <f>IF(R87&gt;0,+S87/R87,"")</f>
        <v/>
      </c>
      <c r="AC87" s="131"/>
      <c r="AD87" s="146" t="e">
        <f>AVERAGE(U87:AB87)</f>
        <v>#DIV/0!</v>
      </c>
    </row>
    <row r="88" spans="1:30" s="45" customFormat="1" ht="15" customHeight="1" outlineLevel="1" x14ac:dyDescent="0.25">
      <c r="A88" s="472" t="s">
        <v>265</v>
      </c>
      <c r="B88" s="473"/>
      <c r="C88" s="474"/>
      <c r="D88" s="11"/>
      <c r="E88" s="144"/>
      <c r="F88" s="11"/>
      <c r="G88" s="144"/>
      <c r="H88" s="11"/>
      <c r="I88" s="144"/>
      <c r="J88" s="11"/>
      <c r="K88" s="144"/>
      <c r="L88" s="11"/>
      <c r="M88" s="144"/>
      <c r="N88" s="11"/>
      <c r="O88" s="144"/>
      <c r="P88" s="11"/>
      <c r="Q88" s="144"/>
      <c r="R88" s="11"/>
      <c r="S88" s="144"/>
      <c r="T88" s="130"/>
      <c r="U88" s="145" t="str">
        <f>IF(D88&gt;0,+E88/D88,"")</f>
        <v/>
      </c>
      <c r="V88" s="145" t="str">
        <f>IF(F88&gt;0,+G88/F88,"")</f>
        <v/>
      </c>
      <c r="W88" s="145" t="str">
        <f>IF(H88&gt;0,+I88/H88,"")</f>
        <v/>
      </c>
      <c r="X88" s="145" t="str">
        <f>IF(J88&gt;0,+K88/J88,"")</f>
        <v/>
      </c>
      <c r="Y88" s="145" t="str">
        <f>IF(L88&gt;0,+M88/L88,"")</f>
        <v/>
      </c>
      <c r="Z88" s="145" t="str">
        <f>IF(N88&gt;0,+O88/N88,"")</f>
        <v/>
      </c>
      <c r="AA88" s="145" t="str">
        <f>IF(P88&gt;0,+Q88/P88,"")</f>
        <v/>
      </c>
      <c r="AB88" s="145" t="str">
        <f>IF(R88&gt;0,+S88/R88,"")</f>
        <v/>
      </c>
      <c r="AC88" s="131"/>
      <c r="AD88" s="146" t="e">
        <f>AVERAGE(U88:AB88)</f>
        <v>#DIV/0!</v>
      </c>
    </row>
    <row r="89" spans="1:30" s="45" customFormat="1" ht="15" customHeight="1" outlineLevel="1" x14ac:dyDescent="0.25">
      <c r="A89" s="282"/>
      <c r="B89" s="283"/>
      <c r="C89" s="284" t="s">
        <v>201</v>
      </c>
      <c r="D89" s="11"/>
      <c r="E89" s="144"/>
      <c r="F89" s="11"/>
      <c r="G89" s="144"/>
      <c r="H89" s="11"/>
      <c r="I89" s="144"/>
      <c r="J89" s="11"/>
      <c r="K89" s="144"/>
      <c r="L89" s="11"/>
      <c r="M89" s="144"/>
      <c r="N89" s="11"/>
      <c r="O89" s="144"/>
      <c r="P89" s="11"/>
      <c r="Q89" s="144"/>
      <c r="R89" s="11"/>
      <c r="S89" s="144"/>
      <c r="T89" s="130"/>
      <c r="U89" s="145"/>
      <c r="V89" s="145"/>
      <c r="W89" s="145"/>
      <c r="X89" s="145"/>
      <c r="Y89" s="145"/>
      <c r="Z89" s="145"/>
      <c r="AA89" s="145"/>
      <c r="AB89" s="145"/>
      <c r="AC89" s="131"/>
      <c r="AD89" s="146"/>
    </row>
    <row r="90" spans="1:30" s="45" customFormat="1" ht="15" customHeight="1" outlineLevel="1" x14ac:dyDescent="0.25">
      <c r="A90" s="472" t="s">
        <v>81</v>
      </c>
      <c r="B90" s="473"/>
      <c r="C90" s="474"/>
      <c r="D90" s="11"/>
      <c r="E90" s="144"/>
      <c r="F90" s="11"/>
      <c r="G90" s="144"/>
      <c r="H90" s="11"/>
      <c r="I90" s="144"/>
      <c r="J90" s="11"/>
      <c r="K90" s="144"/>
      <c r="L90" s="11"/>
      <c r="M90" s="144"/>
      <c r="N90" s="11"/>
      <c r="O90" s="144"/>
      <c r="P90" s="11"/>
      <c r="Q90" s="144"/>
      <c r="R90" s="11"/>
      <c r="S90" s="144"/>
      <c r="T90" s="130"/>
      <c r="U90" s="145" t="str">
        <f>IF(D90&gt;0,+E90/D90,"")</f>
        <v/>
      </c>
      <c r="V90" s="145" t="str">
        <f>IF(F90&gt;0,+G90/F90,"")</f>
        <v/>
      </c>
      <c r="W90" s="145" t="str">
        <f>IF(H90&gt;0,+I90/H90,"")</f>
        <v/>
      </c>
      <c r="X90" s="145" t="str">
        <f>IF(J90&gt;0,+K90/J90,"")</f>
        <v/>
      </c>
      <c r="Y90" s="145" t="str">
        <f>IF(L90&gt;0,+M90/L90,"")</f>
        <v/>
      </c>
      <c r="Z90" s="145" t="str">
        <f>IF(N90&gt;0,+O90/N90,"")</f>
        <v/>
      </c>
      <c r="AA90" s="145" t="str">
        <f>IF(P90&gt;0,+Q90/P90,"")</f>
        <v/>
      </c>
      <c r="AB90" s="145" t="str">
        <f>IF(R90&gt;0,+S90/R90,"")</f>
        <v/>
      </c>
      <c r="AC90" s="131"/>
      <c r="AD90" s="146" t="e">
        <f>AVERAGE(U90:AB90)</f>
        <v>#DIV/0!</v>
      </c>
    </row>
    <row r="91" spans="1:30" s="45" customFormat="1" ht="15" customHeight="1" outlineLevel="1" x14ac:dyDescent="0.25">
      <c r="A91" s="469" t="s">
        <v>82</v>
      </c>
      <c r="B91" s="470"/>
      <c r="C91" s="471"/>
      <c r="D91" s="9"/>
      <c r="E91" s="129"/>
      <c r="F91" s="9"/>
      <c r="G91" s="129"/>
      <c r="H91" s="9"/>
      <c r="I91" s="129"/>
      <c r="J91" s="9"/>
      <c r="K91" s="129"/>
      <c r="L91" s="9"/>
      <c r="M91" s="129"/>
      <c r="N91" s="9"/>
      <c r="O91" s="129"/>
      <c r="P91" s="9"/>
      <c r="Q91" s="129"/>
      <c r="R91" s="9"/>
      <c r="S91" s="129"/>
      <c r="T91" s="130"/>
      <c r="U91" s="132" t="str">
        <f>IF(D77&gt;0,+E77/D77,"")</f>
        <v/>
      </c>
      <c r="V91" s="132" t="str">
        <f>IF(F77&gt;0,+G77/F77,"")</f>
        <v/>
      </c>
      <c r="W91" s="132" t="str">
        <f>IF(H77&gt;0,+I77/H77,"")</f>
        <v/>
      </c>
      <c r="X91" s="132" t="str">
        <f>IF(J77&gt;0,+K77/J77,"")</f>
        <v/>
      </c>
      <c r="Y91" s="132" t="str">
        <f>IF(L77&gt;0,+M77/L77,"")</f>
        <v/>
      </c>
      <c r="Z91" s="132" t="str">
        <f>IF(N77&gt;0,+O77/N77,"")</f>
        <v/>
      </c>
      <c r="AA91" s="132" t="str">
        <f>IF(P77&gt;0,+Q77/P77,"")</f>
        <v/>
      </c>
      <c r="AB91" s="132" t="str">
        <f>IF(R77&gt;0,+S77/R77,"")</f>
        <v/>
      </c>
      <c r="AC91" s="131"/>
      <c r="AD91" s="281" t="e">
        <f>+#REF!+#REF!+#REF!+#REF!+#REF!</f>
        <v>#REF!</v>
      </c>
    </row>
    <row r="92" spans="1:30" s="45" customFormat="1" ht="15" customHeight="1" outlineLevel="1" x14ac:dyDescent="0.25">
      <c r="A92" s="469" t="s">
        <v>112</v>
      </c>
      <c r="B92" s="470"/>
      <c r="C92" s="471"/>
      <c r="D92" s="9"/>
      <c r="E92" s="129"/>
      <c r="F92" s="9"/>
      <c r="G92" s="129"/>
      <c r="H92" s="9"/>
      <c r="I92" s="129"/>
      <c r="J92" s="9"/>
      <c r="K92" s="129"/>
      <c r="L92" s="9"/>
      <c r="M92" s="129"/>
      <c r="N92" s="9"/>
      <c r="O92" s="129"/>
      <c r="P92" s="9"/>
      <c r="Q92" s="129"/>
      <c r="R92" s="9"/>
      <c r="S92" s="129"/>
      <c r="T92" s="130"/>
      <c r="U92" s="132" t="str">
        <f>IF(D81&gt;0,+E81/D81,"")</f>
        <v/>
      </c>
      <c r="V92" s="132" t="str">
        <f>IF(F81&gt;0,+G81/F81,"")</f>
        <v/>
      </c>
      <c r="W92" s="132" t="str">
        <f>IF(H81&gt;0,+I81/H81,"")</f>
        <v/>
      </c>
      <c r="X92" s="132" t="str">
        <f>IF(J81&gt;0,+K81/J81,"")</f>
        <v/>
      </c>
      <c r="Y92" s="132" t="str">
        <f>IF(L81&gt;0,+M81/L81,"")</f>
        <v/>
      </c>
      <c r="Z92" s="132" t="str">
        <f>IF(N81&gt;0,+O81/N81,"")</f>
        <v/>
      </c>
      <c r="AA92" s="132" t="str">
        <f>IF(P81&gt;0,+Q81/P81,"")</f>
        <v/>
      </c>
      <c r="AB92" s="132" t="str">
        <f>IF(R81&gt;0,+S81/R81,"")</f>
        <v/>
      </c>
      <c r="AC92" s="131"/>
      <c r="AD92" s="281" t="e">
        <f>+U92+W92+Y92+AA92+#REF!</f>
        <v>#VALUE!</v>
      </c>
    </row>
    <row r="93" spans="1:30" s="45" customFormat="1" ht="15" customHeight="1" outlineLevel="1" x14ac:dyDescent="0.25">
      <c r="A93" s="472" t="s">
        <v>200</v>
      </c>
      <c r="B93" s="473"/>
      <c r="C93" s="474"/>
      <c r="D93" s="11"/>
      <c r="E93" s="144"/>
      <c r="F93" s="11"/>
      <c r="G93" s="144"/>
      <c r="H93" s="11"/>
      <c r="I93" s="144"/>
      <c r="J93" s="11"/>
      <c r="K93" s="144"/>
      <c r="L93" s="11"/>
      <c r="M93" s="144"/>
      <c r="N93" s="11"/>
      <c r="O93" s="144"/>
      <c r="P93" s="11"/>
      <c r="Q93" s="144"/>
      <c r="R93" s="11"/>
      <c r="S93" s="144"/>
      <c r="T93" s="130"/>
      <c r="U93" s="145" t="str">
        <f>IF(D93&gt;0,+E93/D93,"")</f>
        <v/>
      </c>
      <c r="V93" s="145" t="str">
        <f>IF(F93&gt;0,+G93/F93,"")</f>
        <v/>
      </c>
      <c r="W93" s="145" t="str">
        <f>IF(H93&gt;0,+I93/H93,"")</f>
        <v/>
      </c>
      <c r="X93" s="145" t="str">
        <f>IF(J93&gt;0,+K93/J93,"")</f>
        <v/>
      </c>
      <c r="Y93" s="145" t="str">
        <f>IF(L93&gt;0,+M93/L93,"")</f>
        <v/>
      </c>
      <c r="Z93" s="145" t="str">
        <f>IF(N93&gt;0,+O93/N93,"")</f>
        <v/>
      </c>
      <c r="AA93" s="145" t="str">
        <f>IF(P93&gt;0,+Q93/P93,"")</f>
        <v/>
      </c>
      <c r="AB93" s="145" t="str">
        <f>IF(R93&gt;0,+S93/R93,"")</f>
        <v/>
      </c>
      <c r="AC93" s="131"/>
      <c r="AD93" s="146" t="e">
        <f>AVERAGE(U93:AB93)</f>
        <v>#DIV/0!</v>
      </c>
    </row>
    <row r="94" spans="1:30" s="45" customFormat="1" ht="15" customHeight="1" outlineLevel="1" x14ac:dyDescent="0.25">
      <c r="A94" s="472" t="s">
        <v>477</v>
      </c>
      <c r="B94" s="473"/>
      <c r="C94" s="474"/>
      <c r="D94" s="11"/>
      <c r="E94" s="144"/>
      <c r="F94" s="11"/>
      <c r="G94" s="144"/>
      <c r="H94" s="11"/>
      <c r="I94" s="144"/>
      <c r="J94" s="11"/>
      <c r="K94" s="144"/>
      <c r="L94" s="11"/>
      <c r="M94" s="144"/>
      <c r="N94" s="11"/>
      <c r="O94" s="144"/>
      <c r="P94" s="11"/>
      <c r="Q94" s="144"/>
      <c r="R94" s="11"/>
      <c r="S94" s="144"/>
      <c r="T94" s="130"/>
      <c r="U94" s="145" t="str">
        <f>IF(D94&gt;0,+E94/D94,"")</f>
        <v/>
      </c>
      <c r="V94" s="145" t="str">
        <f>IF(F94&gt;0,+G94/F94,"")</f>
        <v/>
      </c>
      <c r="W94" s="145" t="str">
        <f>IF(H94&gt;0,+I94/H94,"")</f>
        <v/>
      </c>
      <c r="X94" s="145" t="str">
        <f>IF(J94&gt;0,+K94/J94,"")</f>
        <v/>
      </c>
      <c r="Y94" s="145" t="str">
        <f>IF(L94&gt;0,+M94/L94,"")</f>
        <v/>
      </c>
      <c r="Z94" s="145" t="str">
        <f>IF(N94&gt;0,+O94/N94,"")</f>
        <v/>
      </c>
      <c r="AA94" s="145" t="str">
        <f>IF(P94&gt;0,+Q94/P94,"")</f>
        <v/>
      </c>
      <c r="AB94" s="145" t="str">
        <f>IF(R94&gt;0,+S94/R94,"")</f>
        <v/>
      </c>
      <c r="AC94" s="131"/>
      <c r="AD94" s="146" t="e">
        <f>AVERAGE(U94:AB94)</f>
        <v>#DIV/0!</v>
      </c>
    </row>
    <row r="95" spans="1:30" s="45" customFormat="1" ht="15" customHeight="1" outlineLevel="1" x14ac:dyDescent="0.25">
      <c r="A95" s="434"/>
      <c r="B95" s="435"/>
      <c r="C95" s="435" t="s">
        <v>478</v>
      </c>
      <c r="D95" s="11"/>
      <c r="E95" s="144"/>
      <c r="F95" s="11"/>
      <c r="G95" s="144"/>
      <c r="H95" s="11"/>
      <c r="I95" s="144"/>
      <c r="J95" s="11"/>
      <c r="K95" s="144"/>
      <c r="L95" s="11"/>
      <c r="M95" s="144"/>
      <c r="N95" s="11"/>
      <c r="O95" s="144"/>
      <c r="P95" s="11"/>
      <c r="Q95" s="144"/>
      <c r="R95" s="11"/>
      <c r="S95" s="144"/>
      <c r="T95" s="130"/>
      <c r="U95" s="145"/>
      <c r="V95" s="145"/>
      <c r="W95" s="145"/>
      <c r="X95" s="145"/>
      <c r="Y95" s="145"/>
      <c r="Z95" s="145"/>
      <c r="AA95" s="145"/>
      <c r="AB95" s="145"/>
      <c r="AC95" s="131"/>
      <c r="AD95" s="146"/>
    </row>
    <row r="96" spans="1:30" s="142" customFormat="1" ht="8.25" outlineLevel="1" x14ac:dyDescent="0.25">
      <c r="A96" s="12"/>
      <c r="B96" s="135"/>
      <c r="C96" s="135"/>
      <c r="D96" s="263"/>
      <c r="E96" s="136"/>
      <c r="F96" s="263"/>
      <c r="G96" s="136"/>
      <c r="H96" s="263"/>
      <c r="I96" s="136"/>
      <c r="J96" s="263"/>
      <c r="K96" s="136"/>
      <c r="L96" s="263"/>
      <c r="M96" s="136"/>
      <c r="N96" s="263"/>
      <c r="O96" s="136"/>
      <c r="P96" s="263"/>
      <c r="Q96" s="136"/>
      <c r="R96" s="263"/>
      <c r="S96" s="136"/>
      <c r="T96" s="137"/>
      <c r="U96" s="139"/>
      <c r="V96" s="140"/>
      <c r="W96" s="139"/>
      <c r="X96" s="140"/>
      <c r="Y96" s="139"/>
      <c r="Z96" s="140"/>
      <c r="AA96" s="139"/>
      <c r="AB96" s="140"/>
      <c r="AD96" s="139"/>
    </row>
    <row r="97" spans="1:30" s="142" customFormat="1" ht="8.25" x14ac:dyDescent="0.25">
      <c r="A97" s="12"/>
      <c r="B97" s="135"/>
      <c r="C97" s="135"/>
      <c r="D97" s="263"/>
      <c r="E97" s="136"/>
      <c r="F97" s="263"/>
      <c r="G97" s="136"/>
      <c r="H97" s="263"/>
      <c r="I97" s="136"/>
      <c r="J97" s="263"/>
      <c r="K97" s="136"/>
      <c r="L97" s="263"/>
      <c r="M97" s="136"/>
      <c r="N97" s="263"/>
      <c r="O97" s="136"/>
      <c r="P97" s="263"/>
      <c r="Q97" s="136"/>
      <c r="R97" s="263"/>
      <c r="S97" s="136"/>
      <c r="T97" s="137"/>
      <c r="U97" s="139"/>
      <c r="V97" s="140"/>
      <c r="W97" s="139"/>
      <c r="X97" s="140"/>
      <c r="Y97" s="139"/>
      <c r="Z97" s="140"/>
      <c r="AA97" s="139"/>
      <c r="AB97" s="140"/>
      <c r="AD97" s="139"/>
    </row>
    <row r="98" spans="1:30" s="128" customFormat="1" x14ac:dyDescent="0.25">
      <c r="A98" s="122"/>
      <c r="B98" s="280" t="s">
        <v>184</v>
      </c>
      <c r="C98" s="279"/>
      <c r="D98" s="624">
        <f>SUM(E99:E101)</f>
        <v>0</v>
      </c>
      <c r="E98" s="629"/>
      <c r="F98" s="624">
        <f t="shared" ref="F98" si="53">SUM(G99:G101)</f>
        <v>0</v>
      </c>
      <c r="G98" s="629"/>
      <c r="H98" s="624">
        <f t="shared" ref="H98" si="54">SUM(I99:I101)</f>
        <v>0</v>
      </c>
      <c r="I98" s="629"/>
      <c r="J98" s="624">
        <f t="shared" ref="J98" si="55">SUM(K99:K101)</f>
        <v>0</v>
      </c>
      <c r="K98" s="629"/>
      <c r="L98" s="624">
        <f t="shared" ref="L98" si="56">SUM(M99:M101)</f>
        <v>0</v>
      </c>
      <c r="M98" s="629"/>
      <c r="N98" s="624">
        <f t="shared" ref="N98" si="57">SUM(O99:O101)</f>
        <v>0</v>
      </c>
      <c r="O98" s="629"/>
      <c r="P98" s="624">
        <f t="shared" ref="P98" si="58">SUM(Q99:Q101)</f>
        <v>0</v>
      </c>
      <c r="Q98" s="629"/>
      <c r="R98" s="624">
        <f t="shared" ref="R98" si="59">SUM(S99:S101)</f>
        <v>0</v>
      </c>
      <c r="S98" s="629"/>
      <c r="T98" s="123"/>
      <c r="U98" s="125" t="e">
        <f>+D98/Nb_Lgts</f>
        <v>#DIV/0!</v>
      </c>
      <c r="V98" s="125" t="e">
        <f>+E98/Nb_Lgts</f>
        <v>#DIV/0!</v>
      </c>
      <c r="W98" s="125" t="e">
        <f>+G98/Nb_Lgts</f>
        <v>#DIV/0!</v>
      </c>
      <c r="X98" s="125" t="e">
        <f>+I98/Nb_Lgts</f>
        <v>#DIV/0!</v>
      </c>
      <c r="Y98" s="125" t="e">
        <f>+K98/Nb_Lgts</f>
        <v>#DIV/0!</v>
      </c>
      <c r="Z98" s="125" t="e">
        <f>+M98/Nb_Lgts</f>
        <v>#DIV/0!</v>
      </c>
      <c r="AA98" s="125" t="e">
        <f>+O98/Nb_Lgts</f>
        <v>#DIV/0!</v>
      </c>
      <c r="AB98" s="125" t="e">
        <f>+Q98/Nb_Lgts</f>
        <v>#DIV/0!</v>
      </c>
      <c r="AC98" s="126"/>
      <c r="AD98" s="127" t="e">
        <f>AVERAGE(U98:AB98)</f>
        <v>#DIV/0!</v>
      </c>
    </row>
    <row r="99" spans="1:30" s="45" customFormat="1" ht="15" hidden="1" customHeight="1" outlineLevel="1" x14ac:dyDescent="0.25">
      <c r="A99" s="469" t="s">
        <v>185</v>
      </c>
      <c r="B99" s="470"/>
      <c r="C99" s="471"/>
      <c r="D99" s="9"/>
      <c r="E99" s="129"/>
      <c r="F99" s="9"/>
      <c r="G99" s="129"/>
      <c r="H99" s="9"/>
      <c r="I99" s="129"/>
      <c r="J99" s="9"/>
      <c r="K99" s="129"/>
      <c r="L99" s="9"/>
      <c r="M99" s="129"/>
      <c r="N99" s="9"/>
      <c r="O99" s="129"/>
      <c r="P99" s="9"/>
      <c r="Q99" s="129"/>
      <c r="R99" s="9"/>
      <c r="S99" s="129"/>
      <c r="T99" s="130"/>
      <c r="U99" s="132" t="str">
        <f>IF(D99&gt;0,+E99/D99,"")</f>
        <v/>
      </c>
      <c r="V99" s="132" t="str">
        <f>IF(F99&gt;0,+G99/F99,"")</f>
        <v/>
      </c>
      <c r="W99" s="132" t="str">
        <f>IF(H99&gt;0,+I99/H99,"")</f>
        <v/>
      </c>
      <c r="X99" s="132" t="str">
        <f>IF(J99&gt;0,+K99/J99,"")</f>
        <v/>
      </c>
      <c r="Y99" s="132" t="str">
        <f>IF(L99&gt;0,+M99/L99,"")</f>
        <v/>
      </c>
      <c r="Z99" s="132" t="str">
        <f>IF(N99&gt;0,+O99/N99,"")</f>
        <v/>
      </c>
      <c r="AA99" s="132" t="str">
        <f>IF(P99&gt;0,+Q99/P99,"")</f>
        <v/>
      </c>
      <c r="AB99" s="132" t="str">
        <f>IF(R99&gt;0,+S99/R99,"")</f>
        <v/>
      </c>
      <c r="AC99" s="131"/>
      <c r="AD99" s="133" t="e">
        <f>AVERAGE(U99:AB99)</f>
        <v>#DIV/0!</v>
      </c>
    </row>
    <row r="100" spans="1:30" s="45" customFormat="1" ht="15" hidden="1" customHeight="1" outlineLevel="1" x14ac:dyDescent="0.25">
      <c r="A100" s="469" t="s">
        <v>66</v>
      </c>
      <c r="B100" s="470"/>
      <c r="C100" s="471"/>
      <c r="D100" s="9"/>
      <c r="E100" s="129"/>
      <c r="F100" s="9"/>
      <c r="G100" s="129"/>
      <c r="H100" s="9"/>
      <c r="I100" s="129"/>
      <c r="J100" s="9"/>
      <c r="K100" s="129"/>
      <c r="L100" s="9"/>
      <c r="M100" s="129"/>
      <c r="N100" s="9"/>
      <c r="O100" s="129"/>
      <c r="P100" s="9"/>
      <c r="Q100" s="129"/>
      <c r="R100" s="9"/>
      <c r="S100" s="129"/>
      <c r="T100" s="130"/>
      <c r="U100" s="132" t="str">
        <f>IF(D100&gt;0,+E100/D100,"")</f>
        <v/>
      </c>
      <c r="V100" s="132" t="str">
        <f>IF(F100&gt;0,+G100/F100,"")</f>
        <v/>
      </c>
      <c r="W100" s="132" t="str">
        <f>IF(H100&gt;0,+I100/H100,"")</f>
        <v/>
      </c>
      <c r="X100" s="132" t="str">
        <f>IF(J100&gt;0,+K100/J100,"")</f>
        <v/>
      </c>
      <c r="Y100" s="132" t="str">
        <f>IF(L100&gt;0,+M100/L100,"")</f>
        <v/>
      </c>
      <c r="Z100" s="132" t="str">
        <f>IF(N100&gt;0,+O100/N100,"")</f>
        <v/>
      </c>
      <c r="AA100" s="132" t="str">
        <f>IF(P100&gt;0,+Q100/P100,"")</f>
        <v/>
      </c>
      <c r="AB100" s="132" t="str">
        <f>IF(R100&gt;0,+S100/R100,"")</f>
        <v/>
      </c>
      <c r="AC100" s="131"/>
      <c r="AD100" s="133" t="e">
        <f>AVERAGE(U100:AB100)</f>
        <v>#DIV/0!</v>
      </c>
    </row>
    <row r="101" spans="1:30" s="142" customFormat="1" ht="8.25" collapsed="1" x14ac:dyDescent="0.25">
      <c r="A101" s="12"/>
      <c r="B101" s="135"/>
      <c r="C101" s="135"/>
      <c r="D101" s="9"/>
      <c r="E101" s="136"/>
      <c r="F101" s="9"/>
      <c r="G101" s="136"/>
      <c r="H101" s="9"/>
      <c r="I101" s="136"/>
      <c r="J101" s="9"/>
      <c r="K101" s="136"/>
      <c r="L101" s="9"/>
      <c r="M101" s="136"/>
      <c r="N101" s="9"/>
      <c r="O101" s="136"/>
      <c r="P101" s="9"/>
      <c r="Q101" s="136"/>
      <c r="R101" s="9"/>
      <c r="S101" s="136"/>
      <c r="T101" s="137"/>
      <c r="U101" s="139"/>
      <c r="V101" s="140"/>
      <c r="W101" s="139"/>
      <c r="X101" s="140"/>
      <c r="Y101" s="139"/>
      <c r="Z101" s="140"/>
      <c r="AA101" s="139"/>
      <c r="AB101" s="140"/>
      <c r="AD101" s="139"/>
    </row>
    <row r="102" spans="1:30" s="128" customFormat="1" x14ac:dyDescent="0.25">
      <c r="A102" s="122"/>
      <c r="B102" s="280" t="s">
        <v>140</v>
      </c>
      <c r="C102" s="279"/>
      <c r="D102" s="624">
        <f>SUM(E103:E116)</f>
        <v>0</v>
      </c>
      <c r="E102" s="629"/>
      <c r="F102" s="624">
        <f t="shared" ref="F102" si="60">SUM(G103:G116)</f>
        <v>0</v>
      </c>
      <c r="G102" s="629"/>
      <c r="H102" s="624">
        <f t="shared" ref="H102" si="61">SUM(I103:I116)</f>
        <v>0</v>
      </c>
      <c r="I102" s="629"/>
      <c r="J102" s="624">
        <f t="shared" ref="J102" si="62">SUM(K103:K116)</f>
        <v>0</v>
      </c>
      <c r="K102" s="629"/>
      <c r="L102" s="624">
        <f t="shared" ref="L102" si="63">SUM(M103:M116)</f>
        <v>0</v>
      </c>
      <c r="M102" s="629"/>
      <c r="N102" s="624">
        <f t="shared" ref="N102" si="64">SUM(O103:O116)</f>
        <v>0</v>
      </c>
      <c r="O102" s="629"/>
      <c r="P102" s="624">
        <f t="shared" ref="P102" si="65">SUM(Q103:Q116)</f>
        <v>0</v>
      </c>
      <c r="Q102" s="629"/>
      <c r="R102" s="624">
        <f t="shared" ref="R102" si="66">SUM(S103:S116)</f>
        <v>0</v>
      </c>
      <c r="S102" s="629"/>
      <c r="T102" s="123"/>
      <c r="U102" s="125" t="e">
        <f>+D102/Nb_Lgts</f>
        <v>#DIV/0!</v>
      </c>
      <c r="V102" s="125" t="e">
        <f>+E102/Nb_Lgts</f>
        <v>#DIV/0!</v>
      </c>
      <c r="W102" s="125" t="e">
        <f>+G102/Nb_Lgts</f>
        <v>#DIV/0!</v>
      </c>
      <c r="X102" s="125" t="e">
        <f>+I102/Nb_Lgts</f>
        <v>#DIV/0!</v>
      </c>
      <c r="Y102" s="125" t="e">
        <f>+K102/Nb_Lgts</f>
        <v>#DIV/0!</v>
      </c>
      <c r="Z102" s="125" t="e">
        <f>+M102/Nb_Lgts</f>
        <v>#DIV/0!</v>
      </c>
      <c r="AA102" s="125" t="e">
        <f>+O102/Nb_Lgts</f>
        <v>#DIV/0!</v>
      </c>
      <c r="AB102" s="125" t="e">
        <f>+Q102/Nb_Lgts</f>
        <v>#DIV/0!</v>
      </c>
      <c r="AC102" s="126"/>
      <c r="AD102" s="127" t="e">
        <f>AVERAGE(U102:AB102)</f>
        <v>#DIV/0!</v>
      </c>
    </row>
    <row r="103" spans="1:30" s="45" customFormat="1" ht="15" hidden="1" customHeight="1" outlineLevel="1" x14ac:dyDescent="0.25">
      <c r="A103" s="469" t="s">
        <v>85</v>
      </c>
      <c r="B103" s="470"/>
      <c r="C103" s="471"/>
      <c r="D103" s="9"/>
      <c r="E103" s="129"/>
      <c r="F103" s="9"/>
      <c r="G103" s="129"/>
      <c r="H103" s="9"/>
      <c r="I103" s="129"/>
      <c r="J103" s="9"/>
      <c r="K103" s="129"/>
      <c r="L103" s="9"/>
      <c r="M103" s="129"/>
      <c r="N103" s="9"/>
      <c r="O103" s="129"/>
      <c r="P103" s="9"/>
      <c r="Q103" s="129"/>
      <c r="R103" s="9"/>
      <c r="S103" s="129"/>
      <c r="T103" s="130"/>
      <c r="U103" s="132" t="str">
        <f t="shared" ref="U103:U115" si="67">IF(D103&gt;0,+E103/D103,"")</f>
        <v/>
      </c>
      <c r="V103" s="132" t="str">
        <f t="shared" ref="V103:V115" si="68">IF(F103&gt;0,+G103/F103,"")</f>
        <v/>
      </c>
      <c r="W103" s="132" t="str">
        <f t="shared" ref="W103:W115" si="69">IF(H103&gt;0,+I103/H103,"")</f>
        <v/>
      </c>
      <c r="X103" s="132" t="str">
        <f t="shared" ref="X103:X115" si="70">IF(J103&gt;0,+K103/J103,"")</f>
        <v/>
      </c>
      <c r="Y103" s="132" t="str">
        <f t="shared" ref="Y103:Y115" si="71">IF(L103&gt;0,+M103/L103,"")</f>
        <v/>
      </c>
      <c r="Z103" s="132" t="str">
        <f t="shared" ref="Z103:Z115" si="72">IF(N103&gt;0,+O103/N103,"")</f>
        <v/>
      </c>
      <c r="AA103" s="132" t="str">
        <f t="shared" ref="AA103:AA115" si="73">IF(P103&gt;0,+Q103/P103,"")</f>
        <v/>
      </c>
      <c r="AB103" s="132" t="str">
        <f t="shared" ref="AB103:AB115" si="74">IF(R103&gt;0,+S103/R103,"")</f>
        <v/>
      </c>
      <c r="AC103" s="131"/>
      <c r="AD103" s="133" t="e">
        <f t="shared" ref="AD103:AD115" si="75">AVERAGE(U103:AB103)</f>
        <v>#DIV/0!</v>
      </c>
    </row>
    <row r="104" spans="1:30" s="45" customFormat="1" ht="15" hidden="1" customHeight="1" outlineLevel="1" x14ac:dyDescent="0.25">
      <c r="A104" s="469" t="s">
        <v>120</v>
      </c>
      <c r="B104" s="470"/>
      <c r="C104" s="471"/>
      <c r="D104" s="9"/>
      <c r="E104" s="129"/>
      <c r="F104" s="9"/>
      <c r="G104" s="129"/>
      <c r="H104" s="9"/>
      <c r="I104" s="129"/>
      <c r="J104" s="9"/>
      <c r="K104" s="129"/>
      <c r="L104" s="9"/>
      <c r="M104" s="129"/>
      <c r="N104" s="9"/>
      <c r="O104" s="129"/>
      <c r="P104" s="9"/>
      <c r="Q104" s="129"/>
      <c r="R104" s="9"/>
      <c r="S104" s="129"/>
      <c r="T104" s="130"/>
      <c r="U104" s="132" t="str">
        <f t="shared" si="67"/>
        <v/>
      </c>
      <c r="V104" s="132" t="str">
        <f t="shared" si="68"/>
        <v/>
      </c>
      <c r="W104" s="132" t="str">
        <f t="shared" si="69"/>
        <v/>
      </c>
      <c r="X104" s="132" t="str">
        <f t="shared" si="70"/>
        <v/>
      </c>
      <c r="Y104" s="132" t="str">
        <f t="shared" si="71"/>
        <v/>
      </c>
      <c r="Z104" s="132" t="str">
        <f t="shared" si="72"/>
        <v/>
      </c>
      <c r="AA104" s="132" t="str">
        <f t="shared" si="73"/>
        <v/>
      </c>
      <c r="AB104" s="132" t="str">
        <f t="shared" si="74"/>
        <v/>
      </c>
      <c r="AC104" s="131"/>
      <c r="AD104" s="133" t="e">
        <f t="shared" si="75"/>
        <v>#DIV/0!</v>
      </c>
    </row>
    <row r="105" spans="1:30" s="45" customFormat="1" ht="15" hidden="1" customHeight="1" outlineLevel="1" x14ac:dyDescent="0.25">
      <c r="A105" s="469" t="s">
        <v>114</v>
      </c>
      <c r="B105" s="470"/>
      <c r="C105" s="471"/>
      <c r="D105" s="9"/>
      <c r="E105" s="129"/>
      <c r="F105" s="9"/>
      <c r="G105" s="129"/>
      <c r="H105" s="9"/>
      <c r="I105" s="129"/>
      <c r="J105" s="9"/>
      <c r="K105" s="129"/>
      <c r="L105" s="9"/>
      <c r="M105" s="129"/>
      <c r="N105" s="9"/>
      <c r="O105" s="129"/>
      <c r="P105" s="9"/>
      <c r="Q105" s="129"/>
      <c r="R105" s="9"/>
      <c r="S105" s="129"/>
      <c r="T105" s="130"/>
      <c r="U105" s="132" t="str">
        <f t="shared" si="67"/>
        <v/>
      </c>
      <c r="V105" s="132" t="str">
        <f t="shared" si="68"/>
        <v/>
      </c>
      <c r="W105" s="132" t="str">
        <f t="shared" si="69"/>
        <v/>
      </c>
      <c r="X105" s="132" t="str">
        <f t="shared" si="70"/>
        <v/>
      </c>
      <c r="Y105" s="132" t="str">
        <f t="shared" si="71"/>
        <v/>
      </c>
      <c r="Z105" s="132" t="str">
        <f t="shared" si="72"/>
        <v/>
      </c>
      <c r="AA105" s="132" t="str">
        <f t="shared" si="73"/>
        <v/>
      </c>
      <c r="AB105" s="132" t="str">
        <f t="shared" si="74"/>
        <v/>
      </c>
      <c r="AC105" s="131"/>
      <c r="AD105" s="133" t="e">
        <f t="shared" si="75"/>
        <v>#DIV/0!</v>
      </c>
    </row>
    <row r="106" spans="1:30" s="45" customFormat="1" ht="15" hidden="1" customHeight="1" outlineLevel="1" x14ac:dyDescent="0.25">
      <c r="A106" s="469" t="s">
        <v>86</v>
      </c>
      <c r="B106" s="470"/>
      <c r="C106" s="471"/>
      <c r="D106" s="9"/>
      <c r="E106" s="129"/>
      <c r="F106" s="9"/>
      <c r="G106" s="129"/>
      <c r="H106" s="9"/>
      <c r="I106" s="129"/>
      <c r="J106" s="9"/>
      <c r="K106" s="129"/>
      <c r="L106" s="9"/>
      <c r="M106" s="129"/>
      <c r="N106" s="9"/>
      <c r="O106" s="129"/>
      <c r="P106" s="9"/>
      <c r="Q106" s="129"/>
      <c r="R106" s="9"/>
      <c r="S106" s="129"/>
      <c r="T106" s="130"/>
      <c r="U106" s="132" t="str">
        <f t="shared" si="67"/>
        <v/>
      </c>
      <c r="V106" s="132" t="str">
        <f t="shared" si="68"/>
        <v/>
      </c>
      <c r="W106" s="132" t="str">
        <f t="shared" si="69"/>
        <v/>
      </c>
      <c r="X106" s="132" t="str">
        <f t="shared" si="70"/>
        <v/>
      </c>
      <c r="Y106" s="132" t="str">
        <f t="shared" si="71"/>
        <v/>
      </c>
      <c r="Z106" s="132" t="str">
        <f t="shared" si="72"/>
        <v/>
      </c>
      <c r="AA106" s="132" t="str">
        <f t="shared" si="73"/>
        <v/>
      </c>
      <c r="AB106" s="132" t="str">
        <f t="shared" si="74"/>
        <v/>
      </c>
      <c r="AC106" s="131"/>
      <c r="AD106" s="133" t="e">
        <f t="shared" si="75"/>
        <v>#DIV/0!</v>
      </c>
    </row>
    <row r="107" spans="1:30" s="45" customFormat="1" ht="15" hidden="1" customHeight="1" outlineLevel="1" x14ac:dyDescent="0.25">
      <c r="A107" s="469" t="s">
        <v>117</v>
      </c>
      <c r="B107" s="470"/>
      <c r="C107" s="471"/>
      <c r="D107" s="9"/>
      <c r="E107" s="129"/>
      <c r="F107" s="9"/>
      <c r="G107" s="129"/>
      <c r="H107" s="9"/>
      <c r="I107" s="129"/>
      <c r="J107" s="9"/>
      <c r="K107" s="129"/>
      <c r="L107" s="9"/>
      <c r="M107" s="129"/>
      <c r="N107" s="9"/>
      <c r="O107" s="129"/>
      <c r="P107" s="9"/>
      <c r="Q107" s="129"/>
      <c r="R107" s="9"/>
      <c r="S107" s="129"/>
      <c r="T107" s="130"/>
      <c r="U107" s="132" t="str">
        <f t="shared" si="67"/>
        <v/>
      </c>
      <c r="V107" s="132" t="str">
        <f t="shared" si="68"/>
        <v/>
      </c>
      <c r="W107" s="132" t="str">
        <f t="shared" si="69"/>
        <v/>
      </c>
      <c r="X107" s="132" t="str">
        <f t="shared" si="70"/>
        <v/>
      </c>
      <c r="Y107" s="132" t="str">
        <f t="shared" si="71"/>
        <v/>
      </c>
      <c r="Z107" s="132" t="str">
        <f t="shared" si="72"/>
        <v/>
      </c>
      <c r="AA107" s="132" t="str">
        <f t="shared" si="73"/>
        <v/>
      </c>
      <c r="AB107" s="132" t="str">
        <f t="shared" si="74"/>
        <v/>
      </c>
      <c r="AC107" s="131"/>
      <c r="AD107" s="133" t="e">
        <f t="shared" si="75"/>
        <v>#DIV/0!</v>
      </c>
    </row>
    <row r="108" spans="1:30" s="45" customFormat="1" ht="15" hidden="1" customHeight="1" outlineLevel="1" x14ac:dyDescent="0.25">
      <c r="A108" s="469" t="s">
        <v>118</v>
      </c>
      <c r="B108" s="470"/>
      <c r="C108" s="471"/>
      <c r="D108" s="9"/>
      <c r="E108" s="129"/>
      <c r="F108" s="9"/>
      <c r="G108" s="129"/>
      <c r="H108" s="9"/>
      <c r="I108" s="129"/>
      <c r="J108" s="9"/>
      <c r="K108" s="129"/>
      <c r="L108" s="9"/>
      <c r="M108" s="129"/>
      <c r="N108" s="9"/>
      <c r="O108" s="129"/>
      <c r="P108" s="9"/>
      <c r="Q108" s="129"/>
      <c r="R108" s="9"/>
      <c r="S108" s="129"/>
      <c r="T108" s="130"/>
      <c r="U108" s="132" t="str">
        <f t="shared" si="67"/>
        <v/>
      </c>
      <c r="V108" s="132" t="str">
        <f t="shared" si="68"/>
        <v/>
      </c>
      <c r="W108" s="132" t="str">
        <f t="shared" si="69"/>
        <v/>
      </c>
      <c r="X108" s="132" t="str">
        <f t="shared" si="70"/>
        <v/>
      </c>
      <c r="Y108" s="132" t="str">
        <f t="shared" si="71"/>
        <v/>
      </c>
      <c r="Z108" s="132" t="str">
        <f t="shared" si="72"/>
        <v/>
      </c>
      <c r="AA108" s="132" t="str">
        <f t="shared" si="73"/>
        <v/>
      </c>
      <c r="AB108" s="132" t="str">
        <f t="shared" si="74"/>
        <v/>
      </c>
      <c r="AC108" s="131"/>
      <c r="AD108" s="133" t="e">
        <f t="shared" si="75"/>
        <v>#DIV/0!</v>
      </c>
    </row>
    <row r="109" spans="1:30" s="45" customFormat="1" ht="15" hidden="1" customHeight="1" outlineLevel="1" x14ac:dyDescent="0.25">
      <c r="A109" s="472" t="s">
        <v>88</v>
      </c>
      <c r="B109" s="473"/>
      <c r="C109" s="474"/>
      <c r="D109" s="11"/>
      <c r="E109" s="144"/>
      <c r="F109" s="11"/>
      <c r="G109" s="144"/>
      <c r="H109" s="11"/>
      <c r="I109" s="144"/>
      <c r="J109" s="11"/>
      <c r="K109" s="144"/>
      <c r="L109" s="11"/>
      <c r="M109" s="144"/>
      <c r="N109" s="11"/>
      <c r="O109" s="144"/>
      <c r="P109" s="11"/>
      <c r="Q109" s="144"/>
      <c r="R109" s="11"/>
      <c r="S109" s="144"/>
      <c r="T109" s="130"/>
      <c r="U109" s="145" t="str">
        <f t="shared" si="67"/>
        <v/>
      </c>
      <c r="V109" s="145" t="str">
        <f t="shared" si="68"/>
        <v/>
      </c>
      <c r="W109" s="145" t="str">
        <f t="shared" si="69"/>
        <v/>
      </c>
      <c r="X109" s="145" t="str">
        <f t="shared" si="70"/>
        <v/>
      </c>
      <c r="Y109" s="145" t="str">
        <f t="shared" si="71"/>
        <v/>
      </c>
      <c r="Z109" s="145" t="str">
        <f t="shared" si="72"/>
        <v/>
      </c>
      <c r="AA109" s="145" t="str">
        <f t="shared" si="73"/>
        <v/>
      </c>
      <c r="AB109" s="145" t="str">
        <f t="shared" si="74"/>
        <v/>
      </c>
      <c r="AC109" s="131"/>
      <c r="AD109" s="146" t="e">
        <f t="shared" si="75"/>
        <v>#DIV/0!</v>
      </c>
    </row>
    <row r="110" spans="1:30" s="45" customFormat="1" ht="15" hidden="1" customHeight="1" outlineLevel="1" x14ac:dyDescent="0.25">
      <c r="A110" s="472" t="s">
        <v>115</v>
      </c>
      <c r="B110" s="473"/>
      <c r="C110" s="474"/>
      <c r="D110" s="11"/>
      <c r="E110" s="144"/>
      <c r="F110" s="11"/>
      <c r="G110" s="144"/>
      <c r="H110" s="11"/>
      <c r="I110" s="144"/>
      <c r="J110" s="11"/>
      <c r="K110" s="144"/>
      <c r="L110" s="11"/>
      <c r="M110" s="144"/>
      <c r="N110" s="11"/>
      <c r="O110" s="144"/>
      <c r="P110" s="11"/>
      <c r="Q110" s="144"/>
      <c r="R110" s="11"/>
      <c r="S110" s="144"/>
      <c r="T110" s="130"/>
      <c r="U110" s="145" t="str">
        <f t="shared" si="67"/>
        <v/>
      </c>
      <c r="V110" s="145" t="str">
        <f t="shared" si="68"/>
        <v/>
      </c>
      <c r="W110" s="145" t="str">
        <f t="shared" si="69"/>
        <v/>
      </c>
      <c r="X110" s="145" t="str">
        <f t="shared" si="70"/>
        <v/>
      </c>
      <c r="Y110" s="145" t="str">
        <f t="shared" si="71"/>
        <v/>
      </c>
      <c r="Z110" s="145" t="str">
        <f t="shared" si="72"/>
        <v/>
      </c>
      <c r="AA110" s="145" t="str">
        <f t="shared" si="73"/>
        <v/>
      </c>
      <c r="AB110" s="145" t="str">
        <f t="shared" si="74"/>
        <v/>
      </c>
      <c r="AC110" s="131"/>
      <c r="AD110" s="146" t="e">
        <f t="shared" si="75"/>
        <v>#DIV/0!</v>
      </c>
    </row>
    <row r="111" spans="1:30" s="45" customFormat="1" ht="15" hidden="1" customHeight="1" outlineLevel="1" x14ac:dyDescent="0.25">
      <c r="A111" s="472" t="s">
        <v>116</v>
      </c>
      <c r="B111" s="473"/>
      <c r="C111" s="474"/>
      <c r="D111" s="11"/>
      <c r="E111" s="144"/>
      <c r="F111" s="11"/>
      <c r="G111" s="144"/>
      <c r="H111" s="11"/>
      <c r="I111" s="144"/>
      <c r="J111" s="11"/>
      <c r="K111" s="144"/>
      <c r="L111" s="11"/>
      <c r="M111" s="144"/>
      <c r="N111" s="11"/>
      <c r="O111" s="144"/>
      <c r="P111" s="11"/>
      <c r="Q111" s="144"/>
      <c r="R111" s="11"/>
      <c r="S111" s="144"/>
      <c r="T111" s="130"/>
      <c r="U111" s="145" t="str">
        <f t="shared" si="67"/>
        <v/>
      </c>
      <c r="V111" s="145" t="str">
        <f t="shared" si="68"/>
        <v/>
      </c>
      <c r="W111" s="145" t="str">
        <f t="shared" si="69"/>
        <v/>
      </c>
      <c r="X111" s="145" t="str">
        <f t="shared" si="70"/>
        <v/>
      </c>
      <c r="Y111" s="145" t="str">
        <f t="shared" si="71"/>
        <v/>
      </c>
      <c r="Z111" s="145" t="str">
        <f t="shared" si="72"/>
        <v/>
      </c>
      <c r="AA111" s="145" t="str">
        <f t="shared" si="73"/>
        <v/>
      </c>
      <c r="AB111" s="145" t="str">
        <f t="shared" si="74"/>
        <v/>
      </c>
      <c r="AC111" s="131"/>
      <c r="AD111" s="146" t="e">
        <f t="shared" si="75"/>
        <v>#DIV/0!</v>
      </c>
    </row>
    <row r="112" spans="1:30" s="45" customFormat="1" ht="15" hidden="1" customHeight="1" outlineLevel="1" x14ac:dyDescent="0.25">
      <c r="A112" s="469" t="s">
        <v>116</v>
      </c>
      <c r="B112" s="470"/>
      <c r="C112" s="471"/>
      <c r="D112" s="9"/>
      <c r="E112" s="129"/>
      <c r="F112" s="9"/>
      <c r="G112" s="129"/>
      <c r="H112" s="9"/>
      <c r="I112" s="129"/>
      <c r="J112" s="9"/>
      <c r="K112" s="129"/>
      <c r="L112" s="9"/>
      <c r="M112" s="129"/>
      <c r="N112" s="9"/>
      <c r="O112" s="129"/>
      <c r="P112" s="9"/>
      <c r="Q112" s="129"/>
      <c r="R112" s="9"/>
      <c r="S112" s="129"/>
      <c r="T112" s="130"/>
      <c r="U112" s="132" t="str">
        <f t="shared" si="67"/>
        <v/>
      </c>
      <c r="V112" s="132" t="str">
        <f t="shared" si="68"/>
        <v/>
      </c>
      <c r="W112" s="132" t="str">
        <f t="shared" si="69"/>
        <v/>
      </c>
      <c r="X112" s="132" t="str">
        <f t="shared" si="70"/>
        <v/>
      </c>
      <c r="Y112" s="132" t="str">
        <f t="shared" si="71"/>
        <v/>
      </c>
      <c r="Z112" s="132" t="str">
        <f t="shared" si="72"/>
        <v/>
      </c>
      <c r="AA112" s="132" t="str">
        <f t="shared" si="73"/>
        <v/>
      </c>
      <c r="AB112" s="132" t="str">
        <f t="shared" si="74"/>
        <v/>
      </c>
      <c r="AC112" s="131"/>
      <c r="AD112" s="133" t="e">
        <f t="shared" si="75"/>
        <v>#DIV/0!</v>
      </c>
    </row>
    <row r="113" spans="1:30" s="45" customFormat="1" ht="15" hidden="1" customHeight="1" outlineLevel="1" x14ac:dyDescent="0.25">
      <c r="A113" s="469" t="s">
        <v>119</v>
      </c>
      <c r="B113" s="470"/>
      <c r="C113" s="471"/>
      <c r="D113" s="9"/>
      <c r="E113" s="129"/>
      <c r="F113" s="9"/>
      <c r="G113" s="129"/>
      <c r="H113" s="9"/>
      <c r="I113" s="129"/>
      <c r="J113" s="9"/>
      <c r="K113" s="129"/>
      <c r="L113" s="9"/>
      <c r="M113" s="129"/>
      <c r="N113" s="9"/>
      <c r="O113" s="129"/>
      <c r="P113" s="9"/>
      <c r="Q113" s="129"/>
      <c r="R113" s="9"/>
      <c r="S113" s="129"/>
      <c r="T113" s="130"/>
      <c r="U113" s="132" t="str">
        <f t="shared" si="67"/>
        <v/>
      </c>
      <c r="V113" s="132" t="str">
        <f t="shared" si="68"/>
        <v/>
      </c>
      <c r="W113" s="132" t="str">
        <f t="shared" si="69"/>
        <v/>
      </c>
      <c r="X113" s="132" t="str">
        <f t="shared" si="70"/>
        <v/>
      </c>
      <c r="Y113" s="132" t="str">
        <f t="shared" si="71"/>
        <v/>
      </c>
      <c r="Z113" s="132" t="str">
        <f t="shared" si="72"/>
        <v/>
      </c>
      <c r="AA113" s="132" t="str">
        <f t="shared" si="73"/>
        <v/>
      </c>
      <c r="AB113" s="132" t="str">
        <f t="shared" si="74"/>
        <v/>
      </c>
      <c r="AC113" s="131"/>
      <c r="AD113" s="133" t="e">
        <f t="shared" si="75"/>
        <v>#DIV/0!</v>
      </c>
    </row>
    <row r="114" spans="1:30" s="45" customFormat="1" ht="15" hidden="1" customHeight="1" outlineLevel="1" x14ac:dyDescent="0.25">
      <c r="A114" s="469" t="s">
        <v>121</v>
      </c>
      <c r="B114" s="470"/>
      <c r="C114" s="471"/>
      <c r="D114" s="9"/>
      <c r="E114" s="129"/>
      <c r="F114" s="9"/>
      <c r="G114" s="129"/>
      <c r="H114" s="9"/>
      <c r="I114" s="129"/>
      <c r="J114" s="9"/>
      <c r="K114" s="129"/>
      <c r="L114" s="9"/>
      <c r="M114" s="129"/>
      <c r="N114" s="9"/>
      <c r="O114" s="129"/>
      <c r="P114" s="9"/>
      <c r="Q114" s="129"/>
      <c r="R114" s="9"/>
      <c r="S114" s="129"/>
      <c r="T114" s="130"/>
      <c r="U114" s="132" t="str">
        <f t="shared" si="67"/>
        <v/>
      </c>
      <c r="V114" s="132" t="str">
        <f t="shared" si="68"/>
        <v/>
      </c>
      <c r="W114" s="132" t="str">
        <f t="shared" si="69"/>
        <v/>
      </c>
      <c r="X114" s="132" t="str">
        <f t="shared" si="70"/>
        <v/>
      </c>
      <c r="Y114" s="132" t="str">
        <f t="shared" si="71"/>
        <v/>
      </c>
      <c r="Z114" s="132" t="str">
        <f t="shared" si="72"/>
        <v/>
      </c>
      <c r="AA114" s="132" t="str">
        <f t="shared" si="73"/>
        <v/>
      </c>
      <c r="AB114" s="132" t="str">
        <f t="shared" si="74"/>
        <v/>
      </c>
      <c r="AC114" s="131"/>
      <c r="AD114" s="133" t="e">
        <f t="shared" si="75"/>
        <v>#DIV/0!</v>
      </c>
    </row>
    <row r="115" spans="1:30" s="45" customFormat="1" ht="15" hidden="1" customHeight="1" outlineLevel="1" x14ac:dyDescent="0.25">
      <c r="A115" s="469" t="s">
        <v>90</v>
      </c>
      <c r="B115" s="470"/>
      <c r="C115" s="471"/>
      <c r="D115" s="9"/>
      <c r="E115" s="129"/>
      <c r="F115" s="9"/>
      <c r="G115" s="129"/>
      <c r="H115" s="9"/>
      <c r="I115" s="129"/>
      <c r="J115" s="9"/>
      <c r="K115" s="129"/>
      <c r="L115" s="9"/>
      <c r="M115" s="129"/>
      <c r="N115" s="9"/>
      <c r="O115" s="129"/>
      <c r="P115" s="9"/>
      <c r="Q115" s="129"/>
      <c r="R115" s="9"/>
      <c r="S115" s="129"/>
      <c r="T115" s="130"/>
      <c r="U115" s="132" t="str">
        <f t="shared" si="67"/>
        <v/>
      </c>
      <c r="V115" s="132" t="str">
        <f t="shared" si="68"/>
        <v/>
      </c>
      <c r="W115" s="132" t="str">
        <f t="shared" si="69"/>
        <v/>
      </c>
      <c r="X115" s="132" t="str">
        <f t="shared" si="70"/>
        <v/>
      </c>
      <c r="Y115" s="132" t="str">
        <f t="shared" si="71"/>
        <v/>
      </c>
      <c r="Z115" s="132" t="str">
        <f t="shared" si="72"/>
        <v/>
      </c>
      <c r="AA115" s="132" t="str">
        <f t="shared" si="73"/>
        <v/>
      </c>
      <c r="AB115" s="132" t="str">
        <f t="shared" si="74"/>
        <v/>
      </c>
      <c r="AC115" s="131"/>
      <c r="AD115" s="133" t="e">
        <f t="shared" si="75"/>
        <v>#DIV/0!</v>
      </c>
    </row>
    <row r="116" spans="1:30" s="142" customFormat="1" ht="8.25" collapsed="1" x14ac:dyDescent="0.25">
      <c r="A116" s="12"/>
      <c r="B116" s="135"/>
      <c r="C116" s="135"/>
      <c r="D116" s="263"/>
      <c r="E116" s="136"/>
      <c r="F116" s="263"/>
      <c r="G116" s="136"/>
      <c r="H116" s="263"/>
      <c r="I116" s="136"/>
      <c r="J116" s="263"/>
      <c r="K116" s="136"/>
      <c r="L116" s="263"/>
      <c r="M116" s="136"/>
      <c r="N116" s="263"/>
      <c r="O116" s="136"/>
      <c r="P116" s="263"/>
      <c r="Q116" s="136"/>
      <c r="R116" s="263"/>
      <c r="S116" s="136"/>
      <c r="T116" s="137"/>
      <c r="U116" s="139"/>
      <c r="V116" s="140"/>
      <c r="W116" s="139"/>
      <c r="X116" s="140"/>
      <c r="Y116" s="139"/>
      <c r="Z116" s="140"/>
      <c r="AA116" s="139"/>
      <c r="AB116" s="140"/>
      <c r="AD116" s="139"/>
    </row>
    <row r="117" spans="1:30" s="128" customFormat="1" x14ac:dyDescent="0.25">
      <c r="A117" s="122"/>
      <c r="B117" s="280" t="s">
        <v>135</v>
      </c>
      <c r="C117" s="279"/>
      <c r="D117" s="624">
        <f>SUM(E118:E124)</f>
        <v>0</v>
      </c>
      <c r="E117" s="629"/>
      <c r="F117" s="624">
        <f t="shared" ref="F117" si="76">SUM(G118:G124)</f>
        <v>0</v>
      </c>
      <c r="G117" s="629"/>
      <c r="H117" s="624">
        <f t="shared" ref="H117" si="77">SUM(I118:I124)</f>
        <v>0</v>
      </c>
      <c r="I117" s="629"/>
      <c r="J117" s="624">
        <f t="shared" ref="J117" si="78">SUM(K118:K124)</f>
        <v>0</v>
      </c>
      <c r="K117" s="629"/>
      <c r="L117" s="624">
        <f t="shared" ref="L117" si="79">SUM(M118:M124)</f>
        <v>0</v>
      </c>
      <c r="M117" s="629"/>
      <c r="N117" s="624">
        <f t="shared" ref="N117" si="80">SUM(O118:O124)</f>
        <v>0</v>
      </c>
      <c r="O117" s="629"/>
      <c r="P117" s="624">
        <f t="shared" ref="P117" si="81">SUM(Q118:Q124)</f>
        <v>0</v>
      </c>
      <c r="Q117" s="629"/>
      <c r="R117" s="624">
        <f t="shared" ref="R117" si="82">SUM(S118:S124)</f>
        <v>0</v>
      </c>
      <c r="S117" s="629"/>
      <c r="T117" s="123"/>
      <c r="U117" s="125" t="e">
        <f>+D117/Nb_Lgts</f>
        <v>#DIV/0!</v>
      </c>
      <c r="V117" s="125" t="e">
        <f>+E117/Nb_Lgts</f>
        <v>#DIV/0!</v>
      </c>
      <c r="W117" s="125" t="e">
        <f>+G117/Nb_Lgts</f>
        <v>#DIV/0!</v>
      </c>
      <c r="X117" s="125" t="e">
        <f>+I117/Nb_Lgts</f>
        <v>#DIV/0!</v>
      </c>
      <c r="Y117" s="125" t="e">
        <f>+K117/Nb_Lgts</f>
        <v>#DIV/0!</v>
      </c>
      <c r="Z117" s="125" t="e">
        <f>+M117/Nb_Lgts</f>
        <v>#DIV/0!</v>
      </c>
      <c r="AA117" s="125" t="e">
        <f>+O117/Nb_Lgts</f>
        <v>#DIV/0!</v>
      </c>
      <c r="AB117" s="125" t="e">
        <f>+Q117/Nb_Lgts</f>
        <v>#DIV/0!</v>
      </c>
      <c r="AC117" s="126"/>
      <c r="AD117" s="127" t="e">
        <f>AVERAGE(U117:AB117)</f>
        <v>#DIV/0!</v>
      </c>
    </row>
    <row r="118" spans="1:30" s="45" customFormat="1" ht="15" hidden="1" customHeight="1" outlineLevel="1" x14ac:dyDescent="0.25">
      <c r="A118" s="469" t="s">
        <v>86</v>
      </c>
      <c r="B118" s="470"/>
      <c r="C118" s="471"/>
      <c r="D118" s="9"/>
      <c r="E118" s="129"/>
      <c r="F118" s="9"/>
      <c r="G118" s="129"/>
      <c r="H118" s="9"/>
      <c r="I118" s="129"/>
      <c r="J118" s="9"/>
      <c r="K118" s="129"/>
      <c r="L118" s="9"/>
      <c r="M118" s="129"/>
      <c r="N118" s="9"/>
      <c r="O118" s="129"/>
      <c r="P118" s="9"/>
      <c r="Q118" s="129"/>
      <c r="R118" s="9"/>
      <c r="S118" s="129"/>
      <c r="T118" s="130"/>
      <c r="U118" s="132" t="str">
        <f t="shared" ref="U118:U123" si="83">IF(D118&gt;0,+E118/D118,"")</f>
        <v/>
      </c>
      <c r="V118" s="132" t="str">
        <f t="shared" ref="V118:V123" si="84">IF(F118&gt;0,+G118/F118,"")</f>
        <v/>
      </c>
      <c r="W118" s="132" t="str">
        <f t="shared" ref="W118:W123" si="85">IF(H118&gt;0,+I118/H118,"")</f>
        <v/>
      </c>
      <c r="X118" s="132" t="str">
        <f t="shared" ref="X118:X123" si="86">IF(J118&gt;0,+K118/J118,"")</f>
        <v/>
      </c>
      <c r="Y118" s="132" t="str">
        <f t="shared" ref="Y118:Y123" si="87">IF(L118&gt;0,+M118/L118,"")</f>
        <v/>
      </c>
      <c r="Z118" s="132" t="str">
        <f t="shared" ref="Z118:Z123" si="88">IF(N118&gt;0,+O118/N118,"")</f>
        <v/>
      </c>
      <c r="AA118" s="132" t="str">
        <f t="shared" ref="AA118:AA123" si="89">IF(P118&gt;0,+Q118/P118,"")</f>
        <v/>
      </c>
      <c r="AB118" s="132" t="str">
        <f t="shared" ref="AB118:AB123" si="90">IF(R118&gt;0,+S118/R118,"")</f>
        <v/>
      </c>
      <c r="AC118" s="131"/>
      <c r="AD118" s="133" t="e">
        <f t="shared" ref="AD118:AD123" si="91">AVERAGE(U118:AB118)</f>
        <v>#DIV/0!</v>
      </c>
    </row>
    <row r="119" spans="1:30" s="45" customFormat="1" ht="15" hidden="1" customHeight="1" outlineLevel="1" x14ac:dyDescent="0.25">
      <c r="A119" s="472" t="s">
        <v>136</v>
      </c>
      <c r="B119" s="473"/>
      <c r="C119" s="474"/>
      <c r="D119" s="11"/>
      <c r="E119" s="144"/>
      <c r="F119" s="11"/>
      <c r="G119" s="144"/>
      <c r="H119" s="11"/>
      <c r="I119" s="144"/>
      <c r="J119" s="11"/>
      <c r="K119" s="144"/>
      <c r="L119" s="11"/>
      <c r="M119" s="144"/>
      <c r="N119" s="11"/>
      <c r="O119" s="144"/>
      <c r="P119" s="11"/>
      <c r="Q119" s="144"/>
      <c r="R119" s="11"/>
      <c r="S119" s="144"/>
      <c r="T119" s="130"/>
      <c r="U119" s="145" t="str">
        <f t="shared" si="83"/>
        <v/>
      </c>
      <c r="V119" s="145" t="str">
        <f t="shared" si="84"/>
        <v/>
      </c>
      <c r="W119" s="145" t="str">
        <f t="shared" si="85"/>
        <v/>
      </c>
      <c r="X119" s="145" t="str">
        <f t="shared" si="86"/>
        <v/>
      </c>
      <c r="Y119" s="145" t="str">
        <f t="shared" si="87"/>
        <v/>
      </c>
      <c r="Z119" s="145" t="str">
        <f t="shared" si="88"/>
        <v/>
      </c>
      <c r="AA119" s="145" t="str">
        <f t="shared" si="89"/>
        <v/>
      </c>
      <c r="AB119" s="145" t="str">
        <f t="shared" si="90"/>
        <v/>
      </c>
      <c r="AC119" s="131"/>
      <c r="AD119" s="146" t="e">
        <f t="shared" si="91"/>
        <v>#DIV/0!</v>
      </c>
    </row>
    <row r="120" spans="1:30" s="45" customFormat="1" ht="15" hidden="1" customHeight="1" outlineLevel="1" x14ac:dyDescent="0.25">
      <c r="A120" s="472" t="s">
        <v>137</v>
      </c>
      <c r="B120" s="473"/>
      <c r="C120" s="474"/>
      <c r="D120" s="11"/>
      <c r="E120" s="144"/>
      <c r="F120" s="11"/>
      <c r="G120" s="144"/>
      <c r="H120" s="11"/>
      <c r="I120" s="144"/>
      <c r="J120" s="11"/>
      <c r="K120" s="144"/>
      <c r="L120" s="11"/>
      <c r="M120" s="144"/>
      <c r="N120" s="11"/>
      <c r="O120" s="144"/>
      <c r="P120" s="11"/>
      <c r="Q120" s="144"/>
      <c r="R120" s="11"/>
      <c r="S120" s="144"/>
      <c r="T120" s="130"/>
      <c r="U120" s="145" t="str">
        <f t="shared" si="83"/>
        <v/>
      </c>
      <c r="V120" s="145" t="str">
        <f t="shared" si="84"/>
        <v/>
      </c>
      <c r="W120" s="145" t="str">
        <f t="shared" si="85"/>
        <v/>
      </c>
      <c r="X120" s="145" t="str">
        <f t="shared" si="86"/>
        <v/>
      </c>
      <c r="Y120" s="145" t="str">
        <f t="shared" si="87"/>
        <v/>
      </c>
      <c r="Z120" s="145" t="str">
        <f t="shared" si="88"/>
        <v/>
      </c>
      <c r="AA120" s="145" t="str">
        <f t="shared" si="89"/>
        <v/>
      </c>
      <c r="AB120" s="145" t="str">
        <f t="shared" si="90"/>
        <v/>
      </c>
      <c r="AC120" s="131"/>
      <c r="AD120" s="146" t="e">
        <f t="shared" si="91"/>
        <v>#DIV/0!</v>
      </c>
    </row>
    <row r="121" spans="1:30" s="45" customFormat="1" ht="15" hidden="1" customHeight="1" outlineLevel="1" x14ac:dyDescent="0.25">
      <c r="A121" s="472" t="s">
        <v>138</v>
      </c>
      <c r="B121" s="473"/>
      <c r="C121" s="474"/>
      <c r="D121" s="11"/>
      <c r="E121" s="144"/>
      <c r="F121" s="11"/>
      <c r="G121" s="144"/>
      <c r="H121" s="11"/>
      <c r="I121" s="144"/>
      <c r="J121" s="11"/>
      <c r="K121" s="144"/>
      <c r="L121" s="11"/>
      <c r="M121" s="144"/>
      <c r="N121" s="11"/>
      <c r="O121" s="144"/>
      <c r="P121" s="11"/>
      <c r="Q121" s="144"/>
      <c r="R121" s="11"/>
      <c r="S121" s="144"/>
      <c r="T121" s="130"/>
      <c r="U121" s="145" t="str">
        <f t="shared" si="83"/>
        <v/>
      </c>
      <c r="V121" s="145" t="str">
        <f t="shared" si="84"/>
        <v/>
      </c>
      <c r="W121" s="145" t="str">
        <f t="shared" si="85"/>
        <v/>
      </c>
      <c r="X121" s="145" t="str">
        <f t="shared" si="86"/>
        <v/>
      </c>
      <c r="Y121" s="145" t="str">
        <f t="shared" si="87"/>
        <v/>
      </c>
      <c r="Z121" s="145" t="str">
        <f t="shared" si="88"/>
        <v/>
      </c>
      <c r="AA121" s="145" t="str">
        <f t="shared" si="89"/>
        <v/>
      </c>
      <c r="AB121" s="145" t="str">
        <f t="shared" si="90"/>
        <v/>
      </c>
      <c r="AC121" s="131"/>
      <c r="AD121" s="146" t="e">
        <f t="shared" si="91"/>
        <v>#DIV/0!</v>
      </c>
    </row>
    <row r="122" spans="1:30" s="45" customFormat="1" ht="15" hidden="1" customHeight="1" outlineLevel="1" x14ac:dyDescent="0.25">
      <c r="A122" s="472" t="s">
        <v>139</v>
      </c>
      <c r="B122" s="473"/>
      <c r="C122" s="474"/>
      <c r="D122" s="11"/>
      <c r="E122" s="144"/>
      <c r="F122" s="11"/>
      <c r="G122" s="144"/>
      <c r="H122" s="11"/>
      <c r="I122" s="144"/>
      <c r="J122" s="11"/>
      <c r="K122" s="144"/>
      <c r="L122" s="11"/>
      <c r="M122" s="144"/>
      <c r="N122" s="11"/>
      <c r="O122" s="144"/>
      <c r="P122" s="11"/>
      <c r="Q122" s="144"/>
      <c r="R122" s="11"/>
      <c r="S122" s="144"/>
      <c r="T122" s="130"/>
      <c r="U122" s="145" t="str">
        <f t="shared" si="83"/>
        <v/>
      </c>
      <c r="V122" s="145" t="str">
        <f t="shared" si="84"/>
        <v/>
      </c>
      <c r="W122" s="145" t="str">
        <f t="shared" si="85"/>
        <v/>
      </c>
      <c r="X122" s="145" t="str">
        <f t="shared" si="86"/>
        <v/>
      </c>
      <c r="Y122" s="145" t="str">
        <f t="shared" si="87"/>
        <v/>
      </c>
      <c r="Z122" s="145" t="str">
        <f t="shared" si="88"/>
        <v/>
      </c>
      <c r="AA122" s="145" t="str">
        <f t="shared" si="89"/>
        <v/>
      </c>
      <c r="AB122" s="145" t="str">
        <f t="shared" si="90"/>
        <v/>
      </c>
      <c r="AC122" s="131"/>
      <c r="AD122" s="146" t="e">
        <f t="shared" si="91"/>
        <v>#DIV/0!</v>
      </c>
    </row>
    <row r="123" spans="1:30" s="45" customFormat="1" ht="15" hidden="1" customHeight="1" outlineLevel="1" x14ac:dyDescent="0.25">
      <c r="A123" s="469" t="s">
        <v>90</v>
      </c>
      <c r="B123" s="470"/>
      <c r="C123" s="471"/>
      <c r="D123" s="9"/>
      <c r="E123" s="129"/>
      <c r="F123" s="9"/>
      <c r="G123" s="129"/>
      <c r="H123" s="9"/>
      <c r="I123" s="129"/>
      <c r="J123" s="9"/>
      <c r="K123" s="129"/>
      <c r="L123" s="9"/>
      <c r="M123" s="129"/>
      <c r="N123" s="9"/>
      <c r="O123" s="129"/>
      <c r="P123" s="9"/>
      <c r="Q123" s="129"/>
      <c r="R123" s="9"/>
      <c r="S123" s="129"/>
      <c r="T123" s="130"/>
      <c r="U123" s="132" t="str">
        <f t="shared" si="83"/>
        <v/>
      </c>
      <c r="V123" s="132" t="str">
        <f t="shared" si="84"/>
        <v/>
      </c>
      <c r="W123" s="132" t="str">
        <f t="shared" si="85"/>
        <v/>
      </c>
      <c r="X123" s="132" t="str">
        <f t="shared" si="86"/>
        <v/>
      </c>
      <c r="Y123" s="132" t="str">
        <f t="shared" si="87"/>
        <v/>
      </c>
      <c r="Z123" s="132" t="str">
        <f t="shared" si="88"/>
        <v/>
      </c>
      <c r="AA123" s="132" t="str">
        <f t="shared" si="89"/>
        <v/>
      </c>
      <c r="AB123" s="132" t="str">
        <f t="shared" si="90"/>
        <v/>
      </c>
      <c r="AC123" s="131"/>
      <c r="AD123" s="133" t="e">
        <f t="shared" si="91"/>
        <v>#DIV/0!</v>
      </c>
    </row>
    <row r="124" spans="1:30" s="142" customFormat="1" ht="8.25" collapsed="1" x14ac:dyDescent="0.25">
      <c r="A124" s="12"/>
      <c r="B124" s="135"/>
      <c r="C124" s="135"/>
      <c r="D124" s="9"/>
      <c r="E124" s="136"/>
      <c r="F124" s="9"/>
      <c r="G124" s="136"/>
      <c r="H124" s="9"/>
      <c r="I124" s="136"/>
      <c r="J124" s="9"/>
      <c r="K124" s="136"/>
      <c r="L124" s="9"/>
      <c r="M124" s="136"/>
      <c r="N124" s="9"/>
      <c r="O124" s="136"/>
      <c r="P124" s="9"/>
      <c r="Q124" s="136"/>
      <c r="R124" s="9"/>
      <c r="S124" s="136"/>
      <c r="T124" s="137"/>
      <c r="U124" s="139"/>
      <c r="V124" s="140"/>
      <c r="W124" s="139"/>
      <c r="X124" s="140"/>
      <c r="Y124" s="139"/>
      <c r="Z124" s="140"/>
      <c r="AA124" s="139"/>
      <c r="AB124" s="140"/>
      <c r="AD124" s="139"/>
    </row>
    <row r="125" spans="1:30" s="128" customFormat="1" x14ac:dyDescent="0.25">
      <c r="A125" s="122"/>
      <c r="B125" s="280" t="s">
        <v>56</v>
      </c>
      <c r="C125" s="279"/>
      <c r="D125" s="624">
        <f>SUM(E126:E132)</f>
        <v>0</v>
      </c>
      <c r="E125" s="629"/>
      <c r="F125" s="624">
        <f t="shared" ref="F125" si="92">SUM(G126:G132)</f>
        <v>0</v>
      </c>
      <c r="G125" s="629"/>
      <c r="H125" s="624">
        <f t="shared" ref="H125" si="93">SUM(I126:I132)</f>
        <v>0</v>
      </c>
      <c r="I125" s="629"/>
      <c r="J125" s="624">
        <f t="shared" ref="J125" si="94">SUM(K126:K132)</f>
        <v>0</v>
      </c>
      <c r="K125" s="629"/>
      <c r="L125" s="624">
        <f t="shared" ref="L125" si="95">SUM(M126:M132)</f>
        <v>0</v>
      </c>
      <c r="M125" s="629"/>
      <c r="N125" s="624">
        <f t="shared" ref="N125" si="96">SUM(O126:O132)</f>
        <v>0</v>
      </c>
      <c r="O125" s="629"/>
      <c r="P125" s="624">
        <f t="shared" ref="P125" si="97">SUM(Q126:Q132)</f>
        <v>0</v>
      </c>
      <c r="Q125" s="629"/>
      <c r="R125" s="624">
        <f t="shared" ref="R125" si="98">SUM(S126:S132)</f>
        <v>0</v>
      </c>
      <c r="S125" s="629"/>
      <c r="T125" s="123"/>
      <c r="U125" s="125" t="e">
        <f>+D125/Nb_Lgts</f>
        <v>#DIV/0!</v>
      </c>
      <c r="V125" s="125" t="e">
        <f>+E125/Nb_Lgts</f>
        <v>#DIV/0!</v>
      </c>
      <c r="W125" s="125" t="e">
        <f>+G125/Nb_Lgts</f>
        <v>#DIV/0!</v>
      </c>
      <c r="X125" s="125" t="e">
        <f>+I125/Nb_Lgts</f>
        <v>#DIV/0!</v>
      </c>
      <c r="Y125" s="125" t="e">
        <f>+K125/Nb_Lgts</f>
        <v>#DIV/0!</v>
      </c>
      <c r="Z125" s="125" t="e">
        <f>+M125/Nb_Lgts</f>
        <v>#DIV/0!</v>
      </c>
      <c r="AA125" s="125" t="e">
        <f>+O125/Nb_Lgts</f>
        <v>#DIV/0!</v>
      </c>
      <c r="AB125" s="125" t="e">
        <f>+Q125/Nb_Lgts</f>
        <v>#DIV/0!</v>
      </c>
      <c r="AC125" s="126"/>
      <c r="AD125" s="127" t="e">
        <f>AVERAGE(U125:AB125)</f>
        <v>#DIV/0!</v>
      </c>
    </row>
    <row r="126" spans="1:30" s="45" customFormat="1" ht="15" hidden="1" customHeight="1" outlineLevel="1" x14ac:dyDescent="0.25">
      <c r="A126" s="469" t="s">
        <v>85</v>
      </c>
      <c r="B126" s="470"/>
      <c r="C126" s="471"/>
      <c r="D126" s="9"/>
      <c r="E126" s="129"/>
      <c r="F126" s="9"/>
      <c r="G126" s="129"/>
      <c r="H126" s="9"/>
      <c r="I126" s="129"/>
      <c r="J126" s="9"/>
      <c r="K126" s="129"/>
      <c r="L126" s="9"/>
      <c r="M126" s="129"/>
      <c r="N126" s="9"/>
      <c r="O126" s="129"/>
      <c r="P126" s="9"/>
      <c r="Q126" s="129"/>
      <c r="R126" s="9"/>
      <c r="S126" s="129"/>
      <c r="T126" s="130"/>
      <c r="U126" s="132" t="str">
        <f t="shared" ref="U126:U131" si="99">IF(D126&gt;0,+E126/D126,"")</f>
        <v/>
      </c>
      <c r="V126" s="132" t="str">
        <f t="shared" ref="V126:V131" si="100">IF(F126&gt;0,+G126/F126,"")</f>
        <v/>
      </c>
      <c r="W126" s="132" t="str">
        <f t="shared" ref="W126:W131" si="101">IF(H126&gt;0,+I126/H126,"")</f>
        <v/>
      </c>
      <c r="X126" s="132" t="str">
        <f t="shared" ref="X126:X131" si="102">IF(J126&gt;0,+K126/J126,"")</f>
        <v/>
      </c>
      <c r="Y126" s="132" t="str">
        <f t="shared" ref="Y126:Y131" si="103">IF(L126&gt;0,+M126/L126,"")</f>
        <v/>
      </c>
      <c r="Z126" s="132" t="str">
        <f t="shared" ref="Z126:Z131" si="104">IF(N126&gt;0,+O126/N126,"")</f>
        <v/>
      </c>
      <c r="AA126" s="132" t="str">
        <f t="shared" ref="AA126:AA131" si="105">IF(P126&gt;0,+Q126/P126,"")</f>
        <v/>
      </c>
      <c r="AB126" s="132" t="str">
        <f t="shared" ref="AB126:AB131" si="106">IF(R126&gt;0,+S126/R126,"")</f>
        <v/>
      </c>
      <c r="AC126" s="131"/>
      <c r="AD126" s="133" t="e">
        <f t="shared" ref="AD126:AD131" si="107">AVERAGE(U126:AB126)</f>
        <v>#DIV/0!</v>
      </c>
    </row>
    <row r="127" spans="1:30" s="45" customFormat="1" ht="15" hidden="1" customHeight="1" outlineLevel="1" x14ac:dyDescent="0.25">
      <c r="A127" s="469" t="s">
        <v>86</v>
      </c>
      <c r="B127" s="470"/>
      <c r="C127" s="471"/>
      <c r="D127" s="9"/>
      <c r="E127" s="129"/>
      <c r="F127" s="9"/>
      <c r="G127" s="129"/>
      <c r="H127" s="9"/>
      <c r="I127" s="129"/>
      <c r="J127" s="9"/>
      <c r="K127" s="129"/>
      <c r="L127" s="9"/>
      <c r="M127" s="129"/>
      <c r="N127" s="9"/>
      <c r="O127" s="129"/>
      <c r="P127" s="9"/>
      <c r="Q127" s="129"/>
      <c r="R127" s="9"/>
      <c r="S127" s="129"/>
      <c r="T127" s="130"/>
      <c r="U127" s="132" t="str">
        <f t="shared" si="99"/>
        <v/>
      </c>
      <c r="V127" s="132" t="str">
        <f t="shared" si="100"/>
        <v/>
      </c>
      <c r="W127" s="132" t="str">
        <f t="shared" si="101"/>
        <v/>
      </c>
      <c r="X127" s="132" t="str">
        <f t="shared" si="102"/>
        <v/>
      </c>
      <c r="Y127" s="132" t="str">
        <f t="shared" si="103"/>
        <v/>
      </c>
      <c r="Z127" s="132" t="str">
        <f t="shared" si="104"/>
        <v/>
      </c>
      <c r="AA127" s="132" t="str">
        <f t="shared" si="105"/>
        <v/>
      </c>
      <c r="AB127" s="132" t="str">
        <f t="shared" si="106"/>
        <v/>
      </c>
      <c r="AC127" s="131"/>
      <c r="AD127" s="133" t="e">
        <f t="shared" si="107"/>
        <v>#DIV/0!</v>
      </c>
    </row>
    <row r="128" spans="1:30" s="45" customFormat="1" ht="15" hidden="1" customHeight="1" outlineLevel="1" x14ac:dyDescent="0.25">
      <c r="A128" s="469" t="s">
        <v>87</v>
      </c>
      <c r="B128" s="470"/>
      <c r="C128" s="471"/>
      <c r="D128" s="9"/>
      <c r="E128" s="129"/>
      <c r="F128" s="9"/>
      <c r="G128" s="129"/>
      <c r="H128" s="9"/>
      <c r="I128" s="129"/>
      <c r="J128" s="9"/>
      <c r="K128" s="129"/>
      <c r="L128" s="9"/>
      <c r="M128" s="129"/>
      <c r="N128" s="9"/>
      <c r="O128" s="129"/>
      <c r="P128" s="9"/>
      <c r="Q128" s="129"/>
      <c r="R128" s="9"/>
      <c r="S128" s="129"/>
      <c r="T128" s="130"/>
      <c r="U128" s="132" t="str">
        <f t="shared" si="99"/>
        <v/>
      </c>
      <c r="V128" s="132" t="str">
        <f t="shared" si="100"/>
        <v/>
      </c>
      <c r="W128" s="132" t="str">
        <f t="shared" si="101"/>
        <v/>
      </c>
      <c r="X128" s="132" t="str">
        <f t="shared" si="102"/>
        <v/>
      </c>
      <c r="Y128" s="132" t="str">
        <f t="shared" si="103"/>
        <v/>
      </c>
      <c r="Z128" s="132" t="str">
        <f t="shared" si="104"/>
        <v/>
      </c>
      <c r="AA128" s="132" t="str">
        <f t="shared" si="105"/>
        <v/>
      </c>
      <c r="AB128" s="132" t="str">
        <f t="shared" si="106"/>
        <v/>
      </c>
      <c r="AC128" s="131"/>
      <c r="AD128" s="133" t="e">
        <f t="shared" si="107"/>
        <v>#DIV/0!</v>
      </c>
    </row>
    <row r="129" spans="1:30" s="45" customFormat="1" ht="15" hidden="1" customHeight="1" outlineLevel="1" x14ac:dyDescent="0.25">
      <c r="A129" s="469" t="s">
        <v>88</v>
      </c>
      <c r="B129" s="470"/>
      <c r="C129" s="471"/>
      <c r="D129" s="9"/>
      <c r="E129" s="129"/>
      <c r="F129" s="9"/>
      <c r="G129" s="129"/>
      <c r="H129" s="9"/>
      <c r="I129" s="129"/>
      <c r="J129" s="9"/>
      <c r="K129" s="129"/>
      <c r="L129" s="9"/>
      <c r="M129" s="129"/>
      <c r="N129" s="9"/>
      <c r="O129" s="129"/>
      <c r="P129" s="9"/>
      <c r="Q129" s="129"/>
      <c r="R129" s="9"/>
      <c r="S129" s="129"/>
      <c r="T129" s="130"/>
      <c r="U129" s="132" t="str">
        <f t="shared" si="99"/>
        <v/>
      </c>
      <c r="V129" s="132" t="str">
        <f t="shared" si="100"/>
        <v/>
      </c>
      <c r="W129" s="132" t="str">
        <f t="shared" si="101"/>
        <v/>
      </c>
      <c r="X129" s="132" t="str">
        <f t="shared" si="102"/>
        <v/>
      </c>
      <c r="Y129" s="132" t="str">
        <f t="shared" si="103"/>
        <v/>
      </c>
      <c r="Z129" s="132" t="str">
        <f t="shared" si="104"/>
        <v/>
      </c>
      <c r="AA129" s="132" t="str">
        <f t="shared" si="105"/>
        <v/>
      </c>
      <c r="AB129" s="132" t="str">
        <f t="shared" si="106"/>
        <v/>
      </c>
      <c r="AC129" s="131"/>
      <c r="AD129" s="133" t="e">
        <f t="shared" si="107"/>
        <v>#DIV/0!</v>
      </c>
    </row>
    <row r="130" spans="1:30" s="45" customFormat="1" ht="15" hidden="1" customHeight="1" outlineLevel="1" x14ac:dyDescent="0.25">
      <c r="A130" s="469" t="s">
        <v>89</v>
      </c>
      <c r="B130" s="470"/>
      <c r="C130" s="471"/>
      <c r="D130" s="9"/>
      <c r="E130" s="129"/>
      <c r="F130" s="9"/>
      <c r="G130" s="129"/>
      <c r="H130" s="9"/>
      <c r="I130" s="129"/>
      <c r="J130" s="9"/>
      <c r="K130" s="129"/>
      <c r="L130" s="9"/>
      <c r="M130" s="129"/>
      <c r="N130" s="9"/>
      <c r="O130" s="129"/>
      <c r="P130" s="9"/>
      <c r="Q130" s="129"/>
      <c r="R130" s="9"/>
      <c r="S130" s="129"/>
      <c r="T130" s="130"/>
      <c r="U130" s="132" t="str">
        <f t="shared" si="99"/>
        <v/>
      </c>
      <c r="V130" s="132" t="str">
        <f t="shared" si="100"/>
        <v/>
      </c>
      <c r="W130" s="132" t="str">
        <f t="shared" si="101"/>
        <v/>
      </c>
      <c r="X130" s="132" t="str">
        <f t="shared" si="102"/>
        <v/>
      </c>
      <c r="Y130" s="132" t="str">
        <f t="shared" si="103"/>
        <v/>
      </c>
      <c r="Z130" s="132" t="str">
        <f t="shared" si="104"/>
        <v/>
      </c>
      <c r="AA130" s="132" t="str">
        <f t="shared" si="105"/>
        <v/>
      </c>
      <c r="AB130" s="132" t="str">
        <f t="shared" si="106"/>
        <v/>
      </c>
      <c r="AC130" s="131"/>
      <c r="AD130" s="133" t="e">
        <f t="shared" si="107"/>
        <v>#DIV/0!</v>
      </c>
    </row>
    <row r="131" spans="1:30" s="45" customFormat="1" ht="15" hidden="1" customHeight="1" outlineLevel="1" x14ac:dyDescent="0.25">
      <c r="A131" s="469" t="s">
        <v>90</v>
      </c>
      <c r="B131" s="470"/>
      <c r="C131" s="471"/>
      <c r="D131" s="9"/>
      <c r="E131" s="129"/>
      <c r="F131" s="9"/>
      <c r="G131" s="129"/>
      <c r="H131" s="9"/>
      <c r="I131" s="129"/>
      <c r="J131" s="9"/>
      <c r="K131" s="129"/>
      <c r="L131" s="9"/>
      <c r="M131" s="129"/>
      <c r="N131" s="9"/>
      <c r="O131" s="129"/>
      <c r="P131" s="9"/>
      <c r="Q131" s="129"/>
      <c r="R131" s="9"/>
      <c r="S131" s="129"/>
      <c r="T131" s="130"/>
      <c r="U131" s="132" t="str">
        <f t="shared" si="99"/>
        <v/>
      </c>
      <c r="V131" s="132" t="str">
        <f t="shared" si="100"/>
        <v/>
      </c>
      <c r="W131" s="132" t="str">
        <f t="shared" si="101"/>
        <v/>
      </c>
      <c r="X131" s="132" t="str">
        <f t="shared" si="102"/>
        <v/>
      </c>
      <c r="Y131" s="132" t="str">
        <f t="shared" si="103"/>
        <v/>
      </c>
      <c r="Z131" s="132" t="str">
        <f t="shared" si="104"/>
        <v/>
      </c>
      <c r="AA131" s="132" t="str">
        <f t="shared" si="105"/>
        <v/>
      </c>
      <c r="AB131" s="132" t="str">
        <f t="shared" si="106"/>
        <v/>
      </c>
      <c r="AC131" s="131"/>
      <c r="AD131" s="133" t="e">
        <f t="shared" si="107"/>
        <v>#DIV/0!</v>
      </c>
    </row>
    <row r="132" spans="1:30" s="151" customFormat="1" ht="8.25" collapsed="1" x14ac:dyDescent="0.25">
      <c r="A132" s="12"/>
      <c r="B132" s="134"/>
      <c r="C132" s="135"/>
      <c r="D132" s="263"/>
      <c r="E132" s="136"/>
      <c r="F132" s="263"/>
      <c r="G132" s="136"/>
      <c r="H132" s="263"/>
      <c r="I132" s="136"/>
      <c r="J132" s="263"/>
      <c r="K132" s="136"/>
      <c r="L132" s="263"/>
      <c r="M132" s="136"/>
      <c r="N132" s="263"/>
      <c r="O132" s="136"/>
      <c r="P132" s="263"/>
      <c r="Q132" s="136"/>
      <c r="R132" s="263"/>
      <c r="S132" s="136"/>
      <c r="T132" s="150"/>
      <c r="U132" s="152"/>
      <c r="V132" s="153"/>
      <c r="W132" s="152"/>
      <c r="X132" s="153"/>
      <c r="Y132" s="152"/>
      <c r="Z132" s="153"/>
      <c r="AA132" s="152"/>
      <c r="AB132" s="153"/>
      <c r="AD132" s="152"/>
    </row>
    <row r="133" spans="1:30" s="33" customFormat="1" ht="12.75" x14ac:dyDescent="0.25">
      <c r="A133" s="154"/>
      <c r="B133" s="154"/>
      <c r="C133" s="154"/>
      <c r="D133" s="313"/>
      <c r="E133" s="154"/>
      <c r="F133" s="313"/>
      <c r="G133" s="154"/>
      <c r="H133" s="313"/>
      <c r="I133" s="154"/>
      <c r="J133" s="313"/>
      <c r="K133" s="154"/>
      <c r="L133" s="313"/>
      <c r="M133" s="154"/>
      <c r="N133" s="313"/>
      <c r="O133" s="154"/>
      <c r="P133" s="313"/>
      <c r="Q133" s="154"/>
      <c r="R133" s="313"/>
      <c r="S133" s="154"/>
      <c r="T133" s="47"/>
      <c r="U133" s="45"/>
    </row>
    <row r="134" spans="1:30" s="128" customFormat="1" x14ac:dyDescent="0.25">
      <c r="A134" s="155"/>
      <c r="B134" s="285" t="s">
        <v>6</v>
      </c>
      <c r="C134" s="286"/>
      <c r="D134" s="622">
        <f>SUM(E36:E132)</f>
        <v>0</v>
      </c>
      <c r="E134" s="623"/>
      <c r="F134" s="622">
        <f>SUM(G36:G132)</f>
        <v>0</v>
      </c>
      <c r="G134" s="623"/>
      <c r="H134" s="622">
        <f>SUM(I36:I132)</f>
        <v>0</v>
      </c>
      <c r="I134" s="623"/>
      <c r="J134" s="622">
        <f>SUM(K36:K132)</f>
        <v>0</v>
      </c>
      <c r="K134" s="623"/>
      <c r="L134" s="622">
        <f>SUM(M36:M132)</f>
        <v>0</v>
      </c>
      <c r="M134" s="623"/>
      <c r="N134" s="622">
        <f>SUM(O36:O132)</f>
        <v>0</v>
      </c>
      <c r="O134" s="623"/>
      <c r="P134" s="622">
        <f>SUM(Q36:Q132)</f>
        <v>0</v>
      </c>
      <c r="Q134" s="623"/>
      <c r="R134" s="622">
        <f>SUM(S36:S132)</f>
        <v>0</v>
      </c>
      <c r="S134" s="623"/>
      <c r="T134" s="123"/>
      <c r="U134" s="156" t="e">
        <f>+D134/Nb_Lgts</f>
        <v>#DIV/0!</v>
      </c>
      <c r="V134" s="156" t="e">
        <f>+F134/Nb_Lgts</f>
        <v>#DIV/0!</v>
      </c>
      <c r="W134" s="156" t="e">
        <f>+H134/Nb_Lgts</f>
        <v>#DIV/0!</v>
      </c>
      <c r="X134" s="156" t="e">
        <f>+J134/Nb_Lgts</f>
        <v>#DIV/0!</v>
      </c>
      <c r="Y134" s="156" t="e">
        <f>+L134/Nb_Lgts</f>
        <v>#DIV/0!</v>
      </c>
      <c r="Z134" s="156" t="e">
        <f>+N134/Nb_Lgts</f>
        <v>#DIV/0!</v>
      </c>
      <c r="AA134" s="156" t="e">
        <f>+P134/Nb_Lgts</f>
        <v>#DIV/0!</v>
      </c>
      <c r="AB134" s="156" t="e">
        <f>+R134/Nb_Lgts</f>
        <v>#DIV/0!</v>
      </c>
      <c r="AC134" s="158"/>
      <c r="AD134" s="159" t="e">
        <f>AVERAGE(U134:AB134)</f>
        <v>#DIV/0!</v>
      </c>
    </row>
    <row r="135" spans="1:30" s="33" customFormat="1" ht="12.75" x14ac:dyDescent="0.25">
      <c r="A135" s="46"/>
      <c r="B135" s="46"/>
      <c r="C135" s="46"/>
      <c r="D135" s="344"/>
      <c r="E135" s="46"/>
      <c r="F135" s="344"/>
      <c r="G135" s="46"/>
      <c r="H135" s="344"/>
      <c r="I135" s="46"/>
      <c r="J135" s="344"/>
      <c r="K135" s="46"/>
      <c r="L135" s="344"/>
      <c r="M135" s="46"/>
      <c r="N135" s="311"/>
      <c r="P135" s="311"/>
      <c r="R135" s="311"/>
    </row>
    <row r="136" spans="1:30" s="33" customFormat="1" ht="12.75" x14ac:dyDescent="0.25">
      <c r="A136" s="47"/>
      <c r="B136" s="47"/>
      <c r="C136" s="47"/>
      <c r="D136" s="314"/>
      <c r="E136" s="47"/>
      <c r="F136" s="314"/>
      <c r="G136" s="47"/>
      <c r="H136" s="314"/>
      <c r="I136" s="47"/>
      <c r="J136" s="314"/>
      <c r="K136" s="47"/>
      <c r="L136" s="314"/>
      <c r="M136" s="47"/>
      <c r="N136" s="311"/>
      <c r="P136" s="311"/>
      <c r="R136" s="311"/>
    </row>
    <row r="137" spans="1:30" s="33" customFormat="1" x14ac:dyDescent="0.25">
      <c r="A137" s="489" t="s">
        <v>62</v>
      </c>
      <c r="B137" s="489"/>
      <c r="C137" s="489"/>
      <c r="D137" s="311"/>
      <c r="E137" s="160"/>
      <c r="F137" s="311"/>
      <c r="G137" s="160"/>
      <c r="H137" s="311"/>
      <c r="J137" s="311"/>
      <c r="L137" s="311"/>
      <c r="N137" s="311"/>
      <c r="P137" s="311"/>
      <c r="R137" s="311"/>
    </row>
    <row r="138" spans="1:30" s="33" customFormat="1" ht="12.75" x14ac:dyDescent="0.25">
      <c r="D138" s="311"/>
      <c r="F138" s="311"/>
      <c r="H138" s="311"/>
      <c r="I138" s="163"/>
      <c r="J138" s="311"/>
      <c r="K138" s="161"/>
      <c r="L138" s="338"/>
      <c r="M138" s="162"/>
      <c r="N138" s="311"/>
      <c r="P138" s="311"/>
      <c r="R138" s="311"/>
    </row>
    <row r="139" spans="1:30" s="33" customFormat="1" ht="15" customHeight="1" x14ac:dyDescent="0.25">
      <c r="A139" s="459" t="str">
        <f>+D35</f>
        <v>Lepage</v>
      </c>
      <c r="B139" s="459"/>
      <c r="C139" s="455" t="s">
        <v>122</v>
      </c>
      <c r="D139" s="455"/>
      <c r="E139" s="164" t="str">
        <f>+K269</f>
        <v>CONFORME</v>
      </c>
      <c r="F139" s="316"/>
      <c r="H139" s="316"/>
      <c r="I139" s="161"/>
      <c r="J139" s="316"/>
      <c r="K139" s="161"/>
      <c r="L139" s="338"/>
      <c r="M139" s="162"/>
      <c r="N139" s="311"/>
      <c r="P139" s="311"/>
      <c r="R139" s="311"/>
    </row>
    <row r="140" spans="1:30" s="39" customFormat="1" x14ac:dyDescent="0.25">
      <c r="A140" s="45"/>
      <c r="B140" s="45"/>
      <c r="D140" s="315"/>
      <c r="F140" s="315"/>
      <c r="G140" s="165" t="s">
        <v>25</v>
      </c>
      <c r="H140" s="315"/>
      <c r="I140" s="165" t="s">
        <v>24</v>
      </c>
      <c r="J140" s="462">
        <v>43466</v>
      </c>
      <c r="K140" s="462"/>
      <c r="L140" s="460">
        <f>+D134</f>
        <v>0</v>
      </c>
      <c r="M140" s="460"/>
      <c r="N140" s="315"/>
      <c r="P140" s="315"/>
      <c r="R140" s="315"/>
    </row>
    <row r="141" spans="1:30" s="39" customFormat="1" x14ac:dyDescent="0.25">
      <c r="A141" s="167" t="s">
        <v>319</v>
      </c>
      <c r="B141" s="581" t="s">
        <v>434</v>
      </c>
      <c r="C141" s="581"/>
      <c r="D141" s="581"/>
      <c r="E141" s="581"/>
      <c r="F141" s="581"/>
      <c r="G141" s="581"/>
      <c r="H141" s="581"/>
      <c r="I141" s="581"/>
      <c r="J141" s="581"/>
      <c r="K141" s="287"/>
      <c r="L141" s="452"/>
      <c r="M141" s="453"/>
      <c r="N141" s="315"/>
      <c r="P141" s="315"/>
      <c r="R141" s="315"/>
    </row>
    <row r="142" spans="1:30" s="39" customFormat="1" x14ac:dyDescent="0.25">
      <c r="A142" s="167" t="s">
        <v>320</v>
      </c>
      <c r="B142" s="581" t="s">
        <v>435</v>
      </c>
      <c r="C142" s="581"/>
      <c r="D142" s="581"/>
      <c r="E142" s="581"/>
      <c r="F142" s="581"/>
      <c r="G142" s="581"/>
      <c r="H142" s="581"/>
      <c r="I142" s="581"/>
      <c r="J142" s="315"/>
      <c r="K142" s="287"/>
      <c r="L142" s="452"/>
      <c r="M142" s="453"/>
      <c r="N142" s="315"/>
      <c r="P142" s="315"/>
      <c r="R142" s="315"/>
    </row>
    <row r="143" spans="1:30" s="39" customFormat="1" x14ac:dyDescent="0.25">
      <c r="A143" s="167" t="s">
        <v>321</v>
      </c>
      <c r="B143" s="288" t="s">
        <v>436</v>
      </c>
      <c r="C143" s="288"/>
      <c r="D143" s="347"/>
      <c r="E143" s="288"/>
      <c r="F143" s="347"/>
      <c r="G143" s="288"/>
      <c r="H143" s="347"/>
      <c r="I143" s="288"/>
      <c r="J143" s="315"/>
      <c r="K143" s="287"/>
      <c r="L143" s="452"/>
      <c r="M143" s="453"/>
      <c r="N143" s="315"/>
      <c r="P143" s="315"/>
      <c r="R143" s="315"/>
    </row>
    <row r="144" spans="1:30" s="39" customFormat="1" x14ac:dyDescent="0.25">
      <c r="A144" s="167" t="s">
        <v>322</v>
      </c>
      <c r="B144" s="581" t="s">
        <v>437</v>
      </c>
      <c r="C144" s="581"/>
      <c r="D144" s="581"/>
      <c r="E144" s="581"/>
      <c r="F144" s="581"/>
      <c r="G144" s="581"/>
      <c r="H144" s="581"/>
      <c r="I144" s="581"/>
      <c r="J144" s="315"/>
      <c r="K144" s="287"/>
      <c r="L144" s="452"/>
      <c r="M144" s="453"/>
      <c r="N144" s="315"/>
      <c r="P144" s="315"/>
      <c r="R144" s="315"/>
    </row>
    <row r="145" spans="1:18" s="39" customFormat="1" x14ac:dyDescent="0.25">
      <c r="A145" s="167" t="s">
        <v>323</v>
      </c>
      <c r="B145" s="581" t="s">
        <v>438</v>
      </c>
      <c r="C145" s="581"/>
      <c r="D145" s="581"/>
      <c r="E145" s="581"/>
      <c r="F145" s="581"/>
      <c r="G145" s="581"/>
      <c r="H145" s="581"/>
      <c r="I145" s="581"/>
      <c r="J145" s="315"/>
      <c r="K145" s="287"/>
      <c r="L145" s="452"/>
      <c r="M145" s="453"/>
      <c r="N145" s="315"/>
      <c r="P145" s="315"/>
      <c r="R145" s="315"/>
    </row>
    <row r="146" spans="1:18" s="39" customFormat="1" x14ac:dyDescent="0.25">
      <c r="A146" s="167" t="s">
        <v>324</v>
      </c>
      <c r="B146" s="288" t="s">
        <v>439</v>
      </c>
      <c r="C146" s="288"/>
      <c r="D146" s="347"/>
      <c r="E146" s="288"/>
      <c r="F146" s="347"/>
      <c r="G146" s="288"/>
      <c r="H146" s="347"/>
      <c r="I146" s="288"/>
      <c r="J146" s="315"/>
      <c r="K146" s="287"/>
      <c r="L146" s="452"/>
      <c r="M146" s="453"/>
      <c r="N146" s="315"/>
      <c r="P146" s="315"/>
      <c r="R146" s="315"/>
    </row>
    <row r="147" spans="1:18" s="39" customFormat="1" x14ac:dyDescent="0.25">
      <c r="A147" s="167" t="s">
        <v>325</v>
      </c>
      <c r="B147" s="581" t="s">
        <v>441</v>
      </c>
      <c r="C147" s="581"/>
      <c r="D147" s="581"/>
      <c r="E147" s="581"/>
      <c r="F147" s="581"/>
      <c r="G147" s="581"/>
      <c r="H147" s="581"/>
      <c r="I147" s="581"/>
      <c r="J147" s="315"/>
      <c r="K147" s="287"/>
      <c r="L147" s="452"/>
      <c r="M147" s="453"/>
      <c r="N147" s="315"/>
      <c r="P147" s="315"/>
      <c r="R147" s="315"/>
    </row>
    <row r="148" spans="1:18" s="39" customFormat="1" x14ac:dyDescent="0.25">
      <c r="A148" s="167" t="s">
        <v>326</v>
      </c>
      <c r="B148" s="581" t="s">
        <v>442</v>
      </c>
      <c r="C148" s="581"/>
      <c r="D148" s="581"/>
      <c r="E148" s="581"/>
      <c r="F148" s="581"/>
      <c r="G148" s="581"/>
      <c r="H148" s="581"/>
      <c r="I148" s="581"/>
      <c r="J148" s="315"/>
      <c r="K148" s="287"/>
      <c r="L148" s="452"/>
      <c r="M148" s="453"/>
      <c r="N148" s="315"/>
      <c r="P148" s="315"/>
      <c r="R148" s="315"/>
    </row>
    <row r="149" spans="1:18" s="39" customFormat="1" x14ac:dyDescent="0.25">
      <c r="A149" s="167" t="s">
        <v>331</v>
      </c>
      <c r="B149" s="581" t="s">
        <v>440</v>
      </c>
      <c r="C149" s="581"/>
      <c r="D149" s="581"/>
      <c r="E149" s="581"/>
      <c r="F149" s="581"/>
      <c r="G149" s="581"/>
      <c r="H149" s="581"/>
      <c r="I149" s="581"/>
      <c r="J149" s="315"/>
      <c r="K149" s="287"/>
      <c r="L149" s="410"/>
      <c r="M149" s="411"/>
      <c r="N149" s="315"/>
      <c r="P149" s="315"/>
      <c r="R149" s="315"/>
    </row>
    <row r="150" spans="1:18" s="39" customFormat="1" x14ac:dyDescent="0.25">
      <c r="A150" s="167" t="s">
        <v>332</v>
      </c>
      <c r="B150" s="581" t="s">
        <v>443</v>
      </c>
      <c r="C150" s="581"/>
      <c r="D150" s="581"/>
      <c r="E150" s="581"/>
      <c r="F150" s="581"/>
      <c r="G150" s="581"/>
      <c r="H150" s="581"/>
      <c r="I150" s="581"/>
      <c r="J150" s="315"/>
      <c r="K150" s="287"/>
      <c r="L150" s="410"/>
      <c r="M150" s="411"/>
      <c r="N150" s="315"/>
      <c r="P150" s="315"/>
      <c r="R150" s="315"/>
    </row>
    <row r="151" spans="1:18" s="39" customFormat="1" x14ac:dyDescent="0.25">
      <c r="A151" s="167" t="s">
        <v>353</v>
      </c>
      <c r="B151" s="581" t="s">
        <v>481</v>
      </c>
      <c r="C151" s="581"/>
      <c r="D151" s="581"/>
      <c r="E151" s="581"/>
      <c r="F151" s="581"/>
      <c r="G151" s="581"/>
      <c r="H151" s="581"/>
      <c r="I151" s="581"/>
      <c r="J151" s="581"/>
      <c r="K151" s="582"/>
      <c r="L151" s="410"/>
      <c r="M151" s="411"/>
      <c r="N151" s="315"/>
      <c r="P151" s="315"/>
      <c r="R151" s="315"/>
    </row>
    <row r="152" spans="1:18" s="39" customFormat="1" x14ac:dyDescent="0.25">
      <c r="A152" s="167" t="s">
        <v>354</v>
      </c>
      <c r="B152" s="406" t="s">
        <v>445</v>
      </c>
      <c r="C152" s="406"/>
      <c r="D152" s="406"/>
      <c r="E152" s="406"/>
      <c r="F152" s="406"/>
      <c r="G152" s="406"/>
      <c r="H152" s="406"/>
      <c r="I152" s="406"/>
      <c r="J152" s="315"/>
      <c r="K152" s="287"/>
      <c r="L152" s="410"/>
      <c r="M152" s="411"/>
      <c r="N152" s="315"/>
      <c r="P152" s="315"/>
      <c r="R152" s="315"/>
    </row>
    <row r="153" spans="1:18" s="39" customFormat="1" x14ac:dyDescent="0.25">
      <c r="A153" s="167" t="s">
        <v>355</v>
      </c>
      <c r="B153" s="581" t="s">
        <v>383</v>
      </c>
      <c r="C153" s="581"/>
      <c r="D153" s="581"/>
      <c r="E153" s="581"/>
      <c r="F153" s="581"/>
      <c r="G153" s="581"/>
      <c r="H153" s="581"/>
      <c r="I153" s="581"/>
      <c r="J153" s="581"/>
      <c r="K153" s="582"/>
      <c r="L153" s="452" t="s">
        <v>258</v>
      </c>
      <c r="M153" s="453"/>
      <c r="N153" s="315"/>
      <c r="P153" s="315"/>
      <c r="R153" s="315"/>
    </row>
    <row r="154" spans="1:18" s="39" customFormat="1" x14ac:dyDescent="0.25">
      <c r="A154" s="167" t="s">
        <v>356</v>
      </c>
      <c r="B154" s="581" t="s">
        <v>446</v>
      </c>
      <c r="C154" s="581"/>
      <c r="D154" s="581"/>
      <c r="E154" s="581"/>
      <c r="F154" s="581"/>
      <c r="G154" s="581"/>
      <c r="H154" s="581"/>
      <c r="I154" s="581"/>
      <c r="J154" s="315"/>
      <c r="K154" s="287"/>
      <c r="L154" s="452"/>
      <c r="M154" s="453"/>
      <c r="N154" s="315"/>
      <c r="P154" s="315"/>
      <c r="R154" s="315"/>
    </row>
    <row r="155" spans="1:18" s="39" customFormat="1" x14ac:dyDescent="0.25">
      <c r="A155" s="167" t="s">
        <v>357</v>
      </c>
      <c r="B155" s="406" t="s">
        <v>447</v>
      </c>
      <c r="C155" s="406"/>
      <c r="D155" s="406"/>
      <c r="E155" s="406"/>
      <c r="F155" s="406"/>
      <c r="G155" s="406"/>
      <c r="H155" s="406"/>
      <c r="I155" s="406"/>
      <c r="J155" s="406"/>
      <c r="K155" s="409"/>
      <c r="L155" s="410"/>
      <c r="M155" s="411"/>
      <c r="N155" s="315"/>
      <c r="P155" s="315"/>
      <c r="R155" s="315"/>
    </row>
    <row r="156" spans="1:18" s="39" customFormat="1" x14ac:dyDescent="0.25">
      <c r="A156" s="167" t="s">
        <v>358</v>
      </c>
      <c r="B156" s="416" t="s">
        <v>462</v>
      </c>
      <c r="C156" s="415"/>
      <c r="D156" s="415"/>
      <c r="E156" s="415"/>
      <c r="F156" s="415"/>
      <c r="G156" s="415"/>
      <c r="H156" s="415"/>
      <c r="I156" s="415"/>
      <c r="J156" s="415"/>
      <c r="K156" s="409"/>
      <c r="L156" s="413"/>
      <c r="M156" s="414"/>
      <c r="N156" s="315"/>
      <c r="P156" s="315"/>
      <c r="R156" s="315"/>
    </row>
    <row r="157" spans="1:18" s="39" customFormat="1" x14ac:dyDescent="0.25">
      <c r="A157" s="167" t="s">
        <v>359</v>
      </c>
      <c r="B157" s="415" t="s">
        <v>480</v>
      </c>
      <c r="C157" s="415"/>
      <c r="D157" s="415"/>
      <c r="E157" s="415"/>
      <c r="F157" s="415"/>
      <c r="G157" s="415"/>
      <c r="H157" s="415"/>
      <c r="I157" s="415"/>
      <c r="J157" s="415"/>
      <c r="K157" s="409"/>
      <c r="L157" s="413"/>
      <c r="M157" s="414"/>
      <c r="N157" s="315"/>
      <c r="P157" s="315"/>
      <c r="R157" s="315"/>
    </row>
    <row r="158" spans="1:18" s="39" customFormat="1" x14ac:dyDescent="0.25">
      <c r="A158" s="167" t="s">
        <v>360</v>
      </c>
      <c r="B158" s="415"/>
      <c r="C158" s="415"/>
      <c r="D158" s="415"/>
      <c r="E158" s="415"/>
      <c r="F158" s="415"/>
      <c r="G158" s="415"/>
      <c r="H158" s="415"/>
      <c r="I158" s="415"/>
      <c r="J158" s="415"/>
      <c r="K158" s="409"/>
      <c r="L158" s="413"/>
      <c r="M158" s="414"/>
      <c r="N158" s="315"/>
      <c r="P158" s="315"/>
      <c r="R158" s="315"/>
    </row>
    <row r="159" spans="1:18" s="39" customFormat="1" x14ac:dyDescent="0.25">
      <c r="A159" s="167" t="s">
        <v>361</v>
      </c>
      <c r="B159" s="415"/>
      <c r="C159" s="415"/>
      <c r="D159" s="415"/>
      <c r="E159" s="415"/>
      <c r="F159" s="415"/>
      <c r="G159" s="415"/>
      <c r="H159" s="415"/>
      <c r="I159" s="415"/>
      <c r="J159" s="415"/>
      <c r="K159" s="409"/>
      <c r="L159" s="413"/>
      <c r="M159" s="414"/>
      <c r="N159" s="315"/>
      <c r="P159" s="315"/>
      <c r="R159" s="315"/>
    </row>
    <row r="160" spans="1:18" s="39" customFormat="1" x14ac:dyDescent="0.25">
      <c r="A160" s="167" t="s">
        <v>362</v>
      </c>
      <c r="B160" s="415"/>
      <c r="C160" s="415"/>
      <c r="D160" s="415"/>
      <c r="E160" s="415"/>
      <c r="F160" s="415"/>
      <c r="G160" s="415"/>
      <c r="H160" s="415"/>
      <c r="I160" s="415"/>
      <c r="J160" s="415"/>
      <c r="K160" s="409"/>
      <c r="L160" s="413"/>
      <c r="M160" s="414"/>
      <c r="N160" s="315"/>
      <c r="P160" s="315"/>
      <c r="R160" s="315"/>
    </row>
    <row r="161" spans="1:247" s="39" customFormat="1" ht="4.5" customHeight="1" x14ac:dyDescent="0.25">
      <c r="A161" s="45"/>
      <c r="B161" s="289"/>
      <c r="D161" s="315"/>
      <c r="F161" s="315"/>
      <c r="H161" s="315"/>
      <c r="I161" s="169"/>
      <c r="J161" s="315"/>
      <c r="L161" s="339"/>
      <c r="M161" s="166"/>
      <c r="N161" s="315"/>
      <c r="P161" s="315"/>
      <c r="R161" s="315"/>
    </row>
    <row r="162" spans="1:247" s="39" customFormat="1" x14ac:dyDescent="0.25">
      <c r="A162" s="45"/>
      <c r="B162" s="45"/>
      <c r="D162" s="315"/>
      <c r="F162" s="315"/>
      <c r="H162" s="315"/>
      <c r="I162" s="460"/>
      <c r="J162" s="460"/>
      <c r="K162" s="164" t="s">
        <v>26</v>
      </c>
      <c r="L162" s="622">
        <f>+SUM(L141:M161)</f>
        <v>0</v>
      </c>
      <c r="M162" s="623"/>
      <c r="N162" s="315"/>
      <c r="P162" s="315"/>
      <c r="R162" s="315"/>
    </row>
    <row r="163" spans="1:247" s="39" customFormat="1" x14ac:dyDescent="0.25">
      <c r="A163" s="45"/>
      <c r="B163" s="454" t="s">
        <v>27</v>
      </c>
      <c r="C163" s="454"/>
      <c r="D163" s="454"/>
      <c r="E163" s="454"/>
      <c r="F163" s="454"/>
      <c r="G163" s="454"/>
      <c r="H163" s="460">
        <f>+L162+L140</f>
        <v>0</v>
      </c>
      <c r="I163" s="460"/>
      <c r="J163" s="315"/>
      <c r="K163" s="164"/>
      <c r="L163" s="340"/>
      <c r="M163" s="123"/>
      <c r="N163" s="315"/>
      <c r="P163" s="315"/>
      <c r="R163" s="315"/>
    </row>
    <row r="164" spans="1:247" s="33" customFormat="1" ht="15" customHeight="1" x14ac:dyDescent="0.25">
      <c r="A164" s="45"/>
      <c r="B164" s="455" t="s">
        <v>36</v>
      </c>
      <c r="C164" s="455"/>
      <c r="D164" s="455"/>
      <c r="E164" s="455"/>
      <c r="F164" s="455"/>
      <c r="G164" s="455"/>
      <c r="H164" s="456" t="str">
        <f>+K269</f>
        <v>CONFORME</v>
      </c>
      <c r="I164" s="456"/>
      <c r="J164" s="456"/>
      <c r="K164" s="456"/>
      <c r="L164" s="311"/>
      <c r="M164" s="45"/>
      <c r="N164" s="311"/>
      <c r="O164" s="45"/>
      <c r="P164" s="311"/>
      <c r="Q164" s="45"/>
      <c r="R164" s="311"/>
      <c r="S164" s="45"/>
      <c r="T164" s="45"/>
      <c r="U164" s="45"/>
      <c r="V164" s="45"/>
      <c r="W164" s="45"/>
      <c r="X164" s="45"/>
      <c r="Y164" s="45"/>
      <c r="Z164" s="45"/>
      <c r="AA164" s="45"/>
      <c r="AB164" s="45"/>
      <c r="AC164" s="45"/>
      <c r="AD164" s="45"/>
      <c r="AE164" s="45"/>
      <c r="AF164" s="45"/>
      <c r="AG164" s="45"/>
      <c r="AH164" s="45"/>
      <c r="AI164" s="45"/>
      <c r="AJ164" s="45"/>
      <c r="AK164" s="45"/>
      <c r="AL164" s="45"/>
      <c r="AM164" s="45"/>
      <c r="AN164" s="45"/>
      <c r="AO164" s="45"/>
      <c r="AP164" s="45"/>
      <c r="AQ164" s="45"/>
      <c r="AR164" s="45"/>
      <c r="AS164" s="45"/>
      <c r="AT164" s="45"/>
      <c r="AU164" s="45"/>
      <c r="AV164" s="45"/>
      <c r="AW164" s="45"/>
      <c r="AX164" s="45"/>
      <c r="AY164" s="45"/>
      <c r="AZ164" s="45"/>
      <c r="BA164" s="45"/>
      <c r="BB164" s="45"/>
      <c r="BC164" s="45"/>
      <c r="BD164" s="45"/>
      <c r="BE164" s="45"/>
      <c r="BF164" s="45"/>
      <c r="BG164" s="45"/>
      <c r="BH164" s="45"/>
      <c r="BI164" s="45"/>
      <c r="BJ164" s="45"/>
      <c r="BK164" s="45"/>
      <c r="BL164" s="45"/>
      <c r="BM164" s="45"/>
      <c r="BN164" s="45"/>
      <c r="BO164" s="45"/>
      <c r="BP164" s="45"/>
      <c r="BQ164" s="45"/>
      <c r="BR164" s="45"/>
      <c r="BS164" s="45"/>
      <c r="BT164" s="45"/>
      <c r="BU164" s="45"/>
      <c r="BV164" s="45"/>
      <c r="BW164" s="45"/>
      <c r="BX164" s="45"/>
      <c r="BY164" s="45"/>
      <c r="BZ164" s="45"/>
      <c r="CA164" s="45"/>
      <c r="CB164" s="45"/>
      <c r="CC164" s="45"/>
      <c r="CD164" s="45"/>
      <c r="CE164" s="45"/>
      <c r="CF164" s="45"/>
      <c r="CG164" s="45"/>
      <c r="CH164" s="45"/>
      <c r="CI164" s="45"/>
      <c r="CJ164" s="45"/>
      <c r="CK164" s="45"/>
      <c r="CL164" s="45"/>
      <c r="CM164" s="45"/>
      <c r="CN164" s="45"/>
      <c r="CO164" s="45"/>
      <c r="CP164" s="45"/>
      <c r="CQ164" s="45"/>
      <c r="CR164" s="45"/>
      <c r="CS164" s="45"/>
      <c r="CT164" s="45"/>
      <c r="CU164" s="45"/>
      <c r="CV164" s="45"/>
      <c r="CW164" s="45"/>
      <c r="CX164" s="45"/>
      <c r="CY164" s="45"/>
      <c r="CZ164" s="45"/>
      <c r="DA164" s="45"/>
      <c r="DB164" s="45"/>
      <c r="DC164" s="45"/>
      <c r="DD164" s="45"/>
      <c r="DE164" s="45"/>
      <c r="DF164" s="45"/>
      <c r="DG164" s="45"/>
      <c r="DH164" s="45"/>
      <c r="DI164" s="45"/>
      <c r="DJ164" s="45"/>
      <c r="DK164" s="45"/>
      <c r="DL164" s="45"/>
      <c r="DM164" s="45"/>
      <c r="DN164" s="45"/>
      <c r="DO164" s="45"/>
      <c r="DP164" s="45"/>
      <c r="DQ164" s="45"/>
      <c r="DR164" s="45"/>
      <c r="DS164" s="45"/>
      <c r="DT164" s="45"/>
      <c r="DU164" s="45"/>
      <c r="DV164" s="45"/>
      <c r="DW164" s="45"/>
      <c r="DX164" s="45"/>
      <c r="DY164" s="45"/>
      <c r="DZ164" s="45"/>
      <c r="EA164" s="45"/>
      <c r="EB164" s="45"/>
      <c r="EC164" s="45"/>
      <c r="ED164" s="45"/>
      <c r="EE164" s="45"/>
      <c r="EF164" s="45"/>
      <c r="EG164" s="45"/>
      <c r="EH164" s="45"/>
      <c r="EI164" s="45"/>
      <c r="EJ164" s="45"/>
      <c r="EK164" s="45"/>
      <c r="EL164" s="45"/>
      <c r="EM164" s="45"/>
      <c r="EN164" s="45"/>
      <c r="EO164" s="45"/>
      <c r="EP164" s="45"/>
      <c r="EQ164" s="45"/>
      <c r="ER164" s="45"/>
      <c r="ES164" s="45"/>
      <c r="ET164" s="45"/>
      <c r="EU164" s="45"/>
      <c r="EV164" s="45"/>
      <c r="EW164" s="45"/>
      <c r="EX164" s="45"/>
      <c r="EY164" s="45"/>
      <c r="EZ164" s="45"/>
      <c r="FA164" s="45"/>
      <c r="FB164" s="45"/>
      <c r="FC164" s="45"/>
      <c r="FD164" s="45"/>
      <c r="FE164" s="45"/>
      <c r="FF164" s="45"/>
      <c r="FG164" s="45"/>
      <c r="FH164" s="45"/>
      <c r="FI164" s="45"/>
      <c r="FJ164" s="45"/>
      <c r="FK164" s="45"/>
      <c r="FL164" s="45"/>
      <c r="FM164" s="45"/>
      <c r="FN164" s="45"/>
      <c r="FO164" s="45"/>
      <c r="FP164" s="45"/>
      <c r="FQ164" s="45"/>
      <c r="FR164" s="45"/>
      <c r="FS164" s="45"/>
      <c r="FT164" s="45"/>
      <c r="FU164" s="45"/>
      <c r="FV164" s="45"/>
      <c r="FW164" s="45"/>
      <c r="FX164" s="45"/>
      <c r="FY164" s="45"/>
      <c r="FZ164" s="45"/>
      <c r="GA164" s="45"/>
      <c r="GB164" s="45"/>
      <c r="GC164" s="45"/>
      <c r="GD164" s="45"/>
      <c r="GE164" s="45"/>
      <c r="GF164" s="45"/>
      <c r="GG164" s="45"/>
      <c r="GH164" s="45"/>
      <c r="GI164" s="45"/>
      <c r="GJ164" s="45"/>
      <c r="GK164" s="45"/>
      <c r="GL164" s="45"/>
      <c r="GM164" s="45"/>
      <c r="GN164" s="45"/>
      <c r="GO164" s="45"/>
      <c r="GP164" s="45"/>
      <c r="GQ164" s="45"/>
      <c r="GR164" s="45"/>
      <c r="GS164" s="45"/>
      <c r="GT164" s="45"/>
      <c r="GU164" s="45"/>
      <c r="GV164" s="45"/>
      <c r="GW164" s="45"/>
      <c r="GX164" s="45"/>
      <c r="GY164" s="45"/>
      <c r="GZ164" s="45"/>
      <c r="HA164" s="45"/>
      <c r="HB164" s="45"/>
      <c r="HC164" s="45"/>
      <c r="HD164" s="45"/>
      <c r="HE164" s="45"/>
      <c r="HF164" s="45"/>
      <c r="HG164" s="45"/>
      <c r="HH164" s="45"/>
      <c r="HI164" s="45"/>
      <c r="HJ164" s="45"/>
      <c r="HK164" s="45"/>
      <c r="HL164" s="45"/>
      <c r="HM164" s="45"/>
      <c r="HN164" s="45"/>
      <c r="HO164" s="45"/>
      <c r="HP164" s="45"/>
      <c r="HQ164" s="45"/>
      <c r="HR164" s="45"/>
      <c r="HS164" s="45"/>
      <c r="HT164" s="45"/>
      <c r="HU164" s="45"/>
      <c r="HV164" s="45"/>
      <c r="HW164" s="45"/>
      <c r="HX164" s="45"/>
      <c r="HY164" s="45"/>
      <c r="HZ164" s="45"/>
      <c r="IA164" s="45"/>
      <c r="IB164" s="45"/>
      <c r="IC164" s="45"/>
      <c r="ID164" s="45"/>
      <c r="IE164" s="45"/>
      <c r="IF164" s="45"/>
      <c r="IG164" s="45"/>
      <c r="IH164" s="45"/>
      <c r="II164" s="45"/>
      <c r="IJ164" s="45"/>
      <c r="IK164" s="45"/>
      <c r="IL164" s="45"/>
      <c r="IM164" s="45"/>
    </row>
    <row r="165" spans="1:247" s="33" customFormat="1" ht="12.75" x14ac:dyDescent="0.25">
      <c r="A165" s="45"/>
      <c r="B165" s="45"/>
      <c r="C165" s="45"/>
      <c r="D165" s="311"/>
      <c r="E165" s="45"/>
      <c r="F165" s="311"/>
      <c r="G165" s="45"/>
      <c r="H165" s="311"/>
      <c r="I165" s="45"/>
      <c r="J165" s="311"/>
      <c r="K165" s="45"/>
      <c r="L165" s="311"/>
      <c r="M165" s="45"/>
      <c r="N165" s="311"/>
      <c r="O165" s="45"/>
      <c r="P165" s="311"/>
      <c r="Q165" s="45"/>
      <c r="R165" s="311"/>
      <c r="S165" s="45"/>
      <c r="T165" s="45"/>
      <c r="U165" s="45"/>
      <c r="V165" s="45"/>
      <c r="W165" s="45"/>
      <c r="X165" s="45"/>
      <c r="Y165" s="45"/>
      <c r="Z165" s="45"/>
      <c r="AA165" s="45"/>
      <c r="AB165" s="45"/>
      <c r="AC165" s="45"/>
      <c r="AD165" s="45"/>
      <c r="AE165" s="45"/>
      <c r="AF165" s="45"/>
      <c r="AG165" s="45"/>
      <c r="AH165" s="45"/>
      <c r="AI165" s="45"/>
      <c r="AJ165" s="45"/>
      <c r="AK165" s="45"/>
      <c r="AL165" s="45"/>
      <c r="AM165" s="45"/>
      <c r="AN165" s="45"/>
      <c r="AO165" s="45"/>
      <c r="AP165" s="45"/>
      <c r="AQ165" s="45"/>
      <c r="AR165" s="45"/>
      <c r="AS165" s="45"/>
      <c r="AT165" s="45"/>
      <c r="AU165" s="45"/>
      <c r="AV165" s="45"/>
      <c r="AW165" s="45"/>
      <c r="AX165" s="45"/>
      <c r="AY165" s="45"/>
      <c r="AZ165" s="45"/>
      <c r="BA165" s="45"/>
      <c r="BB165" s="45"/>
      <c r="BC165" s="45"/>
      <c r="BD165" s="45"/>
      <c r="BE165" s="45"/>
      <c r="BF165" s="45"/>
      <c r="BG165" s="45"/>
      <c r="BH165" s="45"/>
      <c r="BI165" s="45"/>
      <c r="BJ165" s="45"/>
      <c r="BK165" s="45"/>
      <c r="BL165" s="45"/>
      <c r="BM165" s="45"/>
      <c r="BN165" s="45"/>
      <c r="BO165" s="45"/>
      <c r="BP165" s="45"/>
      <c r="BQ165" s="45"/>
      <c r="BR165" s="45"/>
      <c r="BS165" s="45"/>
      <c r="BT165" s="45"/>
      <c r="BU165" s="45"/>
      <c r="BV165" s="45"/>
      <c r="BW165" s="45"/>
      <c r="BX165" s="45"/>
      <c r="BY165" s="45"/>
      <c r="BZ165" s="45"/>
      <c r="CA165" s="45"/>
      <c r="CB165" s="45"/>
      <c r="CC165" s="45"/>
      <c r="CD165" s="45"/>
      <c r="CE165" s="45"/>
      <c r="CF165" s="45"/>
      <c r="CG165" s="45"/>
      <c r="CH165" s="45"/>
      <c r="CI165" s="45"/>
      <c r="CJ165" s="45"/>
      <c r="CK165" s="45"/>
      <c r="CL165" s="45"/>
      <c r="CM165" s="45"/>
      <c r="CN165" s="45"/>
      <c r="CO165" s="45"/>
      <c r="CP165" s="45"/>
      <c r="CQ165" s="45"/>
      <c r="CR165" s="45"/>
      <c r="CS165" s="45"/>
      <c r="CT165" s="45"/>
      <c r="CU165" s="45"/>
      <c r="CV165" s="45"/>
      <c r="CW165" s="45"/>
      <c r="CX165" s="45"/>
      <c r="CY165" s="45"/>
      <c r="CZ165" s="45"/>
      <c r="DA165" s="45"/>
      <c r="DB165" s="45"/>
      <c r="DC165" s="45"/>
      <c r="DD165" s="45"/>
      <c r="DE165" s="45"/>
      <c r="DF165" s="45"/>
      <c r="DG165" s="45"/>
      <c r="DH165" s="45"/>
      <c r="DI165" s="45"/>
      <c r="DJ165" s="45"/>
      <c r="DK165" s="45"/>
      <c r="DL165" s="45"/>
      <c r="DM165" s="45"/>
      <c r="DN165" s="45"/>
      <c r="DO165" s="45"/>
      <c r="DP165" s="45"/>
      <c r="DQ165" s="45"/>
      <c r="DR165" s="45"/>
      <c r="DS165" s="45"/>
      <c r="DT165" s="45"/>
      <c r="DU165" s="45"/>
      <c r="DV165" s="45"/>
      <c r="DW165" s="45"/>
      <c r="DX165" s="45"/>
      <c r="DY165" s="45"/>
      <c r="DZ165" s="45"/>
      <c r="EA165" s="45"/>
      <c r="EB165" s="45"/>
      <c r="EC165" s="45"/>
      <c r="ED165" s="45"/>
      <c r="EE165" s="45"/>
      <c r="EF165" s="45"/>
      <c r="EG165" s="45"/>
      <c r="EH165" s="45"/>
      <c r="EI165" s="45"/>
      <c r="EJ165" s="45"/>
      <c r="EK165" s="45"/>
      <c r="EL165" s="45"/>
      <c r="EM165" s="45"/>
      <c r="EN165" s="45"/>
      <c r="EO165" s="45"/>
      <c r="EP165" s="45"/>
      <c r="EQ165" s="45"/>
      <c r="ER165" s="45"/>
      <c r="ES165" s="45"/>
      <c r="ET165" s="45"/>
      <c r="EU165" s="45"/>
      <c r="EV165" s="45"/>
      <c r="EW165" s="45"/>
      <c r="EX165" s="45"/>
      <c r="EY165" s="45"/>
      <c r="EZ165" s="45"/>
      <c r="FA165" s="45"/>
      <c r="FB165" s="45"/>
      <c r="FC165" s="45"/>
      <c r="FD165" s="45"/>
      <c r="FE165" s="45"/>
      <c r="FF165" s="45"/>
      <c r="FG165" s="45"/>
      <c r="FH165" s="45"/>
      <c r="FI165" s="45"/>
      <c r="FJ165" s="45"/>
      <c r="FK165" s="45"/>
      <c r="FL165" s="45"/>
      <c r="FM165" s="45"/>
      <c r="FN165" s="45"/>
      <c r="FO165" s="45"/>
      <c r="FP165" s="45"/>
      <c r="FQ165" s="45"/>
      <c r="FR165" s="45"/>
      <c r="FS165" s="45"/>
      <c r="FT165" s="45"/>
      <c r="FU165" s="45"/>
      <c r="FV165" s="45"/>
      <c r="FW165" s="45"/>
      <c r="FX165" s="45"/>
      <c r="FY165" s="45"/>
      <c r="FZ165" s="45"/>
      <c r="GA165" s="45"/>
      <c r="GB165" s="45"/>
      <c r="GC165" s="45"/>
      <c r="GD165" s="45"/>
      <c r="GE165" s="45"/>
      <c r="GF165" s="45"/>
      <c r="GG165" s="45"/>
      <c r="GH165" s="45"/>
      <c r="GI165" s="45"/>
      <c r="GJ165" s="45"/>
      <c r="GK165" s="45"/>
      <c r="GL165" s="45"/>
      <c r="GM165" s="45"/>
      <c r="GN165" s="45"/>
      <c r="GO165" s="45"/>
      <c r="GP165" s="45"/>
      <c r="GQ165" s="45"/>
      <c r="GR165" s="45"/>
      <c r="GS165" s="45"/>
      <c r="GT165" s="45"/>
      <c r="GU165" s="45"/>
      <c r="GV165" s="45"/>
      <c r="GW165" s="45"/>
      <c r="GX165" s="45"/>
      <c r="GY165" s="45"/>
      <c r="GZ165" s="45"/>
      <c r="HA165" s="45"/>
      <c r="HB165" s="45"/>
      <c r="HC165" s="45"/>
      <c r="HD165" s="45"/>
      <c r="HE165" s="45"/>
      <c r="HF165" s="45"/>
      <c r="HG165" s="45"/>
      <c r="HH165" s="45"/>
      <c r="HI165" s="45"/>
      <c r="HJ165" s="45"/>
      <c r="HK165" s="45"/>
      <c r="HL165" s="45"/>
      <c r="HM165" s="45"/>
      <c r="HN165" s="45"/>
      <c r="HO165" s="45"/>
      <c r="HP165" s="45"/>
      <c r="HQ165" s="45"/>
      <c r="HR165" s="45"/>
      <c r="HS165" s="45"/>
      <c r="HT165" s="45"/>
      <c r="HU165" s="45"/>
      <c r="HV165" s="45"/>
      <c r="HW165" s="45"/>
      <c r="HX165" s="45"/>
      <c r="HY165" s="45"/>
      <c r="HZ165" s="45"/>
      <c r="IA165" s="45"/>
      <c r="IB165" s="45"/>
      <c r="IC165" s="45"/>
      <c r="ID165" s="45"/>
      <c r="IE165" s="45"/>
      <c r="IF165" s="45"/>
      <c r="IG165" s="45"/>
      <c r="IH165" s="45"/>
      <c r="II165" s="45"/>
      <c r="IJ165" s="45"/>
      <c r="IK165" s="45"/>
      <c r="IL165" s="45"/>
      <c r="IM165" s="45"/>
    </row>
    <row r="166" spans="1:247" s="33" customFormat="1" ht="15" customHeight="1" x14ac:dyDescent="0.25">
      <c r="A166" s="644" t="str">
        <f>+F35</f>
        <v>Hattais</v>
      </c>
      <c r="B166" s="644"/>
      <c r="C166" s="455" t="s">
        <v>122</v>
      </c>
      <c r="D166" s="455"/>
      <c r="E166" s="164" t="str">
        <f>+K270</f>
        <v>CONFORME</v>
      </c>
      <c r="F166" s="316"/>
      <c r="G166" s="45"/>
      <c r="H166" s="316"/>
      <c r="I166" s="164"/>
      <c r="J166" s="316"/>
      <c r="K166" s="164"/>
      <c r="L166" s="316"/>
      <c r="M166" s="164"/>
      <c r="N166" s="311"/>
      <c r="P166" s="311"/>
      <c r="R166" s="311"/>
    </row>
    <row r="167" spans="1:247" s="39" customFormat="1" x14ac:dyDescent="0.25">
      <c r="A167" s="45"/>
      <c r="B167" s="45"/>
      <c r="D167" s="315"/>
      <c r="F167" s="315"/>
      <c r="G167" s="165" t="s">
        <v>25</v>
      </c>
      <c r="H167" s="315"/>
      <c r="I167" s="165" t="s">
        <v>24</v>
      </c>
      <c r="J167" s="462">
        <v>43466</v>
      </c>
      <c r="K167" s="462"/>
      <c r="L167" s="460">
        <f>+F134</f>
        <v>0</v>
      </c>
      <c r="M167" s="461"/>
      <c r="N167" s="315"/>
      <c r="P167" s="315"/>
      <c r="R167" s="315"/>
    </row>
    <row r="168" spans="1:247" s="39" customFormat="1" x14ac:dyDescent="0.25">
      <c r="A168" s="167" t="s">
        <v>319</v>
      </c>
      <c r="B168" s="581"/>
      <c r="C168" s="581"/>
      <c r="D168" s="581"/>
      <c r="E168" s="581"/>
      <c r="F168" s="581"/>
      <c r="G168" s="581"/>
      <c r="H168" s="581"/>
      <c r="I168" s="581"/>
      <c r="J168" s="581"/>
      <c r="K168" s="287"/>
      <c r="L168" s="452"/>
      <c r="M168" s="453"/>
      <c r="N168" s="315"/>
      <c r="P168" s="315"/>
      <c r="R168" s="315"/>
    </row>
    <row r="169" spans="1:247" s="39" customFormat="1" x14ac:dyDescent="0.25">
      <c r="A169" s="167" t="s">
        <v>320</v>
      </c>
      <c r="B169" s="581"/>
      <c r="C169" s="581"/>
      <c r="D169" s="581"/>
      <c r="E169" s="581"/>
      <c r="F169" s="581"/>
      <c r="G169" s="581"/>
      <c r="H169" s="581"/>
      <c r="I169" s="581"/>
      <c r="J169" s="315"/>
      <c r="K169" s="287"/>
      <c r="L169" s="452"/>
      <c r="M169" s="453"/>
      <c r="N169" s="315"/>
      <c r="P169" s="315"/>
      <c r="R169" s="315"/>
    </row>
    <row r="170" spans="1:247" s="39" customFormat="1" x14ac:dyDescent="0.25">
      <c r="A170" s="167" t="s">
        <v>321</v>
      </c>
      <c r="B170" s="438"/>
      <c r="C170" s="438"/>
      <c r="D170" s="347"/>
      <c r="E170" s="438"/>
      <c r="F170" s="347"/>
      <c r="G170" s="438"/>
      <c r="H170" s="347"/>
      <c r="I170" s="438"/>
      <c r="J170" s="315"/>
      <c r="K170" s="287"/>
      <c r="L170" s="452"/>
      <c r="M170" s="453"/>
      <c r="N170" s="315"/>
      <c r="P170" s="315"/>
      <c r="R170" s="315"/>
    </row>
    <row r="171" spans="1:247" s="39" customFormat="1" x14ac:dyDescent="0.25">
      <c r="A171" s="167" t="s">
        <v>322</v>
      </c>
      <c r="B171" s="581"/>
      <c r="C171" s="581"/>
      <c r="D171" s="581"/>
      <c r="E171" s="581"/>
      <c r="F171" s="581"/>
      <c r="G171" s="581"/>
      <c r="H171" s="581"/>
      <c r="I171" s="581"/>
      <c r="J171" s="315"/>
      <c r="K171" s="287"/>
      <c r="L171" s="452"/>
      <c r="M171" s="453"/>
      <c r="N171" s="315"/>
      <c r="P171" s="315"/>
      <c r="R171" s="315"/>
    </row>
    <row r="172" spans="1:247" s="39" customFormat="1" x14ac:dyDescent="0.25">
      <c r="A172" s="167" t="s">
        <v>323</v>
      </c>
      <c r="B172" s="581"/>
      <c r="C172" s="581"/>
      <c r="D172" s="581"/>
      <c r="E172" s="581"/>
      <c r="F172" s="581"/>
      <c r="G172" s="581"/>
      <c r="H172" s="581"/>
      <c r="I172" s="581"/>
      <c r="J172" s="315"/>
      <c r="K172" s="287"/>
      <c r="L172" s="452"/>
      <c r="M172" s="453"/>
      <c r="N172" s="315"/>
      <c r="P172" s="315"/>
      <c r="R172" s="315"/>
    </row>
    <row r="173" spans="1:247" s="39" customFormat="1" x14ac:dyDescent="0.25">
      <c r="A173" s="167" t="s">
        <v>324</v>
      </c>
      <c r="B173" s="438"/>
      <c r="C173" s="438"/>
      <c r="D173" s="347"/>
      <c r="E173" s="438"/>
      <c r="F173" s="347"/>
      <c r="G173" s="438"/>
      <c r="H173" s="347"/>
      <c r="I173" s="438"/>
      <c r="J173" s="315"/>
      <c r="K173" s="287"/>
      <c r="L173" s="452"/>
      <c r="M173" s="453"/>
      <c r="N173" s="315"/>
      <c r="P173" s="315"/>
      <c r="R173" s="315"/>
    </row>
    <row r="174" spans="1:247" s="39" customFormat="1" x14ac:dyDescent="0.25">
      <c r="A174" s="167" t="s">
        <v>325</v>
      </c>
      <c r="B174" s="581"/>
      <c r="C174" s="581"/>
      <c r="D174" s="581"/>
      <c r="E174" s="581"/>
      <c r="F174" s="581"/>
      <c r="G174" s="581"/>
      <c r="H174" s="581"/>
      <c r="I174" s="581"/>
      <c r="J174" s="315"/>
      <c r="K174" s="287"/>
      <c r="L174" s="452"/>
      <c r="M174" s="453"/>
      <c r="N174" s="315"/>
      <c r="P174" s="315"/>
      <c r="R174" s="315"/>
    </row>
    <row r="175" spans="1:247" s="39" customFormat="1" x14ac:dyDescent="0.25">
      <c r="A175" s="167" t="s">
        <v>326</v>
      </c>
      <c r="B175" s="581"/>
      <c r="C175" s="581"/>
      <c r="D175" s="581"/>
      <c r="E175" s="581"/>
      <c r="F175" s="581"/>
      <c r="G175" s="581"/>
      <c r="H175" s="581"/>
      <c r="I175" s="581"/>
      <c r="J175" s="315"/>
      <c r="K175" s="287"/>
      <c r="L175" s="452"/>
      <c r="M175" s="453"/>
      <c r="N175" s="315"/>
      <c r="P175" s="315"/>
      <c r="R175" s="315"/>
    </row>
    <row r="176" spans="1:247" s="39" customFormat="1" x14ac:dyDescent="0.25">
      <c r="A176" s="167" t="s">
        <v>331</v>
      </c>
      <c r="B176" s="581"/>
      <c r="C176" s="581"/>
      <c r="D176" s="581"/>
      <c r="E176" s="581"/>
      <c r="F176" s="581"/>
      <c r="G176" s="581"/>
      <c r="H176" s="581"/>
      <c r="I176" s="581"/>
      <c r="J176" s="315"/>
      <c r="K176" s="287"/>
      <c r="L176" s="436"/>
      <c r="M176" s="437"/>
      <c r="N176" s="315"/>
      <c r="P176" s="315"/>
      <c r="R176" s="315"/>
    </row>
    <row r="177" spans="1:247" s="39" customFormat="1" x14ac:dyDescent="0.25">
      <c r="A177" s="167" t="s">
        <v>332</v>
      </c>
      <c r="B177" s="581"/>
      <c r="C177" s="581"/>
      <c r="D177" s="581"/>
      <c r="E177" s="581"/>
      <c r="F177" s="581"/>
      <c r="G177" s="581"/>
      <c r="H177" s="581"/>
      <c r="I177" s="581"/>
      <c r="J177" s="315"/>
      <c r="K177" s="287"/>
      <c r="L177" s="436"/>
      <c r="M177" s="437"/>
      <c r="N177" s="315"/>
      <c r="P177" s="315"/>
      <c r="R177" s="315"/>
    </row>
    <row r="178" spans="1:247" s="39" customFormat="1" x14ac:dyDescent="0.25">
      <c r="A178" s="167" t="s">
        <v>353</v>
      </c>
      <c r="B178" s="581"/>
      <c r="C178" s="581"/>
      <c r="D178" s="581"/>
      <c r="E178" s="581"/>
      <c r="F178" s="581"/>
      <c r="G178" s="581"/>
      <c r="H178" s="581"/>
      <c r="I178" s="581"/>
      <c r="J178" s="581"/>
      <c r="K178" s="582"/>
      <c r="L178" s="436"/>
      <c r="M178" s="437"/>
      <c r="N178" s="315"/>
      <c r="P178" s="315"/>
      <c r="R178" s="315"/>
    </row>
    <row r="179" spans="1:247" s="39" customFormat="1" x14ac:dyDescent="0.25">
      <c r="A179" s="167" t="s">
        <v>354</v>
      </c>
      <c r="B179" s="438"/>
      <c r="C179" s="438"/>
      <c r="D179" s="438"/>
      <c r="E179" s="438"/>
      <c r="F179" s="438"/>
      <c r="G179" s="438"/>
      <c r="H179" s="438"/>
      <c r="I179" s="438"/>
      <c r="J179" s="315"/>
      <c r="K179" s="287"/>
      <c r="L179" s="436"/>
      <c r="M179" s="437"/>
      <c r="N179" s="315"/>
      <c r="P179" s="315"/>
      <c r="R179" s="315"/>
    </row>
    <row r="180" spans="1:247" s="39" customFormat="1" x14ac:dyDescent="0.25">
      <c r="A180" s="167" t="s">
        <v>355</v>
      </c>
      <c r="B180" s="581"/>
      <c r="C180" s="581"/>
      <c r="D180" s="581"/>
      <c r="E180" s="581"/>
      <c r="F180" s="581"/>
      <c r="G180" s="581"/>
      <c r="H180" s="581"/>
      <c r="I180" s="581"/>
      <c r="J180" s="581"/>
      <c r="K180" s="582"/>
      <c r="L180" s="452"/>
      <c r="M180" s="453"/>
      <c r="N180" s="315"/>
      <c r="P180" s="315"/>
      <c r="R180" s="315"/>
    </row>
    <row r="181" spans="1:247" s="39" customFormat="1" x14ac:dyDescent="0.25">
      <c r="A181" s="167" t="s">
        <v>356</v>
      </c>
      <c r="B181" s="581"/>
      <c r="C181" s="581"/>
      <c r="D181" s="581"/>
      <c r="E181" s="581"/>
      <c r="F181" s="581"/>
      <c r="G181" s="581"/>
      <c r="H181" s="581"/>
      <c r="I181" s="581"/>
      <c r="J181" s="315"/>
      <c r="K181" s="287"/>
      <c r="L181" s="452"/>
      <c r="M181" s="453"/>
      <c r="N181" s="315"/>
      <c r="P181" s="315"/>
      <c r="R181" s="315"/>
    </row>
    <row r="182" spans="1:247" s="39" customFormat="1" x14ac:dyDescent="0.25">
      <c r="A182" s="167" t="s">
        <v>357</v>
      </c>
      <c r="B182" s="438"/>
      <c r="C182" s="438"/>
      <c r="D182" s="438"/>
      <c r="E182" s="438"/>
      <c r="F182" s="438"/>
      <c r="G182" s="438"/>
      <c r="H182" s="438"/>
      <c r="I182" s="438"/>
      <c r="J182" s="438"/>
      <c r="K182" s="409"/>
      <c r="L182" s="436"/>
      <c r="M182" s="437"/>
      <c r="N182" s="315"/>
      <c r="P182" s="315"/>
      <c r="R182" s="315"/>
    </row>
    <row r="183" spans="1:247" s="39" customFormat="1" x14ac:dyDescent="0.25">
      <c r="A183" s="167" t="s">
        <v>358</v>
      </c>
      <c r="B183" s="438"/>
      <c r="C183" s="438"/>
      <c r="D183" s="438"/>
      <c r="E183" s="438"/>
      <c r="F183" s="438"/>
      <c r="G183" s="438"/>
      <c r="H183" s="438"/>
      <c r="I183" s="438"/>
      <c r="J183" s="438"/>
      <c r="K183" s="409"/>
      <c r="L183" s="436"/>
      <c r="M183" s="437"/>
      <c r="N183" s="315"/>
      <c r="P183" s="315"/>
      <c r="R183" s="315"/>
    </row>
    <row r="184" spans="1:247" s="39" customFormat="1" x14ac:dyDescent="0.25">
      <c r="A184" s="167" t="s">
        <v>359</v>
      </c>
      <c r="B184" s="439"/>
      <c r="C184" s="438"/>
      <c r="D184" s="438"/>
      <c r="E184" s="438"/>
      <c r="F184" s="438"/>
      <c r="G184" s="438"/>
      <c r="H184" s="438"/>
      <c r="I184" s="438"/>
      <c r="J184" s="438"/>
      <c r="K184" s="287"/>
      <c r="L184" s="436"/>
      <c r="M184" s="437"/>
      <c r="N184" s="315"/>
      <c r="P184" s="315"/>
      <c r="R184" s="315"/>
    </row>
    <row r="185" spans="1:247" s="39" customFormat="1" x14ac:dyDescent="0.25">
      <c r="A185" s="167" t="s">
        <v>360</v>
      </c>
      <c r="B185" s="581"/>
      <c r="C185" s="581"/>
      <c r="D185" s="581"/>
      <c r="E185" s="581"/>
      <c r="F185" s="581"/>
      <c r="G185" s="581"/>
      <c r="H185" s="581"/>
      <c r="I185" s="581"/>
      <c r="J185" s="581"/>
      <c r="K185" s="287"/>
      <c r="L185" s="452"/>
      <c r="M185" s="453"/>
      <c r="N185" s="315"/>
      <c r="P185" s="315"/>
      <c r="R185" s="315"/>
    </row>
    <row r="186" spans="1:247" s="39" customFormat="1" x14ac:dyDescent="0.25">
      <c r="A186" s="167" t="s">
        <v>361</v>
      </c>
      <c r="B186" s="581"/>
      <c r="C186" s="581"/>
      <c r="D186" s="581"/>
      <c r="E186" s="581"/>
      <c r="F186" s="581"/>
      <c r="G186" s="581"/>
      <c r="H186" s="581"/>
      <c r="I186" s="581"/>
      <c r="J186" s="581"/>
      <c r="K186" s="287"/>
      <c r="L186" s="452"/>
      <c r="M186" s="453"/>
      <c r="N186" s="315"/>
      <c r="P186" s="315"/>
      <c r="R186" s="315"/>
    </row>
    <row r="187" spans="1:247" s="39" customFormat="1" x14ac:dyDescent="0.25">
      <c r="A187" s="167" t="s">
        <v>362</v>
      </c>
      <c r="B187" s="581"/>
      <c r="C187" s="581"/>
      <c r="D187" s="581"/>
      <c r="E187" s="581"/>
      <c r="F187" s="581"/>
      <c r="G187" s="581"/>
      <c r="H187" s="581"/>
      <c r="I187" s="581"/>
      <c r="J187" s="581"/>
      <c r="K187" s="287"/>
      <c r="L187" s="452"/>
      <c r="M187" s="453"/>
      <c r="N187" s="315"/>
      <c r="P187" s="315"/>
      <c r="R187" s="315"/>
    </row>
    <row r="188" spans="1:247" s="16" customFormat="1" ht="8.25" x14ac:dyDescent="0.15">
      <c r="A188" s="151"/>
      <c r="B188" s="151"/>
      <c r="D188" s="315"/>
      <c r="F188" s="315"/>
      <c r="H188" s="315"/>
      <c r="I188" s="171"/>
      <c r="J188" s="315"/>
      <c r="L188" s="339"/>
      <c r="M188" s="41"/>
      <c r="N188" s="315"/>
      <c r="P188" s="315"/>
      <c r="R188" s="315"/>
    </row>
    <row r="189" spans="1:247" s="39" customFormat="1" x14ac:dyDescent="0.25">
      <c r="A189" s="45"/>
      <c r="B189" s="45"/>
      <c r="D189" s="315"/>
      <c r="F189" s="315"/>
      <c r="H189" s="315"/>
      <c r="I189" s="460"/>
      <c r="J189" s="461"/>
      <c r="K189" s="164" t="s">
        <v>26</v>
      </c>
      <c r="L189" s="622">
        <f>+SUM(L168:M188)</f>
        <v>0</v>
      </c>
      <c r="M189" s="623"/>
      <c r="N189" s="315"/>
      <c r="P189" s="315"/>
      <c r="R189" s="315"/>
    </row>
    <row r="190" spans="1:247" s="39" customFormat="1" x14ac:dyDescent="0.25">
      <c r="A190" s="45"/>
      <c r="B190" s="45"/>
      <c r="D190" s="315"/>
      <c r="F190" s="315"/>
      <c r="G190" s="290" t="s">
        <v>27</v>
      </c>
      <c r="H190" s="460">
        <f>+L189+L167</f>
        <v>0</v>
      </c>
      <c r="I190" s="461"/>
      <c r="J190" s="315"/>
      <c r="K190" s="164"/>
      <c r="L190" s="340"/>
      <c r="M190" s="123"/>
      <c r="N190" s="315"/>
      <c r="P190" s="315"/>
      <c r="R190" s="315"/>
    </row>
    <row r="191" spans="1:247" s="33" customFormat="1" ht="12.75" x14ac:dyDescent="0.25">
      <c r="A191" s="45"/>
      <c r="B191" s="45"/>
      <c r="C191" s="45"/>
      <c r="D191" s="311"/>
      <c r="E191" s="45"/>
      <c r="F191" s="311"/>
      <c r="G191" s="173" t="s">
        <v>36</v>
      </c>
      <c r="H191" s="456" t="str">
        <f>+K270</f>
        <v>CONFORME</v>
      </c>
      <c r="I191" s="456"/>
      <c r="J191" s="456"/>
      <c r="K191" s="456"/>
      <c r="L191" s="311"/>
      <c r="M191" s="45"/>
      <c r="N191" s="311"/>
      <c r="O191" s="45"/>
      <c r="P191" s="311"/>
      <c r="Q191" s="45"/>
      <c r="R191" s="311"/>
      <c r="S191" s="45"/>
      <c r="T191" s="45"/>
      <c r="U191" s="45"/>
      <c r="V191" s="45"/>
      <c r="W191" s="45"/>
      <c r="X191" s="45"/>
      <c r="Y191" s="45"/>
      <c r="Z191" s="45"/>
      <c r="AA191" s="45"/>
      <c r="AB191" s="45"/>
      <c r="AC191" s="45"/>
      <c r="AD191" s="45"/>
      <c r="AE191" s="45"/>
      <c r="AF191" s="45"/>
      <c r="AG191" s="45"/>
      <c r="AH191" s="45"/>
      <c r="AI191" s="45"/>
      <c r="AJ191" s="45"/>
      <c r="AK191" s="45"/>
      <c r="AL191" s="45"/>
      <c r="AM191" s="45"/>
      <c r="AN191" s="45"/>
      <c r="AO191" s="45"/>
      <c r="AP191" s="45"/>
      <c r="AQ191" s="45"/>
      <c r="AR191" s="45"/>
      <c r="AS191" s="45"/>
      <c r="AT191" s="45"/>
      <c r="AU191" s="45"/>
      <c r="AV191" s="45"/>
      <c r="AW191" s="45"/>
      <c r="AX191" s="45"/>
      <c r="AY191" s="45"/>
      <c r="AZ191" s="45"/>
      <c r="BA191" s="45"/>
      <c r="BB191" s="45"/>
      <c r="BC191" s="45"/>
      <c r="BD191" s="45"/>
      <c r="BE191" s="45"/>
      <c r="BF191" s="45"/>
      <c r="BG191" s="45"/>
      <c r="BH191" s="45"/>
      <c r="BI191" s="45"/>
      <c r="BJ191" s="45"/>
      <c r="BK191" s="45"/>
      <c r="BL191" s="45"/>
      <c r="BM191" s="45"/>
      <c r="BN191" s="45"/>
      <c r="BO191" s="45"/>
      <c r="BP191" s="45"/>
      <c r="BQ191" s="45"/>
      <c r="BR191" s="45"/>
      <c r="BS191" s="45"/>
      <c r="BT191" s="45"/>
      <c r="BU191" s="45"/>
      <c r="BV191" s="45"/>
      <c r="BW191" s="45"/>
      <c r="BX191" s="45"/>
      <c r="BY191" s="45"/>
      <c r="BZ191" s="45"/>
      <c r="CA191" s="45"/>
      <c r="CB191" s="45"/>
      <c r="CC191" s="45"/>
      <c r="CD191" s="45"/>
      <c r="CE191" s="45"/>
      <c r="CF191" s="45"/>
      <c r="CG191" s="45"/>
      <c r="CH191" s="45"/>
      <c r="CI191" s="45"/>
      <c r="CJ191" s="45"/>
      <c r="CK191" s="45"/>
      <c r="CL191" s="45"/>
      <c r="CM191" s="45"/>
      <c r="CN191" s="45"/>
      <c r="CO191" s="45"/>
      <c r="CP191" s="45"/>
      <c r="CQ191" s="45"/>
      <c r="CR191" s="45"/>
      <c r="CS191" s="45"/>
      <c r="CT191" s="45"/>
      <c r="CU191" s="45"/>
      <c r="CV191" s="45"/>
      <c r="CW191" s="45"/>
      <c r="CX191" s="45"/>
      <c r="CY191" s="45"/>
      <c r="CZ191" s="45"/>
      <c r="DA191" s="45"/>
      <c r="DB191" s="45"/>
      <c r="DC191" s="45"/>
      <c r="DD191" s="45"/>
      <c r="DE191" s="45"/>
      <c r="DF191" s="45"/>
      <c r="DG191" s="45"/>
      <c r="DH191" s="45"/>
      <c r="DI191" s="45"/>
      <c r="DJ191" s="45"/>
      <c r="DK191" s="45"/>
      <c r="DL191" s="45"/>
      <c r="DM191" s="45"/>
      <c r="DN191" s="45"/>
      <c r="DO191" s="45"/>
      <c r="DP191" s="45"/>
      <c r="DQ191" s="45"/>
      <c r="DR191" s="45"/>
      <c r="DS191" s="45"/>
      <c r="DT191" s="45"/>
      <c r="DU191" s="45"/>
      <c r="DV191" s="45"/>
      <c r="DW191" s="45"/>
      <c r="DX191" s="45"/>
      <c r="DY191" s="45"/>
      <c r="DZ191" s="45"/>
      <c r="EA191" s="45"/>
      <c r="EB191" s="45"/>
      <c r="EC191" s="45"/>
      <c r="ED191" s="45"/>
      <c r="EE191" s="45"/>
      <c r="EF191" s="45"/>
      <c r="EG191" s="45"/>
      <c r="EH191" s="45"/>
      <c r="EI191" s="45"/>
      <c r="EJ191" s="45"/>
      <c r="EK191" s="45"/>
      <c r="EL191" s="45"/>
      <c r="EM191" s="45"/>
      <c r="EN191" s="45"/>
      <c r="EO191" s="45"/>
      <c r="EP191" s="45"/>
      <c r="EQ191" s="45"/>
      <c r="ER191" s="45"/>
      <c r="ES191" s="45"/>
      <c r="ET191" s="45"/>
      <c r="EU191" s="45"/>
      <c r="EV191" s="45"/>
      <c r="EW191" s="45"/>
      <c r="EX191" s="45"/>
      <c r="EY191" s="45"/>
      <c r="EZ191" s="45"/>
      <c r="FA191" s="45"/>
      <c r="FB191" s="45"/>
      <c r="FC191" s="45"/>
      <c r="FD191" s="45"/>
      <c r="FE191" s="45"/>
      <c r="FF191" s="45"/>
      <c r="FG191" s="45"/>
      <c r="FH191" s="45"/>
      <c r="FI191" s="45"/>
      <c r="FJ191" s="45"/>
      <c r="FK191" s="45"/>
      <c r="FL191" s="45"/>
      <c r="FM191" s="45"/>
      <c r="FN191" s="45"/>
      <c r="FO191" s="45"/>
      <c r="FP191" s="45"/>
      <c r="FQ191" s="45"/>
      <c r="FR191" s="45"/>
      <c r="FS191" s="45"/>
      <c r="FT191" s="45"/>
      <c r="FU191" s="45"/>
      <c r="FV191" s="45"/>
      <c r="FW191" s="45"/>
      <c r="FX191" s="45"/>
      <c r="FY191" s="45"/>
      <c r="FZ191" s="45"/>
      <c r="GA191" s="45"/>
      <c r="GB191" s="45"/>
      <c r="GC191" s="45"/>
      <c r="GD191" s="45"/>
      <c r="GE191" s="45"/>
      <c r="GF191" s="45"/>
      <c r="GG191" s="45"/>
      <c r="GH191" s="45"/>
      <c r="GI191" s="45"/>
      <c r="GJ191" s="45"/>
      <c r="GK191" s="45"/>
      <c r="GL191" s="45"/>
      <c r="GM191" s="45"/>
      <c r="GN191" s="45"/>
      <c r="GO191" s="45"/>
      <c r="GP191" s="45"/>
      <c r="GQ191" s="45"/>
      <c r="GR191" s="45"/>
      <c r="GS191" s="45"/>
      <c r="GT191" s="45"/>
      <c r="GU191" s="45"/>
      <c r="GV191" s="45"/>
      <c r="GW191" s="45"/>
      <c r="GX191" s="45"/>
      <c r="GY191" s="45"/>
      <c r="GZ191" s="45"/>
      <c r="HA191" s="45"/>
      <c r="HB191" s="45"/>
      <c r="HC191" s="45"/>
      <c r="HD191" s="45"/>
      <c r="HE191" s="45"/>
      <c r="HF191" s="45"/>
      <c r="HG191" s="45"/>
      <c r="HH191" s="45"/>
      <c r="HI191" s="45"/>
      <c r="HJ191" s="45"/>
      <c r="HK191" s="45"/>
      <c r="HL191" s="45"/>
      <c r="HM191" s="45"/>
      <c r="HN191" s="45"/>
      <c r="HO191" s="45"/>
      <c r="HP191" s="45"/>
      <c r="HQ191" s="45"/>
      <c r="HR191" s="45"/>
      <c r="HS191" s="45"/>
      <c r="HT191" s="45"/>
      <c r="HU191" s="45"/>
      <c r="HV191" s="45"/>
      <c r="HW191" s="45"/>
      <c r="HX191" s="45"/>
      <c r="HY191" s="45"/>
      <c r="HZ191" s="45"/>
      <c r="IA191" s="45"/>
      <c r="IB191" s="45"/>
      <c r="IC191" s="45"/>
      <c r="ID191" s="45"/>
      <c r="IE191" s="45"/>
      <c r="IF191" s="45"/>
      <c r="IG191" s="45"/>
      <c r="IH191" s="45"/>
      <c r="II191" s="45"/>
      <c r="IJ191" s="45"/>
      <c r="IK191" s="45"/>
      <c r="IL191" s="45"/>
      <c r="IM191" s="45"/>
    </row>
    <row r="192" spans="1:247" s="33" customFormat="1" ht="12.75" x14ac:dyDescent="0.25">
      <c r="A192" s="45"/>
      <c r="B192" s="45"/>
      <c r="C192" s="45"/>
      <c r="D192" s="311"/>
      <c r="E192" s="175"/>
      <c r="F192" s="311"/>
      <c r="G192" s="175"/>
      <c r="H192" s="311"/>
      <c r="I192" s="164"/>
      <c r="J192" s="311"/>
      <c r="K192" s="164"/>
      <c r="L192" s="311"/>
      <c r="M192" s="164"/>
      <c r="N192" s="311"/>
      <c r="P192" s="311"/>
      <c r="R192" s="311"/>
    </row>
    <row r="193" spans="1:247" s="33" customFormat="1" ht="15" hidden="1" customHeight="1" outlineLevel="1" x14ac:dyDescent="0.25">
      <c r="A193" s="459" t="str">
        <f>+H35</f>
        <v>ATCE</v>
      </c>
      <c r="B193" s="459"/>
      <c r="C193" s="455" t="s">
        <v>122</v>
      </c>
      <c r="D193" s="455"/>
      <c r="E193" s="164" t="str">
        <f>+K271</f>
        <v>CONFORME</v>
      </c>
      <c r="F193" s="316"/>
      <c r="G193" s="175"/>
      <c r="H193" s="316"/>
      <c r="I193" s="164"/>
      <c r="J193" s="316"/>
      <c r="K193" s="164"/>
      <c r="L193" s="316"/>
      <c r="M193" s="164"/>
      <c r="N193" s="311"/>
      <c r="P193" s="311"/>
      <c r="R193" s="311"/>
    </row>
    <row r="194" spans="1:247" s="39" customFormat="1" hidden="1" outlineLevel="1" x14ac:dyDescent="0.25">
      <c r="A194" s="45"/>
      <c r="B194" s="45" t="s">
        <v>222</v>
      </c>
      <c r="D194" s="315"/>
      <c r="F194" s="315"/>
      <c r="G194" s="165" t="s">
        <v>25</v>
      </c>
      <c r="H194" s="315"/>
      <c r="I194" s="165" t="s">
        <v>24</v>
      </c>
      <c r="J194" s="462">
        <v>43466</v>
      </c>
      <c r="K194" s="462"/>
      <c r="L194" s="460">
        <f>+H134</f>
        <v>0</v>
      </c>
      <c r="M194" s="461"/>
      <c r="N194" s="315"/>
      <c r="P194" s="315"/>
      <c r="R194" s="315"/>
    </row>
    <row r="195" spans="1:247" s="39" customFormat="1" hidden="1" outlineLevel="1" x14ac:dyDescent="0.25">
      <c r="A195" s="167" t="s">
        <v>319</v>
      </c>
      <c r="B195" s="581" t="s">
        <v>151</v>
      </c>
      <c r="C195" s="581"/>
      <c r="D195" s="581"/>
      <c r="E195" s="581"/>
      <c r="F195" s="581"/>
      <c r="G195" s="581"/>
      <c r="H195" s="581"/>
      <c r="I195" s="581"/>
      <c r="J195" s="315"/>
      <c r="K195" s="287"/>
      <c r="L195" s="452"/>
      <c r="M195" s="453"/>
      <c r="N195" s="315"/>
      <c r="P195" s="315"/>
      <c r="R195" s="315"/>
    </row>
    <row r="196" spans="1:247" s="16" customFormat="1" ht="8.25" hidden="1" outlineLevel="1" x14ac:dyDescent="0.15">
      <c r="A196" s="151"/>
      <c r="B196" s="151"/>
      <c r="D196" s="315"/>
      <c r="F196" s="315"/>
      <c r="H196" s="315"/>
      <c r="I196" s="171"/>
      <c r="J196" s="315"/>
      <c r="L196" s="339"/>
      <c r="M196" s="41"/>
      <c r="N196" s="315"/>
      <c r="P196" s="315"/>
      <c r="R196" s="315"/>
    </row>
    <row r="197" spans="1:247" s="39" customFormat="1" hidden="1" outlineLevel="1" x14ac:dyDescent="0.25">
      <c r="A197" s="45"/>
      <c r="B197" s="45"/>
      <c r="D197" s="315"/>
      <c r="F197" s="315"/>
      <c r="H197" s="315"/>
      <c r="I197" s="460"/>
      <c r="J197" s="461"/>
      <c r="K197" s="164" t="s">
        <v>26</v>
      </c>
      <c r="L197" s="622">
        <f>+SUM(L195:M196)</f>
        <v>0</v>
      </c>
      <c r="M197" s="623"/>
      <c r="N197" s="315"/>
      <c r="P197" s="315"/>
      <c r="R197" s="315"/>
    </row>
    <row r="198" spans="1:247" s="39" customFormat="1" hidden="1" outlineLevel="1" x14ac:dyDescent="0.25">
      <c r="A198" s="45"/>
      <c r="B198" s="454" t="s">
        <v>27</v>
      </c>
      <c r="C198" s="454"/>
      <c r="D198" s="454"/>
      <c r="E198" s="454"/>
      <c r="F198" s="454"/>
      <c r="G198" s="454"/>
      <c r="H198" s="460">
        <f>+L197+L194</f>
        <v>0</v>
      </c>
      <c r="I198" s="461"/>
      <c r="J198" s="315"/>
      <c r="K198" s="164"/>
      <c r="L198" s="340"/>
      <c r="M198" s="123"/>
      <c r="N198" s="315"/>
      <c r="P198" s="315"/>
      <c r="R198" s="315"/>
    </row>
    <row r="199" spans="1:247" s="33" customFormat="1" ht="15" hidden="1" customHeight="1" outlineLevel="1" x14ac:dyDescent="0.25">
      <c r="A199" s="45"/>
      <c r="B199" s="455" t="s">
        <v>36</v>
      </c>
      <c r="C199" s="455"/>
      <c r="D199" s="455"/>
      <c r="E199" s="455"/>
      <c r="F199" s="455"/>
      <c r="G199" s="455"/>
      <c r="H199" s="456" t="str">
        <f>+K271</f>
        <v>CONFORME</v>
      </c>
      <c r="I199" s="456"/>
      <c r="J199" s="456"/>
      <c r="K199" s="456"/>
      <c r="L199" s="311"/>
      <c r="M199" s="45"/>
      <c r="N199" s="311"/>
      <c r="O199" s="45"/>
      <c r="P199" s="311"/>
      <c r="Q199" s="45"/>
      <c r="R199" s="311"/>
      <c r="S199" s="45"/>
      <c r="T199" s="45"/>
      <c r="U199" s="45"/>
      <c r="V199" s="45"/>
      <c r="W199" s="45"/>
      <c r="X199" s="45"/>
      <c r="Y199" s="45"/>
      <c r="Z199" s="45"/>
      <c r="AA199" s="45"/>
      <c r="AB199" s="45"/>
      <c r="AC199" s="45"/>
      <c r="AD199" s="45"/>
      <c r="AE199" s="45"/>
      <c r="AF199" s="45"/>
      <c r="AG199" s="45"/>
      <c r="AH199" s="45"/>
      <c r="AI199" s="45"/>
      <c r="AJ199" s="45"/>
      <c r="AK199" s="45"/>
      <c r="AL199" s="45"/>
      <c r="AM199" s="45"/>
      <c r="AN199" s="45"/>
      <c r="AO199" s="45"/>
      <c r="AP199" s="45"/>
      <c r="AQ199" s="45"/>
      <c r="AR199" s="45"/>
      <c r="AS199" s="45"/>
      <c r="AT199" s="45"/>
      <c r="AU199" s="45"/>
      <c r="AV199" s="45"/>
      <c r="AW199" s="45"/>
      <c r="AX199" s="45"/>
      <c r="AY199" s="45"/>
      <c r="AZ199" s="45"/>
      <c r="BA199" s="45"/>
      <c r="BB199" s="45"/>
      <c r="BC199" s="45"/>
      <c r="BD199" s="45"/>
      <c r="BE199" s="45"/>
      <c r="BF199" s="45"/>
      <c r="BG199" s="45"/>
      <c r="BH199" s="45"/>
      <c r="BI199" s="45"/>
      <c r="BJ199" s="45"/>
      <c r="BK199" s="45"/>
      <c r="BL199" s="45"/>
      <c r="BM199" s="45"/>
      <c r="BN199" s="45"/>
      <c r="BO199" s="45"/>
      <c r="BP199" s="45"/>
      <c r="BQ199" s="45"/>
      <c r="BR199" s="45"/>
      <c r="BS199" s="45"/>
      <c r="BT199" s="45"/>
      <c r="BU199" s="45"/>
      <c r="BV199" s="45"/>
      <c r="BW199" s="45"/>
      <c r="BX199" s="45"/>
      <c r="BY199" s="45"/>
      <c r="BZ199" s="45"/>
      <c r="CA199" s="45"/>
      <c r="CB199" s="45"/>
      <c r="CC199" s="45"/>
      <c r="CD199" s="45"/>
      <c r="CE199" s="45"/>
      <c r="CF199" s="45"/>
      <c r="CG199" s="45"/>
      <c r="CH199" s="45"/>
      <c r="CI199" s="45"/>
      <c r="CJ199" s="45"/>
      <c r="CK199" s="45"/>
      <c r="CL199" s="45"/>
      <c r="CM199" s="45"/>
      <c r="CN199" s="45"/>
      <c r="CO199" s="45"/>
      <c r="CP199" s="45"/>
      <c r="CQ199" s="45"/>
      <c r="CR199" s="45"/>
      <c r="CS199" s="45"/>
      <c r="CT199" s="45"/>
      <c r="CU199" s="45"/>
      <c r="CV199" s="45"/>
      <c r="CW199" s="45"/>
      <c r="CX199" s="45"/>
      <c r="CY199" s="45"/>
      <c r="CZ199" s="45"/>
      <c r="DA199" s="45"/>
      <c r="DB199" s="45"/>
      <c r="DC199" s="45"/>
      <c r="DD199" s="45"/>
      <c r="DE199" s="45"/>
      <c r="DF199" s="45"/>
      <c r="DG199" s="45"/>
      <c r="DH199" s="45"/>
      <c r="DI199" s="45"/>
      <c r="DJ199" s="45"/>
      <c r="DK199" s="45"/>
      <c r="DL199" s="45"/>
      <c r="DM199" s="45"/>
      <c r="DN199" s="45"/>
      <c r="DO199" s="45"/>
      <c r="DP199" s="45"/>
      <c r="DQ199" s="45"/>
      <c r="DR199" s="45"/>
      <c r="DS199" s="45"/>
      <c r="DT199" s="45"/>
      <c r="DU199" s="45"/>
      <c r="DV199" s="45"/>
      <c r="DW199" s="45"/>
      <c r="DX199" s="45"/>
      <c r="DY199" s="45"/>
      <c r="DZ199" s="45"/>
      <c r="EA199" s="45"/>
      <c r="EB199" s="45"/>
      <c r="EC199" s="45"/>
      <c r="ED199" s="45"/>
      <c r="EE199" s="45"/>
      <c r="EF199" s="45"/>
      <c r="EG199" s="45"/>
      <c r="EH199" s="45"/>
      <c r="EI199" s="45"/>
      <c r="EJ199" s="45"/>
      <c r="EK199" s="45"/>
      <c r="EL199" s="45"/>
      <c r="EM199" s="45"/>
      <c r="EN199" s="45"/>
      <c r="EO199" s="45"/>
      <c r="EP199" s="45"/>
      <c r="EQ199" s="45"/>
      <c r="ER199" s="45"/>
      <c r="ES199" s="45"/>
      <c r="ET199" s="45"/>
      <c r="EU199" s="45"/>
      <c r="EV199" s="45"/>
      <c r="EW199" s="45"/>
      <c r="EX199" s="45"/>
      <c r="EY199" s="45"/>
      <c r="EZ199" s="45"/>
      <c r="FA199" s="45"/>
      <c r="FB199" s="45"/>
      <c r="FC199" s="45"/>
      <c r="FD199" s="45"/>
      <c r="FE199" s="45"/>
      <c r="FF199" s="45"/>
      <c r="FG199" s="45"/>
      <c r="FH199" s="45"/>
      <c r="FI199" s="45"/>
      <c r="FJ199" s="45"/>
      <c r="FK199" s="45"/>
      <c r="FL199" s="45"/>
      <c r="FM199" s="45"/>
      <c r="FN199" s="45"/>
      <c r="FO199" s="45"/>
      <c r="FP199" s="45"/>
      <c r="FQ199" s="45"/>
      <c r="FR199" s="45"/>
      <c r="FS199" s="45"/>
      <c r="FT199" s="45"/>
      <c r="FU199" s="45"/>
      <c r="FV199" s="45"/>
      <c r="FW199" s="45"/>
      <c r="FX199" s="45"/>
      <c r="FY199" s="45"/>
      <c r="FZ199" s="45"/>
      <c r="GA199" s="45"/>
      <c r="GB199" s="45"/>
      <c r="GC199" s="45"/>
      <c r="GD199" s="45"/>
      <c r="GE199" s="45"/>
      <c r="GF199" s="45"/>
      <c r="GG199" s="45"/>
      <c r="GH199" s="45"/>
      <c r="GI199" s="45"/>
      <c r="GJ199" s="45"/>
      <c r="GK199" s="45"/>
      <c r="GL199" s="45"/>
      <c r="GM199" s="45"/>
      <c r="GN199" s="45"/>
      <c r="GO199" s="45"/>
      <c r="GP199" s="45"/>
      <c r="GQ199" s="45"/>
      <c r="GR199" s="45"/>
      <c r="GS199" s="45"/>
      <c r="GT199" s="45"/>
      <c r="GU199" s="45"/>
      <c r="GV199" s="45"/>
      <c r="GW199" s="45"/>
      <c r="GX199" s="45"/>
      <c r="GY199" s="45"/>
      <c r="GZ199" s="45"/>
      <c r="HA199" s="45"/>
      <c r="HB199" s="45"/>
      <c r="HC199" s="45"/>
      <c r="HD199" s="45"/>
      <c r="HE199" s="45"/>
      <c r="HF199" s="45"/>
      <c r="HG199" s="45"/>
      <c r="HH199" s="45"/>
      <c r="HI199" s="45"/>
      <c r="HJ199" s="45"/>
      <c r="HK199" s="45"/>
      <c r="HL199" s="45"/>
      <c r="HM199" s="45"/>
      <c r="HN199" s="45"/>
      <c r="HO199" s="45"/>
      <c r="HP199" s="45"/>
      <c r="HQ199" s="45"/>
      <c r="HR199" s="45"/>
      <c r="HS199" s="45"/>
      <c r="HT199" s="45"/>
      <c r="HU199" s="45"/>
      <c r="HV199" s="45"/>
      <c r="HW199" s="45"/>
      <c r="HX199" s="45"/>
      <c r="HY199" s="45"/>
      <c r="HZ199" s="45"/>
      <c r="IA199" s="45"/>
      <c r="IB199" s="45"/>
      <c r="IC199" s="45"/>
      <c r="ID199" s="45"/>
      <c r="IE199" s="45"/>
      <c r="IF199" s="45"/>
      <c r="IG199" s="45"/>
      <c r="IH199" s="45"/>
      <c r="II199" s="45"/>
      <c r="IJ199" s="45"/>
      <c r="IK199" s="45"/>
      <c r="IL199" s="45"/>
      <c r="IM199" s="45"/>
    </row>
    <row r="200" spans="1:247" s="33" customFormat="1" ht="12.75" collapsed="1" x14ac:dyDescent="0.25">
      <c r="A200" s="45"/>
      <c r="B200" s="45"/>
      <c r="C200" s="45"/>
      <c r="D200" s="311"/>
      <c r="E200" s="175"/>
      <c r="F200" s="311"/>
      <c r="G200" s="175"/>
      <c r="H200" s="311"/>
      <c r="I200" s="164"/>
      <c r="J200" s="311"/>
      <c r="K200" s="164"/>
      <c r="L200" s="311"/>
      <c r="M200" s="164"/>
      <c r="N200" s="311"/>
      <c r="P200" s="311"/>
      <c r="R200" s="311"/>
    </row>
    <row r="201" spans="1:247" s="33" customFormat="1" ht="15" hidden="1" customHeight="1" outlineLevel="1" x14ac:dyDescent="0.25">
      <c r="A201" s="459" t="str">
        <f>+J35</f>
        <v>4</v>
      </c>
      <c r="B201" s="459"/>
      <c r="C201" s="455" t="s">
        <v>122</v>
      </c>
      <c r="D201" s="455"/>
      <c r="E201" s="164" t="str">
        <f>+K272</f>
        <v>CONFORME</v>
      </c>
      <c r="F201" s="316"/>
      <c r="G201" s="175"/>
      <c r="H201" s="316"/>
      <c r="I201" s="164"/>
      <c r="J201" s="316"/>
      <c r="K201" s="164"/>
      <c r="L201" s="316"/>
      <c r="M201" s="164"/>
      <c r="N201" s="311"/>
      <c r="P201" s="311"/>
      <c r="R201" s="311"/>
    </row>
    <row r="202" spans="1:247" s="39" customFormat="1" hidden="1" outlineLevel="1" x14ac:dyDescent="0.25">
      <c r="A202" s="45"/>
      <c r="B202" s="45" t="s">
        <v>222</v>
      </c>
      <c r="D202" s="315"/>
      <c r="F202" s="315"/>
      <c r="G202" s="165" t="s">
        <v>25</v>
      </c>
      <c r="H202" s="315"/>
      <c r="I202" s="165" t="s">
        <v>24</v>
      </c>
      <c r="J202" s="462">
        <v>43466</v>
      </c>
      <c r="K202" s="462"/>
      <c r="L202" s="460">
        <f>+J134</f>
        <v>0</v>
      </c>
      <c r="M202" s="461"/>
      <c r="N202" s="315"/>
      <c r="P202" s="315"/>
      <c r="R202" s="315"/>
    </row>
    <row r="203" spans="1:247" s="39" customFormat="1" hidden="1" outlineLevel="1" x14ac:dyDescent="0.25">
      <c r="A203" s="168" t="s">
        <v>333</v>
      </c>
      <c r="B203" s="581" t="s">
        <v>145</v>
      </c>
      <c r="C203" s="581"/>
      <c r="D203" s="581"/>
      <c r="E203" s="581"/>
      <c r="F203" s="581"/>
      <c r="G203" s="581"/>
      <c r="H203" s="581"/>
      <c r="I203" s="581"/>
      <c r="J203" s="581"/>
      <c r="K203" s="287"/>
      <c r="L203" s="452"/>
      <c r="M203" s="453"/>
      <c r="N203" s="315"/>
      <c r="P203" s="315"/>
      <c r="R203" s="315"/>
    </row>
    <row r="204" spans="1:247" s="16" customFormat="1" ht="8.25" hidden="1" outlineLevel="1" x14ac:dyDescent="0.15">
      <c r="A204" s="151"/>
      <c r="B204" s="151"/>
      <c r="D204" s="315"/>
      <c r="F204" s="315"/>
      <c r="H204" s="315"/>
      <c r="I204" s="171"/>
      <c r="J204" s="315"/>
      <c r="L204" s="339"/>
      <c r="M204" s="41"/>
      <c r="N204" s="315"/>
      <c r="P204" s="315"/>
      <c r="R204" s="315"/>
    </row>
    <row r="205" spans="1:247" s="39" customFormat="1" hidden="1" outlineLevel="1" x14ac:dyDescent="0.25">
      <c r="A205" s="45"/>
      <c r="B205" s="45"/>
      <c r="D205" s="315"/>
      <c r="F205" s="315"/>
      <c r="H205" s="315"/>
      <c r="I205" s="460"/>
      <c r="J205" s="461"/>
      <c r="K205" s="164" t="s">
        <v>26</v>
      </c>
      <c r="L205" s="622">
        <f>+SUM(L203:M204)</f>
        <v>0</v>
      </c>
      <c r="M205" s="630"/>
      <c r="N205" s="315"/>
      <c r="P205" s="315"/>
      <c r="R205" s="315"/>
    </row>
    <row r="206" spans="1:247" s="39" customFormat="1" hidden="1" outlineLevel="1" x14ac:dyDescent="0.25">
      <c r="A206" s="45"/>
      <c r="B206" s="454" t="s">
        <v>27</v>
      </c>
      <c r="C206" s="454"/>
      <c r="D206" s="454"/>
      <c r="E206" s="454"/>
      <c r="F206" s="454"/>
      <c r="G206" s="454"/>
      <c r="H206" s="460">
        <f>+L205+L202</f>
        <v>0</v>
      </c>
      <c r="I206" s="461"/>
      <c r="J206" s="315"/>
      <c r="K206" s="164"/>
      <c r="L206" s="340"/>
      <c r="M206" s="123"/>
      <c r="N206" s="315"/>
      <c r="P206" s="315"/>
      <c r="R206" s="315"/>
    </row>
    <row r="207" spans="1:247" s="33" customFormat="1" ht="15" hidden="1" customHeight="1" outlineLevel="1" x14ac:dyDescent="0.25">
      <c r="A207" s="45"/>
      <c r="B207" s="455" t="s">
        <v>36</v>
      </c>
      <c r="C207" s="455"/>
      <c r="D207" s="455"/>
      <c r="E207" s="455"/>
      <c r="F207" s="455"/>
      <c r="G207" s="455"/>
      <c r="H207" s="456" t="str">
        <f>+K272</f>
        <v>CONFORME</v>
      </c>
      <c r="I207" s="456"/>
      <c r="J207" s="456"/>
      <c r="K207" s="456"/>
      <c r="L207" s="311"/>
      <c r="M207" s="45"/>
      <c r="N207" s="311"/>
      <c r="O207" s="45"/>
      <c r="P207" s="311"/>
      <c r="Q207" s="45"/>
      <c r="R207" s="311"/>
      <c r="S207" s="45"/>
      <c r="T207" s="45"/>
      <c r="U207" s="45"/>
      <c r="V207" s="45"/>
      <c r="W207" s="45"/>
      <c r="X207" s="45"/>
      <c r="Y207" s="45"/>
      <c r="Z207" s="45"/>
      <c r="AA207" s="45"/>
      <c r="AB207" s="45"/>
      <c r="AC207" s="45"/>
      <c r="AD207" s="45"/>
      <c r="AE207" s="45"/>
      <c r="AF207" s="45"/>
      <c r="AG207" s="45"/>
      <c r="AH207" s="45"/>
      <c r="AI207" s="45"/>
      <c r="AJ207" s="45"/>
      <c r="AK207" s="45"/>
      <c r="AL207" s="45"/>
      <c r="AM207" s="45"/>
      <c r="AN207" s="45"/>
      <c r="AO207" s="45"/>
      <c r="AP207" s="45"/>
      <c r="AQ207" s="45"/>
      <c r="AR207" s="45"/>
      <c r="AS207" s="45"/>
      <c r="AT207" s="45"/>
      <c r="AU207" s="45"/>
      <c r="AV207" s="45"/>
      <c r="AW207" s="45"/>
      <c r="AX207" s="45"/>
      <c r="AY207" s="45"/>
      <c r="AZ207" s="45"/>
      <c r="BA207" s="45"/>
      <c r="BB207" s="45"/>
      <c r="BC207" s="45"/>
      <c r="BD207" s="45"/>
      <c r="BE207" s="45"/>
      <c r="BF207" s="45"/>
      <c r="BG207" s="45"/>
      <c r="BH207" s="45"/>
      <c r="BI207" s="45"/>
      <c r="BJ207" s="45"/>
      <c r="BK207" s="45"/>
      <c r="BL207" s="45"/>
      <c r="BM207" s="45"/>
      <c r="BN207" s="45"/>
      <c r="BO207" s="45"/>
      <c r="BP207" s="45"/>
      <c r="BQ207" s="45"/>
      <c r="BR207" s="45"/>
      <c r="BS207" s="45"/>
      <c r="BT207" s="45"/>
      <c r="BU207" s="45"/>
      <c r="BV207" s="45"/>
      <c r="BW207" s="45"/>
      <c r="BX207" s="45"/>
      <c r="BY207" s="45"/>
      <c r="BZ207" s="45"/>
      <c r="CA207" s="45"/>
      <c r="CB207" s="45"/>
      <c r="CC207" s="45"/>
      <c r="CD207" s="45"/>
      <c r="CE207" s="45"/>
      <c r="CF207" s="45"/>
      <c r="CG207" s="45"/>
      <c r="CH207" s="45"/>
      <c r="CI207" s="45"/>
      <c r="CJ207" s="45"/>
      <c r="CK207" s="45"/>
      <c r="CL207" s="45"/>
      <c r="CM207" s="45"/>
      <c r="CN207" s="45"/>
      <c r="CO207" s="45"/>
      <c r="CP207" s="45"/>
      <c r="CQ207" s="45"/>
      <c r="CR207" s="45"/>
      <c r="CS207" s="45"/>
      <c r="CT207" s="45"/>
      <c r="CU207" s="45"/>
      <c r="CV207" s="45"/>
      <c r="CW207" s="45"/>
      <c r="CX207" s="45"/>
      <c r="CY207" s="45"/>
      <c r="CZ207" s="45"/>
      <c r="DA207" s="45"/>
      <c r="DB207" s="45"/>
      <c r="DC207" s="45"/>
      <c r="DD207" s="45"/>
      <c r="DE207" s="45"/>
      <c r="DF207" s="45"/>
      <c r="DG207" s="45"/>
      <c r="DH207" s="45"/>
      <c r="DI207" s="45"/>
      <c r="DJ207" s="45"/>
      <c r="DK207" s="45"/>
      <c r="DL207" s="45"/>
      <c r="DM207" s="45"/>
      <c r="DN207" s="45"/>
      <c r="DO207" s="45"/>
      <c r="DP207" s="45"/>
      <c r="DQ207" s="45"/>
      <c r="DR207" s="45"/>
      <c r="DS207" s="45"/>
      <c r="DT207" s="45"/>
      <c r="DU207" s="45"/>
      <c r="DV207" s="45"/>
      <c r="DW207" s="45"/>
      <c r="DX207" s="45"/>
      <c r="DY207" s="45"/>
      <c r="DZ207" s="45"/>
      <c r="EA207" s="45"/>
      <c r="EB207" s="45"/>
      <c r="EC207" s="45"/>
      <c r="ED207" s="45"/>
      <c r="EE207" s="45"/>
      <c r="EF207" s="45"/>
      <c r="EG207" s="45"/>
      <c r="EH207" s="45"/>
      <c r="EI207" s="45"/>
      <c r="EJ207" s="45"/>
      <c r="EK207" s="45"/>
      <c r="EL207" s="45"/>
      <c r="EM207" s="45"/>
      <c r="EN207" s="45"/>
      <c r="EO207" s="45"/>
      <c r="EP207" s="45"/>
      <c r="EQ207" s="45"/>
      <c r="ER207" s="45"/>
      <c r="ES207" s="45"/>
      <c r="ET207" s="45"/>
      <c r="EU207" s="45"/>
      <c r="EV207" s="45"/>
      <c r="EW207" s="45"/>
      <c r="EX207" s="45"/>
      <c r="EY207" s="45"/>
      <c r="EZ207" s="45"/>
      <c r="FA207" s="45"/>
      <c r="FB207" s="45"/>
      <c r="FC207" s="45"/>
      <c r="FD207" s="45"/>
      <c r="FE207" s="45"/>
      <c r="FF207" s="45"/>
      <c r="FG207" s="45"/>
      <c r="FH207" s="45"/>
      <c r="FI207" s="45"/>
      <c r="FJ207" s="45"/>
      <c r="FK207" s="45"/>
      <c r="FL207" s="45"/>
      <c r="FM207" s="45"/>
      <c r="FN207" s="45"/>
      <c r="FO207" s="45"/>
      <c r="FP207" s="45"/>
      <c r="FQ207" s="45"/>
      <c r="FR207" s="45"/>
      <c r="FS207" s="45"/>
      <c r="FT207" s="45"/>
      <c r="FU207" s="45"/>
      <c r="FV207" s="45"/>
      <c r="FW207" s="45"/>
      <c r="FX207" s="45"/>
      <c r="FY207" s="45"/>
      <c r="FZ207" s="45"/>
      <c r="GA207" s="45"/>
      <c r="GB207" s="45"/>
      <c r="GC207" s="45"/>
      <c r="GD207" s="45"/>
      <c r="GE207" s="45"/>
      <c r="GF207" s="45"/>
      <c r="GG207" s="45"/>
      <c r="GH207" s="45"/>
      <c r="GI207" s="45"/>
      <c r="GJ207" s="45"/>
      <c r="GK207" s="45"/>
      <c r="GL207" s="45"/>
      <c r="GM207" s="45"/>
      <c r="GN207" s="45"/>
      <c r="GO207" s="45"/>
      <c r="GP207" s="45"/>
      <c r="GQ207" s="45"/>
      <c r="GR207" s="45"/>
      <c r="GS207" s="45"/>
      <c r="GT207" s="45"/>
      <c r="GU207" s="45"/>
      <c r="GV207" s="45"/>
      <c r="GW207" s="45"/>
      <c r="GX207" s="45"/>
      <c r="GY207" s="45"/>
      <c r="GZ207" s="45"/>
      <c r="HA207" s="45"/>
      <c r="HB207" s="45"/>
      <c r="HC207" s="45"/>
      <c r="HD207" s="45"/>
      <c r="HE207" s="45"/>
      <c r="HF207" s="45"/>
      <c r="HG207" s="45"/>
      <c r="HH207" s="45"/>
      <c r="HI207" s="45"/>
      <c r="HJ207" s="45"/>
      <c r="HK207" s="45"/>
      <c r="HL207" s="45"/>
      <c r="HM207" s="45"/>
      <c r="HN207" s="45"/>
      <c r="HO207" s="45"/>
      <c r="HP207" s="45"/>
      <c r="HQ207" s="45"/>
      <c r="HR207" s="45"/>
      <c r="HS207" s="45"/>
      <c r="HT207" s="45"/>
      <c r="HU207" s="45"/>
      <c r="HV207" s="45"/>
      <c r="HW207" s="45"/>
      <c r="HX207" s="45"/>
      <c r="HY207" s="45"/>
      <c r="HZ207" s="45"/>
      <c r="IA207" s="45"/>
      <c r="IB207" s="45"/>
      <c r="IC207" s="45"/>
      <c r="ID207" s="45"/>
      <c r="IE207" s="45"/>
      <c r="IF207" s="45"/>
      <c r="IG207" s="45"/>
      <c r="IH207" s="45"/>
      <c r="II207" s="45"/>
      <c r="IJ207" s="45"/>
      <c r="IK207" s="45"/>
      <c r="IL207" s="45"/>
      <c r="IM207" s="45"/>
    </row>
    <row r="208" spans="1:247" s="33" customFormat="1" ht="12.75" collapsed="1" x14ac:dyDescent="0.25">
      <c r="A208" s="45"/>
      <c r="B208" s="45"/>
      <c r="C208" s="45"/>
      <c r="D208" s="311"/>
      <c r="E208" s="175"/>
      <c r="F208" s="311"/>
      <c r="G208" s="175"/>
      <c r="H208" s="311"/>
      <c r="I208" s="164"/>
      <c r="J208" s="311"/>
      <c r="K208" s="164"/>
      <c r="L208" s="311"/>
      <c r="M208" s="164"/>
      <c r="N208" s="311"/>
      <c r="P208" s="311"/>
      <c r="R208" s="311"/>
    </row>
    <row r="209" spans="1:247" s="33" customFormat="1" ht="15" hidden="1" customHeight="1" outlineLevel="1" x14ac:dyDescent="0.25">
      <c r="A209" s="459" t="str">
        <f>+L35</f>
        <v>5</v>
      </c>
      <c r="B209" s="459"/>
      <c r="C209" s="455" t="s">
        <v>122</v>
      </c>
      <c r="D209" s="455"/>
      <c r="E209" s="164" t="str">
        <f>+K273</f>
        <v>EN ATTENTE</v>
      </c>
      <c r="F209" s="316"/>
      <c r="G209" s="175"/>
      <c r="H209" s="316"/>
      <c r="I209" s="164"/>
      <c r="J209" s="316"/>
      <c r="K209" s="164"/>
      <c r="L209" s="316"/>
      <c r="M209" s="164"/>
      <c r="N209" s="311"/>
      <c r="P209" s="311"/>
      <c r="R209" s="311"/>
    </row>
    <row r="210" spans="1:247" s="39" customFormat="1" hidden="1" outlineLevel="1" x14ac:dyDescent="0.25">
      <c r="A210" s="45"/>
      <c r="B210" s="45" t="s">
        <v>222</v>
      </c>
      <c r="D210" s="315"/>
      <c r="F210" s="315"/>
      <c r="G210" s="165" t="s">
        <v>25</v>
      </c>
      <c r="H210" s="315"/>
      <c r="I210" s="165" t="s">
        <v>24</v>
      </c>
      <c r="J210" s="462">
        <v>41921</v>
      </c>
      <c r="K210" s="631"/>
      <c r="L210" s="460">
        <f>+L134</f>
        <v>0</v>
      </c>
      <c r="M210" s="461"/>
      <c r="N210" s="315"/>
      <c r="P210" s="315"/>
      <c r="R210" s="315"/>
    </row>
    <row r="211" spans="1:247" s="39" customFormat="1" hidden="1" outlineLevel="1" x14ac:dyDescent="0.25">
      <c r="A211" s="168" t="s">
        <v>333</v>
      </c>
      <c r="B211" s="581" t="s">
        <v>145</v>
      </c>
      <c r="C211" s="581"/>
      <c r="D211" s="581"/>
      <c r="E211" s="581"/>
      <c r="F211" s="581"/>
      <c r="G211" s="581"/>
      <c r="H211" s="581"/>
      <c r="I211" s="581"/>
      <c r="J211" s="315"/>
      <c r="K211" s="287"/>
      <c r="L211" s="393"/>
      <c r="M211" s="390"/>
      <c r="N211" s="315"/>
      <c r="P211" s="315"/>
      <c r="R211" s="315"/>
    </row>
    <row r="212" spans="1:247" s="16" customFormat="1" ht="8.25" hidden="1" outlineLevel="1" x14ac:dyDescent="0.15">
      <c r="A212" s="151"/>
      <c r="B212" s="151"/>
      <c r="D212" s="315"/>
      <c r="F212" s="315"/>
      <c r="H212" s="315"/>
      <c r="I212" s="171"/>
      <c r="J212" s="315"/>
      <c r="L212" s="339"/>
      <c r="M212" s="41"/>
      <c r="N212" s="315"/>
      <c r="P212" s="315"/>
      <c r="R212" s="315"/>
    </row>
    <row r="213" spans="1:247" s="39" customFormat="1" hidden="1" outlineLevel="1" x14ac:dyDescent="0.25">
      <c r="A213" s="45"/>
      <c r="B213" s="45"/>
      <c r="D213" s="315"/>
      <c r="F213" s="315"/>
      <c r="H213" s="315"/>
      <c r="I213" s="460"/>
      <c r="J213" s="460"/>
      <c r="K213" s="164" t="s">
        <v>26</v>
      </c>
      <c r="L213" s="622">
        <f>+SUM(L211:M212)</f>
        <v>0</v>
      </c>
      <c r="M213" s="623"/>
      <c r="N213" s="315"/>
      <c r="P213" s="315"/>
      <c r="R213" s="315"/>
    </row>
    <row r="214" spans="1:247" s="39" customFormat="1" hidden="1" outlineLevel="1" x14ac:dyDescent="0.25">
      <c r="A214" s="45"/>
      <c r="B214" s="454" t="s">
        <v>27</v>
      </c>
      <c r="C214" s="454"/>
      <c r="D214" s="454"/>
      <c r="E214" s="454"/>
      <c r="F214" s="454"/>
      <c r="G214" s="454"/>
      <c r="H214" s="460">
        <f>+L213+L210</f>
        <v>0</v>
      </c>
      <c r="I214" s="461"/>
      <c r="J214" s="315"/>
      <c r="K214" s="164"/>
      <c r="L214" s="340"/>
      <c r="M214" s="123"/>
      <c r="N214" s="315"/>
      <c r="P214" s="315"/>
      <c r="R214" s="315"/>
    </row>
    <row r="215" spans="1:247" s="33" customFormat="1" ht="15" hidden="1" customHeight="1" outlineLevel="1" x14ac:dyDescent="0.25">
      <c r="A215" s="45"/>
      <c r="B215" s="455" t="s">
        <v>36</v>
      </c>
      <c r="C215" s="455"/>
      <c r="D215" s="455"/>
      <c r="E215" s="455"/>
      <c r="F215" s="455"/>
      <c r="G215" s="455"/>
      <c r="H215" s="456" t="str">
        <f>+K273</f>
        <v>EN ATTENTE</v>
      </c>
      <c r="I215" s="456"/>
      <c r="J215" s="456"/>
      <c r="K215" s="456"/>
      <c r="L215" s="311"/>
      <c r="M215" s="45"/>
      <c r="N215" s="311"/>
      <c r="O215" s="45"/>
      <c r="P215" s="311"/>
      <c r="Q215" s="45"/>
      <c r="R215" s="311"/>
      <c r="S215" s="45"/>
      <c r="T215" s="45"/>
      <c r="U215" s="45"/>
      <c r="V215" s="45"/>
      <c r="W215" s="45"/>
      <c r="X215" s="45"/>
      <c r="Y215" s="45"/>
      <c r="Z215" s="45"/>
      <c r="AA215" s="45"/>
      <c r="AB215" s="45"/>
      <c r="AC215" s="45"/>
      <c r="AD215" s="45"/>
      <c r="AE215" s="45"/>
      <c r="AF215" s="45"/>
      <c r="AG215" s="45"/>
      <c r="AH215" s="45"/>
      <c r="AI215" s="45"/>
      <c r="AJ215" s="45"/>
      <c r="AK215" s="45"/>
      <c r="AL215" s="45"/>
      <c r="AM215" s="45"/>
      <c r="AN215" s="45"/>
      <c r="AO215" s="45"/>
      <c r="AP215" s="45"/>
      <c r="AQ215" s="45"/>
      <c r="AR215" s="45"/>
      <c r="AS215" s="45"/>
      <c r="AT215" s="45"/>
      <c r="AU215" s="45"/>
      <c r="AV215" s="45"/>
      <c r="AW215" s="45"/>
      <c r="AX215" s="45"/>
      <c r="AY215" s="45"/>
      <c r="AZ215" s="45"/>
      <c r="BA215" s="45"/>
      <c r="BB215" s="45"/>
      <c r="BC215" s="45"/>
      <c r="BD215" s="45"/>
      <c r="BE215" s="45"/>
      <c r="BF215" s="45"/>
      <c r="BG215" s="45"/>
      <c r="BH215" s="45"/>
      <c r="BI215" s="45"/>
      <c r="BJ215" s="45"/>
      <c r="BK215" s="45"/>
      <c r="BL215" s="45"/>
      <c r="BM215" s="45"/>
      <c r="BN215" s="45"/>
      <c r="BO215" s="45"/>
      <c r="BP215" s="45"/>
      <c r="BQ215" s="45"/>
      <c r="BR215" s="45"/>
      <c r="BS215" s="45"/>
      <c r="BT215" s="45"/>
      <c r="BU215" s="45"/>
      <c r="BV215" s="45"/>
      <c r="BW215" s="45"/>
      <c r="BX215" s="45"/>
      <c r="BY215" s="45"/>
      <c r="BZ215" s="45"/>
      <c r="CA215" s="45"/>
      <c r="CB215" s="45"/>
      <c r="CC215" s="45"/>
      <c r="CD215" s="45"/>
      <c r="CE215" s="45"/>
      <c r="CF215" s="45"/>
      <c r="CG215" s="45"/>
      <c r="CH215" s="45"/>
      <c r="CI215" s="45"/>
      <c r="CJ215" s="45"/>
      <c r="CK215" s="45"/>
      <c r="CL215" s="45"/>
      <c r="CM215" s="45"/>
      <c r="CN215" s="45"/>
      <c r="CO215" s="45"/>
      <c r="CP215" s="45"/>
      <c r="CQ215" s="45"/>
      <c r="CR215" s="45"/>
      <c r="CS215" s="45"/>
      <c r="CT215" s="45"/>
      <c r="CU215" s="45"/>
      <c r="CV215" s="45"/>
      <c r="CW215" s="45"/>
      <c r="CX215" s="45"/>
      <c r="CY215" s="45"/>
      <c r="CZ215" s="45"/>
      <c r="DA215" s="45"/>
      <c r="DB215" s="45"/>
      <c r="DC215" s="45"/>
      <c r="DD215" s="45"/>
      <c r="DE215" s="45"/>
      <c r="DF215" s="45"/>
      <c r="DG215" s="45"/>
      <c r="DH215" s="45"/>
      <c r="DI215" s="45"/>
      <c r="DJ215" s="45"/>
      <c r="DK215" s="45"/>
      <c r="DL215" s="45"/>
      <c r="DM215" s="45"/>
      <c r="DN215" s="45"/>
      <c r="DO215" s="45"/>
      <c r="DP215" s="45"/>
      <c r="DQ215" s="45"/>
      <c r="DR215" s="45"/>
      <c r="DS215" s="45"/>
      <c r="DT215" s="45"/>
      <c r="DU215" s="45"/>
      <c r="DV215" s="45"/>
      <c r="DW215" s="45"/>
      <c r="DX215" s="45"/>
      <c r="DY215" s="45"/>
      <c r="DZ215" s="45"/>
      <c r="EA215" s="45"/>
      <c r="EB215" s="45"/>
      <c r="EC215" s="45"/>
      <c r="ED215" s="45"/>
      <c r="EE215" s="45"/>
      <c r="EF215" s="45"/>
      <c r="EG215" s="45"/>
      <c r="EH215" s="45"/>
      <c r="EI215" s="45"/>
      <c r="EJ215" s="45"/>
      <c r="EK215" s="45"/>
      <c r="EL215" s="45"/>
      <c r="EM215" s="45"/>
      <c r="EN215" s="45"/>
      <c r="EO215" s="45"/>
      <c r="EP215" s="45"/>
      <c r="EQ215" s="45"/>
      <c r="ER215" s="45"/>
      <c r="ES215" s="45"/>
      <c r="ET215" s="45"/>
      <c r="EU215" s="45"/>
      <c r="EV215" s="45"/>
      <c r="EW215" s="45"/>
      <c r="EX215" s="45"/>
      <c r="EY215" s="45"/>
      <c r="EZ215" s="45"/>
      <c r="FA215" s="45"/>
      <c r="FB215" s="45"/>
      <c r="FC215" s="45"/>
      <c r="FD215" s="45"/>
      <c r="FE215" s="45"/>
      <c r="FF215" s="45"/>
      <c r="FG215" s="45"/>
      <c r="FH215" s="45"/>
      <c r="FI215" s="45"/>
      <c r="FJ215" s="45"/>
      <c r="FK215" s="45"/>
      <c r="FL215" s="45"/>
      <c r="FM215" s="45"/>
      <c r="FN215" s="45"/>
      <c r="FO215" s="45"/>
      <c r="FP215" s="45"/>
      <c r="FQ215" s="45"/>
      <c r="FR215" s="45"/>
      <c r="FS215" s="45"/>
      <c r="FT215" s="45"/>
      <c r="FU215" s="45"/>
      <c r="FV215" s="45"/>
      <c r="FW215" s="45"/>
      <c r="FX215" s="45"/>
      <c r="FY215" s="45"/>
      <c r="FZ215" s="45"/>
      <c r="GA215" s="45"/>
      <c r="GB215" s="45"/>
      <c r="GC215" s="45"/>
      <c r="GD215" s="45"/>
      <c r="GE215" s="45"/>
      <c r="GF215" s="45"/>
      <c r="GG215" s="45"/>
      <c r="GH215" s="45"/>
      <c r="GI215" s="45"/>
      <c r="GJ215" s="45"/>
      <c r="GK215" s="45"/>
      <c r="GL215" s="45"/>
      <c r="GM215" s="45"/>
      <c r="GN215" s="45"/>
      <c r="GO215" s="45"/>
      <c r="GP215" s="45"/>
      <c r="GQ215" s="45"/>
      <c r="GR215" s="45"/>
      <c r="GS215" s="45"/>
      <c r="GT215" s="45"/>
      <c r="GU215" s="45"/>
      <c r="GV215" s="45"/>
      <c r="GW215" s="45"/>
      <c r="GX215" s="45"/>
      <c r="GY215" s="45"/>
      <c r="GZ215" s="45"/>
      <c r="HA215" s="45"/>
      <c r="HB215" s="45"/>
      <c r="HC215" s="45"/>
      <c r="HD215" s="45"/>
      <c r="HE215" s="45"/>
      <c r="HF215" s="45"/>
      <c r="HG215" s="45"/>
      <c r="HH215" s="45"/>
      <c r="HI215" s="45"/>
      <c r="HJ215" s="45"/>
      <c r="HK215" s="45"/>
      <c r="HL215" s="45"/>
      <c r="HM215" s="45"/>
      <c r="HN215" s="45"/>
      <c r="HO215" s="45"/>
      <c r="HP215" s="45"/>
      <c r="HQ215" s="45"/>
      <c r="HR215" s="45"/>
      <c r="HS215" s="45"/>
      <c r="HT215" s="45"/>
      <c r="HU215" s="45"/>
      <c r="HV215" s="45"/>
      <c r="HW215" s="45"/>
      <c r="HX215" s="45"/>
      <c r="HY215" s="45"/>
      <c r="HZ215" s="45"/>
      <c r="IA215" s="45"/>
      <c r="IB215" s="45"/>
      <c r="IC215" s="45"/>
      <c r="ID215" s="45"/>
      <c r="IE215" s="45"/>
      <c r="IF215" s="45"/>
      <c r="IG215" s="45"/>
      <c r="IH215" s="45"/>
      <c r="II215" s="45"/>
      <c r="IJ215" s="45"/>
      <c r="IK215" s="45"/>
      <c r="IL215" s="45"/>
      <c r="IM215" s="45"/>
    </row>
    <row r="216" spans="1:247" s="33" customFormat="1" ht="12.75" collapsed="1" x14ac:dyDescent="0.25">
      <c r="A216" s="45"/>
      <c r="B216" s="45"/>
      <c r="C216" s="45"/>
      <c r="D216" s="311"/>
      <c r="E216" s="45"/>
      <c r="F216" s="311"/>
      <c r="G216" s="173"/>
      <c r="H216" s="317"/>
      <c r="I216" s="45"/>
      <c r="J216" s="311"/>
      <c r="K216" s="45"/>
      <c r="L216" s="311"/>
      <c r="M216" s="45"/>
      <c r="N216" s="311"/>
      <c r="O216" s="45"/>
      <c r="P216" s="311"/>
      <c r="Q216" s="45"/>
      <c r="R216" s="311"/>
      <c r="S216" s="45"/>
      <c r="T216" s="45"/>
      <c r="U216" s="45"/>
      <c r="V216" s="45"/>
      <c r="W216" s="45"/>
      <c r="X216" s="45"/>
      <c r="Y216" s="45"/>
      <c r="Z216" s="45"/>
      <c r="AA216" s="45"/>
      <c r="AB216" s="45"/>
      <c r="AC216" s="45"/>
      <c r="AD216" s="45"/>
      <c r="AE216" s="45"/>
      <c r="AF216" s="45"/>
      <c r="AG216" s="45"/>
      <c r="AH216" s="45"/>
      <c r="AI216" s="45"/>
      <c r="AJ216" s="45"/>
      <c r="AK216" s="45"/>
      <c r="AL216" s="45"/>
      <c r="AM216" s="45"/>
      <c r="AN216" s="45"/>
      <c r="AO216" s="45"/>
      <c r="AP216" s="45"/>
      <c r="AQ216" s="45"/>
      <c r="AR216" s="45"/>
      <c r="AS216" s="45"/>
      <c r="AT216" s="45"/>
      <c r="AU216" s="45"/>
      <c r="AV216" s="45"/>
      <c r="AW216" s="45"/>
      <c r="AX216" s="45"/>
      <c r="AY216" s="45"/>
      <c r="AZ216" s="45"/>
      <c r="BA216" s="45"/>
      <c r="BB216" s="45"/>
      <c r="BC216" s="45"/>
      <c r="BD216" s="45"/>
      <c r="BE216" s="45"/>
      <c r="BF216" s="45"/>
      <c r="BG216" s="45"/>
      <c r="BH216" s="45"/>
      <c r="BI216" s="45"/>
      <c r="BJ216" s="45"/>
      <c r="BK216" s="45"/>
      <c r="BL216" s="45"/>
      <c r="BM216" s="45"/>
      <c r="BN216" s="45"/>
      <c r="BO216" s="45"/>
      <c r="BP216" s="45"/>
      <c r="BQ216" s="45"/>
      <c r="BR216" s="45"/>
      <c r="BS216" s="45"/>
      <c r="BT216" s="45"/>
      <c r="BU216" s="45"/>
      <c r="BV216" s="45"/>
      <c r="BW216" s="45"/>
      <c r="BX216" s="45"/>
      <c r="BY216" s="45"/>
      <c r="BZ216" s="45"/>
      <c r="CA216" s="45"/>
      <c r="CB216" s="45"/>
      <c r="CC216" s="45"/>
      <c r="CD216" s="45"/>
      <c r="CE216" s="45"/>
      <c r="CF216" s="45"/>
      <c r="CG216" s="45"/>
      <c r="CH216" s="45"/>
      <c r="CI216" s="45"/>
      <c r="CJ216" s="45"/>
      <c r="CK216" s="45"/>
      <c r="CL216" s="45"/>
      <c r="CM216" s="45"/>
      <c r="CN216" s="45"/>
      <c r="CO216" s="45"/>
      <c r="CP216" s="45"/>
      <c r="CQ216" s="45"/>
      <c r="CR216" s="45"/>
      <c r="CS216" s="45"/>
      <c r="CT216" s="45"/>
      <c r="CU216" s="45"/>
      <c r="CV216" s="45"/>
      <c r="CW216" s="45"/>
      <c r="CX216" s="45"/>
      <c r="CY216" s="45"/>
      <c r="CZ216" s="45"/>
      <c r="DA216" s="45"/>
      <c r="DB216" s="45"/>
      <c r="DC216" s="45"/>
      <c r="DD216" s="45"/>
      <c r="DE216" s="45"/>
      <c r="DF216" s="45"/>
      <c r="DG216" s="45"/>
      <c r="DH216" s="45"/>
      <c r="DI216" s="45"/>
      <c r="DJ216" s="45"/>
      <c r="DK216" s="45"/>
      <c r="DL216" s="45"/>
      <c r="DM216" s="45"/>
      <c r="DN216" s="45"/>
      <c r="DO216" s="45"/>
      <c r="DP216" s="45"/>
      <c r="DQ216" s="45"/>
      <c r="DR216" s="45"/>
      <c r="DS216" s="45"/>
      <c r="DT216" s="45"/>
      <c r="DU216" s="45"/>
      <c r="DV216" s="45"/>
      <c r="DW216" s="45"/>
      <c r="DX216" s="45"/>
      <c r="DY216" s="45"/>
      <c r="DZ216" s="45"/>
      <c r="EA216" s="45"/>
      <c r="EB216" s="45"/>
      <c r="EC216" s="45"/>
      <c r="ED216" s="45"/>
      <c r="EE216" s="45"/>
      <c r="EF216" s="45"/>
      <c r="EG216" s="45"/>
      <c r="EH216" s="45"/>
      <c r="EI216" s="45"/>
      <c r="EJ216" s="45"/>
      <c r="EK216" s="45"/>
      <c r="EL216" s="45"/>
      <c r="EM216" s="45"/>
      <c r="EN216" s="45"/>
      <c r="EO216" s="45"/>
      <c r="EP216" s="45"/>
      <c r="EQ216" s="45"/>
      <c r="ER216" s="45"/>
      <c r="ES216" s="45"/>
      <c r="ET216" s="45"/>
      <c r="EU216" s="45"/>
      <c r="EV216" s="45"/>
      <c r="EW216" s="45"/>
      <c r="EX216" s="45"/>
      <c r="EY216" s="45"/>
      <c r="EZ216" s="45"/>
      <c r="FA216" s="45"/>
      <c r="FB216" s="45"/>
      <c r="FC216" s="45"/>
      <c r="FD216" s="45"/>
      <c r="FE216" s="45"/>
      <c r="FF216" s="45"/>
      <c r="FG216" s="45"/>
      <c r="FH216" s="45"/>
      <c r="FI216" s="45"/>
      <c r="FJ216" s="45"/>
      <c r="FK216" s="45"/>
      <c r="FL216" s="45"/>
      <c r="FM216" s="45"/>
      <c r="FN216" s="45"/>
      <c r="FO216" s="45"/>
      <c r="FP216" s="45"/>
      <c r="FQ216" s="45"/>
      <c r="FR216" s="45"/>
      <c r="FS216" s="45"/>
      <c r="FT216" s="45"/>
      <c r="FU216" s="45"/>
      <c r="FV216" s="45"/>
      <c r="FW216" s="45"/>
      <c r="FX216" s="45"/>
      <c r="FY216" s="45"/>
      <c r="FZ216" s="45"/>
      <c r="GA216" s="45"/>
      <c r="GB216" s="45"/>
      <c r="GC216" s="45"/>
      <c r="GD216" s="45"/>
      <c r="GE216" s="45"/>
      <c r="GF216" s="45"/>
      <c r="GG216" s="45"/>
      <c r="GH216" s="45"/>
      <c r="GI216" s="45"/>
      <c r="GJ216" s="45"/>
      <c r="GK216" s="45"/>
      <c r="GL216" s="45"/>
      <c r="GM216" s="45"/>
      <c r="GN216" s="45"/>
      <c r="GO216" s="45"/>
      <c r="GP216" s="45"/>
      <c r="GQ216" s="45"/>
      <c r="GR216" s="45"/>
      <c r="GS216" s="45"/>
      <c r="GT216" s="45"/>
      <c r="GU216" s="45"/>
      <c r="GV216" s="45"/>
      <c r="GW216" s="45"/>
      <c r="GX216" s="45"/>
      <c r="GY216" s="45"/>
      <c r="GZ216" s="45"/>
      <c r="HA216" s="45"/>
      <c r="HB216" s="45"/>
      <c r="HC216" s="45"/>
      <c r="HD216" s="45"/>
      <c r="HE216" s="45"/>
      <c r="HF216" s="45"/>
      <c r="HG216" s="45"/>
      <c r="HH216" s="45"/>
      <c r="HI216" s="45"/>
      <c r="HJ216" s="45"/>
      <c r="HK216" s="45"/>
      <c r="HL216" s="45"/>
      <c r="HM216" s="45"/>
      <c r="HN216" s="45"/>
      <c r="HO216" s="45"/>
      <c r="HP216" s="45"/>
      <c r="HQ216" s="45"/>
      <c r="HR216" s="45"/>
      <c r="HS216" s="45"/>
      <c r="HT216" s="45"/>
      <c r="HU216" s="45"/>
      <c r="HV216" s="45"/>
      <c r="HW216" s="45"/>
      <c r="HX216" s="45"/>
      <c r="HY216" s="45"/>
      <c r="HZ216" s="45"/>
      <c r="IA216" s="45"/>
      <c r="IB216" s="45"/>
      <c r="IC216" s="45"/>
      <c r="ID216" s="45"/>
      <c r="IE216" s="45"/>
      <c r="IF216" s="45"/>
      <c r="IG216" s="45"/>
      <c r="IH216" s="45"/>
      <c r="II216" s="45"/>
      <c r="IJ216" s="45"/>
      <c r="IK216" s="45"/>
      <c r="IL216" s="45"/>
      <c r="IM216" s="45"/>
    </row>
    <row r="217" spans="1:247" s="33" customFormat="1" ht="12.75" hidden="1" outlineLevel="1" x14ac:dyDescent="0.25">
      <c r="A217" s="626" t="str">
        <f>+N35</f>
        <v>6</v>
      </c>
      <c r="B217" s="626"/>
      <c r="C217" s="164"/>
      <c r="D217" s="456" t="s">
        <v>30</v>
      </c>
      <c r="E217" s="456"/>
      <c r="F217" s="316"/>
      <c r="G217" s="175"/>
      <c r="H217" s="316"/>
      <c r="I217" s="164"/>
      <c r="J217" s="316"/>
      <c r="K217" s="164"/>
      <c r="L217" s="316"/>
      <c r="M217" s="164"/>
      <c r="N217" s="311"/>
      <c r="P217" s="311"/>
      <c r="R217" s="311"/>
    </row>
    <row r="218" spans="1:247" s="39" customFormat="1" hidden="1" outlineLevel="1" x14ac:dyDescent="0.25">
      <c r="A218" s="45"/>
      <c r="B218" s="45" t="s">
        <v>222</v>
      </c>
      <c r="D218" s="315"/>
      <c r="F218" s="315"/>
      <c r="G218" s="165" t="s">
        <v>25</v>
      </c>
      <c r="H218" s="315"/>
      <c r="I218" s="165" t="s">
        <v>24</v>
      </c>
      <c r="J218" s="462">
        <v>41012</v>
      </c>
      <c r="K218" s="631"/>
      <c r="L218" s="460">
        <f>+N134</f>
        <v>0</v>
      </c>
      <c r="M218" s="461"/>
      <c r="N218" s="315"/>
      <c r="P218" s="315"/>
      <c r="R218" s="315"/>
    </row>
    <row r="219" spans="1:247" s="39" customFormat="1" hidden="1" outlineLevel="1" x14ac:dyDescent="0.25">
      <c r="A219" s="45"/>
      <c r="B219" s="457"/>
      <c r="C219" s="457"/>
      <c r="D219" s="457"/>
      <c r="E219" s="457"/>
      <c r="F219" s="457"/>
      <c r="G219" s="457"/>
      <c r="H219" s="457"/>
      <c r="I219" s="457"/>
      <c r="J219" s="315"/>
      <c r="K219" s="287"/>
      <c r="L219" s="341"/>
      <c r="M219" s="176"/>
      <c r="N219" s="315"/>
      <c r="P219" s="315"/>
      <c r="R219" s="315"/>
    </row>
    <row r="220" spans="1:247" s="39" customFormat="1" hidden="1" outlineLevel="1" x14ac:dyDescent="0.25">
      <c r="A220" s="45"/>
      <c r="B220" s="177"/>
      <c r="D220" s="315"/>
      <c r="F220" s="315"/>
      <c r="H220" s="315"/>
      <c r="I220" s="169"/>
      <c r="J220" s="315"/>
      <c r="K220" s="287"/>
      <c r="L220" s="341"/>
      <c r="M220" s="176"/>
      <c r="N220" s="315"/>
      <c r="P220" s="315"/>
      <c r="R220" s="315"/>
    </row>
    <row r="221" spans="1:247" s="39" customFormat="1" hidden="1" outlineLevel="1" x14ac:dyDescent="0.25">
      <c r="A221" s="45"/>
      <c r="B221" s="45"/>
      <c r="D221" s="315"/>
      <c r="F221" s="315"/>
      <c r="H221" s="315"/>
      <c r="I221" s="169"/>
      <c r="J221" s="315"/>
      <c r="K221" s="287"/>
      <c r="L221" s="341"/>
      <c r="M221" s="176"/>
      <c r="N221" s="315"/>
      <c r="P221" s="315"/>
      <c r="R221" s="315"/>
    </row>
    <row r="222" spans="1:247" s="39" customFormat="1" hidden="1" outlineLevel="1" x14ac:dyDescent="0.25">
      <c r="A222" s="45"/>
      <c r="B222" s="45"/>
      <c r="D222" s="315"/>
      <c r="F222" s="315"/>
      <c r="H222" s="315"/>
      <c r="I222" s="169"/>
      <c r="J222" s="315"/>
      <c r="L222" s="339"/>
      <c r="M222" s="166"/>
      <c r="N222" s="315"/>
      <c r="P222" s="315"/>
      <c r="R222" s="315"/>
    </row>
    <row r="223" spans="1:247" s="39" customFormat="1" hidden="1" outlineLevel="1" x14ac:dyDescent="0.25">
      <c r="A223" s="45"/>
      <c r="B223" s="45"/>
      <c r="D223" s="315"/>
      <c r="F223" s="315"/>
      <c r="H223" s="315"/>
      <c r="I223" s="460"/>
      <c r="J223" s="461"/>
      <c r="K223" s="164" t="s">
        <v>26</v>
      </c>
      <c r="L223" s="622">
        <f>+SUM(M219:M221)</f>
        <v>0</v>
      </c>
      <c r="M223" s="630"/>
      <c r="N223" s="315"/>
      <c r="P223" s="315"/>
      <c r="R223" s="315"/>
    </row>
    <row r="224" spans="1:247" s="39" customFormat="1" hidden="1" outlineLevel="1" x14ac:dyDescent="0.25">
      <c r="A224" s="45"/>
      <c r="B224" s="454" t="s">
        <v>27</v>
      </c>
      <c r="C224" s="454"/>
      <c r="D224" s="454"/>
      <c r="E224" s="454"/>
      <c r="F224" s="454"/>
      <c r="G224" s="454"/>
      <c r="H224" s="460">
        <f>+L223+L218</f>
        <v>0</v>
      </c>
      <c r="I224" s="461"/>
      <c r="J224" s="315"/>
      <c r="K224" s="164"/>
      <c r="L224" s="340"/>
      <c r="M224" s="123"/>
      <c r="N224" s="315"/>
      <c r="P224" s="315"/>
      <c r="R224" s="315"/>
    </row>
    <row r="225" spans="1:247" s="33" customFormat="1" ht="15" hidden="1" customHeight="1" outlineLevel="1" x14ac:dyDescent="0.25">
      <c r="A225" s="45"/>
      <c r="B225" s="455" t="s">
        <v>36</v>
      </c>
      <c r="C225" s="455"/>
      <c r="D225" s="455"/>
      <c r="E225" s="455"/>
      <c r="F225" s="455"/>
      <c r="G225" s="455"/>
      <c r="H225" s="456" t="str">
        <f>+K274</f>
        <v>EN ATTENTE</v>
      </c>
      <c r="I225" s="456"/>
      <c r="J225" s="456"/>
      <c r="K225" s="456"/>
      <c r="L225" s="311"/>
      <c r="M225" s="45"/>
      <c r="N225" s="311"/>
      <c r="O225" s="45"/>
      <c r="P225" s="311"/>
      <c r="Q225" s="45"/>
      <c r="R225" s="311"/>
      <c r="S225" s="45"/>
      <c r="T225" s="45"/>
      <c r="U225" s="45"/>
      <c r="V225" s="45"/>
      <c r="W225" s="45"/>
      <c r="X225" s="45"/>
      <c r="Y225" s="45"/>
      <c r="Z225" s="45"/>
      <c r="AA225" s="45"/>
      <c r="AB225" s="45"/>
      <c r="AC225" s="45"/>
      <c r="AD225" s="45"/>
      <c r="AE225" s="45"/>
      <c r="AF225" s="45"/>
      <c r="AG225" s="45"/>
      <c r="AH225" s="45"/>
      <c r="AI225" s="45"/>
      <c r="AJ225" s="45"/>
      <c r="AK225" s="45"/>
      <c r="AL225" s="45"/>
      <c r="AM225" s="45"/>
      <c r="AN225" s="45"/>
      <c r="AO225" s="45"/>
      <c r="AP225" s="45"/>
      <c r="AQ225" s="45"/>
      <c r="AR225" s="45"/>
      <c r="AS225" s="45"/>
      <c r="AT225" s="45"/>
      <c r="AU225" s="45"/>
      <c r="AV225" s="45"/>
      <c r="AW225" s="45"/>
      <c r="AX225" s="45"/>
      <c r="AY225" s="45"/>
      <c r="AZ225" s="45"/>
      <c r="BA225" s="45"/>
      <c r="BB225" s="45"/>
      <c r="BC225" s="45"/>
      <c r="BD225" s="45"/>
      <c r="BE225" s="45"/>
      <c r="BF225" s="45"/>
      <c r="BG225" s="45"/>
      <c r="BH225" s="45"/>
      <c r="BI225" s="45"/>
      <c r="BJ225" s="45"/>
      <c r="BK225" s="45"/>
      <c r="BL225" s="45"/>
      <c r="BM225" s="45"/>
      <c r="BN225" s="45"/>
      <c r="BO225" s="45"/>
      <c r="BP225" s="45"/>
      <c r="BQ225" s="45"/>
      <c r="BR225" s="45"/>
      <c r="BS225" s="45"/>
      <c r="BT225" s="45"/>
      <c r="BU225" s="45"/>
      <c r="BV225" s="45"/>
      <c r="BW225" s="45"/>
      <c r="BX225" s="45"/>
      <c r="BY225" s="45"/>
      <c r="BZ225" s="45"/>
      <c r="CA225" s="45"/>
      <c r="CB225" s="45"/>
      <c r="CC225" s="45"/>
      <c r="CD225" s="45"/>
      <c r="CE225" s="45"/>
      <c r="CF225" s="45"/>
      <c r="CG225" s="45"/>
      <c r="CH225" s="45"/>
      <c r="CI225" s="45"/>
      <c r="CJ225" s="45"/>
      <c r="CK225" s="45"/>
      <c r="CL225" s="45"/>
      <c r="CM225" s="45"/>
      <c r="CN225" s="45"/>
      <c r="CO225" s="45"/>
      <c r="CP225" s="45"/>
      <c r="CQ225" s="45"/>
      <c r="CR225" s="45"/>
      <c r="CS225" s="45"/>
      <c r="CT225" s="45"/>
      <c r="CU225" s="45"/>
      <c r="CV225" s="45"/>
      <c r="CW225" s="45"/>
      <c r="CX225" s="45"/>
      <c r="CY225" s="45"/>
      <c r="CZ225" s="45"/>
      <c r="DA225" s="45"/>
      <c r="DB225" s="45"/>
      <c r="DC225" s="45"/>
      <c r="DD225" s="45"/>
      <c r="DE225" s="45"/>
      <c r="DF225" s="45"/>
      <c r="DG225" s="45"/>
      <c r="DH225" s="45"/>
      <c r="DI225" s="45"/>
      <c r="DJ225" s="45"/>
      <c r="DK225" s="45"/>
      <c r="DL225" s="45"/>
      <c r="DM225" s="45"/>
      <c r="DN225" s="45"/>
      <c r="DO225" s="45"/>
      <c r="DP225" s="45"/>
      <c r="DQ225" s="45"/>
      <c r="DR225" s="45"/>
      <c r="DS225" s="45"/>
      <c r="DT225" s="45"/>
      <c r="DU225" s="45"/>
      <c r="DV225" s="45"/>
      <c r="DW225" s="45"/>
      <c r="DX225" s="45"/>
      <c r="DY225" s="45"/>
      <c r="DZ225" s="45"/>
      <c r="EA225" s="45"/>
      <c r="EB225" s="45"/>
      <c r="EC225" s="45"/>
      <c r="ED225" s="45"/>
      <c r="EE225" s="45"/>
      <c r="EF225" s="45"/>
      <c r="EG225" s="45"/>
      <c r="EH225" s="45"/>
      <c r="EI225" s="45"/>
      <c r="EJ225" s="45"/>
      <c r="EK225" s="45"/>
      <c r="EL225" s="45"/>
      <c r="EM225" s="45"/>
      <c r="EN225" s="45"/>
      <c r="EO225" s="45"/>
      <c r="EP225" s="45"/>
      <c r="EQ225" s="45"/>
      <c r="ER225" s="45"/>
      <c r="ES225" s="45"/>
      <c r="ET225" s="45"/>
      <c r="EU225" s="45"/>
      <c r="EV225" s="45"/>
      <c r="EW225" s="45"/>
      <c r="EX225" s="45"/>
      <c r="EY225" s="45"/>
      <c r="EZ225" s="45"/>
      <c r="FA225" s="45"/>
      <c r="FB225" s="45"/>
      <c r="FC225" s="45"/>
      <c r="FD225" s="45"/>
      <c r="FE225" s="45"/>
      <c r="FF225" s="45"/>
      <c r="FG225" s="45"/>
      <c r="FH225" s="45"/>
      <c r="FI225" s="45"/>
      <c r="FJ225" s="45"/>
      <c r="FK225" s="45"/>
      <c r="FL225" s="45"/>
      <c r="FM225" s="45"/>
      <c r="FN225" s="45"/>
      <c r="FO225" s="45"/>
      <c r="FP225" s="45"/>
      <c r="FQ225" s="45"/>
      <c r="FR225" s="45"/>
      <c r="FS225" s="45"/>
      <c r="FT225" s="45"/>
      <c r="FU225" s="45"/>
      <c r="FV225" s="45"/>
      <c r="FW225" s="45"/>
      <c r="FX225" s="45"/>
      <c r="FY225" s="45"/>
      <c r="FZ225" s="45"/>
      <c r="GA225" s="45"/>
      <c r="GB225" s="45"/>
      <c r="GC225" s="45"/>
      <c r="GD225" s="45"/>
      <c r="GE225" s="45"/>
      <c r="GF225" s="45"/>
      <c r="GG225" s="45"/>
      <c r="GH225" s="45"/>
      <c r="GI225" s="45"/>
      <c r="GJ225" s="45"/>
      <c r="GK225" s="45"/>
      <c r="GL225" s="45"/>
      <c r="GM225" s="45"/>
      <c r="GN225" s="45"/>
      <c r="GO225" s="45"/>
      <c r="GP225" s="45"/>
      <c r="GQ225" s="45"/>
      <c r="GR225" s="45"/>
      <c r="GS225" s="45"/>
      <c r="GT225" s="45"/>
      <c r="GU225" s="45"/>
      <c r="GV225" s="45"/>
      <c r="GW225" s="45"/>
      <c r="GX225" s="45"/>
      <c r="GY225" s="45"/>
      <c r="GZ225" s="45"/>
      <c r="HA225" s="45"/>
      <c r="HB225" s="45"/>
      <c r="HC225" s="45"/>
      <c r="HD225" s="45"/>
      <c r="HE225" s="45"/>
      <c r="HF225" s="45"/>
      <c r="HG225" s="45"/>
      <c r="HH225" s="45"/>
      <c r="HI225" s="45"/>
      <c r="HJ225" s="45"/>
      <c r="HK225" s="45"/>
      <c r="HL225" s="45"/>
      <c r="HM225" s="45"/>
      <c r="HN225" s="45"/>
      <c r="HO225" s="45"/>
      <c r="HP225" s="45"/>
      <c r="HQ225" s="45"/>
      <c r="HR225" s="45"/>
      <c r="HS225" s="45"/>
      <c r="HT225" s="45"/>
      <c r="HU225" s="45"/>
      <c r="HV225" s="45"/>
      <c r="HW225" s="45"/>
      <c r="HX225" s="45"/>
      <c r="HY225" s="45"/>
      <c r="HZ225" s="45"/>
      <c r="IA225" s="45"/>
      <c r="IB225" s="45"/>
      <c r="IC225" s="45"/>
      <c r="ID225" s="45"/>
      <c r="IE225" s="45"/>
      <c r="IF225" s="45"/>
      <c r="IG225" s="45"/>
      <c r="IH225" s="45"/>
      <c r="II225" s="45"/>
      <c r="IJ225" s="45"/>
      <c r="IK225" s="45"/>
      <c r="IL225" s="45"/>
      <c r="IM225" s="45"/>
    </row>
    <row r="226" spans="1:247" s="33" customFormat="1" ht="12.75" collapsed="1" x14ac:dyDescent="0.25">
      <c r="A226" s="45"/>
      <c r="B226" s="45"/>
      <c r="C226" s="45"/>
      <c r="D226" s="311"/>
      <c r="E226" s="175"/>
      <c r="F226" s="311"/>
      <c r="G226" s="175"/>
      <c r="H226" s="311"/>
      <c r="I226" s="164"/>
      <c r="J226" s="311"/>
      <c r="K226" s="164"/>
      <c r="L226" s="311"/>
      <c r="M226" s="164"/>
      <c r="N226" s="311"/>
      <c r="P226" s="311"/>
      <c r="R226" s="311"/>
    </row>
    <row r="227" spans="1:247" s="33" customFormat="1" ht="12.75" hidden="1" outlineLevel="1" x14ac:dyDescent="0.25">
      <c r="A227" s="535" t="str">
        <f>+P35</f>
        <v>7</v>
      </c>
      <c r="B227" s="535"/>
      <c r="C227" s="164"/>
      <c r="D227" s="316" t="s">
        <v>30</v>
      </c>
      <c r="E227" s="175"/>
      <c r="F227" s="316"/>
      <c r="G227" s="175"/>
      <c r="H227" s="316"/>
      <c r="I227" s="164"/>
      <c r="J227" s="316"/>
      <c r="K227" s="164"/>
      <c r="L227" s="316"/>
      <c r="M227" s="164"/>
      <c r="N227" s="311"/>
      <c r="P227" s="311"/>
      <c r="R227" s="311"/>
    </row>
    <row r="228" spans="1:247" s="39" customFormat="1" hidden="1" outlineLevel="1" x14ac:dyDescent="0.25">
      <c r="A228" s="45"/>
      <c r="B228" s="45" t="s">
        <v>222</v>
      </c>
      <c r="D228" s="315"/>
      <c r="F228" s="315"/>
      <c r="G228" s="165" t="s">
        <v>25</v>
      </c>
      <c r="H228" s="315"/>
      <c r="I228" s="165" t="s">
        <v>24</v>
      </c>
      <c r="J228" s="462">
        <v>41012</v>
      </c>
      <c r="K228" s="631"/>
      <c r="L228" s="460">
        <f>+P134</f>
        <v>0</v>
      </c>
      <c r="M228" s="461"/>
      <c r="N228" s="315"/>
      <c r="P228" s="315"/>
      <c r="R228" s="315"/>
    </row>
    <row r="229" spans="1:247" s="39" customFormat="1" hidden="1" outlineLevel="1" x14ac:dyDescent="0.25">
      <c r="A229" s="45"/>
      <c r="B229" s="457"/>
      <c r="C229" s="457"/>
      <c r="D229" s="457"/>
      <c r="E229" s="457"/>
      <c r="F229" s="457"/>
      <c r="G229" s="457"/>
      <c r="H229" s="457"/>
      <c r="I229" s="457"/>
      <c r="J229" s="315"/>
      <c r="K229" s="287"/>
      <c r="L229" s="341"/>
      <c r="M229" s="176"/>
      <c r="N229" s="315"/>
      <c r="P229" s="315"/>
      <c r="R229" s="315"/>
    </row>
    <row r="230" spans="1:247" s="39" customFormat="1" hidden="1" outlineLevel="1" x14ac:dyDescent="0.25">
      <c r="A230" s="45"/>
      <c r="B230" s="177"/>
      <c r="D230" s="315"/>
      <c r="F230" s="315"/>
      <c r="H230" s="315"/>
      <c r="I230" s="169"/>
      <c r="J230" s="315"/>
      <c r="K230" s="287"/>
      <c r="L230" s="341"/>
      <c r="M230" s="176"/>
      <c r="N230" s="315"/>
      <c r="P230" s="315"/>
      <c r="R230" s="315"/>
    </row>
    <row r="231" spans="1:247" s="39" customFormat="1" hidden="1" outlineLevel="1" x14ac:dyDescent="0.25">
      <c r="A231" s="45"/>
      <c r="B231" s="45"/>
      <c r="D231" s="315"/>
      <c r="F231" s="315"/>
      <c r="H231" s="315"/>
      <c r="I231" s="169"/>
      <c r="J231" s="315"/>
      <c r="K231" s="287"/>
      <c r="L231" s="341"/>
      <c r="M231" s="176"/>
      <c r="N231" s="315"/>
      <c r="P231" s="315"/>
      <c r="R231" s="315"/>
    </row>
    <row r="232" spans="1:247" s="39" customFormat="1" hidden="1" outlineLevel="1" x14ac:dyDescent="0.25">
      <c r="A232" s="45"/>
      <c r="B232" s="45"/>
      <c r="D232" s="315"/>
      <c r="F232" s="315"/>
      <c r="H232" s="315"/>
      <c r="I232" s="169"/>
      <c r="J232" s="315"/>
      <c r="L232" s="339"/>
      <c r="M232" s="166"/>
      <c r="N232" s="315"/>
      <c r="P232" s="315"/>
      <c r="R232" s="315"/>
    </row>
    <row r="233" spans="1:247" s="39" customFormat="1" hidden="1" outlineLevel="1" x14ac:dyDescent="0.25">
      <c r="A233" s="45"/>
      <c r="B233" s="45"/>
      <c r="D233" s="315"/>
      <c r="F233" s="315"/>
      <c r="H233" s="315"/>
      <c r="I233" s="460"/>
      <c r="J233" s="461"/>
      <c r="K233" s="164" t="s">
        <v>26</v>
      </c>
      <c r="L233" s="622">
        <f>+SUM(M229:M231)</f>
        <v>0</v>
      </c>
      <c r="M233" s="630"/>
      <c r="N233" s="315"/>
      <c r="P233" s="315"/>
      <c r="R233" s="315"/>
    </row>
    <row r="234" spans="1:247" s="39" customFormat="1" hidden="1" outlineLevel="1" x14ac:dyDescent="0.25">
      <c r="A234" s="45"/>
      <c r="B234" s="454" t="s">
        <v>27</v>
      </c>
      <c r="C234" s="454"/>
      <c r="D234" s="454"/>
      <c r="E234" s="454"/>
      <c r="F234" s="454"/>
      <c r="G234" s="454"/>
      <c r="H234" s="460">
        <f>+L233+L228</f>
        <v>0</v>
      </c>
      <c r="I234" s="461"/>
      <c r="J234" s="315"/>
      <c r="K234" s="164"/>
      <c r="L234" s="340"/>
      <c r="M234" s="123"/>
      <c r="N234" s="315"/>
      <c r="P234" s="315"/>
      <c r="R234" s="315"/>
    </row>
    <row r="235" spans="1:247" s="33" customFormat="1" ht="15" hidden="1" customHeight="1" outlineLevel="1" x14ac:dyDescent="0.25">
      <c r="A235" s="45"/>
      <c r="B235" s="455" t="s">
        <v>36</v>
      </c>
      <c r="C235" s="455"/>
      <c r="D235" s="455"/>
      <c r="E235" s="455"/>
      <c r="F235" s="455"/>
      <c r="G235" s="455"/>
      <c r="H235" s="536" t="str">
        <f>+K275</f>
        <v>EN ATTENTE</v>
      </c>
      <c r="I235" s="536"/>
      <c r="J235" s="536"/>
      <c r="K235" s="536"/>
      <c r="L235" s="311"/>
      <c r="M235" s="45"/>
      <c r="N235" s="311"/>
      <c r="O235" s="45"/>
      <c r="P235" s="311"/>
      <c r="Q235" s="45"/>
      <c r="R235" s="311"/>
      <c r="S235" s="45"/>
      <c r="T235" s="45"/>
      <c r="U235" s="45"/>
      <c r="V235" s="45"/>
      <c r="W235" s="45"/>
      <c r="X235" s="45"/>
      <c r="Y235" s="45"/>
      <c r="Z235" s="45"/>
      <c r="AA235" s="45"/>
      <c r="AB235" s="45"/>
      <c r="AC235" s="45"/>
      <c r="AD235" s="45"/>
      <c r="AE235" s="45"/>
      <c r="AF235" s="45"/>
      <c r="AG235" s="45"/>
      <c r="AH235" s="45"/>
      <c r="AI235" s="45"/>
      <c r="AJ235" s="45"/>
      <c r="AK235" s="45"/>
      <c r="AL235" s="45"/>
      <c r="AM235" s="45"/>
      <c r="AN235" s="45"/>
      <c r="AO235" s="45"/>
      <c r="AP235" s="45"/>
      <c r="AQ235" s="45"/>
      <c r="AR235" s="45"/>
      <c r="AS235" s="45"/>
      <c r="AT235" s="45"/>
      <c r="AU235" s="45"/>
      <c r="AV235" s="45"/>
      <c r="AW235" s="45"/>
      <c r="AX235" s="45"/>
      <c r="AY235" s="45"/>
      <c r="AZ235" s="45"/>
      <c r="BA235" s="45"/>
      <c r="BB235" s="45"/>
      <c r="BC235" s="45"/>
      <c r="BD235" s="45"/>
      <c r="BE235" s="45"/>
      <c r="BF235" s="45"/>
      <c r="BG235" s="45"/>
      <c r="BH235" s="45"/>
      <c r="BI235" s="45"/>
      <c r="BJ235" s="45"/>
      <c r="BK235" s="45"/>
      <c r="BL235" s="45"/>
      <c r="BM235" s="45"/>
      <c r="BN235" s="45"/>
      <c r="BO235" s="45"/>
      <c r="BP235" s="45"/>
      <c r="BQ235" s="45"/>
      <c r="BR235" s="45"/>
      <c r="BS235" s="45"/>
      <c r="BT235" s="45"/>
      <c r="BU235" s="45"/>
      <c r="BV235" s="45"/>
      <c r="BW235" s="45"/>
      <c r="BX235" s="45"/>
      <c r="BY235" s="45"/>
      <c r="BZ235" s="45"/>
      <c r="CA235" s="45"/>
      <c r="CB235" s="45"/>
      <c r="CC235" s="45"/>
      <c r="CD235" s="45"/>
      <c r="CE235" s="45"/>
      <c r="CF235" s="45"/>
      <c r="CG235" s="45"/>
      <c r="CH235" s="45"/>
      <c r="CI235" s="45"/>
      <c r="CJ235" s="45"/>
      <c r="CK235" s="45"/>
      <c r="CL235" s="45"/>
      <c r="CM235" s="45"/>
      <c r="CN235" s="45"/>
      <c r="CO235" s="45"/>
      <c r="CP235" s="45"/>
      <c r="CQ235" s="45"/>
      <c r="CR235" s="45"/>
      <c r="CS235" s="45"/>
      <c r="CT235" s="45"/>
      <c r="CU235" s="45"/>
      <c r="CV235" s="45"/>
      <c r="CW235" s="45"/>
      <c r="CX235" s="45"/>
      <c r="CY235" s="45"/>
      <c r="CZ235" s="45"/>
      <c r="DA235" s="45"/>
      <c r="DB235" s="45"/>
      <c r="DC235" s="45"/>
      <c r="DD235" s="45"/>
      <c r="DE235" s="45"/>
      <c r="DF235" s="45"/>
      <c r="DG235" s="45"/>
      <c r="DH235" s="45"/>
      <c r="DI235" s="45"/>
      <c r="DJ235" s="45"/>
      <c r="DK235" s="45"/>
      <c r="DL235" s="45"/>
      <c r="DM235" s="45"/>
      <c r="DN235" s="45"/>
      <c r="DO235" s="45"/>
      <c r="DP235" s="45"/>
      <c r="DQ235" s="45"/>
      <c r="DR235" s="45"/>
      <c r="DS235" s="45"/>
      <c r="DT235" s="45"/>
      <c r="DU235" s="45"/>
      <c r="DV235" s="45"/>
      <c r="DW235" s="45"/>
      <c r="DX235" s="45"/>
      <c r="DY235" s="45"/>
      <c r="DZ235" s="45"/>
      <c r="EA235" s="45"/>
      <c r="EB235" s="45"/>
      <c r="EC235" s="45"/>
      <c r="ED235" s="45"/>
      <c r="EE235" s="45"/>
      <c r="EF235" s="45"/>
      <c r="EG235" s="45"/>
      <c r="EH235" s="45"/>
      <c r="EI235" s="45"/>
      <c r="EJ235" s="45"/>
      <c r="EK235" s="45"/>
      <c r="EL235" s="45"/>
      <c r="EM235" s="45"/>
      <c r="EN235" s="45"/>
      <c r="EO235" s="45"/>
      <c r="EP235" s="45"/>
      <c r="EQ235" s="45"/>
      <c r="ER235" s="45"/>
      <c r="ES235" s="45"/>
      <c r="ET235" s="45"/>
      <c r="EU235" s="45"/>
      <c r="EV235" s="45"/>
      <c r="EW235" s="45"/>
      <c r="EX235" s="45"/>
      <c r="EY235" s="45"/>
      <c r="EZ235" s="45"/>
      <c r="FA235" s="45"/>
      <c r="FB235" s="45"/>
      <c r="FC235" s="45"/>
      <c r="FD235" s="45"/>
      <c r="FE235" s="45"/>
      <c r="FF235" s="45"/>
      <c r="FG235" s="45"/>
      <c r="FH235" s="45"/>
      <c r="FI235" s="45"/>
      <c r="FJ235" s="45"/>
      <c r="FK235" s="45"/>
      <c r="FL235" s="45"/>
      <c r="FM235" s="45"/>
      <c r="FN235" s="45"/>
      <c r="FO235" s="45"/>
      <c r="FP235" s="45"/>
      <c r="FQ235" s="45"/>
      <c r="FR235" s="45"/>
      <c r="FS235" s="45"/>
      <c r="FT235" s="45"/>
      <c r="FU235" s="45"/>
      <c r="FV235" s="45"/>
      <c r="FW235" s="45"/>
      <c r="FX235" s="45"/>
      <c r="FY235" s="45"/>
      <c r="FZ235" s="45"/>
      <c r="GA235" s="45"/>
      <c r="GB235" s="45"/>
      <c r="GC235" s="45"/>
      <c r="GD235" s="45"/>
      <c r="GE235" s="45"/>
      <c r="GF235" s="45"/>
      <c r="GG235" s="45"/>
      <c r="GH235" s="45"/>
      <c r="GI235" s="45"/>
      <c r="GJ235" s="45"/>
      <c r="GK235" s="45"/>
      <c r="GL235" s="45"/>
      <c r="GM235" s="45"/>
      <c r="GN235" s="45"/>
      <c r="GO235" s="45"/>
      <c r="GP235" s="45"/>
      <c r="GQ235" s="45"/>
      <c r="GR235" s="45"/>
      <c r="GS235" s="45"/>
      <c r="GT235" s="45"/>
      <c r="GU235" s="45"/>
      <c r="GV235" s="45"/>
      <c r="GW235" s="45"/>
      <c r="GX235" s="45"/>
      <c r="GY235" s="45"/>
      <c r="GZ235" s="45"/>
      <c r="HA235" s="45"/>
      <c r="HB235" s="45"/>
      <c r="HC235" s="45"/>
      <c r="HD235" s="45"/>
      <c r="HE235" s="45"/>
      <c r="HF235" s="45"/>
      <c r="HG235" s="45"/>
      <c r="HH235" s="45"/>
      <c r="HI235" s="45"/>
      <c r="HJ235" s="45"/>
      <c r="HK235" s="45"/>
      <c r="HL235" s="45"/>
      <c r="HM235" s="45"/>
      <c r="HN235" s="45"/>
      <c r="HO235" s="45"/>
      <c r="HP235" s="45"/>
      <c r="HQ235" s="45"/>
      <c r="HR235" s="45"/>
      <c r="HS235" s="45"/>
      <c r="HT235" s="45"/>
      <c r="HU235" s="45"/>
      <c r="HV235" s="45"/>
      <c r="HW235" s="45"/>
      <c r="HX235" s="45"/>
      <c r="HY235" s="45"/>
      <c r="HZ235" s="45"/>
      <c r="IA235" s="45"/>
      <c r="IB235" s="45"/>
      <c r="IC235" s="45"/>
      <c r="ID235" s="45"/>
      <c r="IE235" s="45"/>
      <c r="IF235" s="45"/>
      <c r="IG235" s="45"/>
      <c r="IH235" s="45"/>
      <c r="II235" s="45"/>
      <c r="IJ235" s="45"/>
      <c r="IK235" s="45"/>
      <c r="IL235" s="45"/>
      <c r="IM235" s="45"/>
    </row>
    <row r="236" spans="1:247" s="33" customFormat="1" ht="12.75" collapsed="1" x14ac:dyDescent="0.25">
      <c r="A236" s="45"/>
      <c r="B236" s="45"/>
      <c r="C236" s="45"/>
      <c r="D236" s="311"/>
      <c r="E236" s="175"/>
      <c r="F236" s="311"/>
      <c r="G236" s="175"/>
      <c r="H236" s="311"/>
      <c r="I236" s="164"/>
      <c r="J236" s="311"/>
      <c r="K236" s="164"/>
      <c r="L236" s="311"/>
      <c r="M236" s="164"/>
      <c r="N236" s="311"/>
      <c r="P236" s="311"/>
      <c r="R236" s="311"/>
    </row>
    <row r="237" spans="1:247" s="33" customFormat="1" ht="12.75" hidden="1" outlineLevel="1" x14ac:dyDescent="0.25">
      <c r="A237" s="535" t="str">
        <f>+R35</f>
        <v>8</v>
      </c>
      <c r="B237" s="535"/>
      <c r="C237" s="164"/>
      <c r="D237" s="456" t="s">
        <v>61</v>
      </c>
      <c r="E237" s="456"/>
      <c r="F237" s="456"/>
      <c r="G237" s="456"/>
      <c r="H237" s="316"/>
      <c r="I237" s="164"/>
      <c r="J237" s="316"/>
      <c r="K237" s="164"/>
      <c r="L237" s="316"/>
      <c r="M237" s="164"/>
      <c r="N237" s="311"/>
      <c r="P237" s="311"/>
      <c r="R237" s="311"/>
    </row>
    <row r="238" spans="1:247" s="39" customFormat="1" hidden="1" outlineLevel="1" x14ac:dyDescent="0.25">
      <c r="A238" s="45"/>
      <c r="B238" s="45" t="s">
        <v>222</v>
      </c>
      <c r="D238" s="315"/>
      <c r="F238" s="315"/>
      <c r="G238" s="165" t="s">
        <v>25</v>
      </c>
      <c r="H238" s="315"/>
      <c r="I238" s="165" t="s">
        <v>24</v>
      </c>
      <c r="J238" s="462">
        <v>41012</v>
      </c>
      <c r="K238" s="631"/>
      <c r="L238" s="460">
        <f>+R134</f>
        <v>0</v>
      </c>
      <c r="M238" s="461"/>
      <c r="N238" s="315"/>
      <c r="P238" s="315"/>
      <c r="R238" s="315"/>
    </row>
    <row r="239" spans="1:247" s="39" customFormat="1" hidden="1" outlineLevel="1" x14ac:dyDescent="0.25">
      <c r="A239" s="45"/>
      <c r="B239" s="45"/>
      <c r="D239" s="315"/>
      <c r="F239" s="315"/>
      <c r="H239" s="315"/>
      <c r="I239" s="169"/>
      <c r="J239" s="315"/>
      <c r="K239" s="287"/>
      <c r="L239" s="341"/>
      <c r="M239" s="176"/>
      <c r="N239" s="315"/>
      <c r="P239" s="315"/>
      <c r="R239" s="315"/>
    </row>
    <row r="240" spans="1:247" s="39" customFormat="1" hidden="1" outlineLevel="1" x14ac:dyDescent="0.25">
      <c r="A240" s="45"/>
      <c r="B240" s="177"/>
      <c r="D240" s="315"/>
      <c r="F240" s="315"/>
      <c r="H240" s="315"/>
      <c r="I240" s="169"/>
      <c r="J240" s="315"/>
      <c r="K240" s="287"/>
      <c r="L240" s="341"/>
      <c r="M240" s="176"/>
      <c r="N240" s="315"/>
      <c r="P240" s="315"/>
      <c r="R240" s="315"/>
    </row>
    <row r="241" spans="1:247" s="39" customFormat="1" hidden="1" outlineLevel="1" x14ac:dyDescent="0.25">
      <c r="A241" s="45"/>
      <c r="B241" s="45"/>
      <c r="D241" s="315"/>
      <c r="F241" s="315"/>
      <c r="H241" s="315"/>
      <c r="I241" s="169"/>
      <c r="J241" s="315"/>
      <c r="K241" s="287"/>
      <c r="L241" s="341"/>
      <c r="M241" s="176"/>
      <c r="N241" s="315"/>
      <c r="P241" s="315"/>
      <c r="R241" s="315"/>
    </row>
    <row r="242" spans="1:247" s="39" customFormat="1" hidden="1" outlineLevel="1" x14ac:dyDescent="0.25">
      <c r="A242" s="45"/>
      <c r="B242" s="45"/>
      <c r="D242" s="315"/>
      <c r="F242" s="315"/>
      <c r="H242" s="315"/>
      <c r="I242" s="169"/>
      <c r="J242" s="315"/>
      <c r="L242" s="339"/>
      <c r="M242" s="166"/>
      <c r="N242" s="315"/>
      <c r="P242" s="315"/>
      <c r="R242" s="315"/>
    </row>
    <row r="243" spans="1:247" s="39" customFormat="1" hidden="1" outlineLevel="1" x14ac:dyDescent="0.25">
      <c r="A243" s="45"/>
      <c r="B243" s="45"/>
      <c r="D243" s="315"/>
      <c r="F243" s="315"/>
      <c r="H243" s="315"/>
      <c r="I243" s="460"/>
      <c r="J243" s="461"/>
      <c r="K243" s="164" t="s">
        <v>26</v>
      </c>
      <c r="L243" s="622">
        <f>+SUM(M239:M241)</f>
        <v>0</v>
      </c>
      <c r="M243" s="630"/>
      <c r="N243" s="315"/>
      <c r="P243" s="315"/>
      <c r="R243" s="315"/>
    </row>
    <row r="244" spans="1:247" s="39" customFormat="1" hidden="1" outlineLevel="1" x14ac:dyDescent="0.25">
      <c r="A244" s="45"/>
      <c r="B244" s="454" t="s">
        <v>27</v>
      </c>
      <c r="C244" s="454"/>
      <c r="D244" s="454"/>
      <c r="E244" s="454"/>
      <c r="F244" s="454"/>
      <c r="G244" s="454"/>
      <c r="H244" s="460">
        <f>+L243+L238</f>
        <v>0</v>
      </c>
      <c r="I244" s="461"/>
      <c r="J244" s="315"/>
      <c r="K244" s="164"/>
      <c r="L244" s="340"/>
      <c r="M244" s="123"/>
      <c r="N244" s="315"/>
      <c r="P244" s="315"/>
      <c r="R244" s="315"/>
    </row>
    <row r="245" spans="1:247" s="33" customFormat="1" ht="15" hidden="1" customHeight="1" outlineLevel="1" x14ac:dyDescent="0.25">
      <c r="A245" s="45"/>
      <c r="B245" s="455" t="s">
        <v>36</v>
      </c>
      <c r="C245" s="455"/>
      <c r="D245" s="455"/>
      <c r="E245" s="455"/>
      <c r="F245" s="455"/>
      <c r="G245" s="455"/>
      <c r="H245" s="536" t="str">
        <f>+K276</f>
        <v>EN ATTENTE</v>
      </c>
      <c r="I245" s="536"/>
      <c r="J245" s="536"/>
      <c r="K245" s="536"/>
      <c r="L245" s="311"/>
      <c r="M245" s="45"/>
      <c r="N245" s="311"/>
      <c r="O245" s="45"/>
      <c r="P245" s="311"/>
      <c r="Q245" s="45"/>
      <c r="R245" s="311"/>
      <c r="S245" s="45"/>
      <c r="T245" s="45"/>
      <c r="U245" s="45"/>
      <c r="V245" s="45"/>
      <c r="W245" s="45"/>
      <c r="X245" s="45"/>
      <c r="Y245" s="45"/>
      <c r="Z245" s="45"/>
      <c r="AA245" s="45"/>
      <c r="AB245" s="45"/>
      <c r="AC245" s="45"/>
      <c r="AD245" s="45"/>
      <c r="AE245" s="45"/>
      <c r="AF245" s="45"/>
      <c r="AG245" s="45"/>
      <c r="AH245" s="45"/>
      <c r="AI245" s="45"/>
      <c r="AJ245" s="45"/>
      <c r="AK245" s="45"/>
      <c r="AL245" s="45"/>
      <c r="AM245" s="45"/>
      <c r="AN245" s="45"/>
      <c r="AO245" s="45"/>
      <c r="AP245" s="45"/>
      <c r="AQ245" s="45"/>
      <c r="AR245" s="45"/>
      <c r="AS245" s="45"/>
      <c r="AT245" s="45"/>
      <c r="AU245" s="45"/>
      <c r="AV245" s="45"/>
      <c r="AW245" s="45"/>
      <c r="AX245" s="45"/>
      <c r="AY245" s="45"/>
      <c r="AZ245" s="45"/>
      <c r="BA245" s="45"/>
      <c r="BB245" s="45"/>
      <c r="BC245" s="45"/>
      <c r="BD245" s="45"/>
      <c r="BE245" s="45"/>
      <c r="BF245" s="45"/>
      <c r="BG245" s="45"/>
      <c r="BH245" s="45"/>
      <c r="BI245" s="45"/>
      <c r="BJ245" s="45"/>
      <c r="BK245" s="45"/>
      <c r="BL245" s="45"/>
      <c r="BM245" s="45"/>
      <c r="BN245" s="45"/>
      <c r="BO245" s="45"/>
      <c r="BP245" s="45"/>
      <c r="BQ245" s="45"/>
      <c r="BR245" s="45"/>
      <c r="BS245" s="45"/>
      <c r="BT245" s="45"/>
      <c r="BU245" s="45"/>
      <c r="BV245" s="45"/>
      <c r="BW245" s="45"/>
      <c r="BX245" s="45"/>
      <c r="BY245" s="45"/>
      <c r="BZ245" s="45"/>
      <c r="CA245" s="45"/>
      <c r="CB245" s="45"/>
      <c r="CC245" s="45"/>
      <c r="CD245" s="45"/>
      <c r="CE245" s="45"/>
      <c r="CF245" s="45"/>
      <c r="CG245" s="45"/>
      <c r="CH245" s="45"/>
      <c r="CI245" s="45"/>
      <c r="CJ245" s="45"/>
      <c r="CK245" s="45"/>
      <c r="CL245" s="45"/>
      <c r="CM245" s="45"/>
      <c r="CN245" s="45"/>
      <c r="CO245" s="45"/>
      <c r="CP245" s="45"/>
      <c r="CQ245" s="45"/>
      <c r="CR245" s="45"/>
      <c r="CS245" s="45"/>
      <c r="CT245" s="45"/>
      <c r="CU245" s="45"/>
      <c r="CV245" s="45"/>
      <c r="CW245" s="45"/>
      <c r="CX245" s="45"/>
      <c r="CY245" s="45"/>
      <c r="CZ245" s="45"/>
      <c r="DA245" s="45"/>
      <c r="DB245" s="45"/>
      <c r="DC245" s="45"/>
      <c r="DD245" s="45"/>
      <c r="DE245" s="45"/>
      <c r="DF245" s="45"/>
      <c r="DG245" s="45"/>
      <c r="DH245" s="45"/>
      <c r="DI245" s="45"/>
      <c r="DJ245" s="45"/>
      <c r="DK245" s="45"/>
      <c r="DL245" s="45"/>
      <c r="DM245" s="45"/>
      <c r="DN245" s="45"/>
      <c r="DO245" s="45"/>
      <c r="DP245" s="45"/>
      <c r="DQ245" s="45"/>
      <c r="DR245" s="45"/>
      <c r="DS245" s="45"/>
      <c r="DT245" s="45"/>
      <c r="DU245" s="45"/>
      <c r="DV245" s="45"/>
      <c r="DW245" s="45"/>
      <c r="DX245" s="45"/>
      <c r="DY245" s="45"/>
      <c r="DZ245" s="45"/>
      <c r="EA245" s="45"/>
      <c r="EB245" s="45"/>
      <c r="EC245" s="45"/>
      <c r="ED245" s="45"/>
      <c r="EE245" s="45"/>
      <c r="EF245" s="45"/>
      <c r="EG245" s="45"/>
      <c r="EH245" s="45"/>
      <c r="EI245" s="45"/>
      <c r="EJ245" s="45"/>
      <c r="EK245" s="45"/>
      <c r="EL245" s="45"/>
      <c r="EM245" s="45"/>
      <c r="EN245" s="45"/>
      <c r="EO245" s="45"/>
      <c r="EP245" s="45"/>
      <c r="EQ245" s="45"/>
      <c r="ER245" s="45"/>
      <c r="ES245" s="45"/>
      <c r="ET245" s="45"/>
      <c r="EU245" s="45"/>
      <c r="EV245" s="45"/>
      <c r="EW245" s="45"/>
      <c r="EX245" s="45"/>
      <c r="EY245" s="45"/>
      <c r="EZ245" s="45"/>
      <c r="FA245" s="45"/>
      <c r="FB245" s="45"/>
      <c r="FC245" s="45"/>
      <c r="FD245" s="45"/>
      <c r="FE245" s="45"/>
      <c r="FF245" s="45"/>
      <c r="FG245" s="45"/>
      <c r="FH245" s="45"/>
      <c r="FI245" s="45"/>
      <c r="FJ245" s="45"/>
      <c r="FK245" s="45"/>
      <c r="FL245" s="45"/>
      <c r="FM245" s="45"/>
      <c r="FN245" s="45"/>
      <c r="FO245" s="45"/>
      <c r="FP245" s="45"/>
      <c r="FQ245" s="45"/>
      <c r="FR245" s="45"/>
      <c r="FS245" s="45"/>
      <c r="FT245" s="45"/>
      <c r="FU245" s="45"/>
      <c r="FV245" s="45"/>
      <c r="FW245" s="45"/>
      <c r="FX245" s="45"/>
      <c r="FY245" s="45"/>
      <c r="FZ245" s="45"/>
      <c r="GA245" s="45"/>
      <c r="GB245" s="45"/>
      <c r="GC245" s="45"/>
      <c r="GD245" s="45"/>
      <c r="GE245" s="45"/>
      <c r="GF245" s="45"/>
      <c r="GG245" s="45"/>
      <c r="GH245" s="45"/>
      <c r="GI245" s="45"/>
      <c r="GJ245" s="45"/>
      <c r="GK245" s="45"/>
      <c r="GL245" s="45"/>
      <c r="GM245" s="45"/>
      <c r="GN245" s="45"/>
      <c r="GO245" s="45"/>
      <c r="GP245" s="45"/>
      <c r="GQ245" s="45"/>
      <c r="GR245" s="45"/>
      <c r="GS245" s="45"/>
      <c r="GT245" s="45"/>
      <c r="GU245" s="45"/>
      <c r="GV245" s="45"/>
      <c r="GW245" s="45"/>
      <c r="GX245" s="45"/>
      <c r="GY245" s="45"/>
      <c r="GZ245" s="45"/>
      <c r="HA245" s="45"/>
      <c r="HB245" s="45"/>
      <c r="HC245" s="45"/>
      <c r="HD245" s="45"/>
      <c r="HE245" s="45"/>
      <c r="HF245" s="45"/>
      <c r="HG245" s="45"/>
      <c r="HH245" s="45"/>
      <c r="HI245" s="45"/>
      <c r="HJ245" s="45"/>
      <c r="HK245" s="45"/>
      <c r="HL245" s="45"/>
      <c r="HM245" s="45"/>
      <c r="HN245" s="45"/>
      <c r="HO245" s="45"/>
      <c r="HP245" s="45"/>
      <c r="HQ245" s="45"/>
      <c r="HR245" s="45"/>
      <c r="HS245" s="45"/>
      <c r="HT245" s="45"/>
      <c r="HU245" s="45"/>
      <c r="HV245" s="45"/>
      <c r="HW245" s="45"/>
      <c r="HX245" s="45"/>
      <c r="HY245" s="45"/>
      <c r="HZ245" s="45"/>
      <c r="IA245" s="45"/>
      <c r="IB245" s="45"/>
      <c r="IC245" s="45"/>
      <c r="ID245" s="45"/>
      <c r="IE245" s="45"/>
      <c r="IF245" s="45"/>
      <c r="IG245" s="45"/>
      <c r="IH245" s="45"/>
      <c r="II245" s="45"/>
      <c r="IJ245" s="45"/>
      <c r="IK245" s="45"/>
      <c r="IL245" s="45"/>
      <c r="IM245" s="45"/>
    </row>
    <row r="246" spans="1:247" s="33" customFormat="1" ht="12.75" hidden="1" outlineLevel="1" x14ac:dyDescent="0.25">
      <c r="A246" s="45"/>
      <c r="B246" s="45"/>
      <c r="C246" s="45"/>
      <c r="D246" s="311"/>
      <c r="E246" s="175"/>
      <c r="F246" s="311"/>
      <c r="G246" s="175"/>
      <c r="H246" s="311"/>
      <c r="I246" s="164"/>
      <c r="J246" s="311"/>
      <c r="K246" s="164"/>
      <c r="L246" s="311"/>
      <c r="M246" s="164"/>
      <c r="N246" s="311"/>
      <c r="P246" s="311"/>
      <c r="R246" s="311"/>
    </row>
    <row r="247" spans="1:247" s="33" customFormat="1" collapsed="1" x14ac:dyDescent="0.25">
      <c r="A247" s="489" t="s">
        <v>63</v>
      </c>
      <c r="B247" s="489"/>
      <c r="C247" s="489"/>
      <c r="D247" s="311"/>
      <c r="F247" s="311"/>
      <c r="H247" s="311"/>
      <c r="I247" s="177"/>
      <c r="J247" s="311"/>
      <c r="L247" s="311"/>
      <c r="N247" s="311"/>
      <c r="P247" s="311"/>
      <c r="R247" s="311"/>
    </row>
    <row r="248" spans="1:247" s="33" customFormat="1" ht="12.75" x14ac:dyDescent="0.25">
      <c r="D248" s="311"/>
      <c r="F248" s="311"/>
      <c r="H248" s="311"/>
      <c r="J248" s="311"/>
      <c r="L248" s="311"/>
      <c r="N248" s="311"/>
      <c r="P248" s="311"/>
      <c r="R248" s="311"/>
      <c r="U248" s="102" t="s">
        <v>10</v>
      </c>
      <c r="V248" s="103" t="s">
        <v>13</v>
      </c>
      <c r="W248" s="104" t="s">
        <v>9</v>
      </c>
      <c r="Y248" s="7"/>
    </row>
    <row r="249" spans="1:247" s="180" customFormat="1" x14ac:dyDescent="0.25">
      <c r="A249" s="178"/>
      <c r="B249" s="178"/>
      <c r="C249" s="412" t="s">
        <v>456</v>
      </c>
      <c r="D249" s="500" t="str">
        <f>+D35</f>
        <v>Lepage</v>
      </c>
      <c r="E249" s="508"/>
      <c r="F249" s="500" t="str">
        <f>+F35</f>
        <v>Hattais</v>
      </c>
      <c r="G249" s="508"/>
      <c r="H249" s="500" t="str">
        <f>+H35</f>
        <v>ATCE</v>
      </c>
      <c r="I249" s="508"/>
      <c r="J249" s="500" t="str">
        <f>+J35</f>
        <v>4</v>
      </c>
      <c r="K249" s="508"/>
      <c r="L249" s="500" t="str">
        <f>+L35</f>
        <v>5</v>
      </c>
      <c r="M249" s="508"/>
      <c r="N249" s="487" t="str">
        <f>+N35</f>
        <v>6</v>
      </c>
      <c r="O249" s="488"/>
      <c r="P249" s="487" t="str">
        <f>+P35</f>
        <v>7</v>
      </c>
      <c r="Q249" s="488"/>
      <c r="R249" s="487" t="str">
        <f>+R35</f>
        <v>8</v>
      </c>
      <c r="S249" s="488"/>
      <c r="U249" s="273" t="str">
        <f>+D249</f>
        <v>Lepage</v>
      </c>
      <c r="V249" s="273" t="str">
        <f>+F249</f>
        <v>Hattais</v>
      </c>
      <c r="W249" s="273" t="str">
        <f>+H249</f>
        <v>ATCE</v>
      </c>
      <c r="X249" s="273" t="str">
        <f>+J249</f>
        <v>4</v>
      </c>
      <c r="Y249" s="273" t="str">
        <f>+L249</f>
        <v>5</v>
      </c>
      <c r="Z249" s="273" t="str">
        <f>+N249</f>
        <v>6</v>
      </c>
      <c r="AA249" s="273" t="str">
        <f>+P249</f>
        <v>7</v>
      </c>
      <c r="AB249" s="181" t="str">
        <f>+R249</f>
        <v>8</v>
      </c>
      <c r="AC249" s="109"/>
      <c r="AD249" s="274" t="s">
        <v>94</v>
      </c>
    </row>
    <row r="250" spans="1:247" s="188" customFormat="1" ht="8.25" x14ac:dyDescent="0.25">
      <c r="A250" s="183"/>
      <c r="B250" s="184"/>
      <c r="C250" s="185"/>
      <c r="D250" s="318"/>
      <c r="E250" s="186"/>
      <c r="F250" s="353"/>
      <c r="G250" s="187"/>
      <c r="H250" s="318"/>
      <c r="I250" s="187"/>
      <c r="J250" s="318"/>
      <c r="K250" s="187"/>
      <c r="L250" s="318"/>
      <c r="M250" s="187"/>
      <c r="N250" s="318"/>
      <c r="O250" s="187"/>
      <c r="P250" s="318"/>
      <c r="Q250" s="187"/>
      <c r="R250" s="318"/>
      <c r="S250" s="187"/>
      <c r="U250" s="275"/>
      <c r="V250" s="276"/>
      <c r="W250" s="275"/>
      <c r="X250" s="276"/>
      <c r="Y250" s="275"/>
      <c r="Z250" s="277"/>
      <c r="AA250" s="275"/>
      <c r="AB250" s="277"/>
      <c r="AC250" s="120"/>
      <c r="AD250" s="121"/>
    </row>
    <row r="251" spans="1:247" s="45" customFormat="1" ht="11.25" x14ac:dyDescent="0.25">
      <c r="A251" s="529" t="s">
        <v>261</v>
      </c>
      <c r="B251" s="537"/>
      <c r="C251" s="621"/>
      <c r="D251" s="263"/>
      <c r="E251" s="129"/>
      <c r="F251" s="263"/>
      <c r="G251" s="129"/>
      <c r="H251" s="319"/>
      <c r="I251" s="129"/>
      <c r="J251" s="539"/>
      <c r="K251" s="540"/>
      <c r="L251" s="539"/>
      <c r="M251" s="540"/>
      <c r="N251" s="539"/>
      <c r="O251" s="540"/>
      <c r="P251" s="539"/>
      <c r="Q251" s="540"/>
      <c r="R251" s="520"/>
      <c r="S251" s="521"/>
      <c r="T251" s="131"/>
      <c r="U251" s="132" t="str">
        <f>IF(D251&gt;0,+E251/D251,"")</f>
        <v/>
      </c>
      <c r="V251" s="132" t="str">
        <f>IF(F251&gt;0,+G251/F251,"")</f>
        <v/>
      </c>
      <c r="W251" s="132" t="str">
        <f>IF(H251&gt;0,+I251/H251,"")</f>
        <v/>
      </c>
      <c r="X251" s="132" t="str">
        <f>IF(J251&gt;0,+K251/J251,"")</f>
        <v/>
      </c>
      <c r="Y251" s="132" t="str">
        <f>IF(L251&gt;0,+M251/L251,"")</f>
        <v/>
      </c>
      <c r="Z251" s="132" t="str">
        <f>IF(N251&gt;0,+O251/N251,"")</f>
        <v/>
      </c>
      <c r="AA251" s="132" t="str">
        <f>IF(P251&gt;0,+Q251/P251,"")</f>
        <v/>
      </c>
      <c r="AB251" s="132" t="str">
        <f>IF(R251&gt;0,+S251/R251,"")</f>
        <v/>
      </c>
      <c r="AC251" s="126"/>
      <c r="AD251" s="127" t="e">
        <f>AVERAGE(U251:AB251)</f>
        <v>#DIV/0!</v>
      </c>
    </row>
    <row r="252" spans="1:247" s="45" customFormat="1" ht="11.25" x14ac:dyDescent="0.25">
      <c r="A252" s="529" t="s">
        <v>262</v>
      </c>
      <c r="B252" s="537"/>
      <c r="C252" s="621"/>
      <c r="D252" s="263"/>
      <c r="E252" s="129"/>
      <c r="F252" s="263"/>
      <c r="G252" s="129"/>
      <c r="H252" s="319"/>
      <c r="I252" s="129"/>
      <c r="J252" s="319"/>
      <c r="K252" s="129"/>
      <c r="L252" s="319"/>
      <c r="M252" s="129"/>
      <c r="N252" s="539"/>
      <c r="O252" s="540"/>
      <c r="P252" s="539"/>
      <c r="Q252" s="540"/>
      <c r="R252" s="520"/>
      <c r="S252" s="521"/>
      <c r="T252" s="131"/>
      <c r="U252" s="132" t="str">
        <f>IF(D252&gt;0,+E252/D252,"")</f>
        <v/>
      </c>
      <c r="V252" s="132" t="str">
        <f>IF(F252&gt;0,+G252/F252,"")</f>
        <v/>
      </c>
      <c r="W252" s="132" t="str">
        <f>IF(H252&gt;0,+I252/H252,"")</f>
        <v/>
      </c>
      <c r="X252" s="132" t="str">
        <f>IF(J252&gt;0,+K252/J252,"")</f>
        <v/>
      </c>
      <c r="Y252" s="132" t="str">
        <f>IF(L252&gt;0,+M252/L252,"")</f>
        <v/>
      </c>
      <c r="Z252" s="132" t="str">
        <f>IF(N252&gt;0,+O252/N252,"")</f>
        <v/>
      </c>
      <c r="AA252" s="132" t="str">
        <f>IF(P252&gt;0,+Q252/P252,"")</f>
        <v/>
      </c>
      <c r="AB252" s="132" t="str">
        <f>IF(R252&gt;0,+S252/R252,"")</f>
        <v/>
      </c>
      <c r="AC252" s="131"/>
      <c r="AD252" s="133" t="e">
        <f>AVERAGE(U252:AB252)</f>
        <v>#DIV/0!</v>
      </c>
    </row>
    <row r="253" spans="1:247" s="45" customFormat="1" ht="11.25" x14ac:dyDescent="0.25">
      <c r="A253" s="636"/>
      <c r="B253" s="637"/>
      <c r="C253" s="640"/>
      <c r="D253" s="263"/>
      <c r="E253" s="129"/>
      <c r="F253" s="263"/>
      <c r="G253" s="129"/>
      <c r="H253" s="319"/>
      <c r="I253" s="129"/>
      <c r="J253" s="319"/>
      <c r="K253" s="129"/>
      <c r="L253" s="319"/>
      <c r="M253" s="129"/>
      <c r="N253" s="539"/>
      <c r="O253" s="540"/>
      <c r="P253" s="539"/>
      <c r="Q253" s="540"/>
      <c r="R253" s="520"/>
      <c r="S253" s="521"/>
      <c r="T253" s="131"/>
      <c r="U253" s="132" t="str">
        <f>IF(D253&gt;0,+E253/D253,"")</f>
        <v/>
      </c>
      <c r="V253" s="132" t="str">
        <f>IF(F253&gt;0,+G253/F253,"")</f>
        <v/>
      </c>
      <c r="W253" s="132" t="str">
        <f>IF(H253&gt;0,+I253/H253,"")</f>
        <v/>
      </c>
      <c r="X253" s="132" t="str">
        <f>IF(J253&gt;0,+K253/J253,"")</f>
        <v/>
      </c>
      <c r="Y253" s="132" t="str">
        <f>IF(L253&gt;0,+M253/L253,"")</f>
        <v/>
      </c>
      <c r="Z253" s="132" t="str">
        <f>IF(N253&gt;0,+O253/N253,"")</f>
        <v/>
      </c>
      <c r="AA253" s="132" t="str">
        <f>IF(P253&gt;0,+Q253/P253,"")</f>
        <v/>
      </c>
      <c r="AB253" s="132" t="str">
        <f>IF(R253&gt;0,+S253/R253,"")</f>
        <v/>
      </c>
      <c r="AC253" s="131"/>
      <c r="AD253" s="133" t="e">
        <f>AVERAGE(U253:AB253)</f>
        <v>#DIV/0!</v>
      </c>
    </row>
    <row r="254" spans="1:247" s="151" customFormat="1" ht="8.25" x14ac:dyDescent="0.25">
      <c r="A254" s="199"/>
      <c r="B254" s="200"/>
      <c r="C254" s="201"/>
      <c r="D254" s="263"/>
      <c r="E254" s="136"/>
      <c r="F254" s="263"/>
      <c r="G254" s="136"/>
      <c r="H254" s="263"/>
      <c r="I254" s="136"/>
      <c r="J254" s="263"/>
      <c r="K254" s="202"/>
      <c r="L254" s="263"/>
      <c r="M254" s="203"/>
      <c r="N254" s="263"/>
      <c r="O254" s="203"/>
      <c r="P254" s="263"/>
      <c r="Q254" s="203"/>
      <c r="R254" s="263"/>
      <c r="S254" s="203"/>
      <c r="T254" s="142"/>
      <c r="U254" s="152"/>
      <c r="V254" s="153"/>
      <c r="W254" s="152"/>
      <c r="X254" s="153"/>
      <c r="Y254" s="152"/>
      <c r="Z254" s="153"/>
      <c r="AA254" s="152"/>
      <c r="AB254" s="153"/>
      <c r="AC254" s="139"/>
      <c r="AD254" s="291"/>
    </row>
    <row r="255" spans="1:247" s="174" customFormat="1" ht="11.25" x14ac:dyDescent="0.25">
      <c r="A255" s="205"/>
      <c r="B255" s="205"/>
      <c r="C255" s="206"/>
      <c r="D255" s="320"/>
      <c r="E255" s="207"/>
      <c r="F255" s="320"/>
      <c r="G255" s="207"/>
      <c r="H255" s="320"/>
      <c r="I255" s="208"/>
      <c r="J255" s="320"/>
      <c r="K255" s="208"/>
      <c r="L255" s="320"/>
      <c r="M255" s="209"/>
      <c r="N255" s="320"/>
      <c r="O255" s="209"/>
      <c r="P255" s="320"/>
      <c r="Q255" s="209"/>
      <c r="R255" s="320"/>
      <c r="S255" s="209"/>
      <c r="AD255" s="292"/>
    </row>
    <row r="256" spans="1:247" s="174" customFormat="1" ht="11.25" x14ac:dyDescent="0.25">
      <c r="A256" s="205"/>
      <c r="B256" s="205"/>
      <c r="C256" s="206"/>
      <c r="D256" s="348"/>
      <c r="E256" s="293"/>
      <c r="F256" s="348"/>
      <c r="G256" s="293"/>
      <c r="H256" s="348"/>
      <c r="I256" s="294"/>
      <c r="J256" s="348"/>
      <c r="K256" s="294"/>
      <c r="L256" s="348"/>
      <c r="M256" s="295"/>
      <c r="N256" s="348"/>
      <c r="O256" s="295"/>
      <c r="P256" s="348"/>
      <c r="Q256" s="295"/>
      <c r="R256" s="348"/>
      <c r="S256" s="295"/>
      <c r="AD256" s="296"/>
    </row>
    <row r="257" spans="1:30" s="180" customFormat="1" x14ac:dyDescent="0.25">
      <c r="C257" s="412" t="s">
        <v>457</v>
      </c>
      <c r="D257" s="500" t="str">
        <f>+D35</f>
        <v>Lepage</v>
      </c>
      <c r="E257" s="508"/>
      <c r="F257" s="500" t="str">
        <f>+F35</f>
        <v>Hattais</v>
      </c>
      <c r="G257" s="508"/>
      <c r="H257" s="500" t="str">
        <f>+H35</f>
        <v>ATCE</v>
      </c>
      <c r="I257" s="508"/>
      <c r="J257" s="500" t="str">
        <f>+J35</f>
        <v>4</v>
      </c>
      <c r="K257" s="508"/>
      <c r="L257" s="500" t="str">
        <f>+L35</f>
        <v>5</v>
      </c>
      <c r="M257" s="508"/>
      <c r="N257" s="487" t="str">
        <f>+N35</f>
        <v>6</v>
      </c>
      <c r="O257" s="488"/>
      <c r="P257" s="487" t="str">
        <f>+P35</f>
        <v>7</v>
      </c>
      <c r="Q257" s="488"/>
      <c r="R257" s="487" t="str">
        <f>+R35</f>
        <v>8</v>
      </c>
      <c r="S257" s="488"/>
      <c r="T257" s="210"/>
      <c r="U257" s="273" t="str">
        <f>+D257</f>
        <v>Lepage</v>
      </c>
      <c r="V257" s="273" t="str">
        <f>+F257</f>
        <v>Hattais</v>
      </c>
      <c r="W257" s="273" t="str">
        <f>+H257</f>
        <v>ATCE</v>
      </c>
      <c r="X257" s="273" t="str">
        <f>+J257</f>
        <v>4</v>
      </c>
      <c r="Y257" s="273" t="str">
        <f>+L257</f>
        <v>5</v>
      </c>
      <c r="Z257" s="273" t="str">
        <f>+N257</f>
        <v>6</v>
      </c>
      <c r="AA257" s="273" t="str">
        <f>+P257</f>
        <v>7</v>
      </c>
      <c r="AB257" s="181" t="str">
        <f>+R257</f>
        <v>8</v>
      </c>
      <c r="AC257" s="109"/>
      <c r="AD257" s="274" t="s">
        <v>94</v>
      </c>
    </row>
    <row r="258" spans="1:30" s="151" customFormat="1" ht="8.25" x14ac:dyDescent="0.25">
      <c r="A258" s="211"/>
      <c r="B258" s="212"/>
      <c r="C258" s="213"/>
      <c r="D258" s="263"/>
      <c r="E258" s="136"/>
      <c r="F258" s="263"/>
      <c r="G258" s="136"/>
      <c r="H258" s="263"/>
      <c r="I258" s="202"/>
      <c r="J258" s="263"/>
      <c r="K258" s="202"/>
      <c r="L258" s="263"/>
      <c r="M258" s="203"/>
      <c r="N258" s="263"/>
      <c r="O258" s="203"/>
      <c r="P258" s="263"/>
      <c r="Q258" s="203"/>
      <c r="R258" s="263"/>
      <c r="S258" s="203"/>
      <c r="T258" s="142"/>
      <c r="U258" s="275"/>
      <c r="V258" s="276"/>
      <c r="W258" s="275"/>
      <c r="X258" s="276"/>
      <c r="Y258" s="275"/>
      <c r="Z258" s="277"/>
      <c r="AA258" s="275"/>
      <c r="AB258" s="277"/>
      <c r="AC258" s="120"/>
      <c r="AD258" s="121"/>
    </row>
    <row r="259" spans="1:30" s="45" customFormat="1" ht="11.25" x14ac:dyDescent="0.25">
      <c r="A259" s="529" t="s">
        <v>259</v>
      </c>
      <c r="B259" s="537"/>
      <c r="C259" s="621"/>
      <c r="D259" s="527"/>
      <c r="E259" s="528"/>
      <c r="F259" s="263"/>
      <c r="G259" s="129"/>
      <c r="H259" s="319"/>
      <c r="I259" s="129"/>
      <c r="J259" s="539"/>
      <c r="K259" s="540"/>
      <c r="L259" s="539"/>
      <c r="M259" s="540"/>
      <c r="N259" s="539"/>
      <c r="O259" s="540"/>
      <c r="P259" s="539"/>
      <c r="Q259" s="540"/>
      <c r="R259" s="520"/>
      <c r="S259" s="521"/>
      <c r="T259" s="131"/>
      <c r="U259" s="132" t="str">
        <f>IF(D259&gt;0,+E259/D259,"")</f>
        <v/>
      </c>
      <c r="V259" s="132" t="str">
        <f>IF(F259&gt;0,+G259/F259,"")</f>
        <v/>
      </c>
      <c r="W259" s="132" t="str">
        <f>IF(H259&gt;0,+I259/H259,"")</f>
        <v/>
      </c>
      <c r="X259" s="132" t="str">
        <f>IF(J259&gt;0,+K259/J259,"")</f>
        <v/>
      </c>
      <c r="Y259" s="132" t="str">
        <f>IF(L259&gt;0,+M259/L259,"")</f>
        <v/>
      </c>
      <c r="Z259" s="132" t="str">
        <f>IF(N259&gt;0,+O259/N259,"")</f>
        <v/>
      </c>
      <c r="AA259" s="132" t="str">
        <f>IF(P259&gt;0,+Q259/P259,"")</f>
        <v/>
      </c>
      <c r="AB259" s="132" t="str">
        <f>IF(R259&gt;0,+S259/R259,"")</f>
        <v/>
      </c>
      <c r="AC259" s="126"/>
      <c r="AD259" s="127" t="e">
        <f>AVERAGE(U259:AB259)</f>
        <v>#DIV/0!</v>
      </c>
    </row>
    <row r="260" spans="1:30" s="45" customFormat="1" ht="11.25" x14ac:dyDescent="0.25">
      <c r="A260" s="541" t="s">
        <v>260</v>
      </c>
      <c r="B260" s="542"/>
      <c r="C260" s="542"/>
      <c r="D260" s="263"/>
      <c r="E260" s="129"/>
      <c r="F260" s="263"/>
      <c r="G260" s="129"/>
      <c r="H260" s="319"/>
      <c r="I260" s="129"/>
      <c r="J260" s="319"/>
      <c r="K260" s="129"/>
      <c r="L260" s="319"/>
      <c r="M260" s="129"/>
      <c r="N260" s="539"/>
      <c r="O260" s="540"/>
      <c r="P260" s="539"/>
      <c r="Q260" s="540"/>
      <c r="R260" s="539"/>
      <c r="S260" s="540"/>
      <c r="T260" s="174"/>
      <c r="U260" s="132" t="str">
        <f>IF(D260&gt;0,+E260/D260,"")</f>
        <v/>
      </c>
      <c r="V260" s="132" t="str">
        <f>IF(F260&gt;0,+G260/F260,"")</f>
        <v/>
      </c>
      <c r="W260" s="132" t="str">
        <f>IF(H260&gt;0,+I260/H260,"")</f>
        <v/>
      </c>
      <c r="X260" s="132" t="str">
        <f>IF(J260&gt;0,+K260/J260,"")</f>
        <v/>
      </c>
      <c r="Y260" s="132" t="str">
        <f>IF(L260&gt;0,+M260/L260,"")</f>
        <v/>
      </c>
      <c r="Z260" s="132" t="str">
        <f>IF(N260&gt;0,+O260/N260,"")</f>
        <v/>
      </c>
      <c r="AA260" s="132" t="str">
        <f>IF(P260&gt;0,+Q260/P260,"")</f>
        <v/>
      </c>
      <c r="AB260" s="132" t="str">
        <f>IF(R260&gt;0,+S260/R260,"")</f>
        <v/>
      </c>
      <c r="AC260" s="131"/>
      <c r="AD260" s="133" t="e">
        <f>AVERAGE(U260:AB260)</f>
        <v>#DIV/0!</v>
      </c>
    </row>
    <row r="261" spans="1:30" s="45" customFormat="1" ht="11.25" x14ac:dyDescent="0.25">
      <c r="A261" s="627"/>
      <c r="B261" s="628"/>
      <c r="C261" s="628"/>
      <c r="D261" s="263"/>
      <c r="E261" s="129"/>
      <c r="F261" s="263"/>
      <c r="G261" s="129"/>
      <c r="H261" s="319"/>
      <c r="I261" s="129"/>
      <c r="J261" s="319"/>
      <c r="K261" s="129"/>
      <c r="L261" s="319"/>
      <c r="M261" s="129"/>
      <c r="N261" s="539"/>
      <c r="O261" s="540"/>
      <c r="P261" s="539"/>
      <c r="Q261" s="540"/>
      <c r="R261" s="539"/>
      <c r="S261" s="540"/>
      <c r="T261" s="174"/>
      <c r="U261" s="132" t="str">
        <f>IF(D261&gt;0,+E261/D261,"")</f>
        <v/>
      </c>
      <c r="V261" s="132" t="str">
        <f>IF(F261&gt;0,+G261/F261,"")</f>
        <v/>
      </c>
      <c r="W261" s="132" t="str">
        <f>IF(H261&gt;0,+I261/H261,"")</f>
        <v/>
      </c>
      <c r="X261" s="132" t="str">
        <f>IF(J261&gt;0,+K261/J261,"")</f>
        <v/>
      </c>
      <c r="Y261" s="132" t="str">
        <f>IF(L261&gt;0,+M261/L261,"")</f>
        <v/>
      </c>
      <c r="Z261" s="132" t="str">
        <f>IF(N261&gt;0,+O261/N261,"")</f>
        <v/>
      </c>
      <c r="AA261" s="132" t="str">
        <f>IF(P261&gt;0,+Q261/P261,"")</f>
        <v/>
      </c>
      <c r="AB261" s="132" t="str">
        <f>IF(R261&gt;0,+S261/R261,"")</f>
        <v/>
      </c>
      <c r="AC261" s="131"/>
      <c r="AD261" s="133" t="e">
        <f>AVERAGE(U261:AB261)</f>
        <v>#DIV/0!</v>
      </c>
    </row>
    <row r="262" spans="1:30" s="45" customFormat="1" ht="11.25" x14ac:dyDescent="0.25">
      <c r="A262" s="636"/>
      <c r="B262" s="637"/>
      <c r="C262" s="637"/>
      <c r="D262" s="263"/>
      <c r="E262" s="129"/>
      <c r="F262" s="263"/>
      <c r="G262" s="129"/>
      <c r="H262" s="319"/>
      <c r="I262" s="129"/>
      <c r="J262" s="319"/>
      <c r="K262" s="129"/>
      <c r="L262" s="319"/>
      <c r="M262" s="129"/>
      <c r="N262" s="539"/>
      <c r="O262" s="540"/>
      <c r="P262" s="539"/>
      <c r="Q262" s="540"/>
      <c r="R262" s="539"/>
      <c r="S262" s="540"/>
      <c r="T262" s="174"/>
      <c r="U262" s="132" t="str">
        <f>IF(D262&gt;0,+E262/D262,"")</f>
        <v/>
      </c>
      <c r="V262" s="132" t="str">
        <f>IF(F262&gt;0,+G262/F262,"")</f>
        <v/>
      </c>
      <c r="W262" s="132" t="str">
        <f>IF(H262&gt;0,+I262/H262,"")</f>
        <v/>
      </c>
      <c r="X262" s="132" t="str">
        <f>IF(J262&gt;0,+K262/J262,"")</f>
        <v/>
      </c>
      <c r="Y262" s="132" t="str">
        <f>IF(L262&gt;0,+M262/L262,"")</f>
        <v/>
      </c>
      <c r="Z262" s="132" t="str">
        <f>IF(N262&gt;0,+O262/N262,"")</f>
        <v/>
      </c>
      <c r="AA262" s="132" t="str">
        <f>IF(P262&gt;0,+Q262/P262,"")</f>
        <v/>
      </c>
      <c r="AB262" s="132" t="str">
        <f>IF(R262&gt;0,+S262/R262,"")</f>
        <v/>
      </c>
      <c r="AC262" s="131"/>
      <c r="AD262" s="133" t="e">
        <f>AVERAGE(U262:AB262)</f>
        <v>#DIV/0!</v>
      </c>
    </row>
    <row r="263" spans="1:30" s="151" customFormat="1" ht="8.25" x14ac:dyDescent="0.25">
      <c r="A263" s="199"/>
      <c r="B263" s="200"/>
      <c r="C263" s="201"/>
      <c r="D263" s="319"/>
      <c r="E263" s="136"/>
      <c r="F263" s="263"/>
      <c r="G263" s="136"/>
      <c r="H263" s="263"/>
      <c r="I263" s="202"/>
      <c r="J263" s="263"/>
      <c r="K263" s="202"/>
      <c r="L263" s="263"/>
      <c r="M263" s="203"/>
      <c r="N263" s="263"/>
      <c r="O263" s="203"/>
      <c r="P263" s="263"/>
      <c r="Q263" s="203"/>
      <c r="R263" s="263"/>
      <c r="S263" s="203"/>
      <c r="T263" s="142"/>
      <c r="U263" s="152"/>
      <c r="V263" s="153"/>
      <c r="W263" s="152"/>
      <c r="X263" s="153"/>
      <c r="Y263" s="152"/>
      <c r="Z263" s="153"/>
      <c r="AA263" s="152"/>
      <c r="AB263" s="153"/>
      <c r="AC263" s="139"/>
      <c r="AD263" s="152"/>
    </row>
    <row r="264" spans="1:30" s="33" customFormat="1" ht="12.75" x14ac:dyDescent="0.25">
      <c r="A264" s="216"/>
      <c r="B264" s="216"/>
      <c r="C264" s="216"/>
      <c r="D264" s="321"/>
      <c r="E264" s="216"/>
      <c r="F264" s="321"/>
      <c r="G264" s="216"/>
      <c r="H264" s="321"/>
      <c r="I264" s="216"/>
      <c r="J264" s="321"/>
      <c r="K264" s="216"/>
      <c r="L264" s="321"/>
      <c r="M264" s="216"/>
      <c r="N264" s="344"/>
      <c r="O264" s="46"/>
      <c r="P264" s="344"/>
      <c r="Q264" s="46"/>
      <c r="R264" s="344"/>
      <c r="S264" s="46"/>
    </row>
    <row r="265" spans="1:30" s="33" customFormat="1" ht="12.75" x14ac:dyDescent="0.25">
      <c r="A265" s="297"/>
      <c r="B265" s="297"/>
      <c r="C265" s="297"/>
      <c r="D265" s="349"/>
      <c r="E265" s="297"/>
      <c r="F265" s="349"/>
      <c r="G265" s="297"/>
      <c r="H265" s="349"/>
      <c r="I265" s="297"/>
      <c r="J265" s="349"/>
      <c r="K265" s="297"/>
      <c r="L265" s="349"/>
      <c r="M265" s="297"/>
      <c r="N265" s="311"/>
      <c r="P265" s="311"/>
      <c r="R265" s="311"/>
    </row>
    <row r="266" spans="1:30" s="33" customFormat="1" ht="15" customHeight="1" x14ac:dyDescent="0.25">
      <c r="A266" s="489" t="s">
        <v>97</v>
      </c>
      <c r="B266" s="489"/>
      <c r="C266" s="489"/>
      <c r="D266" s="489"/>
      <c r="E266" s="489"/>
      <c r="F266" s="323"/>
      <c r="H266" s="323"/>
      <c r="J266" s="323"/>
      <c r="L266" s="323"/>
      <c r="N266" s="311"/>
      <c r="O266" s="298"/>
      <c r="P266" s="311"/>
      <c r="R266" s="311"/>
      <c r="U266" s="298" t="s">
        <v>16</v>
      </c>
    </row>
    <row r="267" spans="1:30" s="48" customFormat="1" ht="7.5" customHeight="1" x14ac:dyDescent="0.25">
      <c r="A267" s="223"/>
      <c r="B267" s="223"/>
      <c r="C267" s="223"/>
      <c r="D267" s="324"/>
      <c r="E267" s="49"/>
      <c r="F267" s="324"/>
      <c r="G267" s="49"/>
      <c r="H267" s="324"/>
      <c r="J267" s="324"/>
      <c r="L267" s="324"/>
      <c r="N267" s="311"/>
      <c r="O267" s="298"/>
      <c r="P267" s="311"/>
      <c r="R267" s="311"/>
      <c r="U267" s="298" t="s">
        <v>29</v>
      </c>
    </row>
    <row r="268" spans="1:30" s="49" customFormat="1" ht="24.75" customHeight="1" x14ac:dyDescent="0.25">
      <c r="A268" s="299" t="s">
        <v>2</v>
      </c>
      <c r="B268" s="300"/>
      <c r="C268" s="301"/>
      <c r="D268" s="350"/>
      <c r="E268" s="225"/>
      <c r="F268" s="325"/>
      <c r="G268" s="35"/>
      <c r="H268" s="524" t="s">
        <v>42</v>
      </c>
      <c r="I268" s="524"/>
      <c r="J268" s="524" t="s">
        <v>32</v>
      </c>
      <c r="K268" s="525"/>
      <c r="L268" s="525"/>
      <c r="M268" s="526"/>
      <c r="N268" s="314"/>
      <c r="O268" s="298"/>
      <c r="P268" s="314"/>
      <c r="R268" s="314"/>
      <c r="U268" s="298" t="s">
        <v>28</v>
      </c>
      <c r="V268" s="124"/>
      <c r="W268" s="302"/>
    </row>
    <row r="269" spans="1:30" s="50" customFormat="1" ht="15" customHeight="1" x14ac:dyDescent="0.25">
      <c r="A269" s="228"/>
      <c r="B269" s="229" t="str">
        <f t="shared" ref="B269:C276" si="108">+B7</f>
        <v>Lepage</v>
      </c>
      <c r="C269" s="24" t="str">
        <f t="shared" si="108"/>
        <v>35 - Noyal Chatillon</v>
      </c>
      <c r="D269" s="24"/>
      <c r="E269" s="230"/>
      <c r="F269" s="633">
        <f>+H163</f>
        <v>0</v>
      </c>
      <c r="G269" s="633"/>
      <c r="H269" s="633"/>
      <c r="I269" s="633"/>
      <c r="J269" s="329"/>
      <c r="K269" s="515" t="s">
        <v>16</v>
      </c>
      <c r="L269" s="516"/>
      <c r="M269" s="517"/>
      <c r="N269" s="345"/>
      <c r="O269" s="298"/>
      <c r="P269" s="345"/>
      <c r="R269" s="345"/>
      <c r="U269" s="298" t="s">
        <v>134</v>
      </c>
      <c r="V269" s="298"/>
      <c r="W269" s="303"/>
    </row>
    <row r="270" spans="1:30" s="50" customFormat="1" ht="15" customHeight="1" x14ac:dyDescent="0.25">
      <c r="A270" s="228"/>
      <c r="B270" s="229" t="str">
        <f t="shared" si="108"/>
        <v>Hattais</v>
      </c>
      <c r="C270" s="24" t="str">
        <f t="shared" si="108"/>
        <v>35 - Crevin</v>
      </c>
      <c r="D270" s="532"/>
      <c r="E270" s="532"/>
      <c r="F270" s="633">
        <f>+H190</f>
        <v>0</v>
      </c>
      <c r="G270" s="633"/>
      <c r="H270" s="633"/>
      <c r="I270" s="633"/>
      <c r="J270" s="329"/>
      <c r="K270" s="515" t="s">
        <v>16</v>
      </c>
      <c r="L270" s="516"/>
      <c r="M270" s="517"/>
      <c r="N270" s="345"/>
      <c r="O270" s="298"/>
      <c r="P270" s="345"/>
      <c r="R270" s="345"/>
      <c r="U270" s="298" t="s">
        <v>164</v>
      </c>
      <c r="V270" s="298"/>
      <c r="W270" s="303"/>
    </row>
    <row r="271" spans="1:30" s="50" customFormat="1" ht="15" customHeight="1" x14ac:dyDescent="0.25">
      <c r="A271" s="228"/>
      <c r="B271" s="229" t="str">
        <f t="shared" si="108"/>
        <v>ATCE</v>
      </c>
      <c r="C271" s="24" t="str">
        <f t="shared" si="108"/>
        <v>35 - Saint Malo</v>
      </c>
      <c r="D271" s="532"/>
      <c r="E271" s="532"/>
      <c r="F271" s="633">
        <f>+H198</f>
        <v>0</v>
      </c>
      <c r="G271" s="633"/>
      <c r="H271" s="633"/>
      <c r="I271" s="633"/>
      <c r="J271" s="329"/>
      <c r="K271" s="515" t="s">
        <v>16</v>
      </c>
      <c r="L271" s="516"/>
      <c r="M271" s="517"/>
      <c r="N271" s="345"/>
      <c r="P271" s="345"/>
      <c r="R271" s="345"/>
      <c r="U271" s="298" t="s">
        <v>458</v>
      </c>
      <c r="V271" s="298"/>
      <c r="W271" s="303"/>
    </row>
    <row r="272" spans="1:30" s="50" customFormat="1" x14ac:dyDescent="0.25">
      <c r="A272" s="228"/>
      <c r="B272" s="229" t="str">
        <f t="shared" si="108"/>
        <v>4</v>
      </c>
      <c r="C272" s="24">
        <f t="shared" si="108"/>
        <v>0</v>
      </c>
      <c r="D272" s="532"/>
      <c r="E272" s="532"/>
      <c r="F272" s="633">
        <f>+H206</f>
        <v>0</v>
      </c>
      <c r="G272" s="633"/>
      <c r="H272" s="633"/>
      <c r="I272" s="633"/>
      <c r="J272" s="329"/>
      <c r="K272" s="515" t="s">
        <v>16</v>
      </c>
      <c r="L272" s="516"/>
      <c r="M272" s="517"/>
      <c r="N272" s="345"/>
      <c r="P272" s="345"/>
      <c r="R272" s="345"/>
      <c r="U272" s="298"/>
      <c r="V272" s="298"/>
      <c r="W272" s="303"/>
    </row>
    <row r="273" spans="1:23" s="50" customFormat="1" ht="15" customHeight="1" x14ac:dyDescent="0.25">
      <c r="A273" s="228"/>
      <c r="B273" s="229" t="str">
        <f t="shared" si="108"/>
        <v>5</v>
      </c>
      <c r="C273" s="24">
        <f t="shared" si="108"/>
        <v>0</v>
      </c>
      <c r="D273" s="532"/>
      <c r="E273" s="532"/>
      <c r="F273" s="632">
        <f>+H214</f>
        <v>0</v>
      </c>
      <c r="G273" s="632"/>
      <c r="H273" s="632"/>
      <c r="I273" s="632"/>
      <c r="J273" s="329"/>
      <c r="K273" s="515" t="s">
        <v>134</v>
      </c>
      <c r="L273" s="516"/>
      <c r="M273" s="517"/>
      <c r="N273" s="345"/>
      <c r="P273" s="345"/>
      <c r="R273" s="345"/>
      <c r="U273" s="298"/>
      <c r="V273" s="298"/>
      <c r="W273" s="303"/>
    </row>
    <row r="274" spans="1:23" s="50" customFormat="1" x14ac:dyDescent="0.25">
      <c r="A274" s="228"/>
      <c r="B274" s="229" t="str">
        <f t="shared" si="108"/>
        <v>6</v>
      </c>
      <c r="C274" s="24">
        <f t="shared" si="108"/>
        <v>0</v>
      </c>
      <c r="D274" s="532"/>
      <c r="E274" s="532"/>
      <c r="F274" s="632">
        <f>+H224</f>
        <v>0</v>
      </c>
      <c r="G274" s="632"/>
      <c r="H274" s="632"/>
      <c r="I274" s="632"/>
      <c r="J274" s="329"/>
      <c r="K274" s="515" t="s">
        <v>134</v>
      </c>
      <c r="L274" s="516"/>
      <c r="M274" s="517"/>
      <c r="N274" s="345"/>
      <c r="P274" s="345"/>
      <c r="R274" s="345"/>
    </row>
    <row r="275" spans="1:23" s="50" customFormat="1" x14ac:dyDescent="0.25">
      <c r="A275" s="228"/>
      <c r="B275" s="229" t="str">
        <f t="shared" si="108"/>
        <v>7</v>
      </c>
      <c r="C275" s="24">
        <f t="shared" si="108"/>
        <v>0</v>
      </c>
      <c r="D275" s="532"/>
      <c r="E275" s="532"/>
      <c r="F275" s="632">
        <f>+H234</f>
        <v>0</v>
      </c>
      <c r="G275" s="632"/>
      <c r="H275" s="632"/>
      <c r="I275" s="632"/>
      <c r="J275" s="329"/>
      <c r="K275" s="515" t="s">
        <v>134</v>
      </c>
      <c r="L275" s="516"/>
      <c r="M275" s="517"/>
      <c r="N275" s="345"/>
      <c r="P275" s="345"/>
      <c r="R275" s="345"/>
    </row>
    <row r="276" spans="1:23" s="50" customFormat="1" x14ac:dyDescent="0.25">
      <c r="A276" s="228"/>
      <c r="B276" s="229" t="str">
        <f t="shared" si="108"/>
        <v>8</v>
      </c>
      <c r="C276" s="24">
        <f t="shared" si="108"/>
        <v>0</v>
      </c>
      <c r="D276" s="532"/>
      <c r="E276" s="532"/>
      <c r="F276" s="632">
        <f>+H244</f>
        <v>0</v>
      </c>
      <c r="G276" s="632"/>
      <c r="H276" s="632"/>
      <c r="I276" s="632"/>
      <c r="J276" s="329"/>
      <c r="K276" s="515" t="s">
        <v>134</v>
      </c>
      <c r="L276" s="516"/>
      <c r="M276" s="517"/>
      <c r="N276" s="345"/>
      <c r="P276" s="345"/>
      <c r="R276" s="345"/>
    </row>
    <row r="277" spans="1:23" s="51" customFormat="1" ht="8.25" x14ac:dyDescent="0.25">
      <c r="A277" s="232"/>
      <c r="B277" s="233"/>
      <c r="C277" s="25"/>
      <c r="D277" s="351"/>
      <c r="E277" s="25"/>
      <c r="F277" s="326"/>
      <c r="G277" s="36"/>
      <c r="H277" s="326"/>
      <c r="I277" s="36"/>
      <c r="J277" s="335"/>
      <c r="K277" s="234"/>
      <c r="L277" s="343"/>
      <c r="M277" s="235"/>
      <c r="N277" s="345"/>
      <c r="P277" s="345"/>
      <c r="R277" s="345"/>
    </row>
    <row r="278" spans="1:23" s="50" customFormat="1" ht="11.25" x14ac:dyDescent="0.25">
      <c r="A278" s="236"/>
      <c r="B278" s="236"/>
      <c r="C278" s="237"/>
      <c r="D278" s="327"/>
      <c r="E278" s="238"/>
      <c r="F278" s="327"/>
      <c r="G278" s="238"/>
      <c r="H278" s="327"/>
      <c r="I278" s="239"/>
      <c r="J278" s="327"/>
      <c r="K278" s="239"/>
      <c r="L278" s="327"/>
      <c r="M278" s="239"/>
      <c r="N278" s="345"/>
      <c r="P278" s="345"/>
      <c r="R278" s="345"/>
    </row>
    <row r="279" spans="1:23" s="50" customFormat="1" ht="14.25" hidden="1" customHeight="1" outlineLevel="1" x14ac:dyDescent="0.25">
      <c r="A279" s="304" t="s">
        <v>171</v>
      </c>
      <c r="B279" s="180"/>
      <c r="C279" s="179"/>
      <c r="D279" s="500" t="str">
        <f>+B7</f>
        <v>Lepage</v>
      </c>
      <c r="E279" s="508"/>
      <c r="F279" s="500" t="str">
        <f>+B8</f>
        <v>Hattais</v>
      </c>
      <c r="G279" s="508"/>
      <c r="H279" s="500" t="str">
        <f>+B9</f>
        <v>ATCE</v>
      </c>
      <c r="I279" s="508"/>
      <c r="J279" s="500" t="str">
        <f>+B10</f>
        <v>4</v>
      </c>
      <c r="K279" s="508"/>
      <c r="L279" s="500" t="str">
        <f>+B11</f>
        <v>5</v>
      </c>
      <c r="M279" s="508"/>
      <c r="N279" s="500" t="str">
        <f>+B12</f>
        <v>6</v>
      </c>
      <c r="O279" s="508"/>
      <c r="P279" s="500" t="str">
        <f>+B13</f>
        <v>7</v>
      </c>
      <c r="Q279" s="508"/>
      <c r="R279" s="500" t="str">
        <f>+B14</f>
        <v>8</v>
      </c>
      <c r="S279" s="508"/>
    </row>
    <row r="280" spans="1:23" s="50" customFormat="1" ht="6" hidden="1" customHeight="1" outlineLevel="1" x14ac:dyDescent="0.25">
      <c r="A280" s="240"/>
      <c r="B280" s="241"/>
      <c r="C280" s="242"/>
      <c r="D280" s="263"/>
      <c r="E280" s="243"/>
      <c r="F280" s="263"/>
      <c r="G280" s="243"/>
      <c r="H280" s="263"/>
      <c r="I280" s="244"/>
      <c r="J280" s="263"/>
      <c r="K280" s="244"/>
      <c r="L280" s="263"/>
      <c r="M280" s="244"/>
      <c r="N280" s="263"/>
      <c r="O280" s="244"/>
      <c r="P280" s="263"/>
      <c r="Q280" s="244"/>
      <c r="R280" s="263"/>
      <c r="S280" s="244"/>
    </row>
    <row r="281" spans="1:23" s="50" customFormat="1" ht="12.75" hidden="1" customHeight="1" outlineLevel="1" x14ac:dyDescent="0.25">
      <c r="A281" s="481" t="s">
        <v>433</v>
      </c>
      <c r="B281" s="482"/>
      <c r="C281" s="458"/>
      <c r="D281" s="263"/>
      <c r="E281" s="246" t="e">
        <f>+SUM(E282:E284)</f>
        <v>#DIV/0!</v>
      </c>
      <c r="F281" s="263"/>
      <c r="G281" s="246" t="e">
        <f>+SUM(G282:G284)</f>
        <v>#DIV/0!</v>
      </c>
      <c r="H281" s="263"/>
      <c r="I281" s="246" t="e">
        <f>+SUM(I282:I284)</f>
        <v>#DIV/0!</v>
      </c>
      <c r="J281" s="263"/>
      <c r="K281" s="246" t="e">
        <f>+SUM(K282:K284)</f>
        <v>#DIV/0!</v>
      </c>
      <c r="L281" s="263"/>
      <c r="M281" s="246">
        <f>+SUM(M282:M284)</f>
        <v>5</v>
      </c>
      <c r="N281" s="263"/>
      <c r="O281" s="246">
        <f>+SUM(O282:O284)</f>
        <v>5</v>
      </c>
      <c r="P281" s="263"/>
      <c r="Q281" s="246">
        <f>+SUM(Q282:Q284)</f>
        <v>5</v>
      </c>
      <c r="R281" s="263"/>
      <c r="S281" s="246">
        <f>+SUM(S282:S284)</f>
        <v>5</v>
      </c>
    </row>
    <row r="282" spans="1:23" s="50" customFormat="1" ht="12.75" hidden="1" customHeight="1" outlineLevel="1" x14ac:dyDescent="0.25">
      <c r="A282" s="483" t="s">
        <v>172</v>
      </c>
      <c r="B282" s="484"/>
      <c r="C282" s="485"/>
      <c r="D282" s="263"/>
      <c r="E282" s="401" t="e">
        <f>IF(F7="OUI",5*MIN(F269:I276)/F269,"0")</f>
        <v>#DIV/0!</v>
      </c>
      <c r="F282" s="402"/>
      <c r="G282" s="401" t="e">
        <f>IF(F8="OUI",5*MIN(F269:I276)/F270,"0")</f>
        <v>#DIV/0!</v>
      </c>
      <c r="H282" s="402"/>
      <c r="I282" s="401" t="e">
        <f>IF(F9="OUI",5*MIN(F269:I276)/F271,"0")</f>
        <v>#DIV/0!</v>
      </c>
      <c r="J282" s="402"/>
      <c r="K282" s="401" t="e">
        <f>IF(F10="OUI",5*MIN(F269:I276)/F272,"0")</f>
        <v>#DIV/0!</v>
      </c>
      <c r="L282" s="402"/>
      <c r="M282" s="401" t="str">
        <f>IF(F11="OUI",5*MIN(F269:I276)/F273,"0")</f>
        <v>0</v>
      </c>
      <c r="N282" s="402"/>
      <c r="O282" s="401" t="str">
        <f>IF(F12="OUI",5*MIN(F269:I276)/F274,"0")</f>
        <v>0</v>
      </c>
      <c r="P282" s="402"/>
      <c r="Q282" s="401" t="str">
        <f>IF(F13="OUI",5*MIN(F269:I276)/F275,"0")</f>
        <v>0</v>
      </c>
      <c r="R282" s="402"/>
      <c r="S282" s="401" t="str">
        <f>IF(F14="OUI",5*MIN(F269:I276)/F276,"0")</f>
        <v>0</v>
      </c>
    </row>
    <row r="283" spans="1:23" s="50" customFormat="1" ht="12.75" hidden="1" customHeight="1" outlineLevel="1" x14ac:dyDescent="0.25">
      <c r="A283" s="483" t="s">
        <v>432</v>
      </c>
      <c r="B283" s="484"/>
      <c r="C283" s="485"/>
      <c r="D283" s="263"/>
      <c r="E283" s="401" t="str">
        <f>IF(H54="OUI",50*MIN($F$235:$F$236)/F274,"0")</f>
        <v>0</v>
      </c>
      <c r="F283" s="402"/>
      <c r="G283" s="401" t="str">
        <f>IF(H55="OUI",50*MIN($F$235:$F$236)/F275,"0")</f>
        <v>0</v>
      </c>
      <c r="H283" s="402"/>
      <c r="I283" s="401" t="str">
        <f>IF(H56="OUI",50*MIN($F$235:$F$236)/F276,"0")</f>
        <v>0</v>
      </c>
      <c r="J283" s="402"/>
      <c r="K283" s="401" t="str">
        <f>IF(J56="OUI",50*MIN($F$235:$F$236)/H276,"0")</f>
        <v>0</v>
      </c>
      <c r="L283" s="402"/>
      <c r="M283" s="401" t="str">
        <f>IF(L56="OUI",50*MIN($F$235:$F$236)/J276,"0")</f>
        <v>0</v>
      </c>
      <c r="N283" s="263"/>
      <c r="O283" s="247" t="str">
        <f>IF(N56="OUI",50*MIN($F$235:$F$236)/L276,"0")</f>
        <v>0</v>
      </c>
      <c r="P283" s="263"/>
      <c r="Q283" s="247" t="str">
        <f>IF(P56="OUI",50*MIN($F$235:$F$236)/N276,"0")</f>
        <v>0</v>
      </c>
      <c r="R283" s="263"/>
      <c r="S283" s="247" t="str">
        <f>IF(R56="OUI",50*MIN($F$235:$F$236)/P276,"0")</f>
        <v>0</v>
      </c>
    </row>
    <row r="284" spans="1:23" s="50" customFormat="1" ht="12.75" hidden="1" customHeight="1" outlineLevel="1" x14ac:dyDescent="0.25">
      <c r="A284" s="483" t="s">
        <v>173</v>
      </c>
      <c r="B284" s="484"/>
      <c r="C284" s="485"/>
      <c r="D284" s="263"/>
      <c r="E284" s="247">
        <v>5</v>
      </c>
      <c r="F284" s="263"/>
      <c r="G284" s="247">
        <v>5</v>
      </c>
      <c r="H284" s="263"/>
      <c r="I284" s="247">
        <v>5</v>
      </c>
      <c r="J284" s="263"/>
      <c r="K284" s="247">
        <v>5</v>
      </c>
      <c r="L284" s="263"/>
      <c r="M284" s="247">
        <v>5</v>
      </c>
      <c r="N284" s="263"/>
      <c r="O284" s="247">
        <v>5</v>
      </c>
      <c r="P284" s="263"/>
      <c r="Q284" s="247">
        <v>5</v>
      </c>
      <c r="R284" s="263"/>
      <c r="S284" s="247">
        <v>5</v>
      </c>
    </row>
    <row r="285" spans="1:23" s="50" customFormat="1" ht="6" hidden="1" customHeight="1" outlineLevel="1" x14ac:dyDescent="0.25">
      <c r="A285" s="400"/>
      <c r="B285" s="205"/>
      <c r="C285" s="245"/>
      <c r="D285" s="263"/>
      <c r="E285" s="243"/>
      <c r="F285" s="263"/>
      <c r="G285" s="243"/>
      <c r="H285" s="263"/>
      <c r="I285" s="244"/>
      <c r="J285" s="263"/>
      <c r="K285" s="244"/>
      <c r="L285" s="263"/>
      <c r="M285" s="244"/>
      <c r="N285" s="263"/>
      <c r="O285" s="244"/>
      <c r="P285" s="263"/>
      <c r="Q285" s="244"/>
      <c r="R285" s="263"/>
      <c r="S285" s="244"/>
    </row>
    <row r="286" spans="1:23" s="50" customFormat="1" ht="12.75" hidden="1" customHeight="1" outlineLevel="1" x14ac:dyDescent="0.25">
      <c r="A286" s="481" t="s">
        <v>18</v>
      </c>
      <c r="B286" s="482"/>
      <c r="C286" s="458"/>
      <c r="D286" s="263"/>
      <c r="E286" s="246">
        <f>+SUM(E287:E290)</f>
        <v>40</v>
      </c>
      <c r="F286" s="263"/>
      <c r="G286" s="246">
        <f>+SUM(G287:G290)</f>
        <v>40</v>
      </c>
      <c r="H286" s="263"/>
      <c r="I286" s="246">
        <f>+SUM(I287:I290)</f>
        <v>40</v>
      </c>
      <c r="J286" s="263"/>
      <c r="K286" s="246">
        <f>+SUM(K287:K290)</f>
        <v>40</v>
      </c>
      <c r="L286" s="263"/>
      <c r="M286" s="246">
        <f>+SUM(M287:M290)</f>
        <v>40</v>
      </c>
      <c r="N286" s="263"/>
      <c r="O286" s="246">
        <f>+SUM(O287:O290)</f>
        <v>40</v>
      </c>
      <c r="P286" s="263"/>
      <c r="Q286" s="246">
        <f>+SUM(Q287:Q290)</f>
        <v>40</v>
      </c>
      <c r="R286" s="263"/>
      <c r="S286" s="246">
        <f>+SUM(S287:S290)</f>
        <v>40</v>
      </c>
    </row>
    <row r="287" spans="1:23" s="50" customFormat="1" ht="12.75" hidden="1" customHeight="1" outlineLevel="1" x14ac:dyDescent="0.25">
      <c r="A287" s="483" t="s">
        <v>430</v>
      </c>
      <c r="B287" s="484"/>
      <c r="C287" s="485"/>
      <c r="D287" s="263"/>
      <c r="E287" s="247">
        <v>12</v>
      </c>
      <c r="F287" s="263"/>
      <c r="G287" s="247">
        <v>12</v>
      </c>
      <c r="H287" s="263"/>
      <c r="I287" s="247">
        <v>12</v>
      </c>
      <c r="J287" s="263"/>
      <c r="K287" s="247">
        <v>12</v>
      </c>
      <c r="L287" s="263"/>
      <c r="M287" s="247">
        <v>12</v>
      </c>
      <c r="N287" s="263"/>
      <c r="O287" s="247">
        <v>12</v>
      </c>
      <c r="P287" s="263"/>
      <c r="Q287" s="247">
        <v>12</v>
      </c>
      <c r="R287" s="263"/>
      <c r="S287" s="247">
        <v>12</v>
      </c>
    </row>
    <row r="288" spans="1:23" s="50" customFormat="1" ht="12.75" hidden="1" customHeight="1" outlineLevel="1" x14ac:dyDescent="0.25">
      <c r="A288" s="483" t="s">
        <v>431</v>
      </c>
      <c r="B288" s="484"/>
      <c r="C288" s="485"/>
      <c r="D288" s="263"/>
      <c r="E288" s="247">
        <v>16</v>
      </c>
      <c r="F288" s="263"/>
      <c r="G288" s="247">
        <v>16</v>
      </c>
      <c r="H288" s="263"/>
      <c r="I288" s="247">
        <v>16</v>
      </c>
      <c r="J288" s="263"/>
      <c r="K288" s="247">
        <v>16</v>
      </c>
      <c r="L288" s="263"/>
      <c r="M288" s="247">
        <v>16</v>
      </c>
      <c r="N288" s="263"/>
      <c r="O288" s="247">
        <v>16</v>
      </c>
      <c r="P288" s="263"/>
      <c r="Q288" s="247">
        <v>16</v>
      </c>
      <c r="R288" s="263"/>
      <c r="S288" s="247">
        <v>16</v>
      </c>
    </row>
    <row r="289" spans="1:19" s="50" customFormat="1" ht="12.75" hidden="1" customHeight="1" outlineLevel="1" x14ac:dyDescent="0.25">
      <c r="A289" s="483" t="s">
        <v>174</v>
      </c>
      <c r="B289" s="484"/>
      <c r="C289" s="485"/>
      <c r="D289" s="263"/>
      <c r="E289" s="247">
        <v>5</v>
      </c>
      <c r="F289" s="263"/>
      <c r="G289" s="247">
        <v>5</v>
      </c>
      <c r="H289" s="263"/>
      <c r="I289" s="247">
        <v>5</v>
      </c>
      <c r="J289" s="263"/>
      <c r="K289" s="247">
        <v>5</v>
      </c>
      <c r="L289" s="263"/>
      <c r="M289" s="247">
        <v>5</v>
      </c>
      <c r="N289" s="263"/>
      <c r="O289" s="247">
        <v>5</v>
      </c>
      <c r="P289" s="263"/>
      <c r="Q289" s="247">
        <v>5</v>
      </c>
      <c r="R289" s="263"/>
      <c r="S289" s="247">
        <v>5</v>
      </c>
    </row>
    <row r="290" spans="1:19" s="50" customFormat="1" ht="12.75" hidden="1" customHeight="1" outlineLevel="1" x14ac:dyDescent="0.25">
      <c r="A290" s="483" t="s">
        <v>175</v>
      </c>
      <c r="B290" s="484"/>
      <c r="C290" s="485"/>
      <c r="D290" s="263"/>
      <c r="E290" s="247">
        <v>7</v>
      </c>
      <c r="F290" s="263"/>
      <c r="G290" s="247">
        <v>7</v>
      </c>
      <c r="H290" s="263"/>
      <c r="I290" s="247">
        <v>7</v>
      </c>
      <c r="J290" s="263"/>
      <c r="K290" s="247">
        <v>7</v>
      </c>
      <c r="L290" s="263"/>
      <c r="M290" s="247">
        <v>7</v>
      </c>
      <c r="N290" s="263"/>
      <c r="O290" s="247">
        <v>7</v>
      </c>
      <c r="P290" s="263"/>
      <c r="Q290" s="247">
        <v>7</v>
      </c>
      <c r="R290" s="263"/>
      <c r="S290" s="247">
        <v>7</v>
      </c>
    </row>
    <row r="291" spans="1:19" s="50" customFormat="1" ht="6" hidden="1" customHeight="1" outlineLevel="1" x14ac:dyDescent="0.25">
      <c r="A291" s="397"/>
      <c r="B291" s="398"/>
      <c r="C291" s="399"/>
      <c r="D291" s="263"/>
      <c r="E291" s="247"/>
      <c r="F291" s="263"/>
      <c r="G291" s="247"/>
      <c r="H291" s="263"/>
      <c r="I291" s="247"/>
      <c r="J291" s="263"/>
      <c r="K291" s="247"/>
      <c r="L291" s="263"/>
      <c r="M291" s="247"/>
      <c r="N291" s="263"/>
      <c r="O291" s="247"/>
      <c r="P291" s="263"/>
      <c r="Q291" s="247"/>
      <c r="R291" s="263"/>
      <c r="S291" s="247"/>
    </row>
    <row r="292" spans="1:19" s="50" customFormat="1" ht="12.75" hidden="1" customHeight="1" outlineLevel="1" x14ac:dyDescent="0.25">
      <c r="A292" s="481" t="s">
        <v>426</v>
      </c>
      <c r="B292" s="482"/>
      <c r="C292" s="458"/>
      <c r="D292" s="263"/>
      <c r="E292" s="246">
        <f>+SUM(E293:E296)</f>
        <v>10</v>
      </c>
      <c r="F292" s="263"/>
      <c r="G292" s="246">
        <f>+SUM(G293:G296)</f>
        <v>10</v>
      </c>
      <c r="H292" s="263"/>
      <c r="I292" s="246">
        <f>+SUM(I293:I296)</f>
        <v>10</v>
      </c>
      <c r="J292" s="263"/>
      <c r="K292" s="246">
        <f>+SUM(K293:K296)</f>
        <v>10</v>
      </c>
      <c r="L292" s="263"/>
      <c r="M292" s="246">
        <f>+SUM(M293:M296)</f>
        <v>10</v>
      </c>
      <c r="N292" s="263"/>
      <c r="O292" s="246">
        <f>+SUM(O293:O296)</f>
        <v>10</v>
      </c>
      <c r="P292" s="263"/>
      <c r="Q292" s="246">
        <f>+SUM(Q293:Q296)</f>
        <v>10</v>
      </c>
      <c r="R292" s="263"/>
      <c r="S292" s="246">
        <f>+SUM(S293:S296)</f>
        <v>10</v>
      </c>
    </row>
    <row r="293" spans="1:19" s="50" customFormat="1" ht="12.75" hidden="1" customHeight="1" outlineLevel="1" x14ac:dyDescent="0.25">
      <c r="A293" s="483" t="s">
        <v>427</v>
      </c>
      <c r="B293" s="484"/>
      <c r="C293" s="485"/>
      <c r="D293" s="263"/>
      <c r="E293" s="247">
        <v>4</v>
      </c>
      <c r="F293" s="263"/>
      <c r="G293" s="247">
        <v>4</v>
      </c>
      <c r="H293" s="263"/>
      <c r="I293" s="247">
        <v>4</v>
      </c>
      <c r="J293" s="263"/>
      <c r="K293" s="247">
        <v>4</v>
      </c>
      <c r="L293" s="263"/>
      <c r="M293" s="247">
        <v>4</v>
      </c>
      <c r="N293" s="263"/>
      <c r="O293" s="247">
        <v>4</v>
      </c>
      <c r="P293" s="263"/>
      <c r="Q293" s="247">
        <v>4</v>
      </c>
      <c r="R293" s="263"/>
      <c r="S293" s="247">
        <v>4</v>
      </c>
    </row>
    <row r="294" spans="1:19" s="50" customFormat="1" ht="12.75" hidden="1" customHeight="1" outlineLevel="1" x14ac:dyDescent="0.25">
      <c r="A294" s="483" t="s">
        <v>428</v>
      </c>
      <c r="B294" s="484"/>
      <c r="C294" s="485"/>
      <c r="D294" s="263"/>
      <c r="E294" s="247">
        <v>3</v>
      </c>
      <c r="F294" s="263"/>
      <c r="G294" s="247">
        <v>3</v>
      </c>
      <c r="H294" s="263"/>
      <c r="I294" s="247">
        <v>3</v>
      </c>
      <c r="J294" s="263"/>
      <c r="K294" s="247">
        <v>3</v>
      </c>
      <c r="L294" s="263"/>
      <c r="M294" s="247">
        <v>3</v>
      </c>
      <c r="N294" s="263"/>
      <c r="O294" s="247">
        <v>3</v>
      </c>
      <c r="P294" s="263"/>
      <c r="Q294" s="247">
        <v>3</v>
      </c>
      <c r="R294" s="263"/>
      <c r="S294" s="247">
        <v>3</v>
      </c>
    </row>
    <row r="295" spans="1:19" s="50" customFormat="1" ht="12.75" hidden="1" customHeight="1" outlineLevel="1" x14ac:dyDescent="0.25">
      <c r="A295" s="483" t="s">
        <v>429</v>
      </c>
      <c r="B295" s="484"/>
      <c r="C295" s="485"/>
      <c r="D295" s="263"/>
      <c r="E295" s="247">
        <v>3</v>
      </c>
      <c r="F295" s="263"/>
      <c r="G295" s="247">
        <v>3</v>
      </c>
      <c r="H295" s="263"/>
      <c r="I295" s="247">
        <v>3</v>
      </c>
      <c r="J295" s="263"/>
      <c r="K295" s="247">
        <v>3</v>
      </c>
      <c r="L295" s="263"/>
      <c r="M295" s="247">
        <v>3</v>
      </c>
      <c r="N295" s="263"/>
      <c r="O295" s="247">
        <v>3</v>
      </c>
      <c r="P295" s="263"/>
      <c r="Q295" s="247">
        <v>3</v>
      </c>
      <c r="R295" s="263"/>
      <c r="S295" s="247">
        <v>3</v>
      </c>
    </row>
    <row r="296" spans="1:19" s="50" customFormat="1" ht="6" hidden="1" customHeight="1" outlineLevel="1" x14ac:dyDescent="0.25">
      <c r="A296" s="248"/>
      <c r="B296" s="205"/>
      <c r="C296" s="206"/>
      <c r="D296" s="328"/>
      <c r="E296" s="249"/>
      <c r="F296" s="328"/>
      <c r="G296" s="249"/>
      <c r="H296" s="328"/>
      <c r="I296" s="250"/>
      <c r="J296" s="328"/>
      <c r="K296" s="250"/>
      <c r="L296" s="328"/>
      <c r="M296" s="250"/>
      <c r="N296" s="328"/>
      <c r="O296" s="250"/>
      <c r="P296" s="328"/>
      <c r="Q296" s="250"/>
      <c r="R296" s="328"/>
      <c r="S296" s="250"/>
    </row>
    <row r="297" spans="1:19" s="50" customFormat="1" ht="15" hidden="1" customHeight="1" outlineLevel="1" x14ac:dyDescent="0.25">
      <c r="A297" s="248"/>
      <c r="B297" s="205"/>
      <c r="C297" s="251" t="s">
        <v>21</v>
      </c>
      <c r="D297" s="477" t="e">
        <f>+E286+E281+E292</f>
        <v>#DIV/0!</v>
      </c>
      <c r="E297" s="478"/>
      <c r="F297" s="477" t="e">
        <f t="shared" ref="F297" si="109">+G286+G281+G292</f>
        <v>#DIV/0!</v>
      </c>
      <c r="G297" s="478"/>
      <c r="H297" s="477" t="e">
        <f t="shared" ref="H297" si="110">+I286+I281+I292</f>
        <v>#DIV/0!</v>
      </c>
      <c r="I297" s="478"/>
      <c r="J297" s="477" t="e">
        <f t="shared" ref="J297" si="111">+K286+K281+K292</f>
        <v>#DIV/0!</v>
      </c>
      <c r="K297" s="478"/>
      <c r="L297" s="477">
        <f t="shared" ref="L297" si="112">+M286+M281+M292</f>
        <v>55</v>
      </c>
      <c r="M297" s="478"/>
      <c r="N297" s="477">
        <f t="shared" ref="N297" si="113">+O286+O281+O292</f>
        <v>55</v>
      </c>
      <c r="O297" s="478"/>
      <c r="P297" s="477">
        <f t="shared" ref="P297" si="114">+Q286+Q281+Q292</f>
        <v>55</v>
      </c>
      <c r="Q297" s="478"/>
      <c r="R297" s="477">
        <f t="shared" ref="R297" si="115">+S286+S281+S292</f>
        <v>55</v>
      </c>
      <c r="S297" s="478"/>
    </row>
    <row r="298" spans="1:19" s="50" customFormat="1" ht="15" hidden="1" customHeight="1" outlineLevel="1" x14ac:dyDescent="0.25">
      <c r="A298" s="252" t="s">
        <v>22</v>
      </c>
      <c r="B298" s="253"/>
      <c r="C298" s="254"/>
      <c r="D298" s="450" t="e">
        <f>IF(F7="OUI",RANK(D297,D297:S297),"Non-conforme")</f>
        <v>#DIV/0!</v>
      </c>
      <c r="E298" s="451"/>
      <c r="F298" s="450" t="e">
        <f>IF(F8="OUI",RANK(F297,D297:S297),"Non-conforme")</f>
        <v>#DIV/0!</v>
      </c>
      <c r="G298" s="451"/>
      <c r="H298" s="450" t="e">
        <f>IF(F9="OUI",RANK(H297,D297:S297),"Non-conforme")</f>
        <v>#DIV/0!</v>
      </c>
      <c r="I298" s="451"/>
      <c r="J298" s="450" t="e">
        <f>IF(F10="OUI",RANK(J297,D297:S297),"Non-conforme")</f>
        <v>#DIV/0!</v>
      </c>
      <c r="K298" s="451"/>
      <c r="L298" s="450" t="str">
        <f>IF(F11="OUI",RANK(L297,D297:S297),"Non-conforme")</f>
        <v>Non-conforme</v>
      </c>
      <c r="M298" s="451"/>
      <c r="N298" s="450" t="str">
        <f>IF(F12="OUI",RANK(N297,D297:S297),"Non-conforme")</f>
        <v>Non-conforme</v>
      </c>
      <c r="O298" s="451"/>
      <c r="P298" s="450" t="str">
        <f>IF(F13="OUI",RANK(P297,D297:S297),"Non-conforme")</f>
        <v>Non-conforme</v>
      </c>
      <c r="Q298" s="451"/>
      <c r="R298" s="450" t="str">
        <f>IF(F14="OUI",RANK(R297,D297:S297),"Non-conforme")</f>
        <v>Non-conforme</v>
      </c>
      <c r="S298" s="451"/>
    </row>
    <row r="299" spans="1:19" s="50" customFormat="1" ht="3.95" hidden="1" customHeight="1" outlineLevel="1" x14ac:dyDescent="0.25">
      <c r="A299" s="255"/>
      <c r="B299" s="256"/>
      <c r="C299" s="257"/>
      <c r="D299" s="328"/>
      <c r="E299" s="258"/>
      <c r="F299" s="328"/>
      <c r="G299" s="258"/>
      <c r="H299" s="328"/>
      <c r="I299" s="250"/>
      <c r="J299" s="328"/>
      <c r="K299" s="250"/>
      <c r="L299" s="328"/>
      <c r="M299" s="250"/>
      <c r="N299" s="328"/>
      <c r="O299" s="250"/>
      <c r="P299" s="328"/>
      <c r="Q299" s="250"/>
      <c r="R299" s="328"/>
      <c r="S299" s="250"/>
    </row>
    <row r="300" spans="1:19" s="50" customFormat="1" ht="11.25" hidden="1" outlineLevel="1" x14ac:dyDescent="0.25">
      <c r="A300" s="205"/>
      <c r="B300" s="205"/>
      <c r="C300" s="206"/>
      <c r="D300" s="348"/>
      <c r="E300" s="293"/>
      <c r="F300" s="348"/>
      <c r="G300" s="293"/>
      <c r="H300" s="348"/>
      <c r="I300" s="294"/>
      <c r="J300" s="348"/>
      <c r="K300" s="294"/>
      <c r="L300" s="348"/>
      <c r="M300" s="295"/>
      <c r="N300" s="345"/>
      <c r="P300" s="345"/>
      <c r="R300" s="345"/>
    </row>
    <row r="301" spans="1:19" s="50" customFormat="1" hidden="1" outlineLevel="1" x14ac:dyDescent="0.25">
      <c r="A301" s="305" t="s">
        <v>37</v>
      </c>
      <c r="B301" s="178"/>
      <c r="C301" s="179"/>
      <c r="D301" s="500" t="str">
        <f>+D35</f>
        <v>Lepage</v>
      </c>
      <c r="E301" s="508"/>
      <c r="F301" s="500" t="str">
        <f>+F35</f>
        <v>Hattais</v>
      </c>
      <c r="G301" s="508"/>
      <c r="H301" s="500" t="str">
        <f>+H35</f>
        <v>ATCE</v>
      </c>
      <c r="I301" s="508"/>
      <c r="J301" s="500" t="str">
        <f>+J35</f>
        <v>4</v>
      </c>
      <c r="K301" s="508"/>
      <c r="L301" s="500" t="str">
        <f>+L35</f>
        <v>5</v>
      </c>
      <c r="M301" s="508"/>
      <c r="N301" s="500" t="str">
        <f>+N35</f>
        <v>6</v>
      </c>
      <c r="O301" s="508"/>
      <c r="P301" s="500" t="str">
        <f>+P35</f>
        <v>7</v>
      </c>
      <c r="Q301" s="508"/>
      <c r="R301" s="500" t="str">
        <f>+R35</f>
        <v>8</v>
      </c>
      <c r="S301" s="508"/>
    </row>
    <row r="302" spans="1:19" s="50" customFormat="1" ht="11.25" hidden="1" outlineLevel="1" x14ac:dyDescent="0.25">
      <c r="A302" s="240"/>
      <c r="B302" s="241"/>
      <c r="C302" s="242"/>
      <c r="D302" s="263"/>
      <c r="E302" s="243"/>
      <c r="F302" s="263"/>
      <c r="G302" s="243"/>
      <c r="H302" s="263"/>
      <c r="I302" s="244"/>
      <c r="J302" s="263"/>
      <c r="K302" s="244"/>
      <c r="L302" s="263"/>
      <c r="M302" s="259"/>
      <c r="N302" s="263"/>
      <c r="O302" s="259"/>
      <c r="P302" s="263"/>
      <c r="Q302" s="259"/>
      <c r="R302" s="263"/>
      <c r="S302" s="259"/>
    </row>
    <row r="303" spans="1:19" s="50" customFormat="1" ht="11.25" hidden="1" outlineLevel="1" x14ac:dyDescent="0.25">
      <c r="A303" s="481" t="s">
        <v>17</v>
      </c>
      <c r="B303" s="482"/>
      <c r="C303" s="458"/>
      <c r="D303" s="263"/>
      <c r="E303" s="243"/>
      <c r="F303" s="263"/>
      <c r="G303" s="243"/>
      <c r="H303" s="263"/>
      <c r="I303" s="244"/>
      <c r="J303" s="263"/>
      <c r="K303" s="244"/>
      <c r="L303" s="263"/>
      <c r="M303" s="259"/>
      <c r="N303" s="263"/>
      <c r="O303" s="259"/>
      <c r="P303" s="263"/>
      <c r="Q303" s="259"/>
      <c r="R303" s="263"/>
      <c r="S303" s="259"/>
    </row>
    <row r="304" spans="1:19" s="50" customFormat="1" ht="11.25" hidden="1" outlineLevel="1" x14ac:dyDescent="0.25">
      <c r="A304" s="483" t="s">
        <v>39</v>
      </c>
      <c r="B304" s="484"/>
      <c r="C304" s="485"/>
      <c r="D304" s="263"/>
      <c r="E304" s="401" t="e">
        <f>IF(K269="CONFORME",60*MIN($F$269:$F$276)/F269,"0")</f>
        <v>#DIV/0!</v>
      </c>
      <c r="F304" s="402"/>
      <c r="G304" s="401" t="e">
        <f>IF(K270="CONFORME",60*MIN($F$269:$F$276)/F270,"0")</f>
        <v>#DIV/0!</v>
      </c>
      <c r="H304" s="402"/>
      <c r="I304" s="401" t="e">
        <f>IF(K271="CONFORME",60*MIN($F$269:$F$276)/F271,"0")</f>
        <v>#DIV/0!</v>
      </c>
      <c r="J304" s="402"/>
      <c r="K304" s="401" t="e">
        <f>IF(K272="CONFORME",60*MIN($F$269:$F$276)/F272,"0")</f>
        <v>#DIV/0!</v>
      </c>
      <c r="L304" s="402"/>
      <c r="M304" s="401" t="str">
        <f>IF(K273="CONFORME",60*MIN($F$269:$F$276)/F273,"0")</f>
        <v>0</v>
      </c>
      <c r="N304" s="263"/>
      <c r="O304" s="247" t="str">
        <f>IF(K274="CONFORME",60*MIN($F$269:$F$276)/F274,"0")</f>
        <v>0</v>
      </c>
      <c r="P304" s="263"/>
      <c r="Q304" s="247" t="str">
        <f>IF(K275="CONFORME",60*MIN($F$269:$F$276)/F275,"0")</f>
        <v>0</v>
      </c>
      <c r="R304" s="263"/>
      <c r="S304" s="247" t="str">
        <f>IF(K276="CONFORME",60*MIN($F$269:$F$276)/F276,"0")</f>
        <v>0</v>
      </c>
    </row>
    <row r="305" spans="1:19" s="50" customFormat="1" ht="11.25" hidden="1" outlineLevel="1" x14ac:dyDescent="0.25">
      <c r="A305" s="248"/>
      <c r="B305" s="205"/>
      <c r="C305" s="245"/>
      <c r="D305" s="263"/>
      <c r="E305" s="243"/>
      <c r="F305" s="263"/>
      <c r="G305" s="243"/>
      <c r="H305" s="263"/>
      <c r="I305" s="244"/>
      <c r="J305" s="263"/>
      <c r="K305" s="244"/>
      <c r="L305" s="263"/>
      <c r="M305" s="259"/>
      <c r="N305" s="263"/>
      <c r="O305" s="259"/>
      <c r="P305" s="263"/>
      <c r="Q305" s="259"/>
      <c r="R305" s="263"/>
      <c r="S305" s="259"/>
    </row>
    <row r="306" spans="1:19" s="50" customFormat="1" ht="11.25" hidden="1" outlineLevel="1" x14ac:dyDescent="0.25">
      <c r="A306" s="481" t="s">
        <v>18</v>
      </c>
      <c r="B306" s="482"/>
      <c r="C306" s="458"/>
      <c r="D306" s="263"/>
      <c r="E306" s="243"/>
      <c r="F306" s="263"/>
      <c r="G306" s="243"/>
      <c r="H306" s="263"/>
      <c r="I306" s="244"/>
      <c r="J306" s="263"/>
      <c r="K306" s="244"/>
      <c r="L306" s="263"/>
      <c r="M306" s="259"/>
      <c r="N306" s="263"/>
      <c r="O306" s="259"/>
      <c r="P306" s="263"/>
      <c r="Q306" s="259"/>
      <c r="R306" s="263"/>
      <c r="S306" s="259"/>
    </row>
    <row r="307" spans="1:19" s="50" customFormat="1" ht="11.25" hidden="1" outlineLevel="1" x14ac:dyDescent="0.25">
      <c r="A307" s="483" t="s">
        <v>19</v>
      </c>
      <c r="B307" s="484"/>
      <c r="C307" s="485"/>
      <c r="D307" s="263"/>
      <c r="E307" s="247">
        <v>30</v>
      </c>
      <c r="F307" s="263"/>
      <c r="G307" s="247">
        <v>30</v>
      </c>
      <c r="H307" s="263"/>
      <c r="I307" s="247">
        <v>30</v>
      </c>
      <c r="J307" s="263"/>
      <c r="K307" s="247">
        <v>30</v>
      </c>
      <c r="L307" s="263"/>
      <c r="M307" s="247">
        <v>30</v>
      </c>
      <c r="N307" s="263"/>
      <c r="O307" s="247">
        <v>30</v>
      </c>
      <c r="P307" s="263"/>
      <c r="Q307" s="247">
        <v>30</v>
      </c>
      <c r="R307" s="263"/>
      <c r="S307" s="247">
        <v>30</v>
      </c>
    </row>
    <row r="308" spans="1:19" s="50" customFormat="1" ht="11.25" hidden="1" outlineLevel="1" x14ac:dyDescent="0.25">
      <c r="A308" s="483" t="s">
        <v>20</v>
      </c>
      <c r="B308" s="484"/>
      <c r="C308" s="485"/>
      <c r="D308" s="263"/>
      <c r="E308" s="247">
        <v>10</v>
      </c>
      <c r="F308" s="263"/>
      <c r="G308" s="247">
        <v>10</v>
      </c>
      <c r="H308" s="263"/>
      <c r="I308" s="247">
        <v>10</v>
      </c>
      <c r="J308" s="263"/>
      <c r="K308" s="247">
        <v>10</v>
      </c>
      <c r="L308" s="263"/>
      <c r="M308" s="247">
        <v>10</v>
      </c>
      <c r="N308" s="263"/>
      <c r="O308" s="247">
        <v>10</v>
      </c>
      <c r="P308" s="263"/>
      <c r="Q308" s="247">
        <v>10</v>
      </c>
      <c r="R308" s="263"/>
      <c r="S308" s="247">
        <v>10</v>
      </c>
    </row>
    <row r="309" spans="1:19" s="50" customFormat="1" ht="11.25" hidden="1" outlineLevel="1" x14ac:dyDescent="0.25">
      <c r="A309" s="248"/>
      <c r="B309" s="205"/>
      <c r="C309" s="206"/>
      <c r="D309" s="328"/>
      <c r="E309" s="249"/>
      <c r="F309" s="328"/>
      <c r="G309" s="249"/>
      <c r="H309" s="328"/>
      <c r="I309" s="250"/>
      <c r="J309" s="328"/>
      <c r="K309" s="250"/>
      <c r="L309" s="328"/>
      <c r="M309" s="260"/>
      <c r="N309" s="328"/>
      <c r="O309" s="260"/>
      <c r="P309" s="328"/>
      <c r="Q309" s="260"/>
      <c r="R309" s="328"/>
      <c r="S309" s="260"/>
    </row>
    <row r="310" spans="1:19" s="50" customFormat="1" ht="11.25" hidden="1" outlineLevel="1" x14ac:dyDescent="0.25">
      <c r="A310" s="248"/>
      <c r="B310" s="205"/>
      <c r="C310" s="251" t="s">
        <v>21</v>
      </c>
      <c r="D310" s="477" t="e">
        <f>+SUM(E304:E308)</f>
        <v>#DIV/0!</v>
      </c>
      <c r="E310" s="478"/>
      <c r="F310" s="477" t="e">
        <f>+SUM(G304:G308)</f>
        <v>#DIV/0!</v>
      </c>
      <c r="G310" s="478"/>
      <c r="H310" s="477" t="e">
        <f>+SUM(I304:I308)</f>
        <v>#DIV/0!</v>
      </c>
      <c r="I310" s="478"/>
      <c r="J310" s="477" t="e">
        <f>+SUM(K304:K308)</f>
        <v>#DIV/0!</v>
      </c>
      <c r="K310" s="478"/>
      <c r="L310" s="477">
        <f>+SUM(M304:M308)</f>
        <v>40</v>
      </c>
      <c r="M310" s="478"/>
      <c r="N310" s="477">
        <f>+SUM(O304:O308)</f>
        <v>40</v>
      </c>
      <c r="O310" s="478"/>
      <c r="P310" s="477">
        <f>+SUM(Q304:Q308)</f>
        <v>40</v>
      </c>
      <c r="Q310" s="478"/>
      <c r="R310" s="477">
        <f>+SUM(S304:S308)</f>
        <v>40</v>
      </c>
      <c r="S310" s="478"/>
    </row>
    <row r="311" spans="1:19" s="50" customFormat="1" ht="12" hidden="1" outlineLevel="1" x14ac:dyDescent="0.25">
      <c r="A311" s="252" t="s">
        <v>22</v>
      </c>
      <c r="B311" s="253"/>
      <c r="C311" s="254"/>
      <c r="D311" s="450" t="e">
        <f>IF(K269="CONFORME",RANK(D310,D310:S310),"non-conforme")</f>
        <v>#DIV/0!</v>
      </c>
      <c r="E311" s="451"/>
      <c r="F311" s="450" t="e">
        <f>IF(K270="CONFORME",RANK(F310,D310:S310),"non-conforme")</f>
        <v>#DIV/0!</v>
      </c>
      <c r="G311" s="451"/>
      <c r="H311" s="450" t="e">
        <f>IF(K271="CONFORME",RANK(H310,D310:S310),"non-conforme")</f>
        <v>#DIV/0!</v>
      </c>
      <c r="I311" s="451"/>
      <c r="J311" s="450" t="e">
        <f>IF(K272="CONFORME",RANK(J310,D310:S310),"non-conforme")</f>
        <v>#DIV/0!</v>
      </c>
      <c r="K311" s="451"/>
      <c r="L311" s="450" t="str">
        <f>IF(K276="CONFORME",RANK(L310,D310:S310),"Non conforme")</f>
        <v>Non conforme</v>
      </c>
      <c r="M311" s="451"/>
      <c r="N311" s="450" t="str">
        <f>IF(K274="CONFORME",RANK(N310,D310:S310),"Non conforme")</f>
        <v>Non conforme</v>
      </c>
      <c r="O311" s="451"/>
      <c r="P311" s="450" t="str">
        <f>IF(K275="CONFORME",RANK(P310,D310:S310),"Non conforme")</f>
        <v>Non conforme</v>
      </c>
      <c r="Q311" s="451"/>
      <c r="R311" s="450" t="str">
        <f>IF(K276="CONFORME",RANK(R310,D310:S310),"Non conforme")</f>
        <v>Non conforme</v>
      </c>
      <c r="S311" s="451"/>
    </row>
    <row r="312" spans="1:19" s="50" customFormat="1" ht="11.25" hidden="1" outlineLevel="1" x14ac:dyDescent="0.25">
      <c r="A312" s="255"/>
      <c r="B312" s="256"/>
      <c r="C312" s="257"/>
      <c r="D312" s="328"/>
      <c r="E312" s="258"/>
      <c r="F312" s="328"/>
      <c r="G312" s="258"/>
      <c r="H312" s="328"/>
      <c r="I312" s="250"/>
      <c r="J312" s="328"/>
      <c r="K312" s="250"/>
      <c r="L312" s="328"/>
      <c r="M312" s="260"/>
      <c r="N312" s="328"/>
      <c r="O312" s="260"/>
      <c r="P312" s="328"/>
      <c r="Q312" s="260"/>
      <c r="R312" s="328"/>
      <c r="S312" s="260"/>
    </row>
    <row r="313" spans="1:19" s="50" customFormat="1" ht="11.25" hidden="1" outlineLevel="1" x14ac:dyDescent="0.25">
      <c r="C313" s="261"/>
      <c r="D313" s="329"/>
      <c r="E313" s="77"/>
      <c r="F313" s="329"/>
      <c r="G313" s="77"/>
      <c r="H313" s="329"/>
      <c r="I313" s="262"/>
      <c r="J313" s="329"/>
      <c r="K313" s="262"/>
      <c r="L313" s="329"/>
      <c r="M313" s="262"/>
      <c r="N313" s="329"/>
      <c r="O313" s="262"/>
      <c r="P313" s="329"/>
      <c r="Q313" s="262"/>
      <c r="R313" s="329"/>
      <c r="S313" s="262"/>
    </row>
    <row r="314" spans="1:19" s="50" customFormat="1" hidden="1" outlineLevel="1" x14ac:dyDescent="0.25">
      <c r="A314" s="304" t="s">
        <v>38</v>
      </c>
      <c r="B314" s="180"/>
      <c r="C314" s="179"/>
      <c r="D314" s="500" t="str">
        <f>+D35</f>
        <v>Lepage</v>
      </c>
      <c r="E314" s="508"/>
      <c r="F314" s="500" t="str">
        <f>+F35</f>
        <v>Hattais</v>
      </c>
      <c r="G314" s="508"/>
      <c r="H314" s="500" t="str">
        <f>+H35</f>
        <v>ATCE</v>
      </c>
      <c r="I314" s="508"/>
      <c r="J314" s="500" t="str">
        <f>+J35</f>
        <v>4</v>
      </c>
      <c r="K314" s="508"/>
      <c r="L314" s="500" t="str">
        <f>+L35</f>
        <v>5</v>
      </c>
      <c r="M314" s="508"/>
      <c r="N314" s="500" t="str">
        <f>+N35</f>
        <v>6</v>
      </c>
      <c r="O314" s="508"/>
      <c r="P314" s="500" t="str">
        <f>+P35</f>
        <v>7</v>
      </c>
      <c r="Q314" s="508"/>
      <c r="R314" s="500" t="str">
        <f>+R35</f>
        <v>8</v>
      </c>
      <c r="S314" s="508"/>
    </row>
    <row r="315" spans="1:19" s="50" customFormat="1" ht="11.25" hidden="1" outlineLevel="1" x14ac:dyDescent="0.25">
      <c r="A315" s="240"/>
      <c r="B315" s="241"/>
      <c r="C315" s="242"/>
      <c r="D315" s="263"/>
      <c r="E315" s="243"/>
      <c r="F315" s="263"/>
      <c r="G315" s="243"/>
      <c r="H315" s="263"/>
      <c r="I315" s="244"/>
      <c r="J315" s="263"/>
      <c r="K315" s="244"/>
      <c r="L315" s="263"/>
      <c r="M315" s="259"/>
      <c r="N315" s="263"/>
      <c r="O315" s="259"/>
      <c r="P315" s="263"/>
      <c r="Q315" s="259"/>
      <c r="R315" s="263"/>
      <c r="S315" s="259"/>
    </row>
    <row r="316" spans="1:19" s="50" customFormat="1" ht="11.25" hidden="1" outlineLevel="1" x14ac:dyDescent="0.25">
      <c r="A316" s="604" t="s">
        <v>425</v>
      </c>
      <c r="B316" s="605"/>
      <c r="C316" s="606"/>
      <c r="D316" s="263"/>
      <c r="E316" s="401">
        <v>10</v>
      </c>
      <c r="F316" s="402"/>
      <c r="G316" s="401" t="e">
        <f>IF(K270="CONFORME",10*(1-((F270-MIN($F$269:$F$276))/MIN($F$269:$F$276))),"0")</f>
        <v>#DIV/0!</v>
      </c>
      <c r="H316" s="402"/>
      <c r="I316" s="401" t="e">
        <f>IF(K271="CONFORME",10*(1-((F271-MIN($F$269:$F$276))/MIN($F$269:$F$276))),"0")</f>
        <v>#DIV/0!</v>
      </c>
      <c r="J316" s="402"/>
      <c r="K316" s="401" t="e">
        <f>IF(K272="CONFORME",10*(1-((F272-MIN($F$269:$F$276))/MIN($F$269:$F$276))),"0")</f>
        <v>#DIV/0!</v>
      </c>
      <c r="L316" s="402"/>
      <c r="M316" s="401" t="str">
        <f>IF(K273="CONFORME",10*(1-((F273-MIN($F$269:$F$276))/MIN($F$269:$F$276))),"0")</f>
        <v>0</v>
      </c>
      <c r="N316" s="263"/>
      <c r="O316" s="247" t="str">
        <f>IF(K274="CONFORME",10*(1-((F274-MIN($F$269:$F$276))/MIN($F$269:$F$276))),"0")</f>
        <v>0</v>
      </c>
      <c r="P316" s="263"/>
      <c r="Q316" s="247" t="str">
        <f>IF(K275="CONFORME",10*(1-((F275-MIN($F$269:$F$276))/MIN($F$269:$F$276))),"0")</f>
        <v>0</v>
      </c>
      <c r="R316" s="263"/>
      <c r="S316" s="247" t="str">
        <f>IF(K276="CONFORME",10*(1-((F276-MIN($F$269:$F$276))/MIN($F$269:$F$276))),"0")</f>
        <v>0</v>
      </c>
    </row>
    <row r="317" spans="1:19" s="50" customFormat="1" ht="15" hidden="1" customHeight="1" outlineLevel="1" x14ac:dyDescent="0.25">
      <c r="A317" s="263"/>
      <c r="B317" s="448">
        <v>0.7</v>
      </c>
      <c r="C317" s="449"/>
      <c r="D317" s="263"/>
      <c r="E317" s="247">
        <f>+E316*B317</f>
        <v>7</v>
      </c>
      <c r="F317" s="263"/>
      <c r="G317" s="247" t="e">
        <f>+G316*B317</f>
        <v>#DIV/0!</v>
      </c>
      <c r="H317" s="263"/>
      <c r="I317" s="247" t="e">
        <f>+I316*B317</f>
        <v>#DIV/0!</v>
      </c>
      <c r="J317" s="263"/>
      <c r="K317" s="247" t="e">
        <f>+K316*B317</f>
        <v>#DIV/0!</v>
      </c>
      <c r="L317" s="263"/>
      <c r="M317" s="247">
        <f>+M316*B317</f>
        <v>0</v>
      </c>
      <c r="N317" s="263"/>
      <c r="O317" s="247">
        <f>+O316*B317</f>
        <v>0</v>
      </c>
      <c r="P317" s="263"/>
      <c r="Q317" s="247">
        <f>+Q316*B317</f>
        <v>0</v>
      </c>
      <c r="R317" s="263"/>
      <c r="S317" s="247">
        <f>+S316*B317</f>
        <v>0</v>
      </c>
    </row>
    <row r="318" spans="1:19" s="50" customFormat="1" ht="11.25" hidden="1" outlineLevel="1" x14ac:dyDescent="0.25">
      <c r="A318" s="248"/>
      <c r="B318" s="205"/>
      <c r="C318" s="245"/>
      <c r="D318" s="263"/>
      <c r="E318" s="243"/>
      <c r="F318" s="263"/>
      <c r="G318" s="243"/>
      <c r="H318" s="263"/>
      <c r="I318" s="244"/>
      <c r="J318" s="263"/>
      <c r="K318" s="244"/>
      <c r="L318" s="263"/>
      <c r="M318" s="259"/>
      <c r="N318" s="263"/>
      <c r="O318" s="259"/>
      <c r="P318" s="263"/>
      <c r="Q318" s="259"/>
      <c r="R318" s="263"/>
      <c r="S318" s="259"/>
    </row>
    <row r="319" spans="1:19" s="50" customFormat="1" ht="11.25" hidden="1" outlineLevel="1" x14ac:dyDescent="0.25">
      <c r="A319" s="481" t="s">
        <v>40</v>
      </c>
      <c r="B319" s="482"/>
      <c r="C319" s="458"/>
      <c r="D319" s="263"/>
      <c r="E319" s="247">
        <v>10</v>
      </c>
      <c r="F319" s="263"/>
      <c r="G319" s="247">
        <v>0</v>
      </c>
      <c r="H319" s="263"/>
      <c r="I319" s="247">
        <v>0</v>
      </c>
      <c r="J319" s="263"/>
      <c r="K319" s="247">
        <v>0</v>
      </c>
      <c r="L319" s="263"/>
      <c r="M319" s="247">
        <v>0</v>
      </c>
      <c r="N319" s="263"/>
      <c r="O319" s="247">
        <v>10</v>
      </c>
      <c r="P319" s="263"/>
      <c r="Q319" s="247">
        <v>10</v>
      </c>
      <c r="R319" s="263"/>
      <c r="S319" s="247">
        <v>10</v>
      </c>
    </row>
    <row r="320" spans="1:19" s="50" customFormat="1" ht="15" hidden="1" customHeight="1" outlineLevel="1" x14ac:dyDescent="0.25">
      <c r="A320" s="263"/>
      <c r="B320" s="609">
        <v>0.15</v>
      </c>
      <c r="C320" s="610"/>
      <c r="D320" s="263"/>
      <c r="E320" s="247">
        <f>+E319*B320</f>
        <v>1.5</v>
      </c>
      <c r="F320" s="263"/>
      <c r="G320" s="247">
        <f>+G319*B320</f>
        <v>0</v>
      </c>
      <c r="H320" s="263"/>
      <c r="I320" s="247">
        <f>+I319*B320</f>
        <v>0</v>
      </c>
      <c r="J320" s="263"/>
      <c r="K320" s="247">
        <f>+K319*B320</f>
        <v>0</v>
      </c>
      <c r="L320" s="263"/>
      <c r="M320" s="247">
        <f>+M319*B320</f>
        <v>0</v>
      </c>
      <c r="N320" s="263"/>
      <c r="O320" s="247">
        <f>+O319*B320</f>
        <v>1.5</v>
      </c>
      <c r="P320" s="263"/>
      <c r="Q320" s="247">
        <f>+Q319*B320</f>
        <v>1.5</v>
      </c>
      <c r="R320" s="263"/>
      <c r="S320" s="247">
        <f>+S319*B320</f>
        <v>1.5</v>
      </c>
    </row>
    <row r="321" spans="1:19" s="50" customFormat="1" ht="11.25" hidden="1" outlineLevel="1" x14ac:dyDescent="0.25">
      <c r="A321" s="248"/>
      <c r="B321" s="205"/>
      <c r="C321" s="245"/>
      <c r="D321" s="263"/>
      <c r="E321" s="243"/>
      <c r="F321" s="263"/>
      <c r="G321" s="243"/>
      <c r="H321" s="263"/>
      <c r="I321" s="244"/>
      <c r="J321" s="263"/>
      <c r="K321" s="244"/>
      <c r="L321" s="263"/>
      <c r="M321" s="259"/>
      <c r="N321" s="263"/>
      <c r="O321" s="259"/>
      <c r="P321" s="263"/>
      <c r="Q321" s="259"/>
      <c r="R321" s="263"/>
      <c r="S321" s="259"/>
    </row>
    <row r="322" spans="1:19" s="50" customFormat="1" ht="11.25" hidden="1" outlineLevel="1" x14ac:dyDescent="0.25">
      <c r="A322" s="604" t="s">
        <v>41</v>
      </c>
      <c r="B322" s="605"/>
      <c r="C322" s="606"/>
      <c r="D322" s="263"/>
      <c r="E322" s="247">
        <v>10</v>
      </c>
      <c r="F322" s="263"/>
      <c r="G322" s="247">
        <v>0</v>
      </c>
      <c r="H322" s="263"/>
      <c r="I322" s="247">
        <v>0</v>
      </c>
      <c r="J322" s="263"/>
      <c r="K322" s="247">
        <v>0</v>
      </c>
      <c r="L322" s="263"/>
      <c r="M322" s="247">
        <v>0</v>
      </c>
      <c r="N322" s="263"/>
      <c r="O322" s="247">
        <v>10</v>
      </c>
      <c r="P322" s="263"/>
      <c r="Q322" s="247">
        <v>10</v>
      </c>
      <c r="R322" s="263"/>
      <c r="S322" s="247">
        <v>10</v>
      </c>
    </row>
    <row r="323" spans="1:19" s="50" customFormat="1" ht="15" hidden="1" customHeight="1" outlineLevel="1" x14ac:dyDescent="0.25">
      <c r="A323" s="248"/>
      <c r="B323" s="609">
        <v>0.15</v>
      </c>
      <c r="C323" s="610"/>
      <c r="D323" s="263"/>
      <c r="E323" s="247">
        <f>+E322*B323</f>
        <v>1.5</v>
      </c>
      <c r="F323" s="263"/>
      <c r="G323" s="247">
        <f>+G322*B323</f>
        <v>0</v>
      </c>
      <c r="H323" s="263"/>
      <c r="I323" s="247">
        <f>+I322*B323</f>
        <v>0</v>
      </c>
      <c r="J323" s="263"/>
      <c r="K323" s="247">
        <f>+K322*B323</f>
        <v>0</v>
      </c>
      <c r="L323" s="263"/>
      <c r="M323" s="247">
        <f>+M322*B323</f>
        <v>0</v>
      </c>
      <c r="N323" s="263"/>
      <c r="O323" s="247">
        <f>+O322*B323</f>
        <v>1.5</v>
      </c>
      <c r="P323" s="263"/>
      <c r="Q323" s="247">
        <f>+Q322*B323</f>
        <v>1.5</v>
      </c>
      <c r="R323" s="263"/>
      <c r="S323" s="247">
        <f>+S322*B323</f>
        <v>1.5</v>
      </c>
    </row>
    <row r="324" spans="1:19" s="50" customFormat="1" ht="11.25" hidden="1" outlineLevel="1" x14ac:dyDescent="0.25">
      <c r="A324" s="248"/>
      <c r="B324" s="205"/>
      <c r="C324" s="206"/>
      <c r="D324" s="328"/>
      <c r="E324" s="249"/>
      <c r="F324" s="328"/>
      <c r="G324" s="249"/>
      <c r="H324" s="328"/>
      <c r="I324" s="250"/>
      <c r="J324" s="328"/>
      <c r="K324" s="250"/>
      <c r="L324" s="328"/>
      <c r="M324" s="260"/>
      <c r="N324" s="328"/>
      <c r="O324" s="260"/>
      <c r="P324" s="328"/>
      <c r="Q324" s="260"/>
      <c r="R324" s="328"/>
      <c r="S324" s="260"/>
    </row>
    <row r="325" spans="1:19" s="50" customFormat="1" ht="11.25" hidden="1" outlineLevel="1" x14ac:dyDescent="0.25">
      <c r="A325" s="248"/>
      <c r="B325" s="205"/>
      <c r="C325" s="251" t="s">
        <v>21</v>
      </c>
      <c r="D325" s="477">
        <f>+E317+E320+E323</f>
        <v>10</v>
      </c>
      <c r="E325" s="478"/>
      <c r="F325" s="477" t="e">
        <f>+G317+G320+G323</f>
        <v>#DIV/0!</v>
      </c>
      <c r="G325" s="478"/>
      <c r="H325" s="477" t="e">
        <f>+I317+I320+I323</f>
        <v>#DIV/0!</v>
      </c>
      <c r="I325" s="478"/>
      <c r="J325" s="477" t="e">
        <f>+K317+K320+K323</f>
        <v>#DIV/0!</v>
      </c>
      <c r="K325" s="478"/>
      <c r="L325" s="477">
        <f>+M317+M320+M323</f>
        <v>0</v>
      </c>
      <c r="M325" s="478"/>
      <c r="N325" s="477">
        <f>+O317+O320+O323</f>
        <v>3</v>
      </c>
      <c r="O325" s="478"/>
      <c r="P325" s="477">
        <f>+Q317+Q320+Q323</f>
        <v>3</v>
      </c>
      <c r="Q325" s="478"/>
      <c r="R325" s="477">
        <f>+S317+S320+S323</f>
        <v>3</v>
      </c>
      <c r="S325" s="478"/>
    </row>
    <row r="326" spans="1:19" s="50" customFormat="1" ht="12.75" hidden="1" outlineLevel="1" x14ac:dyDescent="0.25">
      <c r="A326" s="252" t="s">
        <v>22</v>
      </c>
      <c r="B326" s="253"/>
      <c r="C326" s="254"/>
      <c r="D326" s="518" t="e">
        <f>IF(K269="CONFORME",RANK(D325,D325:S325),"Non conforme")</f>
        <v>#DIV/0!</v>
      </c>
      <c r="E326" s="519"/>
      <c r="F326" s="518" t="e">
        <f>IF(K270="CONFORME",RANK(F325,D325:S325),"Non conforme")</f>
        <v>#DIV/0!</v>
      </c>
      <c r="G326" s="519"/>
      <c r="H326" s="518" t="e">
        <f>IF(K271="CONFORME",RANK(H325,D325:S325),"Non conforme")</f>
        <v>#DIV/0!</v>
      </c>
      <c r="I326" s="519"/>
      <c r="J326" s="518" t="e">
        <f>IF(K272="CONFORME",RANK(J325,D325:S325),"Non conforme")</f>
        <v>#DIV/0!</v>
      </c>
      <c r="K326" s="519"/>
      <c r="L326" s="518" t="str">
        <f>IF(K273="CONFORME",RANK(L325,D325:S325),"Non conforme")</f>
        <v>Non conforme</v>
      </c>
      <c r="M326" s="519"/>
      <c r="N326" s="518" t="str">
        <f>IF(K274="CONFORME",RANK(N325,D325:S325),"Non conforme")</f>
        <v>Non conforme</v>
      </c>
      <c r="O326" s="519"/>
      <c r="P326" s="518" t="str">
        <f>IF(K275="CONFORME",RANK(P325,D325:S325),"Non conforme")</f>
        <v>Non conforme</v>
      </c>
      <c r="Q326" s="519"/>
      <c r="R326" s="518" t="str">
        <f>IF(K276="CONFORME",RANK(R325,D325:S325),"Non conforme")</f>
        <v>Non conforme</v>
      </c>
      <c r="S326" s="519"/>
    </row>
    <row r="327" spans="1:19" s="50" customFormat="1" ht="11.25" hidden="1" outlineLevel="1" x14ac:dyDescent="0.25">
      <c r="A327" s="255"/>
      <c r="B327" s="256"/>
      <c r="C327" s="257"/>
      <c r="D327" s="328"/>
      <c r="E327" s="258"/>
      <c r="F327" s="328"/>
      <c r="G327" s="258"/>
      <c r="H327" s="328"/>
      <c r="I327" s="250"/>
      <c r="J327" s="328"/>
      <c r="K327" s="250"/>
      <c r="L327" s="328"/>
      <c r="M327" s="260"/>
      <c r="N327" s="328"/>
      <c r="O327" s="260"/>
      <c r="P327" s="328"/>
      <c r="Q327" s="260"/>
      <c r="R327" s="328"/>
      <c r="S327" s="260"/>
    </row>
    <row r="328" spans="1:19" s="50" customFormat="1" ht="11.25" hidden="1" outlineLevel="1" x14ac:dyDescent="0.25">
      <c r="C328" s="261"/>
      <c r="D328" s="329"/>
      <c r="E328" s="77"/>
      <c r="F328" s="329"/>
      <c r="G328" s="77"/>
      <c r="H328" s="329"/>
      <c r="I328" s="262"/>
      <c r="J328" s="329"/>
      <c r="K328" s="262"/>
      <c r="L328" s="329"/>
      <c r="M328" s="262"/>
      <c r="N328" s="345"/>
      <c r="P328" s="345"/>
      <c r="R328" s="345"/>
    </row>
    <row r="329" spans="1:19" s="50" customFormat="1" ht="11.25" collapsed="1" x14ac:dyDescent="0.25">
      <c r="C329" s="261"/>
      <c r="D329" s="329"/>
      <c r="E329" s="77"/>
      <c r="F329" s="329"/>
      <c r="G329" s="77"/>
      <c r="H329" s="329"/>
      <c r="I329" s="262"/>
      <c r="J329" s="329"/>
      <c r="K329" s="262"/>
      <c r="L329" s="329"/>
      <c r="M329" s="262"/>
      <c r="N329" s="345"/>
      <c r="P329" s="345"/>
      <c r="R329" s="345"/>
    </row>
    <row r="330" spans="1:19" s="33" customFormat="1" x14ac:dyDescent="0.25">
      <c r="A330" s="489" t="s">
        <v>98</v>
      </c>
      <c r="B330" s="489"/>
      <c r="C330" s="160"/>
      <c r="D330" s="323"/>
      <c r="F330" s="323"/>
      <c r="H330" s="323"/>
      <c r="J330" s="323"/>
      <c r="L330" s="323"/>
      <c r="N330" s="311"/>
      <c r="P330" s="311"/>
      <c r="R330" s="311"/>
    </row>
    <row r="331" spans="1:19" s="48" customFormat="1" x14ac:dyDescent="0.25">
      <c r="A331" s="223"/>
      <c r="B331" s="223"/>
      <c r="C331" s="223"/>
      <c r="D331" s="324"/>
      <c r="E331" s="49"/>
      <c r="F331" s="324"/>
      <c r="G331" s="49"/>
      <c r="H331" s="324"/>
      <c r="J331" s="324"/>
      <c r="L331" s="324"/>
      <c r="N331" s="311"/>
      <c r="P331" s="311"/>
      <c r="R331" s="311"/>
    </row>
    <row r="332" spans="1:19" s="45" customFormat="1" ht="12.75" x14ac:dyDescent="0.25">
      <c r="A332" s="479" t="s">
        <v>23</v>
      </c>
      <c r="B332" s="479"/>
      <c r="C332" s="479"/>
      <c r="D332" s="479"/>
      <c r="E332" s="479"/>
      <c r="F332" s="479"/>
      <c r="G332" s="479"/>
      <c r="H332" s="479"/>
      <c r="I332" s="479"/>
      <c r="J332" s="336"/>
      <c r="K332" s="40"/>
      <c r="L332" s="336"/>
      <c r="M332" s="40"/>
      <c r="N332" s="311"/>
      <c r="P332" s="311"/>
      <c r="R332" s="311"/>
    </row>
    <row r="333" spans="1:19" s="45" customFormat="1" x14ac:dyDescent="0.25">
      <c r="A333" s="607" t="s">
        <v>3</v>
      </c>
      <c r="B333" s="608"/>
      <c r="C333" s="463" t="str">
        <f>+B269</f>
        <v>Lepage</v>
      </c>
      <c r="D333" s="464"/>
      <c r="E333" s="464"/>
      <c r="F333" s="464"/>
      <c r="G333" s="464"/>
      <c r="H333" s="464"/>
      <c r="I333" s="465"/>
      <c r="J333" s="638">
        <f>+F269</f>
        <v>0</v>
      </c>
      <c r="K333" s="639"/>
      <c r="L333" s="639"/>
      <c r="M333" s="630"/>
      <c r="N333" s="311"/>
      <c r="P333" s="311"/>
      <c r="R333" s="311"/>
    </row>
    <row r="335" spans="1:19" x14ac:dyDescent="0.25">
      <c r="A335" s="489" t="s">
        <v>99</v>
      </c>
      <c r="B335" s="489"/>
      <c r="C335" s="489"/>
      <c r="D335" s="489"/>
      <c r="E335" s="489"/>
      <c r="F335" s="330"/>
      <c r="H335" s="330"/>
      <c r="I335" s="264"/>
      <c r="J335" s="330"/>
      <c r="L335" s="330"/>
    </row>
    <row r="337" spans="1:13" x14ac:dyDescent="0.25">
      <c r="A337" s="592"/>
      <c r="B337" s="593"/>
      <c r="C337" s="593"/>
      <c r="D337" s="593"/>
      <c r="E337" s="593"/>
      <c r="F337" s="593"/>
      <c r="G337" s="593"/>
      <c r="H337" s="593"/>
      <c r="I337" s="593"/>
      <c r="J337" s="593"/>
      <c r="K337" s="593"/>
      <c r="L337" s="593"/>
      <c r="M337" s="594"/>
    </row>
    <row r="338" spans="1:13" x14ac:dyDescent="0.25">
      <c r="A338" s="595"/>
      <c r="B338" s="596"/>
      <c r="C338" s="596"/>
      <c r="D338" s="596"/>
      <c r="E338" s="596"/>
      <c r="F338" s="596"/>
      <c r="G338" s="596"/>
      <c r="H338" s="596"/>
      <c r="I338" s="596"/>
      <c r="J338" s="596"/>
      <c r="K338" s="596"/>
      <c r="L338" s="596"/>
      <c r="M338" s="597"/>
    </row>
    <row r="339" spans="1:13" x14ac:dyDescent="0.25">
      <c r="A339" s="595"/>
      <c r="B339" s="596"/>
      <c r="C339" s="596"/>
      <c r="D339" s="596"/>
      <c r="E339" s="596"/>
      <c r="F339" s="596"/>
      <c r="G339" s="596"/>
      <c r="H339" s="596"/>
      <c r="I339" s="596"/>
      <c r="J339" s="596"/>
      <c r="K339" s="596"/>
      <c r="L339" s="596"/>
      <c r="M339" s="597"/>
    </row>
    <row r="340" spans="1:13" x14ac:dyDescent="0.25">
      <c r="A340" s="595"/>
      <c r="B340" s="596"/>
      <c r="C340" s="596"/>
      <c r="D340" s="596"/>
      <c r="E340" s="596"/>
      <c r="F340" s="596"/>
      <c r="G340" s="596"/>
      <c r="H340" s="596"/>
      <c r="I340" s="596"/>
      <c r="J340" s="596"/>
      <c r="K340" s="596"/>
      <c r="L340" s="596"/>
      <c r="M340" s="597"/>
    </row>
    <row r="341" spans="1:13" x14ac:dyDescent="0.25">
      <c r="A341" s="598"/>
      <c r="B341" s="599"/>
      <c r="C341" s="599"/>
      <c r="D341" s="599"/>
      <c r="E341" s="599"/>
      <c r="F341" s="599"/>
      <c r="G341" s="599"/>
      <c r="H341" s="599"/>
      <c r="I341" s="599"/>
      <c r="J341" s="599"/>
      <c r="K341" s="599"/>
      <c r="L341" s="599"/>
      <c r="M341" s="600"/>
    </row>
  </sheetData>
  <mergeCells count="627">
    <mergeCell ref="F24:G24"/>
    <mergeCell ref="F25:G25"/>
    <mergeCell ref="F26:G26"/>
    <mergeCell ref="D24:E24"/>
    <mergeCell ref="D25:E25"/>
    <mergeCell ref="D26:E26"/>
    <mergeCell ref="H24:I24"/>
    <mergeCell ref="J24:K24"/>
    <mergeCell ref="L24:M24"/>
    <mergeCell ref="H25:I25"/>
    <mergeCell ref="J25:K25"/>
    <mergeCell ref="L25:M25"/>
    <mergeCell ref="H26:I26"/>
    <mergeCell ref="J26:K26"/>
    <mergeCell ref="L26:M26"/>
    <mergeCell ref="A119:C119"/>
    <mergeCell ref="A118:C118"/>
    <mergeCell ref="A20:C20"/>
    <mergeCell ref="D20:E20"/>
    <mergeCell ref="F20:G20"/>
    <mergeCell ref="H20:I20"/>
    <mergeCell ref="J20:K20"/>
    <mergeCell ref="A104:C104"/>
    <mergeCell ref="A103:C103"/>
    <mergeCell ref="A110:C110"/>
    <mergeCell ref="A111:C111"/>
    <mergeCell ref="F67:G67"/>
    <mergeCell ref="H67:I67"/>
    <mergeCell ref="A27:C27"/>
    <mergeCell ref="A47:C47"/>
    <mergeCell ref="A46:C46"/>
    <mergeCell ref="A43:C43"/>
    <mergeCell ref="A42:C42"/>
    <mergeCell ref="A41:C41"/>
    <mergeCell ref="A68:C68"/>
    <mergeCell ref="A74:C74"/>
    <mergeCell ref="A82:C82"/>
    <mergeCell ref="A23:C23"/>
    <mergeCell ref="A86:C86"/>
    <mergeCell ref="B180:K180"/>
    <mergeCell ref="B181:I181"/>
    <mergeCell ref="C139:D139"/>
    <mergeCell ref="A121:C121"/>
    <mergeCell ref="A120:C120"/>
    <mergeCell ref="A166:B166"/>
    <mergeCell ref="B147:I147"/>
    <mergeCell ref="B148:I148"/>
    <mergeCell ref="B151:K151"/>
    <mergeCell ref="B154:I154"/>
    <mergeCell ref="B169:I169"/>
    <mergeCell ref="B171:I171"/>
    <mergeCell ref="B172:I172"/>
    <mergeCell ref="B174:I174"/>
    <mergeCell ref="A139:B139"/>
    <mergeCell ref="C166:D166"/>
    <mergeCell ref="A335:E335"/>
    <mergeCell ref="A337:M341"/>
    <mergeCell ref="A266:E266"/>
    <mergeCell ref="A247:C247"/>
    <mergeCell ref="A137:C137"/>
    <mergeCell ref="A308:C308"/>
    <mergeCell ref="A307:C307"/>
    <mergeCell ref="A306:C306"/>
    <mergeCell ref="A304:C304"/>
    <mergeCell ref="A303:C303"/>
    <mergeCell ref="A322:C322"/>
    <mergeCell ref="A319:C319"/>
    <mergeCell ref="A316:C316"/>
    <mergeCell ref="D237:G237"/>
    <mergeCell ref="B142:I142"/>
    <mergeCell ref="L144:M144"/>
    <mergeCell ref="B153:K153"/>
    <mergeCell ref="L143:M143"/>
    <mergeCell ref="L146:M146"/>
    <mergeCell ref="L153:M153"/>
    <mergeCell ref="J140:K140"/>
    <mergeCell ref="A293:C293"/>
    <mergeCell ref="A294:C294"/>
    <mergeCell ref="A295:C295"/>
    <mergeCell ref="A16:C16"/>
    <mergeCell ref="A4:E4"/>
    <mergeCell ref="A128:C128"/>
    <mergeCell ref="A127:C127"/>
    <mergeCell ref="A126:C126"/>
    <mergeCell ref="A57:C57"/>
    <mergeCell ref="A56:C56"/>
    <mergeCell ref="A109:C109"/>
    <mergeCell ref="A108:C108"/>
    <mergeCell ref="A107:C107"/>
    <mergeCell ref="A106:C106"/>
    <mergeCell ref="A123:C123"/>
    <mergeCell ref="D76:E76"/>
    <mergeCell ref="A77:C77"/>
    <mergeCell ref="A94:C94"/>
    <mergeCell ref="A93:C93"/>
    <mergeCell ref="A122:C122"/>
    <mergeCell ref="A22:C22"/>
    <mergeCell ref="A53:C53"/>
    <mergeCell ref="A52:C52"/>
    <mergeCell ref="A51:C51"/>
    <mergeCell ref="D125:E125"/>
    <mergeCell ref="A50:C50"/>
    <mergeCell ref="A92:C92"/>
    <mergeCell ref="A91:C91"/>
    <mergeCell ref="A81:C81"/>
    <mergeCell ref="A90:C90"/>
    <mergeCell ref="A59:C59"/>
    <mergeCell ref="A58:C58"/>
    <mergeCell ref="A39:C39"/>
    <mergeCell ref="A38:C38"/>
    <mergeCell ref="A28:C28"/>
    <mergeCell ref="A33:C33"/>
    <mergeCell ref="A29:C29"/>
    <mergeCell ref="A65:C65"/>
    <mergeCell ref="A64:C64"/>
    <mergeCell ref="A61:C61"/>
    <mergeCell ref="A40:C40"/>
    <mergeCell ref="A60:C60"/>
    <mergeCell ref="A71:C71"/>
    <mergeCell ref="A70:C70"/>
    <mergeCell ref="A84:C84"/>
    <mergeCell ref="A69:C69"/>
    <mergeCell ref="A88:C88"/>
    <mergeCell ref="A87:C87"/>
    <mergeCell ref="A24:C24"/>
    <mergeCell ref="A26:C26"/>
    <mergeCell ref="A25:C25"/>
    <mergeCell ref="A72:C72"/>
    <mergeCell ref="N279:O279"/>
    <mergeCell ref="P279:Q279"/>
    <mergeCell ref="R279:S279"/>
    <mergeCell ref="N297:O297"/>
    <mergeCell ref="N298:O298"/>
    <mergeCell ref="P297:Q297"/>
    <mergeCell ref="P298:Q298"/>
    <mergeCell ref="R297:S297"/>
    <mergeCell ref="R298:S298"/>
    <mergeCell ref="J37:K37"/>
    <mergeCell ref="D27:E27"/>
    <mergeCell ref="F28:G28"/>
    <mergeCell ref="F63:G63"/>
    <mergeCell ref="H63:I63"/>
    <mergeCell ref="F27:G27"/>
    <mergeCell ref="I197:J197"/>
    <mergeCell ref="H163:I163"/>
    <mergeCell ref="F55:G55"/>
    <mergeCell ref="J167:K167"/>
    <mergeCell ref="F45:G45"/>
    <mergeCell ref="L205:M205"/>
    <mergeCell ref="N249:O249"/>
    <mergeCell ref="P45:Q45"/>
    <mergeCell ref="N18:O18"/>
    <mergeCell ref="N19:O19"/>
    <mergeCell ref="N22:O22"/>
    <mergeCell ref="P18:Q18"/>
    <mergeCell ref="N37:O37"/>
    <mergeCell ref="N35:O35"/>
    <mergeCell ref="P35:Q35"/>
    <mergeCell ref="P37:Q37"/>
    <mergeCell ref="N24:O24"/>
    <mergeCell ref="N25:O25"/>
    <mergeCell ref="N26:O26"/>
    <mergeCell ref="P30:Q30"/>
    <mergeCell ref="P29:Q29"/>
    <mergeCell ref="P27:Q27"/>
    <mergeCell ref="L20:M20"/>
    <mergeCell ref="N20:O20"/>
    <mergeCell ref="P20:Q20"/>
    <mergeCell ref="P22:Q22"/>
    <mergeCell ref="P23:Q23"/>
    <mergeCell ref="L23:M23"/>
    <mergeCell ref="L147:M147"/>
    <mergeCell ref="L154:M154"/>
    <mergeCell ref="P125:Q125"/>
    <mergeCell ref="R125:S125"/>
    <mergeCell ref="R117:S117"/>
    <mergeCell ref="R63:S63"/>
    <mergeCell ref="L29:M29"/>
    <mergeCell ref="L18:M18"/>
    <mergeCell ref="L19:M19"/>
    <mergeCell ref="L22:M22"/>
    <mergeCell ref="P19:Q19"/>
    <mergeCell ref="R45:S45"/>
    <mergeCell ref="L141:M141"/>
    <mergeCell ref="R20:S20"/>
    <mergeCell ref="R23:S23"/>
    <mergeCell ref="R55:S55"/>
    <mergeCell ref="N67:O67"/>
    <mergeCell ref="N63:O63"/>
    <mergeCell ref="P63:Q63"/>
    <mergeCell ref="P55:Q55"/>
    <mergeCell ref="N134:O134"/>
    <mergeCell ref="R102:S102"/>
    <mergeCell ref="R134:S134"/>
    <mergeCell ref="L98:M98"/>
    <mergeCell ref="P28:Q28"/>
    <mergeCell ref="N30:O30"/>
    <mergeCell ref="N29:O29"/>
    <mergeCell ref="N21:O21"/>
    <mergeCell ref="P21:Q21"/>
    <mergeCell ref="R18:S18"/>
    <mergeCell ref="R19:S19"/>
    <mergeCell ref="R22:S22"/>
    <mergeCell ref="R37:S37"/>
    <mergeCell ref="R30:S30"/>
    <mergeCell ref="R27:S27"/>
    <mergeCell ref="R28:S28"/>
    <mergeCell ref="R35:S35"/>
    <mergeCell ref="R29:S29"/>
    <mergeCell ref="R21:S21"/>
    <mergeCell ref="L30:M30"/>
    <mergeCell ref="N28:O28"/>
    <mergeCell ref="N23:O23"/>
    <mergeCell ref="N27:O27"/>
    <mergeCell ref="L28:M28"/>
    <mergeCell ref="L27:M27"/>
    <mergeCell ref="R326:S326"/>
    <mergeCell ref="R314:S314"/>
    <mergeCell ref="R325:S325"/>
    <mergeCell ref="L301:M301"/>
    <mergeCell ref="K269:M269"/>
    <mergeCell ref="K271:M271"/>
    <mergeCell ref="J314:K314"/>
    <mergeCell ref="R311:S311"/>
    <mergeCell ref="P326:Q326"/>
    <mergeCell ref="R310:S310"/>
    <mergeCell ref="N326:O326"/>
    <mergeCell ref="P311:Q311"/>
    <mergeCell ref="P314:Q314"/>
    <mergeCell ref="N314:O314"/>
    <mergeCell ref="N325:O325"/>
    <mergeCell ref="L314:M314"/>
    <mergeCell ref="L311:M311"/>
    <mergeCell ref="J325:K325"/>
    <mergeCell ref="N311:O311"/>
    <mergeCell ref="L325:M325"/>
    <mergeCell ref="R301:S301"/>
    <mergeCell ref="K275:M275"/>
    <mergeCell ref="N301:O301"/>
    <mergeCell ref="P301:Q301"/>
    <mergeCell ref="P325:Q325"/>
    <mergeCell ref="L63:M63"/>
    <mergeCell ref="L67:M67"/>
    <mergeCell ref="N251:O251"/>
    <mergeCell ref="K274:M274"/>
    <mergeCell ref="L167:M167"/>
    <mergeCell ref="L168:M168"/>
    <mergeCell ref="L195:M195"/>
    <mergeCell ref="P260:Q260"/>
    <mergeCell ref="R260:S260"/>
    <mergeCell ref="P262:Q262"/>
    <mergeCell ref="R262:S262"/>
    <mergeCell ref="P259:Q259"/>
    <mergeCell ref="L223:M223"/>
    <mergeCell ref="L298:M298"/>
    <mergeCell ref="L310:M310"/>
    <mergeCell ref="L102:M102"/>
    <mergeCell ref="N102:O102"/>
    <mergeCell ref="L45:M45"/>
    <mergeCell ref="J55:K55"/>
    <mergeCell ref="L134:M134"/>
    <mergeCell ref="I213:J213"/>
    <mergeCell ref="L213:M213"/>
    <mergeCell ref="P310:Q310"/>
    <mergeCell ref="P102:Q102"/>
    <mergeCell ref="N125:O125"/>
    <mergeCell ref="P134:Q134"/>
    <mergeCell ref="N310:O310"/>
    <mergeCell ref="N260:O260"/>
    <mergeCell ref="N98:O98"/>
    <mergeCell ref="P98:Q98"/>
    <mergeCell ref="P249:Q249"/>
    <mergeCell ref="L148:M148"/>
    <mergeCell ref="N45:O45"/>
    <mergeCell ref="N55:O55"/>
    <mergeCell ref="N76:O76"/>
    <mergeCell ref="L55:M55"/>
    <mergeCell ref="J310:K310"/>
    <mergeCell ref="L218:M218"/>
    <mergeCell ref="B219:I219"/>
    <mergeCell ref="A253:C253"/>
    <mergeCell ref="B234:G234"/>
    <mergeCell ref="L326:M326"/>
    <mergeCell ref="H76:I76"/>
    <mergeCell ref="I233:J233"/>
    <mergeCell ref="L140:M140"/>
    <mergeCell ref="J297:K297"/>
    <mergeCell ref="L297:M297"/>
    <mergeCell ref="J117:K117"/>
    <mergeCell ref="F76:G76"/>
    <mergeCell ref="F98:G98"/>
    <mergeCell ref="H98:I98"/>
    <mergeCell ref="J98:K98"/>
    <mergeCell ref="B141:J141"/>
    <mergeCell ref="L189:M189"/>
    <mergeCell ref="K273:M273"/>
    <mergeCell ref="K276:M276"/>
    <mergeCell ref="L76:M76"/>
    <mergeCell ref="H125:I125"/>
    <mergeCell ref="J125:K125"/>
    <mergeCell ref="J76:K76"/>
    <mergeCell ref="L210:M210"/>
    <mergeCell ref="J218:K218"/>
    <mergeCell ref="H134:I134"/>
    <mergeCell ref="B144:I144"/>
    <mergeCell ref="J249:K249"/>
    <mergeCell ref="A333:B333"/>
    <mergeCell ref="A332:I332"/>
    <mergeCell ref="A330:B330"/>
    <mergeCell ref="L125:M125"/>
    <mergeCell ref="K270:M270"/>
    <mergeCell ref="A290:C290"/>
    <mergeCell ref="A289:C289"/>
    <mergeCell ref="A288:C288"/>
    <mergeCell ref="A287:C287"/>
    <mergeCell ref="A286:C286"/>
    <mergeCell ref="A284:C284"/>
    <mergeCell ref="F310:G310"/>
    <mergeCell ref="L142:M142"/>
    <mergeCell ref="B145:I145"/>
    <mergeCell ref="F269:I269"/>
    <mergeCell ref="A262:C262"/>
    <mergeCell ref="J134:K134"/>
    <mergeCell ref="I162:J162"/>
    <mergeCell ref="J333:M333"/>
    <mergeCell ref="F125:G125"/>
    <mergeCell ref="L243:M243"/>
    <mergeCell ref="J279:K279"/>
    <mergeCell ref="L279:M279"/>
    <mergeCell ref="B323:C323"/>
    <mergeCell ref="A1:M1"/>
    <mergeCell ref="H11:I11"/>
    <mergeCell ref="L4:M4"/>
    <mergeCell ref="H6:I6"/>
    <mergeCell ref="J6:K6"/>
    <mergeCell ref="L6:M6"/>
    <mergeCell ref="D11:E11"/>
    <mergeCell ref="D7:E7"/>
    <mergeCell ref="F8:G8"/>
    <mergeCell ref="F9:G9"/>
    <mergeCell ref="J11:K11"/>
    <mergeCell ref="J7:K7"/>
    <mergeCell ref="J8:K8"/>
    <mergeCell ref="J9:K9"/>
    <mergeCell ref="J10:K10"/>
    <mergeCell ref="D9:E9"/>
    <mergeCell ref="D10:E10"/>
    <mergeCell ref="H7:I7"/>
    <mergeCell ref="F11:G11"/>
    <mergeCell ref="D8:E8"/>
    <mergeCell ref="D6:E6"/>
    <mergeCell ref="F6:G6"/>
    <mergeCell ref="F7:G7"/>
    <mergeCell ref="H8:I8"/>
    <mergeCell ref="D13:E13"/>
    <mergeCell ref="D19:E19"/>
    <mergeCell ref="D22:E22"/>
    <mergeCell ref="D23:E23"/>
    <mergeCell ref="F10:G10"/>
    <mergeCell ref="F13:G13"/>
    <mergeCell ref="F23:G23"/>
    <mergeCell ref="F18:G18"/>
    <mergeCell ref="F22:G22"/>
    <mergeCell ref="F12:G12"/>
    <mergeCell ref="H9:I9"/>
    <mergeCell ref="H10:I10"/>
    <mergeCell ref="D18:E18"/>
    <mergeCell ref="J13:K13"/>
    <mergeCell ref="J12:K12"/>
    <mergeCell ref="F14:G14"/>
    <mergeCell ref="H14:I14"/>
    <mergeCell ref="J14:K14"/>
    <mergeCell ref="H30:I30"/>
    <mergeCell ref="J27:K27"/>
    <mergeCell ref="J30:K30"/>
    <mergeCell ref="H27:I27"/>
    <mergeCell ref="J29:K29"/>
    <mergeCell ref="J28:K28"/>
    <mergeCell ref="H12:I12"/>
    <mergeCell ref="H13:I13"/>
    <mergeCell ref="J18:K18"/>
    <mergeCell ref="J19:K19"/>
    <mergeCell ref="J22:K22"/>
    <mergeCell ref="J23:K23"/>
    <mergeCell ref="H22:I22"/>
    <mergeCell ref="H23:I23"/>
    <mergeCell ref="D14:E14"/>
    <mergeCell ref="D12:E12"/>
    <mergeCell ref="H18:I18"/>
    <mergeCell ref="H19:I19"/>
    <mergeCell ref="F19:G19"/>
    <mergeCell ref="J67:K67"/>
    <mergeCell ref="J45:K45"/>
    <mergeCell ref="H45:I45"/>
    <mergeCell ref="D63:E63"/>
    <mergeCell ref="J63:K63"/>
    <mergeCell ref="H28:I28"/>
    <mergeCell ref="H29:I29"/>
    <mergeCell ref="D35:E35"/>
    <mergeCell ref="F35:G35"/>
    <mergeCell ref="J35:K35"/>
    <mergeCell ref="D30:E30"/>
    <mergeCell ref="D29:E29"/>
    <mergeCell ref="D28:E28"/>
    <mergeCell ref="H55:I55"/>
    <mergeCell ref="D37:E37"/>
    <mergeCell ref="F29:G29"/>
    <mergeCell ref="D67:E67"/>
    <mergeCell ref="H35:I35"/>
    <mergeCell ref="D45:E45"/>
    <mergeCell ref="F37:G37"/>
    <mergeCell ref="F30:G30"/>
    <mergeCell ref="D55:E55"/>
    <mergeCell ref="A237:B237"/>
    <mergeCell ref="J228:K228"/>
    <mergeCell ref="H234:I234"/>
    <mergeCell ref="F271:I271"/>
    <mergeCell ref="D270:E270"/>
    <mergeCell ref="H37:I37"/>
    <mergeCell ref="D102:E102"/>
    <mergeCell ref="F102:G102"/>
    <mergeCell ref="H102:I102"/>
    <mergeCell ref="H117:I117"/>
    <mergeCell ref="D98:E98"/>
    <mergeCell ref="H164:K164"/>
    <mergeCell ref="J102:K102"/>
    <mergeCell ref="B163:G163"/>
    <mergeCell ref="A73:C73"/>
    <mergeCell ref="A49:C49"/>
    <mergeCell ref="A48:C48"/>
    <mergeCell ref="A83:C83"/>
    <mergeCell ref="B215:G215"/>
    <mergeCell ref="D117:E117"/>
    <mergeCell ref="F117:G117"/>
    <mergeCell ref="A131:C131"/>
    <mergeCell ref="F134:G134"/>
    <mergeCell ref="B320:C320"/>
    <mergeCell ref="H314:I314"/>
    <mergeCell ref="D314:E314"/>
    <mergeCell ref="D311:E311"/>
    <mergeCell ref="F311:G311"/>
    <mergeCell ref="H311:I311"/>
    <mergeCell ref="B317:C317"/>
    <mergeCell ref="D298:E298"/>
    <mergeCell ref="F298:G298"/>
    <mergeCell ref="H298:I298"/>
    <mergeCell ref="A100:C100"/>
    <mergeCell ref="A99:C99"/>
    <mergeCell ref="A115:C115"/>
    <mergeCell ref="D275:E275"/>
    <mergeCell ref="F275:I275"/>
    <mergeCell ref="D273:E273"/>
    <mergeCell ref="H310:I310"/>
    <mergeCell ref="H301:I301"/>
    <mergeCell ref="D274:E274"/>
    <mergeCell ref="F297:G297"/>
    <mergeCell ref="F270:I270"/>
    <mergeCell ref="D271:E271"/>
    <mergeCell ref="H244:I244"/>
    <mergeCell ref="D249:E249"/>
    <mergeCell ref="H245:K245"/>
    <mergeCell ref="I243:J243"/>
    <mergeCell ref="J301:K301"/>
    <mergeCell ref="D134:E134"/>
    <mergeCell ref="B164:G164"/>
    <mergeCell ref="B149:I149"/>
    <mergeCell ref="B150:I150"/>
    <mergeCell ref="A130:C130"/>
    <mergeCell ref="A129:C129"/>
    <mergeCell ref="B168:J168"/>
    <mergeCell ref="N262:O262"/>
    <mergeCell ref="A114:C114"/>
    <mergeCell ref="A113:C113"/>
    <mergeCell ref="A112:C112"/>
    <mergeCell ref="A105:C105"/>
    <mergeCell ref="D325:E325"/>
    <mergeCell ref="F325:G325"/>
    <mergeCell ref="H325:I325"/>
    <mergeCell ref="H297:I297"/>
    <mergeCell ref="D276:E276"/>
    <mergeCell ref="D310:E310"/>
    <mergeCell ref="F274:I274"/>
    <mergeCell ref="H268:I268"/>
    <mergeCell ref="F272:I272"/>
    <mergeCell ref="F273:I273"/>
    <mergeCell ref="F314:G314"/>
    <mergeCell ref="D301:E301"/>
    <mergeCell ref="F301:G301"/>
    <mergeCell ref="D297:E297"/>
    <mergeCell ref="D279:E279"/>
    <mergeCell ref="F279:G279"/>
    <mergeCell ref="F276:I276"/>
    <mergeCell ref="H279:I279"/>
    <mergeCell ref="D272:E272"/>
    <mergeCell ref="A283:C283"/>
    <mergeCell ref="A282:C282"/>
    <mergeCell ref="A281:C281"/>
    <mergeCell ref="B229:I229"/>
    <mergeCell ref="H225:K225"/>
    <mergeCell ref="L203:M203"/>
    <mergeCell ref="L194:M194"/>
    <mergeCell ref="H198:I198"/>
    <mergeCell ref="I205:J205"/>
    <mergeCell ref="A227:B227"/>
    <mergeCell ref="F249:G249"/>
    <mergeCell ref="H199:K199"/>
    <mergeCell ref="H207:K207"/>
    <mergeCell ref="H215:K215"/>
    <mergeCell ref="H249:I249"/>
    <mergeCell ref="H206:I206"/>
    <mergeCell ref="J210:K210"/>
    <mergeCell ref="J194:K194"/>
    <mergeCell ref="B203:J203"/>
    <mergeCell ref="J238:K238"/>
    <mergeCell ref="J259:K259"/>
    <mergeCell ref="B195:I195"/>
    <mergeCell ref="A260:C260"/>
    <mergeCell ref="A252:C252"/>
    <mergeCell ref="I189:J189"/>
    <mergeCell ref="H190:I190"/>
    <mergeCell ref="B185:J185"/>
    <mergeCell ref="B186:J186"/>
    <mergeCell ref="B187:J187"/>
    <mergeCell ref="J202:K202"/>
    <mergeCell ref="L169:M169"/>
    <mergeCell ref="L170:M170"/>
    <mergeCell ref="L171:M171"/>
    <mergeCell ref="L172:M172"/>
    <mergeCell ref="L173:M173"/>
    <mergeCell ref="L174:M174"/>
    <mergeCell ref="L175:M175"/>
    <mergeCell ref="L180:M180"/>
    <mergeCell ref="L181:M181"/>
    <mergeCell ref="A201:B201"/>
    <mergeCell ref="A193:B193"/>
    <mergeCell ref="C193:D193"/>
    <mergeCell ref="C201:D201"/>
    <mergeCell ref="H191:K191"/>
    <mergeCell ref="B175:I175"/>
    <mergeCell ref="B176:I176"/>
    <mergeCell ref="B177:I177"/>
    <mergeCell ref="B178:K178"/>
    <mergeCell ref="P76:Q76"/>
    <mergeCell ref="R76:S76"/>
    <mergeCell ref="P67:Q67"/>
    <mergeCell ref="R67:S67"/>
    <mergeCell ref="P117:Q117"/>
    <mergeCell ref="L117:M117"/>
    <mergeCell ref="N117:O117"/>
    <mergeCell ref="R98:S98"/>
    <mergeCell ref="N261:O261"/>
    <mergeCell ref="P261:Q261"/>
    <mergeCell ref="R261:S261"/>
    <mergeCell ref="N252:O252"/>
    <mergeCell ref="N253:O253"/>
    <mergeCell ref="P252:Q252"/>
    <mergeCell ref="R251:S251"/>
    <mergeCell ref="N257:O257"/>
    <mergeCell ref="L233:M233"/>
    <mergeCell ref="P251:Q251"/>
    <mergeCell ref="L251:M251"/>
    <mergeCell ref="R252:S252"/>
    <mergeCell ref="R249:S249"/>
    <mergeCell ref="R253:S253"/>
    <mergeCell ref="L162:M162"/>
    <mergeCell ref="L145:M145"/>
    <mergeCell ref="A251:C251"/>
    <mergeCell ref="J251:K251"/>
    <mergeCell ref="L259:M259"/>
    <mergeCell ref="D259:E259"/>
    <mergeCell ref="D257:E257"/>
    <mergeCell ref="J257:K257"/>
    <mergeCell ref="L257:M257"/>
    <mergeCell ref="H257:I257"/>
    <mergeCell ref="R259:S259"/>
    <mergeCell ref="P253:Q253"/>
    <mergeCell ref="P257:Q257"/>
    <mergeCell ref="R257:S257"/>
    <mergeCell ref="N259:O259"/>
    <mergeCell ref="C333:I333"/>
    <mergeCell ref="L185:M185"/>
    <mergeCell ref="L186:M186"/>
    <mergeCell ref="L187:M187"/>
    <mergeCell ref="B214:G214"/>
    <mergeCell ref="B207:G207"/>
    <mergeCell ref="B206:G206"/>
    <mergeCell ref="B199:G199"/>
    <mergeCell ref="B198:G198"/>
    <mergeCell ref="I223:J223"/>
    <mergeCell ref="L228:M228"/>
    <mergeCell ref="L238:M238"/>
    <mergeCell ref="B225:G225"/>
    <mergeCell ref="B224:G224"/>
    <mergeCell ref="F326:G326"/>
    <mergeCell ref="H326:I326"/>
    <mergeCell ref="J311:K311"/>
    <mergeCell ref="L249:M249"/>
    <mergeCell ref="J326:K326"/>
    <mergeCell ref="A261:C261"/>
    <mergeCell ref="A209:B209"/>
    <mergeCell ref="A292:C292"/>
    <mergeCell ref="B235:G235"/>
    <mergeCell ref="J298:K298"/>
    <mergeCell ref="D326:E326"/>
    <mergeCell ref="A259:C259"/>
    <mergeCell ref="J268:M268"/>
    <mergeCell ref="L202:M202"/>
    <mergeCell ref="L197:M197"/>
    <mergeCell ref="A21:C21"/>
    <mergeCell ref="D21:E21"/>
    <mergeCell ref="F21:G21"/>
    <mergeCell ref="H21:I21"/>
    <mergeCell ref="J21:K21"/>
    <mergeCell ref="L21:M21"/>
    <mergeCell ref="H224:I224"/>
    <mergeCell ref="F257:G257"/>
    <mergeCell ref="B245:G245"/>
    <mergeCell ref="B244:G244"/>
    <mergeCell ref="H235:K235"/>
    <mergeCell ref="L37:M37"/>
    <mergeCell ref="L35:M35"/>
    <mergeCell ref="K272:M272"/>
    <mergeCell ref="D217:E217"/>
    <mergeCell ref="B211:I211"/>
    <mergeCell ref="C209:D209"/>
    <mergeCell ref="H214:I214"/>
    <mergeCell ref="A217:B217"/>
  </mergeCells>
  <phoneticPr fontId="0" type="noConversion"/>
  <dataValidations disablePrompts="1" count="1">
    <dataValidation type="list" allowBlank="1" showInputMessage="1" showErrorMessage="1" sqref="K269:M276">
      <formula1>$U$266:$U$271</formula1>
    </dataValidation>
  </dataValidations>
  <printOptions horizontalCentered="1"/>
  <pageMargins left="0" right="0" top="0.59055118110236227" bottom="0.59055118110236227" header="0.19685039370078741" footer="0.19685039370078741"/>
  <pageSetup paperSize="9" scale="42" fitToHeight="0" pageOrder="overThenDown" orientation="portrait" r:id="rId1"/>
  <headerFooter alignWithMargins="0">
    <oddHeader>&amp;L&amp;"-,Normal"&amp;10&amp;KFF0000??&amp;K000000 E17-120 - 40 logements - Symphonie - 35 Le Rheu&amp;C&amp;"-,Normal"&amp;10
Groupe LAUNAY&amp;R&amp;"-,Normal"&amp;10Imprimé le &amp;D</oddHeader>
    <oddFooter>&amp;L&amp;"Calibri,Normal"&amp;10ICOFLUIDES Ingénierie&amp;R&amp;"Calibri,Normal"&amp;10Page &amp;P/&amp;N</oddFooter>
  </headerFooter>
  <rowBreaks count="4" manualBreakCount="4">
    <brk id="32" max="12" man="1"/>
    <brk id="95" max="12" man="1"/>
    <brk id="135" max="12" man="1"/>
    <brk id="246" max="12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14</vt:i4>
      </vt:variant>
    </vt:vector>
  </HeadingPairs>
  <TitlesOfParts>
    <vt:vector size="16" baseType="lpstr">
      <vt:lpstr>Elec</vt:lpstr>
      <vt:lpstr>CFaibles</vt:lpstr>
      <vt:lpstr>_nbl2</vt:lpstr>
      <vt:lpstr>Elec!_Toc349298155</vt:lpstr>
      <vt:lpstr>Elec!_Toc349298156</vt:lpstr>
      <vt:lpstr>Elec!_Toc349298176</vt:lpstr>
      <vt:lpstr>jj</vt:lpstr>
      <vt:lpstr>CFaibles!Nb_Bat</vt:lpstr>
      <vt:lpstr>Nb_Bat</vt:lpstr>
      <vt:lpstr>CFaibles!Nb_Lgts</vt:lpstr>
      <vt:lpstr>Nb_Lgts</vt:lpstr>
      <vt:lpstr>nbl</vt:lpstr>
      <vt:lpstr>CFaibles!SHAB</vt:lpstr>
      <vt:lpstr>SHAB</vt:lpstr>
      <vt:lpstr>CFaibles!Zone_d_impression</vt:lpstr>
      <vt:lpstr>Elec!Zone_d_impression</vt:lpstr>
    </vt:vector>
  </TitlesOfParts>
  <Company>BAGOT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 Texier</dc:creator>
  <cp:keywords>AMT</cp:keywords>
  <cp:lastModifiedBy>Tanguy RIOU</cp:lastModifiedBy>
  <cp:lastPrinted>2020-03-04T10:11:06Z</cp:lastPrinted>
  <dcterms:created xsi:type="dcterms:W3CDTF">2002-12-18T17:16:05Z</dcterms:created>
  <dcterms:modified xsi:type="dcterms:W3CDTF">2020-03-13T10:28:58Z</dcterms:modified>
</cp:coreProperties>
</file>