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lori\Desktop\"/>
    </mc:Choice>
  </mc:AlternateContent>
  <bookViews>
    <workbookView xWindow="0" yWindow="0" windowWidth="20490" windowHeight="7755"/>
  </bookViews>
  <sheets>
    <sheet name="aus_stats" sheetId="1" r:id="rId1"/>
    <sheet name="zone" sheetId="7" r:id="rId2"/>
    <sheet name="meilleur tour" sheetId="4" r:id="rId3"/>
    <sheet name="qualif" sheetId="5" r:id="rId4"/>
    <sheet name="gd_prix" sheetId="6" r:id="rId5"/>
  </sheets>
  <definedNames>
    <definedName name="_xlnm._FilterDatabase" localSheetId="0" hidden="1">aus_stats!$B$1:$M$841</definedName>
    <definedName name="_xlnm._FilterDatabase" localSheetId="4" hidden="1">gd_prix!$B$1:$E$36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7" l="1"/>
  <c r="L36" i="7"/>
  <c r="I3" i="7"/>
  <c r="K3" i="7"/>
  <c r="L3" i="7"/>
  <c r="I4" i="7"/>
  <c r="K4" i="7"/>
  <c r="L4" i="7"/>
  <c r="I5" i="7"/>
  <c r="K5" i="7"/>
  <c r="L5" i="7"/>
  <c r="I6" i="7"/>
  <c r="K6" i="7"/>
  <c r="L6" i="7"/>
  <c r="I7" i="7"/>
  <c r="K7" i="7"/>
  <c r="L7" i="7"/>
  <c r="I8" i="7"/>
  <c r="K8" i="7"/>
  <c r="L8" i="7"/>
  <c r="I9" i="7"/>
  <c r="K9" i="7"/>
  <c r="L9" i="7"/>
  <c r="I10" i="7"/>
  <c r="K10" i="7"/>
  <c r="L10" i="7"/>
  <c r="I11" i="7"/>
  <c r="K11" i="7"/>
  <c r="L11" i="7"/>
  <c r="I12" i="7"/>
  <c r="K12" i="7"/>
  <c r="L12" i="7"/>
  <c r="I13" i="7"/>
  <c r="K13" i="7"/>
  <c r="L13" i="7"/>
  <c r="I14" i="7"/>
  <c r="K14" i="7"/>
  <c r="L14" i="7"/>
  <c r="I15" i="7"/>
  <c r="K15" i="7"/>
  <c r="L15" i="7"/>
  <c r="I16" i="7"/>
  <c r="K16" i="7"/>
  <c r="L16" i="7"/>
  <c r="I17" i="7"/>
  <c r="K17" i="7"/>
  <c r="L17" i="7"/>
  <c r="I18" i="7"/>
  <c r="K18" i="7"/>
  <c r="L18" i="7"/>
  <c r="I19" i="7"/>
  <c r="K19" i="7"/>
  <c r="L19" i="7"/>
  <c r="I20" i="7"/>
  <c r="K20" i="7"/>
  <c r="L20" i="7"/>
  <c r="I21" i="7"/>
  <c r="K21" i="7"/>
  <c r="L21" i="7"/>
  <c r="I22" i="7"/>
  <c r="K22" i="7"/>
  <c r="L22" i="7"/>
  <c r="I23" i="7"/>
  <c r="K23" i="7"/>
  <c r="L23" i="7"/>
  <c r="I24" i="7"/>
  <c r="K24" i="7"/>
  <c r="L24" i="7"/>
  <c r="I25" i="7"/>
  <c r="K25" i="7"/>
  <c r="L25" i="7"/>
  <c r="I26" i="7"/>
  <c r="K26" i="7"/>
  <c r="L26" i="7"/>
  <c r="I27" i="7"/>
  <c r="K27" i="7"/>
  <c r="L27" i="7"/>
  <c r="I28" i="7"/>
  <c r="K28" i="7"/>
  <c r="L28" i="7"/>
  <c r="I29" i="7"/>
  <c r="K29" i="7"/>
  <c r="L29" i="7"/>
  <c r="I30" i="7"/>
  <c r="K30" i="7"/>
  <c r="L30" i="7"/>
  <c r="I31" i="7"/>
  <c r="K31" i="7"/>
  <c r="L31" i="7"/>
  <c r="I32" i="7"/>
  <c r="K32" i="7"/>
  <c r="L32" i="7"/>
  <c r="I33" i="7"/>
  <c r="K33" i="7"/>
  <c r="L33" i="7"/>
  <c r="I34" i="7"/>
  <c r="K34" i="7"/>
  <c r="L34" i="7"/>
  <c r="I35" i="7"/>
  <c r="K35" i="7"/>
  <c r="L35" i="7"/>
  <c r="I36" i="7"/>
  <c r="K36" i="7"/>
  <c r="I37" i="7"/>
  <c r="K37" i="7"/>
  <c r="L37" i="7"/>
  <c r="L2" i="7"/>
  <c r="I2" i="7"/>
  <c r="D2" i="7"/>
  <c r="K2" i="7" s="1"/>
  <c r="O4" i="1"/>
  <c r="O2" i="1"/>
  <c r="O3" i="1"/>
  <c r="F3" i="7" l="1"/>
  <c r="F4" i="7"/>
  <c r="F5" i="7"/>
  <c r="F6" i="7"/>
  <c r="F7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E2" i="7" a="1"/>
  <c r="E2" i="7" s="1"/>
  <c r="A23" i="7"/>
  <c r="A24" i="7"/>
  <c r="D24" i="7" s="1"/>
  <c r="A25" i="7"/>
  <c r="A26" i="7"/>
  <c r="A27" i="7"/>
  <c r="A28" i="7"/>
  <c r="D28" i="7" s="1"/>
  <c r="A29" i="7"/>
  <c r="A30" i="7"/>
  <c r="A31" i="7"/>
  <c r="A32" i="7"/>
  <c r="D32" i="7" s="1"/>
  <c r="A33" i="7"/>
  <c r="A34" i="7"/>
  <c r="A35" i="7"/>
  <c r="A36" i="7"/>
  <c r="D36" i="7" s="1"/>
  <c r="A37" i="7"/>
  <c r="E24" i="7" a="1"/>
  <c r="E24" i="7" s="1"/>
  <c r="E25" i="7" a="1"/>
  <c r="E25" i="7" s="1"/>
  <c r="E26" i="7" a="1"/>
  <c r="E26" i="7" s="1"/>
  <c r="E27" i="7" a="1"/>
  <c r="E27" i="7" s="1"/>
  <c r="E28" i="7" a="1"/>
  <c r="E28" i="7" s="1"/>
  <c r="E29" i="7" a="1"/>
  <c r="E29" i="7" s="1"/>
  <c r="E30" i="7" a="1"/>
  <c r="E30" i="7" s="1"/>
  <c r="E31" i="7" a="1"/>
  <c r="E31" i="7" s="1"/>
  <c r="E32" i="7" a="1"/>
  <c r="E32" i="7" s="1"/>
  <c r="E33" i="7" a="1"/>
  <c r="E33" i="7" s="1"/>
  <c r="E34" i="7" a="1"/>
  <c r="E34" i="7" s="1"/>
  <c r="E35" i="7" a="1"/>
  <c r="E35" i="7" s="1"/>
  <c r="E36" i="7" a="1"/>
  <c r="E36" i="7" s="1"/>
  <c r="E37" i="7" a="1"/>
  <c r="E37" i="7" s="1"/>
  <c r="E23" i="7" a="1"/>
  <c r="E23" i="7" s="1"/>
  <c r="D23" i="7"/>
  <c r="D25" i="7"/>
  <c r="D26" i="7"/>
  <c r="D27" i="7"/>
  <c r="D29" i="7"/>
  <c r="D30" i="7"/>
  <c r="D31" i="7"/>
  <c r="D33" i="7"/>
  <c r="D34" i="7"/>
  <c r="D35" i="7"/>
  <c r="D37" i="7"/>
  <c r="A3" i="7"/>
  <c r="A4" i="7"/>
  <c r="A5" i="7"/>
  <c r="A6" i="7"/>
  <c r="A7" i="7"/>
  <c r="A8" i="7"/>
  <c r="A9" i="7"/>
  <c r="A10" i="7"/>
  <c r="A11" i="7"/>
  <c r="A12" i="7"/>
  <c r="A13" i="7"/>
  <c r="A14" i="7"/>
  <c r="A15" i="7"/>
  <c r="A16" i="7"/>
  <c r="A17" i="7"/>
  <c r="A18" i="7"/>
  <c r="A19" i="7"/>
  <c r="A20" i="7"/>
  <c r="A21" i="7"/>
  <c r="A22" i="7"/>
  <c r="A2" i="7"/>
  <c r="T839" i="1"/>
  <c r="A3" i="6" l="1"/>
  <c r="A4" i="6"/>
  <c r="A5" i="6"/>
  <c r="A6" i="6"/>
  <c r="A7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2" i="6"/>
  <c r="I3" i="6" l="1"/>
  <c r="I4" i="6"/>
  <c r="I5" i="6"/>
  <c r="I6" i="6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2" i="6"/>
  <c r="C3" i="6"/>
  <c r="C4" i="6"/>
  <c r="C5" i="6"/>
  <c r="C6" i="6"/>
  <c r="C7" i="6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35" i="6"/>
  <c r="C36" i="6"/>
  <c r="C2" i="6"/>
  <c r="D797" i="1"/>
  <c r="A797" i="1" s="1"/>
  <c r="T797" i="1"/>
  <c r="U797" i="1"/>
  <c r="D798" i="1"/>
  <c r="A798" i="1" s="1"/>
  <c r="T798" i="1"/>
  <c r="U798" i="1"/>
  <c r="D799" i="1"/>
  <c r="A799" i="1" s="1"/>
  <c r="T799" i="1"/>
  <c r="U799" i="1"/>
  <c r="D800" i="1"/>
  <c r="A800" i="1" s="1"/>
  <c r="T800" i="1"/>
  <c r="U800" i="1"/>
  <c r="D801" i="1"/>
  <c r="A801" i="1" s="1"/>
  <c r="T801" i="1"/>
  <c r="U801" i="1"/>
  <c r="D802" i="1"/>
  <c r="A802" i="1" s="1"/>
  <c r="T802" i="1"/>
  <c r="U802" i="1"/>
  <c r="D803" i="1"/>
  <c r="A803" i="1" s="1"/>
  <c r="T803" i="1"/>
  <c r="U803" i="1"/>
  <c r="D804" i="1"/>
  <c r="A804" i="1" s="1"/>
  <c r="T804" i="1"/>
  <c r="U804" i="1"/>
  <c r="D805" i="1"/>
  <c r="A805" i="1" s="1"/>
  <c r="T805" i="1"/>
  <c r="U805" i="1"/>
  <c r="D806" i="1"/>
  <c r="A806" i="1" s="1"/>
  <c r="T806" i="1"/>
  <c r="U806" i="1"/>
  <c r="D807" i="1"/>
  <c r="A807" i="1" s="1"/>
  <c r="T807" i="1"/>
  <c r="U807" i="1"/>
  <c r="D808" i="1"/>
  <c r="A808" i="1" s="1"/>
  <c r="T808" i="1"/>
  <c r="U808" i="1"/>
  <c r="D809" i="1"/>
  <c r="A809" i="1" s="1"/>
  <c r="T809" i="1"/>
  <c r="U809" i="1"/>
  <c r="D810" i="1"/>
  <c r="A810" i="1" s="1"/>
  <c r="T810" i="1"/>
  <c r="U810" i="1"/>
  <c r="D811" i="1"/>
  <c r="A811" i="1" s="1"/>
  <c r="T811" i="1"/>
  <c r="U811" i="1"/>
  <c r="D812" i="1"/>
  <c r="A812" i="1" s="1"/>
  <c r="T812" i="1"/>
  <c r="U812" i="1"/>
  <c r="D813" i="1"/>
  <c r="A813" i="1" s="1"/>
  <c r="T813" i="1"/>
  <c r="U813" i="1"/>
  <c r="D814" i="1"/>
  <c r="A814" i="1" s="1"/>
  <c r="T814" i="1"/>
  <c r="U814" i="1"/>
  <c r="D815" i="1"/>
  <c r="A815" i="1" s="1"/>
  <c r="T815" i="1"/>
  <c r="U815" i="1"/>
  <c r="D816" i="1"/>
  <c r="A816" i="1" s="1"/>
  <c r="T816" i="1"/>
  <c r="U816" i="1"/>
  <c r="D817" i="1"/>
  <c r="A817" i="1" s="1"/>
  <c r="T817" i="1"/>
  <c r="U817" i="1"/>
  <c r="D818" i="1"/>
  <c r="A818" i="1" s="1"/>
  <c r="T818" i="1"/>
  <c r="U818" i="1"/>
  <c r="D819" i="1"/>
  <c r="A819" i="1" s="1"/>
  <c r="T819" i="1"/>
  <c r="U819" i="1"/>
  <c r="D820" i="1"/>
  <c r="A820" i="1" s="1"/>
  <c r="T820" i="1"/>
  <c r="U820" i="1"/>
  <c r="D821" i="1"/>
  <c r="A821" i="1" s="1"/>
  <c r="T821" i="1"/>
  <c r="U821" i="1"/>
  <c r="D822" i="1"/>
  <c r="A822" i="1" s="1"/>
  <c r="T822" i="1"/>
  <c r="U822" i="1"/>
  <c r="D823" i="1"/>
  <c r="A823" i="1" s="1"/>
  <c r="T823" i="1"/>
  <c r="U823" i="1"/>
  <c r="D824" i="1"/>
  <c r="A824" i="1" s="1"/>
  <c r="T824" i="1"/>
  <c r="U824" i="1"/>
  <c r="D825" i="1"/>
  <c r="A825" i="1" s="1"/>
  <c r="T825" i="1"/>
  <c r="U825" i="1"/>
  <c r="D826" i="1"/>
  <c r="A826" i="1" s="1"/>
  <c r="T826" i="1"/>
  <c r="U826" i="1"/>
  <c r="D827" i="1"/>
  <c r="A827" i="1" s="1"/>
  <c r="T827" i="1"/>
  <c r="U827" i="1"/>
  <c r="D828" i="1"/>
  <c r="A828" i="1" s="1"/>
  <c r="T828" i="1"/>
  <c r="U828" i="1"/>
  <c r="D829" i="1"/>
  <c r="A829" i="1" s="1"/>
  <c r="T829" i="1"/>
  <c r="U829" i="1"/>
  <c r="D830" i="1"/>
  <c r="A830" i="1" s="1"/>
  <c r="T830" i="1"/>
  <c r="U830" i="1"/>
  <c r="D831" i="1"/>
  <c r="A831" i="1" s="1"/>
  <c r="T831" i="1"/>
  <c r="U831" i="1"/>
  <c r="D832" i="1"/>
  <c r="A832" i="1" s="1"/>
  <c r="T832" i="1"/>
  <c r="U832" i="1"/>
  <c r="D833" i="1"/>
  <c r="A833" i="1" s="1"/>
  <c r="T833" i="1"/>
  <c r="U833" i="1"/>
  <c r="D834" i="1"/>
  <c r="A834" i="1" s="1"/>
  <c r="T834" i="1"/>
  <c r="U834" i="1"/>
  <c r="D835" i="1"/>
  <c r="A835" i="1" s="1"/>
  <c r="T835" i="1"/>
  <c r="U835" i="1"/>
  <c r="D836" i="1"/>
  <c r="A836" i="1" s="1"/>
  <c r="T836" i="1"/>
  <c r="U836" i="1"/>
  <c r="D837" i="1"/>
  <c r="A837" i="1" s="1"/>
  <c r="T837" i="1"/>
  <c r="U837" i="1"/>
  <c r="D838" i="1"/>
  <c r="A838" i="1" s="1"/>
  <c r="T838" i="1"/>
  <c r="U838" i="1"/>
  <c r="D839" i="1"/>
  <c r="A839" i="1" s="1"/>
  <c r="U839" i="1"/>
  <c r="D840" i="1"/>
  <c r="A840" i="1" s="1"/>
  <c r="T840" i="1"/>
  <c r="U840" i="1"/>
  <c r="D841" i="1"/>
  <c r="A841" i="1" s="1"/>
  <c r="P841" i="1"/>
  <c r="T841" i="1" s="1"/>
  <c r="Q841" i="1"/>
  <c r="R841" i="1"/>
  <c r="U841" i="1" s="1"/>
  <c r="B838" i="1" l="1"/>
  <c r="B834" i="1"/>
  <c r="B830" i="1"/>
  <c r="B826" i="1"/>
  <c r="B822" i="1"/>
  <c r="B818" i="1"/>
  <c r="B814" i="1"/>
  <c r="B810" i="1"/>
  <c r="B806" i="1"/>
  <c r="B802" i="1"/>
  <c r="B798" i="1"/>
  <c r="B841" i="1"/>
  <c r="B837" i="1"/>
  <c r="B833" i="1"/>
  <c r="B829" i="1"/>
  <c r="B825" i="1"/>
  <c r="B821" i="1"/>
  <c r="B817" i="1"/>
  <c r="B813" i="1"/>
  <c r="B809" i="1"/>
  <c r="B805" i="1"/>
  <c r="B801" i="1"/>
  <c r="B797" i="1"/>
  <c r="V824" i="1"/>
  <c r="V816" i="1"/>
  <c r="B840" i="1"/>
  <c r="B836" i="1"/>
  <c r="B832" i="1"/>
  <c r="B828" i="1"/>
  <c r="B824" i="1"/>
  <c r="B820" i="1"/>
  <c r="B816" i="1"/>
  <c r="B812" i="1"/>
  <c r="B808" i="1"/>
  <c r="B804" i="1"/>
  <c r="B800" i="1"/>
  <c r="V797" i="1"/>
  <c r="B839" i="1"/>
  <c r="B835" i="1"/>
  <c r="B831" i="1"/>
  <c r="B827" i="1"/>
  <c r="B823" i="1"/>
  <c r="B819" i="1"/>
  <c r="B815" i="1"/>
  <c r="B811" i="1"/>
  <c r="B807" i="1"/>
  <c r="B803" i="1"/>
  <c r="B799" i="1"/>
  <c r="V822" i="1"/>
  <c r="V826" i="1"/>
  <c r="V841" i="1"/>
  <c r="V829" i="1"/>
  <c r="V825" i="1"/>
  <c r="V828" i="1"/>
  <c r="V834" i="1"/>
  <c r="V807" i="1"/>
  <c r="V806" i="1"/>
  <c r="V803" i="1"/>
  <c r="V810" i="1"/>
  <c r="V808" i="1"/>
  <c r="V800" i="1"/>
  <c r="V813" i="1"/>
  <c r="V818" i="1"/>
  <c r="V840" i="1"/>
  <c r="V832" i="1"/>
  <c r="V802" i="1"/>
  <c r="V798" i="1"/>
  <c r="V839" i="1"/>
  <c r="V835" i="1"/>
  <c r="V812" i="1"/>
  <c r="V809" i="1"/>
  <c r="V838" i="1"/>
  <c r="V823" i="1"/>
  <c r="V819" i="1"/>
  <c r="V837" i="1"/>
  <c r="V831" i="1"/>
  <c r="V827" i="1"/>
  <c r="V821" i="1"/>
  <c r="V815" i="1"/>
  <c r="V811" i="1"/>
  <c r="V805" i="1"/>
  <c r="V799" i="1"/>
  <c r="V836" i="1"/>
  <c r="V833" i="1"/>
  <c r="V830" i="1"/>
  <c r="V820" i="1"/>
  <c r="V817" i="1"/>
  <c r="V814" i="1"/>
  <c r="V804" i="1"/>
  <c r="V801" i="1"/>
  <c r="T527" i="1"/>
  <c r="T528" i="1"/>
  <c r="T531" i="1"/>
  <c r="T532" i="1"/>
  <c r="T535" i="1"/>
  <c r="T536" i="1"/>
  <c r="T539" i="1"/>
  <c r="T540" i="1"/>
  <c r="T543" i="1"/>
  <c r="T544" i="1"/>
  <c r="T546" i="1"/>
  <c r="T547" i="1"/>
  <c r="T550" i="1"/>
  <c r="T551" i="1"/>
  <c r="T552" i="1"/>
  <c r="T554" i="1"/>
  <c r="T555" i="1"/>
  <c r="T556" i="1"/>
  <c r="T558" i="1"/>
  <c r="T559" i="1"/>
  <c r="T560" i="1"/>
  <c r="T562" i="1"/>
  <c r="T563" i="1"/>
  <c r="T564" i="1"/>
  <c r="T566" i="1"/>
  <c r="T567" i="1"/>
  <c r="T568" i="1"/>
  <c r="T570" i="1"/>
  <c r="T571" i="1"/>
  <c r="T572" i="1"/>
  <c r="T574" i="1"/>
  <c r="T575" i="1"/>
  <c r="T576" i="1"/>
  <c r="T577" i="1"/>
  <c r="T578" i="1"/>
  <c r="T579" i="1"/>
  <c r="T581" i="1"/>
  <c r="T582" i="1"/>
  <c r="T583" i="1"/>
  <c r="T584" i="1"/>
  <c r="T585" i="1"/>
  <c r="T586" i="1"/>
  <c r="T587" i="1"/>
  <c r="T589" i="1"/>
  <c r="T590" i="1"/>
  <c r="T591" i="1"/>
  <c r="T592" i="1"/>
  <c r="T593" i="1"/>
  <c r="T594" i="1"/>
  <c r="T595" i="1"/>
  <c r="T597" i="1"/>
  <c r="T598" i="1"/>
  <c r="T599" i="1"/>
  <c r="T600" i="1"/>
  <c r="T601" i="1"/>
  <c r="T602" i="1"/>
  <c r="T604" i="1"/>
  <c r="T605" i="1"/>
  <c r="T606" i="1"/>
  <c r="T607" i="1"/>
  <c r="T608" i="1"/>
  <c r="T609" i="1"/>
  <c r="T610" i="1"/>
  <c r="T612" i="1"/>
  <c r="T613" i="1"/>
  <c r="T614" i="1"/>
  <c r="T615" i="1"/>
  <c r="T616" i="1"/>
  <c r="T617" i="1"/>
  <c r="T618" i="1"/>
  <c r="T620" i="1"/>
  <c r="T621" i="1"/>
  <c r="T622" i="1"/>
  <c r="T623" i="1"/>
  <c r="T624" i="1"/>
  <c r="T625" i="1"/>
  <c r="T626" i="1"/>
  <c r="T628" i="1"/>
  <c r="T629" i="1"/>
  <c r="T630" i="1"/>
  <c r="T631" i="1"/>
  <c r="T632" i="1"/>
  <c r="T633" i="1"/>
  <c r="T634" i="1"/>
  <c r="T636" i="1"/>
  <c r="T637" i="1"/>
  <c r="T638" i="1"/>
  <c r="T639" i="1"/>
  <c r="T640" i="1"/>
  <c r="T641" i="1"/>
  <c r="T642" i="1"/>
  <c r="T644" i="1"/>
  <c r="T645" i="1"/>
  <c r="T646" i="1"/>
  <c r="T647" i="1"/>
  <c r="T648" i="1"/>
  <c r="T649" i="1"/>
  <c r="T650" i="1"/>
  <c r="T652" i="1"/>
  <c r="T653" i="1"/>
  <c r="T654" i="1"/>
  <c r="T655" i="1"/>
  <c r="T656" i="1"/>
  <c r="T657" i="1"/>
  <c r="T658" i="1"/>
  <c r="T659" i="1"/>
  <c r="T660" i="1"/>
  <c r="T661" i="1"/>
  <c r="T662" i="1"/>
  <c r="T663" i="1"/>
  <c r="T664" i="1"/>
  <c r="T665" i="1"/>
  <c r="T666" i="1"/>
  <c r="T667" i="1"/>
  <c r="T668" i="1"/>
  <c r="T669" i="1"/>
  <c r="T670" i="1"/>
  <c r="T671" i="1"/>
  <c r="T672" i="1"/>
  <c r="T673" i="1"/>
  <c r="T674" i="1"/>
  <c r="T675" i="1"/>
  <c r="T676" i="1"/>
  <c r="T677" i="1"/>
  <c r="T678" i="1"/>
  <c r="T679" i="1"/>
  <c r="T680" i="1"/>
  <c r="T681" i="1"/>
  <c r="T682" i="1"/>
  <c r="T683" i="1"/>
  <c r="T684" i="1"/>
  <c r="T685" i="1"/>
  <c r="T686" i="1"/>
  <c r="T687" i="1"/>
  <c r="T688" i="1"/>
  <c r="T689" i="1"/>
  <c r="T690" i="1"/>
  <c r="T691" i="1"/>
  <c r="T692" i="1"/>
  <c r="T693" i="1"/>
  <c r="T694" i="1"/>
  <c r="T695" i="1"/>
  <c r="T696" i="1"/>
  <c r="T697" i="1"/>
  <c r="T698" i="1"/>
  <c r="T699" i="1"/>
  <c r="T700" i="1"/>
  <c r="T701" i="1"/>
  <c r="T702" i="1"/>
  <c r="T703" i="1"/>
  <c r="T704" i="1"/>
  <c r="T705" i="1"/>
  <c r="T706" i="1"/>
  <c r="T707" i="1"/>
  <c r="T708" i="1"/>
  <c r="T709" i="1"/>
  <c r="T710" i="1"/>
  <c r="T711" i="1"/>
  <c r="T712" i="1"/>
  <c r="T713" i="1"/>
  <c r="T714" i="1"/>
  <c r="T715" i="1"/>
  <c r="T716" i="1"/>
  <c r="T717" i="1"/>
  <c r="T718" i="1"/>
  <c r="T719" i="1"/>
  <c r="T720" i="1"/>
  <c r="T721" i="1"/>
  <c r="T722" i="1"/>
  <c r="T723" i="1"/>
  <c r="T724" i="1"/>
  <c r="T725" i="1"/>
  <c r="T726" i="1"/>
  <c r="T727" i="1"/>
  <c r="T728" i="1"/>
  <c r="T729" i="1"/>
  <c r="T730" i="1"/>
  <c r="T731" i="1"/>
  <c r="T732" i="1"/>
  <c r="T733" i="1"/>
  <c r="T734" i="1"/>
  <c r="T735" i="1"/>
  <c r="T736" i="1"/>
  <c r="T737" i="1"/>
  <c r="T738" i="1"/>
  <c r="T739" i="1"/>
  <c r="T740" i="1"/>
  <c r="T741" i="1"/>
  <c r="T742" i="1"/>
  <c r="T743" i="1"/>
  <c r="T744" i="1"/>
  <c r="T745" i="1"/>
  <c r="T746" i="1"/>
  <c r="T747" i="1"/>
  <c r="T748" i="1"/>
  <c r="T749" i="1"/>
  <c r="T750" i="1"/>
  <c r="T751" i="1"/>
  <c r="T752" i="1"/>
  <c r="T753" i="1"/>
  <c r="T754" i="1"/>
  <c r="T755" i="1"/>
  <c r="T756" i="1"/>
  <c r="T757" i="1"/>
  <c r="T758" i="1"/>
  <c r="T759" i="1"/>
  <c r="T760" i="1"/>
  <c r="T761" i="1"/>
  <c r="T762" i="1"/>
  <c r="T763" i="1"/>
  <c r="T764" i="1"/>
  <c r="T765" i="1"/>
  <c r="T766" i="1"/>
  <c r="T767" i="1"/>
  <c r="T768" i="1"/>
  <c r="T769" i="1"/>
  <c r="T770" i="1"/>
  <c r="T771" i="1"/>
  <c r="T772" i="1"/>
  <c r="T773" i="1"/>
  <c r="T774" i="1"/>
  <c r="T775" i="1"/>
  <c r="T776" i="1"/>
  <c r="T777" i="1"/>
  <c r="T778" i="1"/>
  <c r="T779" i="1"/>
  <c r="T780" i="1"/>
  <c r="T781" i="1"/>
  <c r="T782" i="1"/>
  <c r="T783" i="1"/>
  <c r="T784" i="1"/>
  <c r="T785" i="1"/>
  <c r="T786" i="1"/>
  <c r="T787" i="1"/>
  <c r="T788" i="1"/>
  <c r="T789" i="1"/>
  <c r="T790" i="1"/>
  <c r="T791" i="1"/>
  <c r="T792" i="1"/>
  <c r="T793" i="1"/>
  <c r="T794" i="1"/>
  <c r="T795" i="1"/>
  <c r="T796" i="1"/>
  <c r="U478" i="1"/>
  <c r="D369" i="1"/>
  <c r="A369" i="1" s="1"/>
  <c r="D370" i="1"/>
  <c r="A370" i="1" s="1"/>
  <c r="D371" i="1"/>
  <c r="A371" i="1" s="1"/>
  <c r="D372" i="1"/>
  <c r="A372" i="1" s="1"/>
  <c r="D373" i="1"/>
  <c r="A373" i="1" s="1"/>
  <c r="D374" i="1"/>
  <c r="A374" i="1" s="1"/>
  <c r="D375" i="1"/>
  <c r="A375" i="1" s="1"/>
  <c r="D376" i="1"/>
  <c r="A376" i="1" s="1"/>
  <c r="D377" i="1"/>
  <c r="A377" i="1" s="1"/>
  <c r="D378" i="1"/>
  <c r="A378" i="1" s="1"/>
  <c r="D379" i="1"/>
  <c r="A379" i="1" s="1"/>
  <c r="D380" i="1"/>
  <c r="A380" i="1" s="1"/>
  <c r="D381" i="1"/>
  <c r="A381" i="1" s="1"/>
  <c r="D382" i="1"/>
  <c r="A382" i="1" s="1"/>
  <c r="D383" i="1"/>
  <c r="A383" i="1" s="1"/>
  <c r="D384" i="1"/>
  <c r="A384" i="1" s="1"/>
  <c r="D385" i="1"/>
  <c r="A385" i="1" s="1"/>
  <c r="D386" i="1"/>
  <c r="A386" i="1" s="1"/>
  <c r="D387" i="1"/>
  <c r="A387" i="1" s="1"/>
  <c r="D388" i="1"/>
  <c r="A388" i="1" s="1"/>
  <c r="D389" i="1"/>
  <c r="A389" i="1" s="1"/>
  <c r="D390" i="1"/>
  <c r="A390" i="1" s="1"/>
  <c r="D391" i="1"/>
  <c r="A391" i="1" s="1"/>
  <c r="D392" i="1"/>
  <c r="A392" i="1" s="1"/>
  <c r="D393" i="1"/>
  <c r="A393" i="1" s="1"/>
  <c r="D394" i="1"/>
  <c r="A394" i="1" s="1"/>
  <c r="D395" i="1"/>
  <c r="A395" i="1" s="1"/>
  <c r="D396" i="1"/>
  <c r="A396" i="1" s="1"/>
  <c r="D397" i="1"/>
  <c r="A397" i="1" s="1"/>
  <c r="D398" i="1"/>
  <c r="A398" i="1" s="1"/>
  <c r="D399" i="1"/>
  <c r="A399" i="1" s="1"/>
  <c r="D400" i="1"/>
  <c r="A400" i="1" s="1"/>
  <c r="D401" i="1"/>
  <c r="A401" i="1" s="1"/>
  <c r="D402" i="1"/>
  <c r="A402" i="1" s="1"/>
  <c r="D403" i="1"/>
  <c r="A403" i="1" s="1"/>
  <c r="D404" i="1"/>
  <c r="A404" i="1" s="1"/>
  <c r="D405" i="1"/>
  <c r="A405" i="1" s="1"/>
  <c r="D406" i="1"/>
  <c r="A406" i="1" s="1"/>
  <c r="D407" i="1"/>
  <c r="A407" i="1" s="1"/>
  <c r="D408" i="1"/>
  <c r="A408" i="1" s="1"/>
  <c r="D409" i="1"/>
  <c r="A409" i="1" s="1"/>
  <c r="D410" i="1"/>
  <c r="A410" i="1" s="1"/>
  <c r="D411" i="1"/>
  <c r="A411" i="1" s="1"/>
  <c r="D412" i="1"/>
  <c r="A412" i="1" s="1"/>
  <c r="D413" i="1"/>
  <c r="A413" i="1" s="1"/>
  <c r="D414" i="1"/>
  <c r="A414" i="1" s="1"/>
  <c r="D415" i="1"/>
  <c r="A415" i="1" s="1"/>
  <c r="D416" i="1"/>
  <c r="A416" i="1" s="1"/>
  <c r="D417" i="1"/>
  <c r="A417" i="1" s="1"/>
  <c r="D418" i="1"/>
  <c r="A418" i="1" s="1"/>
  <c r="D419" i="1"/>
  <c r="A419" i="1" s="1"/>
  <c r="D420" i="1"/>
  <c r="A420" i="1" s="1"/>
  <c r="D421" i="1"/>
  <c r="A421" i="1" s="1"/>
  <c r="D422" i="1"/>
  <c r="A422" i="1" s="1"/>
  <c r="D423" i="1"/>
  <c r="A423" i="1" s="1"/>
  <c r="D424" i="1"/>
  <c r="A424" i="1" s="1"/>
  <c r="D425" i="1"/>
  <c r="A425" i="1" s="1"/>
  <c r="D426" i="1"/>
  <c r="A426" i="1" s="1"/>
  <c r="D427" i="1"/>
  <c r="A427" i="1" s="1"/>
  <c r="D428" i="1"/>
  <c r="A428" i="1" s="1"/>
  <c r="D429" i="1"/>
  <c r="A429" i="1" s="1"/>
  <c r="D430" i="1"/>
  <c r="A430" i="1" s="1"/>
  <c r="D431" i="1"/>
  <c r="A431" i="1" s="1"/>
  <c r="D432" i="1"/>
  <c r="A432" i="1" s="1"/>
  <c r="D433" i="1"/>
  <c r="A433" i="1" s="1"/>
  <c r="D434" i="1"/>
  <c r="A434" i="1" s="1"/>
  <c r="D435" i="1"/>
  <c r="A435" i="1" s="1"/>
  <c r="D436" i="1"/>
  <c r="A436" i="1" s="1"/>
  <c r="D437" i="1"/>
  <c r="A437" i="1" s="1"/>
  <c r="D438" i="1"/>
  <c r="A438" i="1" s="1"/>
  <c r="D439" i="1"/>
  <c r="A439" i="1" s="1"/>
  <c r="D440" i="1"/>
  <c r="A440" i="1" s="1"/>
  <c r="D441" i="1"/>
  <c r="A441" i="1" s="1"/>
  <c r="D442" i="1"/>
  <c r="A442" i="1" s="1"/>
  <c r="D443" i="1"/>
  <c r="A443" i="1" s="1"/>
  <c r="D444" i="1"/>
  <c r="A444" i="1" s="1"/>
  <c r="D445" i="1"/>
  <c r="A445" i="1" s="1"/>
  <c r="D446" i="1"/>
  <c r="A446" i="1" s="1"/>
  <c r="D447" i="1"/>
  <c r="A447" i="1" s="1"/>
  <c r="D448" i="1"/>
  <c r="A448" i="1" s="1"/>
  <c r="D449" i="1"/>
  <c r="A449" i="1" s="1"/>
  <c r="D450" i="1"/>
  <c r="A450" i="1" s="1"/>
  <c r="D451" i="1"/>
  <c r="A451" i="1" s="1"/>
  <c r="D452" i="1"/>
  <c r="A452" i="1" s="1"/>
  <c r="D453" i="1"/>
  <c r="A453" i="1" s="1"/>
  <c r="D454" i="1"/>
  <c r="A454" i="1" s="1"/>
  <c r="D455" i="1"/>
  <c r="A455" i="1" s="1"/>
  <c r="D456" i="1"/>
  <c r="A456" i="1" s="1"/>
  <c r="D457" i="1"/>
  <c r="A457" i="1" s="1"/>
  <c r="D458" i="1"/>
  <c r="A458" i="1" s="1"/>
  <c r="D459" i="1"/>
  <c r="A459" i="1" s="1"/>
  <c r="D460" i="1"/>
  <c r="A460" i="1" s="1"/>
  <c r="D461" i="1"/>
  <c r="A461" i="1" s="1"/>
  <c r="D462" i="1"/>
  <c r="A462" i="1" s="1"/>
  <c r="D463" i="1"/>
  <c r="A463" i="1" s="1"/>
  <c r="D464" i="1"/>
  <c r="A464" i="1" s="1"/>
  <c r="D465" i="1"/>
  <c r="A465" i="1" s="1"/>
  <c r="D466" i="1"/>
  <c r="A466" i="1" s="1"/>
  <c r="D467" i="1"/>
  <c r="A467" i="1" s="1"/>
  <c r="D468" i="1"/>
  <c r="A468" i="1" s="1"/>
  <c r="D469" i="1"/>
  <c r="A469" i="1" s="1"/>
  <c r="D470" i="1"/>
  <c r="A470" i="1" s="1"/>
  <c r="D471" i="1"/>
  <c r="A471" i="1" s="1"/>
  <c r="D472" i="1"/>
  <c r="A472" i="1" s="1"/>
  <c r="D473" i="1"/>
  <c r="A473" i="1" s="1"/>
  <c r="D474" i="1"/>
  <c r="A474" i="1" s="1"/>
  <c r="D475" i="1"/>
  <c r="A475" i="1" s="1"/>
  <c r="D476" i="1"/>
  <c r="A476" i="1" s="1"/>
  <c r="D477" i="1"/>
  <c r="A477" i="1" s="1"/>
  <c r="D478" i="1"/>
  <c r="A478" i="1" s="1"/>
  <c r="D479" i="1"/>
  <c r="A479" i="1" s="1"/>
  <c r="D480" i="1"/>
  <c r="A480" i="1" s="1"/>
  <c r="D481" i="1"/>
  <c r="A481" i="1" s="1"/>
  <c r="D482" i="1"/>
  <c r="A482" i="1" s="1"/>
  <c r="D483" i="1"/>
  <c r="A483" i="1" s="1"/>
  <c r="D484" i="1"/>
  <c r="A484" i="1" s="1"/>
  <c r="D485" i="1"/>
  <c r="A485" i="1" s="1"/>
  <c r="D486" i="1"/>
  <c r="A486" i="1" s="1"/>
  <c r="D487" i="1"/>
  <c r="A487" i="1" s="1"/>
  <c r="D488" i="1"/>
  <c r="A488" i="1" s="1"/>
  <c r="D489" i="1"/>
  <c r="A489" i="1" s="1"/>
  <c r="D490" i="1"/>
  <c r="A490" i="1" s="1"/>
  <c r="D491" i="1"/>
  <c r="A491" i="1" s="1"/>
  <c r="D492" i="1"/>
  <c r="A492" i="1" s="1"/>
  <c r="D493" i="1"/>
  <c r="A493" i="1" s="1"/>
  <c r="D494" i="1"/>
  <c r="A494" i="1" s="1"/>
  <c r="D495" i="1"/>
  <c r="A495" i="1" s="1"/>
  <c r="D496" i="1"/>
  <c r="A496" i="1" s="1"/>
  <c r="D497" i="1"/>
  <c r="A497" i="1" s="1"/>
  <c r="D498" i="1"/>
  <c r="A498" i="1" s="1"/>
  <c r="D499" i="1"/>
  <c r="A499" i="1" s="1"/>
  <c r="D500" i="1"/>
  <c r="A500" i="1" s="1"/>
  <c r="D501" i="1"/>
  <c r="A501" i="1" s="1"/>
  <c r="D502" i="1"/>
  <c r="A502" i="1" s="1"/>
  <c r="D503" i="1"/>
  <c r="A503" i="1" s="1"/>
  <c r="D504" i="1"/>
  <c r="A504" i="1" s="1"/>
  <c r="D505" i="1"/>
  <c r="A505" i="1" s="1"/>
  <c r="D506" i="1"/>
  <c r="A506" i="1" s="1"/>
  <c r="D507" i="1"/>
  <c r="A507" i="1" s="1"/>
  <c r="D508" i="1"/>
  <c r="A508" i="1" s="1"/>
  <c r="D509" i="1"/>
  <c r="A509" i="1" s="1"/>
  <c r="D510" i="1"/>
  <c r="A510" i="1" s="1"/>
  <c r="D511" i="1"/>
  <c r="A511" i="1" s="1"/>
  <c r="D512" i="1"/>
  <c r="A512" i="1" s="1"/>
  <c r="D513" i="1"/>
  <c r="A513" i="1" s="1"/>
  <c r="D514" i="1"/>
  <c r="A514" i="1" s="1"/>
  <c r="D515" i="1"/>
  <c r="A515" i="1" s="1"/>
  <c r="D516" i="1"/>
  <c r="A516" i="1" s="1"/>
  <c r="D517" i="1"/>
  <c r="A517" i="1" s="1"/>
  <c r="D518" i="1"/>
  <c r="A518" i="1" s="1"/>
  <c r="D519" i="1"/>
  <c r="A519" i="1" s="1"/>
  <c r="D520" i="1"/>
  <c r="A520" i="1" s="1"/>
  <c r="D521" i="1"/>
  <c r="A521" i="1" s="1"/>
  <c r="D522" i="1"/>
  <c r="A522" i="1" s="1"/>
  <c r="D523" i="1"/>
  <c r="A523" i="1" s="1"/>
  <c r="D524" i="1"/>
  <c r="A524" i="1" s="1"/>
  <c r="D525" i="1"/>
  <c r="A525" i="1" s="1"/>
  <c r="D526" i="1"/>
  <c r="A526" i="1" s="1"/>
  <c r="D527" i="1"/>
  <c r="A527" i="1" s="1"/>
  <c r="D528" i="1"/>
  <c r="A528" i="1" s="1"/>
  <c r="D529" i="1"/>
  <c r="A529" i="1" s="1"/>
  <c r="D530" i="1"/>
  <c r="A530" i="1" s="1"/>
  <c r="D531" i="1"/>
  <c r="A531" i="1" s="1"/>
  <c r="D532" i="1"/>
  <c r="A532" i="1" s="1"/>
  <c r="D533" i="1"/>
  <c r="A533" i="1" s="1"/>
  <c r="D534" i="1"/>
  <c r="A534" i="1" s="1"/>
  <c r="D535" i="1"/>
  <c r="A535" i="1" s="1"/>
  <c r="D536" i="1"/>
  <c r="A536" i="1" s="1"/>
  <c r="D537" i="1"/>
  <c r="A537" i="1" s="1"/>
  <c r="D538" i="1"/>
  <c r="A538" i="1" s="1"/>
  <c r="D539" i="1"/>
  <c r="A539" i="1" s="1"/>
  <c r="D540" i="1"/>
  <c r="A540" i="1" s="1"/>
  <c r="D541" i="1"/>
  <c r="A541" i="1" s="1"/>
  <c r="D542" i="1"/>
  <c r="A542" i="1" s="1"/>
  <c r="D543" i="1"/>
  <c r="A543" i="1" s="1"/>
  <c r="D544" i="1"/>
  <c r="A544" i="1" s="1"/>
  <c r="D545" i="1"/>
  <c r="A545" i="1" s="1"/>
  <c r="D546" i="1"/>
  <c r="A546" i="1" s="1"/>
  <c r="D547" i="1"/>
  <c r="A547" i="1" s="1"/>
  <c r="D548" i="1"/>
  <c r="A548" i="1" s="1"/>
  <c r="D549" i="1"/>
  <c r="A549" i="1" s="1"/>
  <c r="D550" i="1"/>
  <c r="A550" i="1" s="1"/>
  <c r="D551" i="1"/>
  <c r="A551" i="1" s="1"/>
  <c r="D552" i="1"/>
  <c r="A552" i="1" s="1"/>
  <c r="D553" i="1"/>
  <c r="A553" i="1" s="1"/>
  <c r="D554" i="1"/>
  <c r="A554" i="1" s="1"/>
  <c r="D555" i="1"/>
  <c r="A555" i="1" s="1"/>
  <c r="D556" i="1"/>
  <c r="A556" i="1" s="1"/>
  <c r="D557" i="1"/>
  <c r="A557" i="1" s="1"/>
  <c r="D558" i="1"/>
  <c r="A558" i="1" s="1"/>
  <c r="D559" i="1"/>
  <c r="A559" i="1" s="1"/>
  <c r="D560" i="1"/>
  <c r="A560" i="1" s="1"/>
  <c r="D561" i="1"/>
  <c r="A561" i="1" s="1"/>
  <c r="D562" i="1"/>
  <c r="A562" i="1" s="1"/>
  <c r="D563" i="1"/>
  <c r="A563" i="1" s="1"/>
  <c r="D564" i="1"/>
  <c r="A564" i="1" s="1"/>
  <c r="D565" i="1"/>
  <c r="A565" i="1" s="1"/>
  <c r="D566" i="1"/>
  <c r="A566" i="1" s="1"/>
  <c r="D567" i="1"/>
  <c r="A567" i="1" s="1"/>
  <c r="D568" i="1"/>
  <c r="A568" i="1" s="1"/>
  <c r="D569" i="1"/>
  <c r="A569" i="1" s="1"/>
  <c r="D570" i="1"/>
  <c r="A570" i="1" s="1"/>
  <c r="D571" i="1"/>
  <c r="A571" i="1" s="1"/>
  <c r="D572" i="1"/>
  <c r="A572" i="1" s="1"/>
  <c r="D573" i="1"/>
  <c r="A573" i="1" s="1"/>
  <c r="D574" i="1"/>
  <c r="A574" i="1" s="1"/>
  <c r="D575" i="1"/>
  <c r="A575" i="1" s="1"/>
  <c r="D576" i="1"/>
  <c r="A576" i="1" s="1"/>
  <c r="D577" i="1"/>
  <c r="A577" i="1" s="1"/>
  <c r="D578" i="1"/>
  <c r="A578" i="1" s="1"/>
  <c r="D579" i="1"/>
  <c r="A579" i="1" s="1"/>
  <c r="D580" i="1"/>
  <c r="A580" i="1" s="1"/>
  <c r="D581" i="1"/>
  <c r="A581" i="1" s="1"/>
  <c r="D582" i="1"/>
  <c r="A582" i="1" s="1"/>
  <c r="D583" i="1"/>
  <c r="A583" i="1" s="1"/>
  <c r="D584" i="1"/>
  <c r="A584" i="1" s="1"/>
  <c r="D585" i="1"/>
  <c r="A585" i="1" s="1"/>
  <c r="D586" i="1"/>
  <c r="A586" i="1" s="1"/>
  <c r="D587" i="1"/>
  <c r="A587" i="1" s="1"/>
  <c r="D588" i="1"/>
  <c r="A588" i="1" s="1"/>
  <c r="D589" i="1"/>
  <c r="A589" i="1" s="1"/>
  <c r="D590" i="1"/>
  <c r="A590" i="1" s="1"/>
  <c r="D591" i="1"/>
  <c r="A591" i="1" s="1"/>
  <c r="D592" i="1"/>
  <c r="A592" i="1" s="1"/>
  <c r="D593" i="1"/>
  <c r="A593" i="1" s="1"/>
  <c r="D594" i="1"/>
  <c r="A594" i="1" s="1"/>
  <c r="D595" i="1"/>
  <c r="A595" i="1" s="1"/>
  <c r="D596" i="1"/>
  <c r="A596" i="1" s="1"/>
  <c r="D597" i="1"/>
  <c r="A597" i="1" s="1"/>
  <c r="D598" i="1"/>
  <c r="A598" i="1" s="1"/>
  <c r="D599" i="1"/>
  <c r="A599" i="1" s="1"/>
  <c r="D600" i="1"/>
  <c r="A600" i="1" s="1"/>
  <c r="D601" i="1"/>
  <c r="A601" i="1" s="1"/>
  <c r="D602" i="1"/>
  <c r="A602" i="1" s="1"/>
  <c r="D603" i="1"/>
  <c r="A603" i="1" s="1"/>
  <c r="D604" i="1"/>
  <c r="A604" i="1" s="1"/>
  <c r="D605" i="1"/>
  <c r="A605" i="1" s="1"/>
  <c r="D606" i="1"/>
  <c r="A606" i="1" s="1"/>
  <c r="D607" i="1"/>
  <c r="A607" i="1" s="1"/>
  <c r="D608" i="1"/>
  <c r="A608" i="1" s="1"/>
  <c r="D609" i="1"/>
  <c r="A609" i="1" s="1"/>
  <c r="D610" i="1"/>
  <c r="A610" i="1" s="1"/>
  <c r="D611" i="1"/>
  <c r="A611" i="1" s="1"/>
  <c r="D612" i="1"/>
  <c r="A612" i="1" s="1"/>
  <c r="D613" i="1"/>
  <c r="A613" i="1" s="1"/>
  <c r="D614" i="1"/>
  <c r="A614" i="1" s="1"/>
  <c r="D615" i="1"/>
  <c r="A615" i="1" s="1"/>
  <c r="D616" i="1"/>
  <c r="A616" i="1" s="1"/>
  <c r="D617" i="1"/>
  <c r="A617" i="1" s="1"/>
  <c r="D618" i="1"/>
  <c r="A618" i="1" s="1"/>
  <c r="D619" i="1"/>
  <c r="A619" i="1" s="1"/>
  <c r="D620" i="1"/>
  <c r="A620" i="1" s="1"/>
  <c r="D621" i="1"/>
  <c r="A621" i="1" s="1"/>
  <c r="D622" i="1"/>
  <c r="A622" i="1" s="1"/>
  <c r="D623" i="1"/>
  <c r="A623" i="1" s="1"/>
  <c r="D624" i="1"/>
  <c r="A624" i="1" s="1"/>
  <c r="D625" i="1"/>
  <c r="A625" i="1" s="1"/>
  <c r="D626" i="1"/>
  <c r="A626" i="1" s="1"/>
  <c r="D627" i="1"/>
  <c r="A627" i="1" s="1"/>
  <c r="D628" i="1"/>
  <c r="A628" i="1" s="1"/>
  <c r="D629" i="1"/>
  <c r="A629" i="1" s="1"/>
  <c r="D630" i="1"/>
  <c r="A630" i="1" s="1"/>
  <c r="D631" i="1"/>
  <c r="A631" i="1" s="1"/>
  <c r="D632" i="1"/>
  <c r="A632" i="1" s="1"/>
  <c r="D633" i="1"/>
  <c r="A633" i="1" s="1"/>
  <c r="D634" i="1"/>
  <c r="A634" i="1" s="1"/>
  <c r="D635" i="1"/>
  <c r="A635" i="1" s="1"/>
  <c r="D636" i="1"/>
  <c r="A636" i="1" s="1"/>
  <c r="D637" i="1"/>
  <c r="A637" i="1" s="1"/>
  <c r="D638" i="1"/>
  <c r="A638" i="1" s="1"/>
  <c r="D639" i="1"/>
  <c r="A639" i="1" s="1"/>
  <c r="D640" i="1"/>
  <c r="A640" i="1" s="1"/>
  <c r="D641" i="1"/>
  <c r="A641" i="1" s="1"/>
  <c r="D642" i="1"/>
  <c r="A642" i="1" s="1"/>
  <c r="D643" i="1"/>
  <c r="A643" i="1" s="1"/>
  <c r="D644" i="1"/>
  <c r="A644" i="1" s="1"/>
  <c r="D645" i="1"/>
  <c r="A645" i="1" s="1"/>
  <c r="D646" i="1"/>
  <c r="A646" i="1" s="1"/>
  <c r="D647" i="1"/>
  <c r="A647" i="1" s="1"/>
  <c r="D648" i="1"/>
  <c r="A648" i="1" s="1"/>
  <c r="D649" i="1"/>
  <c r="A649" i="1" s="1"/>
  <c r="D650" i="1"/>
  <c r="A650" i="1" s="1"/>
  <c r="D651" i="1"/>
  <c r="A651" i="1" s="1"/>
  <c r="D652" i="1"/>
  <c r="A652" i="1" s="1"/>
  <c r="D653" i="1"/>
  <c r="A653" i="1" s="1"/>
  <c r="D654" i="1"/>
  <c r="A654" i="1" s="1"/>
  <c r="D655" i="1"/>
  <c r="A655" i="1" s="1"/>
  <c r="D656" i="1"/>
  <c r="A656" i="1" s="1"/>
  <c r="D657" i="1"/>
  <c r="A657" i="1" s="1"/>
  <c r="D658" i="1"/>
  <c r="A658" i="1" s="1"/>
  <c r="D659" i="1"/>
  <c r="A659" i="1" s="1"/>
  <c r="D660" i="1"/>
  <c r="A660" i="1" s="1"/>
  <c r="D661" i="1"/>
  <c r="A661" i="1" s="1"/>
  <c r="D662" i="1"/>
  <c r="A662" i="1" s="1"/>
  <c r="D663" i="1"/>
  <c r="A663" i="1" s="1"/>
  <c r="D664" i="1"/>
  <c r="A664" i="1" s="1"/>
  <c r="D665" i="1"/>
  <c r="A665" i="1" s="1"/>
  <c r="D666" i="1"/>
  <c r="A666" i="1" s="1"/>
  <c r="D667" i="1"/>
  <c r="A667" i="1" s="1"/>
  <c r="D668" i="1"/>
  <c r="A668" i="1" s="1"/>
  <c r="D669" i="1"/>
  <c r="A669" i="1" s="1"/>
  <c r="D670" i="1"/>
  <c r="A670" i="1" s="1"/>
  <c r="D671" i="1"/>
  <c r="A671" i="1" s="1"/>
  <c r="D672" i="1"/>
  <c r="A672" i="1" s="1"/>
  <c r="D673" i="1"/>
  <c r="A673" i="1" s="1"/>
  <c r="D674" i="1"/>
  <c r="A674" i="1" s="1"/>
  <c r="D675" i="1"/>
  <c r="A675" i="1" s="1"/>
  <c r="D676" i="1"/>
  <c r="A676" i="1" s="1"/>
  <c r="D677" i="1"/>
  <c r="A677" i="1" s="1"/>
  <c r="D678" i="1"/>
  <c r="A678" i="1" s="1"/>
  <c r="D679" i="1"/>
  <c r="A679" i="1" s="1"/>
  <c r="D680" i="1"/>
  <c r="A680" i="1" s="1"/>
  <c r="D681" i="1"/>
  <c r="A681" i="1" s="1"/>
  <c r="D682" i="1"/>
  <c r="A682" i="1" s="1"/>
  <c r="D683" i="1"/>
  <c r="A683" i="1" s="1"/>
  <c r="D684" i="1"/>
  <c r="A684" i="1" s="1"/>
  <c r="D685" i="1"/>
  <c r="A685" i="1" s="1"/>
  <c r="D686" i="1"/>
  <c r="A686" i="1" s="1"/>
  <c r="D687" i="1"/>
  <c r="A687" i="1" s="1"/>
  <c r="D688" i="1"/>
  <c r="A688" i="1" s="1"/>
  <c r="D689" i="1"/>
  <c r="A689" i="1" s="1"/>
  <c r="D690" i="1"/>
  <c r="A690" i="1" s="1"/>
  <c r="D691" i="1"/>
  <c r="A691" i="1" s="1"/>
  <c r="D692" i="1"/>
  <c r="A692" i="1" s="1"/>
  <c r="D693" i="1"/>
  <c r="A693" i="1" s="1"/>
  <c r="D694" i="1"/>
  <c r="A694" i="1" s="1"/>
  <c r="D695" i="1"/>
  <c r="A695" i="1" s="1"/>
  <c r="D696" i="1"/>
  <c r="A696" i="1" s="1"/>
  <c r="D697" i="1"/>
  <c r="A697" i="1" s="1"/>
  <c r="D698" i="1"/>
  <c r="A698" i="1" s="1"/>
  <c r="D699" i="1"/>
  <c r="A699" i="1" s="1"/>
  <c r="D700" i="1"/>
  <c r="A700" i="1" s="1"/>
  <c r="D701" i="1"/>
  <c r="A701" i="1" s="1"/>
  <c r="D702" i="1"/>
  <c r="A702" i="1" s="1"/>
  <c r="D703" i="1"/>
  <c r="A703" i="1" s="1"/>
  <c r="D704" i="1"/>
  <c r="A704" i="1" s="1"/>
  <c r="D705" i="1"/>
  <c r="A705" i="1" s="1"/>
  <c r="D706" i="1"/>
  <c r="A706" i="1" s="1"/>
  <c r="D707" i="1"/>
  <c r="A707" i="1" s="1"/>
  <c r="D708" i="1"/>
  <c r="A708" i="1" s="1"/>
  <c r="D709" i="1"/>
  <c r="A709" i="1" s="1"/>
  <c r="D710" i="1"/>
  <c r="A710" i="1" s="1"/>
  <c r="D711" i="1"/>
  <c r="A711" i="1" s="1"/>
  <c r="D712" i="1"/>
  <c r="A712" i="1" s="1"/>
  <c r="D713" i="1"/>
  <c r="A713" i="1" s="1"/>
  <c r="D714" i="1"/>
  <c r="A714" i="1" s="1"/>
  <c r="D715" i="1"/>
  <c r="A715" i="1" s="1"/>
  <c r="D716" i="1"/>
  <c r="A716" i="1" s="1"/>
  <c r="D717" i="1"/>
  <c r="A717" i="1" s="1"/>
  <c r="D718" i="1"/>
  <c r="A718" i="1" s="1"/>
  <c r="D719" i="1"/>
  <c r="A719" i="1" s="1"/>
  <c r="D720" i="1"/>
  <c r="A720" i="1" s="1"/>
  <c r="D721" i="1"/>
  <c r="A721" i="1" s="1"/>
  <c r="D722" i="1"/>
  <c r="A722" i="1" s="1"/>
  <c r="D723" i="1"/>
  <c r="A723" i="1" s="1"/>
  <c r="D724" i="1"/>
  <c r="A724" i="1" s="1"/>
  <c r="D725" i="1"/>
  <c r="A725" i="1" s="1"/>
  <c r="D726" i="1"/>
  <c r="A726" i="1" s="1"/>
  <c r="D727" i="1"/>
  <c r="A727" i="1" s="1"/>
  <c r="D728" i="1"/>
  <c r="A728" i="1" s="1"/>
  <c r="D729" i="1"/>
  <c r="A729" i="1" s="1"/>
  <c r="D730" i="1"/>
  <c r="A730" i="1" s="1"/>
  <c r="D731" i="1"/>
  <c r="A731" i="1" s="1"/>
  <c r="D732" i="1"/>
  <c r="A732" i="1" s="1"/>
  <c r="D733" i="1"/>
  <c r="A733" i="1" s="1"/>
  <c r="D734" i="1"/>
  <c r="A734" i="1" s="1"/>
  <c r="D735" i="1"/>
  <c r="A735" i="1" s="1"/>
  <c r="D736" i="1"/>
  <c r="A736" i="1" s="1"/>
  <c r="D737" i="1"/>
  <c r="A737" i="1" s="1"/>
  <c r="D738" i="1"/>
  <c r="A738" i="1" s="1"/>
  <c r="D739" i="1"/>
  <c r="A739" i="1" s="1"/>
  <c r="D740" i="1"/>
  <c r="A740" i="1" s="1"/>
  <c r="D741" i="1"/>
  <c r="A741" i="1" s="1"/>
  <c r="D742" i="1"/>
  <c r="A742" i="1" s="1"/>
  <c r="D743" i="1"/>
  <c r="A743" i="1" s="1"/>
  <c r="D744" i="1"/>
  <c r="A744" i="1" s="1"/>
  <c r="D745" i="1"/>
  <c r="A745" i="1" s="1"/>
  <c r="D746" i="1"/>
  <c r="A746" i="1" s="1"/>
  <c r="D747" i="1"/>
  <c r="A747" i="1" s="1"/>
  <c r="D748" i="1"/>
  <c r="A748" i="1" s="1"/>
  <c r="D749" i="1"/>
  <c r="A749" i="1" s="1"/>
  <c r="D750" i="1"/>
  <c r="A750" i="1" s="1"/>
  <c r="D751" i="1"/>
  <c r="A751" i="1" s="1"/>
  <c r="D752" i="1"/>
  <c r="A752" i="1" s="1"/>
  <c r="D753" i="1"/>
  <c r="A753" i="1" s="1"/>
  <c r="D754" i="1"/>
  <c r="A754" i="1" s="1"/>
  <c r="D755" i="1"/>
  <c r="A755" i="1" s="1"/>
  <c r="D756" i="1"/>
  <c r="A756" i="1" s="1"/>
  <c r="D757" i="1"/>
  <c r="A757" i="1" s="1"/>
  <c r="D758" i="1"/>
  <c r="A758" i="1" s="1"/>
  <c r="D759" i="1"/>
  <c r="A759" i="1" s="1"/>
  <c r="D760" i="1"/>
  <c r="A760" i="1" s="1"/>
  <c r="D761" i="1"/>
  <c r="A761" i="1" s="1"/>
  <c r="D762" i="1"/>
  <c r="A762" i="1" s="1"/>
  <c r="D763" i="1"/>
  <c r="A763" i="1" s="1"/>
  <c r="D764" i="1"/>
  <c r="A764" i="1" s="1"/>
  <c r="D765" i="1"/>
  <c r="A765" i="1" s="1"/>
  <c r="D766" i="1"/>
  <c r="A766" i="1" s="1"/>
  <c r="D767" i="1"/>
  <c r="A767" i="1" s="1"/>
  <c r="D768" i="1"/>
  <c r="A768" i="1" s="1"/>
  <c r="D769" i="1"/>
  <c r="A769" i="1" s="1"/>
  <c r="D770" i="1"/>
  <c r="A770" i="1" s="1"/>
  <c r="D771" i="1"/>
  <c r="A771" i="1" s="1"/>
  <c r="D772" i="1"/>
  <c r="A772" i="1" s="1"/>
  <c r="D773" i="1"/>
  <c r="A773" i="1" s="1"/>
  <c r="D774" i="1"/>
  <c r="A774" i="1" s="1"/>
  <c r="D775" i="1"/>
  <c r="A775" i="1" s="1"/>
  <c r="D776" i="1"/>
  <c r="A776" i="1" s="1"/>
  <c r="D777" i="1"/>
  <c r="A777" i="1" s="1"/>
  <c r="D778" i="1"/>
  <c r="A778" i="1" s="1"/>
  <c r="D779" i="1"/>
  <c r="A779" i="1" s="1"/>
  <c r="D780" i="1"/>
  <c r="A780" i="1" s="1"/>
  <c r="D781" i="1"/>
  <c r="A781" i="1" s="1"/>
  <c r="D782" i="1"/>
  <c r="A782" i="1" s="1"/>
  <c r="D783" i="1"/>
  <c r="A783" i="1" s="1"/>
  <c r="D784" i="1"/>
  <c r="A784" i="1" s="1"/>
  <c r="D785" i="1"/>
  <c r="A785" i="1" s="1"/>
  <c r="D786" i="1"/>
  <c r="A786" i="1" s="1"/>
  <c r="D787" i="1"/>
  <c r="A787" i="1" s="1"/>
  <c r="D788" i="1"/>
  <c r="A788" i="1" s="1"/>
  <c r="D789" i="1"/>
  <c r="A789" i="1" s="1"/>
  <c r="D790" i="1"/>
  <c r="A790" i="1" s="1"/>
  <c r="D791" i="1"/>
  <c r="A791" i="1" s="1"/>
  <c r="D792" i="1"/>
  <c r="A792" i="1" s="1"/>
  <c r="D793" i="1"/>
  <c r="A793" i="1" s="1"/>
  <c r="D794" i="1"/>
  <c r="A794" i="1" s="1"/>
  <c r="D795" i="1"/>
  <c r="A795" i="1" s="1"/>
  <c r="D796" i="1"/>
  <c r="A796" i="1" s="1"/>
  <c r="D368" i="1"/>
  <c r="A368" i="1" s="1"/>
  <c r="T369" i="1"/>
  <c r="U369" i="1"/>
  <c r="T370" i="1"/>
  <c r="U370" i="1"/>
  <c r="U371" i="1"/>
  <c r="T371" i="1"/>
  <c r="T372" i="1"/>
  <c r="U372" i="1"/>
  <c r="T373" i="1"/>
  <c r="U373" i="1"/>
  <c r="T374" i="1"/>
  <c r="U374" i="1"/>
  <c r="T375" i="1"/>
  <c r="U375" i="1"/>
  <c r="T376" i="1"/>
  <c r="U376" i="1"/>
  <c r="T377" i="1"/>
  <c r="U377" i="1"/>
  <c r="T378" i="1"/>
  <c r="U378" i="1"/>
  <c r="T379" i="1"/>
  <c r="U379" i="1"/>
  <c r="T380" i="1"/>
  <c r="U380" i="1"/>
  <c r="T381" i="1"/>
  <c r="U381" i="1"/>
  <c r="T382" i="1"/>
  <c r="U382" i="1"/>
  <c r="T383" i="1"/>
  <c r="U383" i="1"/>
  <c r="T384" i="1"/>
  <c r="U384" i="1"/>
  <c r="T385" i="1"/>
  <c r="U385" i="1"/>
  <c r="T386" i="1"/>
  <c r="U386" i="1"/>
  <c r="T387" i="1"/>
  <c r="U387" i="1"/>
  <c r="T388" i="1"/>
  <c r="U388" i="1"/>
  <c r="T389" i="1"/>
  <c r="U389" i="1"/>
  <c r="T390" i="1"/>
  <c r="U390" i="1"/>
  <c r="T391" i="1"/>
  <c r="U391" i="1"/>
  <c r="T392" i="1"/>
  <c r="U392" i="1"/>
  <c r="T393" i="1"/>
  <c r="U393" i="1"/>
  <c r="T394" i="1"/>
  <c r="U394" i="1"/>
  <c r="T395" i="1"/>
  <c r="U395" i="1"/>
  <c r="T396" i="1"/>
  <c r="U396" i="1"/>
  <c r="T397" i="1"/>
  <c r="U397" i="1"/>
  <c r="T398" i="1"/>
  <c r="U398" i="1"/>
  <c r="T399" i="1"/>
  <c r="U399" i="1"/>
  <c r="T400" i="1"/>
  <c r="U400" i="1"/>
  <c r="T401" i="1"/>
  <c r="U401" i="1"/>
  <c r="T402" i="1"/>
  <c r="U402" i="1"/>
  <c r="T403" i="1"/>
  <c r="U403" i="1"/>
  <c r="T404" i="1"/>
  <c r="U404" i="1"/>
  <c r="T405" i="1"/>
  <c r="U405" i="1"/>
  <c r="T406" i="1"/>
  <c r="U406" i="1"/>
  <c r="T407" i="1"/>
  <c r="U407" i="1"/>
  <c r="T408" i="1"/>
  <c r="U408" i="1"/>
  <c r="T409" i="1"/>
  <c r="U409" i="1"/>
  <c r="T410" i="1"/>
  <c r="U410" i="1"/>
  <c r="T411" i="1"/>
  <c r="U411" i="1"/>
  <c r="T412" i="1"/>
  <c r="U412" i="1"/>
  <c r="T413" i="1"/>
  <c r="U413" i="1"/>
  <c r="T414" i="1"/>
  <c r="U414" i="1"/>
  <c r="T415" i="1"/>
  <c r="U415" i="1"/>
  <c r="T416" i="1"/>
  <c r="U416" i="1"/>
  <c r="T417" i="1"/>
  <c r="U417" i="1"/>
  <c r="T418" i="1"/>
  <c r="U418" i="1"/>
  <c r="T419" i="1"/>
  <c r="U419" i="1"/>
  <c r="T420" i="1"/>
  <c r="U420" i="1"/>
  <c r="T421" i="1"/>
  <c r="U421" i="1"/>
  <c r="T422" i="1"/>
  <c r="U422" i="1"/>
  <c r="T423" i="1"/>
  <c r="U423" i="1"/>
  <c r="T424" i="1"/>
  <c r="U424" i="1"/>
  <c r="T425" i="1"/>
  <c r="U425" i="1"/>
  <c r="T426" i="1"/>
  <c r="U426" i="1"/>
  <c r="T427" i="1"/>
  <c r="U427" i="1"/>
  <c r="T428" i="1"/>
  <c r="U428" i="1"/>
  <c r="T429" i="1"/>
  <c r="U429" i="1"/>
  <c r="T430" i="1"/>
  <c r="U430" i="1"/>
  <c r="T431" i="1"/>
  <c r="U431" i="1"/>
  <c r="T432" i="1"/>
  <c r="U432" i="1"/>
  <c r="T433" i="1"/>
  <c r="U433" i="1"/>
  <c r="T434" i="1"/>
  <c r="U434" i="1"/>
  <c r="T435" i="1"/>
  <c r="U435" i="1"/>
  <c r="T436" i="1"/>
  <c r="U436" i="1"/>
  <c r="T437" i="1"/>
  <c r="U437" i="1"/>
  <c r="T438" i="1"/>
  <c r="U438" i="1"/>
  <c r="T439" i="1"/>
  <c r="U439" i="1"/>
  <c r="T440" i="1"/>
  <c r="U440" i="1"/>
  <c r="T441" i="1"/>
  <c r="U441" i="1"/>
  <c r="T442" i="1"/>
  <c r="U442" i="1"/>
  <c r="T443" i="1"/>
  <c r="U443" i="1"/>
  <c r="T444" i="1"/>
  <c r="U444" i="1"/>
  <c r="T445" i="1"/>
  <c r="U445" i="1"/>
  <c r="T446" i="1"/>
  <c r="U446" i="1"/>
  <c r="T447" i="1"/>
  <c r="U447" i="1"/>
  <c r="T448" i="1"/>
  <c r="U448" i="1"/>
  <c r="T449" i="1"/>
  <c r="U449" i="1"/>
  <c r="T450" i="1"/>
  <c r="U450" i="1"/>
  <c r="T451" i="1"/>
  <c r="U451" i="1"/>
  <c r="T452" i="1"/>
  <c r="U452" i="1"/>
  <c r="T453" i="1"/>
  <c r="U453" i="1"/>
  <c r="T454" i="1"/>
  <c r="U454" i="1"/>
  <c r="T455" i="1"/>
  <c r="U455" i="1"/>
  <c r="T456" i="1"/>
  <c r="U456" i="1"/>
  <c r="T457" i="1"/>
  <c r="U457" i="1"/>
  <c r="T458" i="1"/>
  <c r="U458" i="1"/>
  <c r="T459" i="1"/>
  <c r="U459" i="1"/>
  <c r="T460" i="1"/>
  <c r="U460" i="1"/>
  <c r="T461" i="1"/>
  <c r="U461" i="1"/>
  <c r="T462" i="1"/>
  <c r="U462" i="1"/>
  <c r="T463" i="1"/>
  <c r="U463" i="1"/>
  <c r="T464" i="1"/>
  <c r="U464" i="1"/>
  <c r="T465" i="1"/>
  <c r="U465" i="1"/>
  <c r="T466" i="1"/>
  <c r="U466" i="1"/>
  <c r="T467" i="1"/>
  <c r="U467" i="1"/>
  <c r="T468" i="1"/>
  <c r="U468" i="1"/>
  <c r="T469" i="1"/>
  <c r="U469" i="1"/>
  <c r="T470" i="1"/>
  <c r="U470" i="1"/>
  <c r="T471" i="1"/>
  <c r="U471" i="1"/>
  <c r="T472" i="1"/>
  <c r="U472" i="1"/>
  <c r="T473" i="1"/>
  <c r="U473" i="1"/>
  <c r="T474" i="1"/>
  <c r="U474" i="1"/>
  <c r="T475" i="1"/>
  <c r="U475" i="1"/>
  <c r="T476" i="1"/>
  <c r="U476" i="1"/>
  <c r="T477" i="1"/>
  <c r="U477" i="1"/>
  <c r="T478" i="1"/>
  <c r="T479" i="1"/>
  <c r="U479" i="1"/>
  <c r="T480" i="1"/>
  <c r="U480" i="1"/>
  <c r="T481" i="1"/>
  <c r="U481" i="1"/>
  <c r="T482" i="1"/>
  <c r="U482" i="1"/>
  <c r="T483" i="1"/>
  <c r="U483" i="1"/>
  <c r="T484" i="1"/>
  <c r="U484" i="1"/>
  <c r="T485" i="1"/>
  <c r="U485" i="1"/>
  <c r="T486" i="1"/>
  <c r="U486" i="1"/>
  <c r="T487" i="1"/>
  <c r="U487" i="1"/>
  <c r="T488" i="1"/>
  <c r="U488" i="1"/>
  <c r="T489" i="1"/>
  <c r="U489" i="1"/>
  <c r="T490" i="1"/>
  <c r="U490" i="1"/>
  <c r="T491" i="1"/>
  <c r="U491" i="1"/>
  <c r="T492" i="1"/>
  <c r="U492" i="1"/>
  <c r="T493" i="1"/>
  <c r="U493" i="1"/>
  <c r="T494" i="1"/>
  <c r="U494" i="1"/>
  <c r="T495" i="1"/>
  <c r="U495" i="1"/>
  <c r="T496" i="1"/>
  <c r="U496" i="1"/>
  <c r="T497" i="1"/>
  <c r="U497" i="1"/>
  <c r="T498" i="1"/>
  <c r="U498" i="1"/>
  <c r="T499" i="1"/>
  <c r="U499" i="1"/>
  <c r="T500" i="1"/>
  <c r="U500" i="1"/>
  <c r="T501" i="1"/>
  <c r="U501" i="1"/>
  <c r="T502" i="1"/>
  <c r="U502" i="1"/>
  <c r="T503" i="1"/>
  <c r="U503" i="1"/>
  <c r="T504" i="1"/>
  <c r="U504" i="1"/>
  <c r="T505" i="1"/>
  <c r="U505" i="1"/>
  <c r="T506" i="1"/>
  <c r="U506" i="1"/>
  <c r="T507" i="1"/>
  <c r="U507" i="1"/>
  <c r="T508" i="1"/>
  <c r="U508" i="1"/>
  <c r="T509" i="1"/>
  <c r="U509" i="1"/>
  <c r="T510" i="1"/>
  <c r="U510" i="1"/>
  <c r="T511" i="1"/>
  <c r="U511" i="1"/>
  <c r="T512" i="1"/>
  <c r="U512" i="1"/>
  <c r="T513" i="1"/>
  <c r="U513" i="1"/>
  <c r="T514" i="1"/>
  <c r="U514" i="1"/>
  <c r="T515" i="1"/>
  <c r="U515" i="1"/>
  <c r="T516" i="1"/>
  <c r="U516" i="1"/>
  <c r="T517" i="1"/>
  <c r="U517" i="1"/>
  <c r="T518" i="1"/>
  <c r="U518" i="1"/>
  <c r="T519" i="1"/>
  <c r="U519" i="1"/>
  <c r="T520" i="1"/>
  <c r="U520" i="1"/>
  <c r="T521" i="1"/>
  <c r="U521" i="1"/>
  <c r="T522" i="1"/>
  <c r="U522" i="1"/>
  <c r="T523" i="1"/>
  <c r="U523" i="1"/>
  <c r="T524" i="1"/>
  <c r="U524" i="1"/>
  <c r="T525" i="1"/>
  <c r="U525" i="1"/>
  <c r="T526" i="1"/>
  <c r="U526" i="1"/>
  <c r="U527" i="1"/>
  <c r="U528" i="1"/>
  <c r="T529" i="1"/>
  <c r="U529" i="1"/>
  <c r="T530" i="1"/>
  <c r="U530" i="1"/>
  <c r="U531" i="1"/>
  <c r="U532" i="1"/>
  <c r="T533" i="1"/>
  <c r="U533" i="1"/>
  <c r="T534" i="1"/>
  <c r="U534" i="1"/>
  <c r="U535" i="1"/>
  <c r="U536" i="1"/>
  <c r="T537" i="1"/>
  <c r="U537" i="1"/>
  <c r="T538" i="1"/>
  <c r="U538" i="1"/>
  <c r="U539" i="1"/>
  <c r="U540" i="1"/>
  <c r="T541" i="1"/>
  <c r="U541" i="1"/>
  <c r="T542" i="1"/>
  <c r="U542" i="1"/>
  <c r="U543" i="1"/>
  <c r="U544" i="1"/>
  <c r="T545" i="1"/>
  <c r="U545" i="1"/>
  <c r="U546" i="1"/>
  <c r="U547" i="1"/>
  <c r="T548" i="1"/>
  <c r="U548" i="1"/>
  <c r="T549" i="1"/>
  <c r="U549" i="1"/>
  <c r="U550" i="1"/>
  <c r="U551" i="1"/>
  <c r="U552" i="1"/>
  <c r="T553" i="1"/>
  <c r="U553" i="1"/>
  <c r="U554" i="1"/>
  <c r="U555" i="1"/>
  <c r="U556" i="1"/>
  <c r="T557" i="1"/>
  <c r="U557" i="1"/>
  <c r="U558" i="1"/>
  <c r="U559" i="1"/>
  <c r="U560" i="1"/>
  <c r="T561" i="1"/>
  <c r="U561" i="1"/>
  <c r="U562" i="1"/>
  <c r="U563" i="1"/>
  <c r="U564" i="1"/>
  <c r="T565" i="1"/>
  <c r="U565" i="1"/>
  <c r="U566" i="1"/>
  <c r="U567" i="1"/>
  <c r="U568" i="1"/>
  <c r="T569" i="1"/>
  <c r="U569" i="1"/>
  <c r="U570" i="1"/>
  <c r="U571" i="1"/>
  <c r="U572" i="1"/>
  <c r="T573" i="1"/>
  <c r="U573" i="1"/>
  <c r="U574" i="1"/>
  <c r="U575" i="1"/>
  <c r="U576" i="1"/>
  <c r="U577" i="1"/>
  <c r="U578" i="1"/>
  <c r="U579" i="1"/>
  <c r="T580" i="1"/>
  <c r="U580" i="1"/>
  <c r="U581" i="1"/>
  <c r="U582" i="1"/>
  <c r="U583" i="1"/>
  <c r="U584" i="1"/>
  <c r="U585" i="1"/>
  <c r="U586" i="1"/>
  <c r="U587" i="1"/>
  <c r="T588" i="1"/>
  <c r="U588" i="1"/>
  <c r="U589" i="1"/>
  <c r="U590" i="1"/>
  <c r="U591" i="1"/>
  <c r="U592" i="1"/>
  <c r="U593" i="1"/>
  <c r="U594" i="1"/>
  <c r="U595" i="1"/>
  <c r="T596" i="1"/>
  <c r="U596" i="1"/>
  <c r="U597" i="1"/>
  <c r="U598" i="1"/>
  <c r="U599" i="1"/>
  <c r="U600" i="1"/>
  <c r="U601" i="1"/>
  <c r="U602" i="1"/>
  <c r="T603" i="1"/>
  <c r="U603" i="1"/>
  <c r="U604" i="1"/>
  <c r="U605" i="1"/>
  <c r="U606" i="1"/>
  <c r="U607" i="1"/>
  <c r="U608" i="1"/>
  <c r="U609" i="1"/>
  <c r="U610" i="1"/>
  <c r="T611" i="1"/>
  <c r="U611" i="1"/>
  <c r="U612" i="1"/>
  <c r="U613" i="1"/>
  <c r="U614" i="1"/>
  <c r="U615" i="1"/>
  <c r="U616" i="1"/>
  <c r="U617" i="1"/>
  <c r="U618" i="1"/>
  <c r="T619" i="1"/>
  <c r="U619" i="1"/>
  <c r="U620" i="1"/>
  <c r="U621" i="1"/>
  <c r="U622" i="1"/>
  <c r="U623" i="1"/>
  <c r="U624" i="1"/>
  <c r="U625" i="1"/>
  <c r="U626" i="1"/>
  <c r="T627" i="1"/>
  <c r="U627" i="1"/>
  <c r="U628" i="1"/>
  <c r="U629" i="1"/>
  <c r="U630" i="1"/>
  <c r="U631" i="1"/>
  <c r="U632" i="1"/>
  <c r="U633" i="1"/>
  <c r="U634" i="1"/>
  <c r="T635" i="1"/>
  <c r="U635" i="1"/>
  <c r="U636" i="1"/>
  <c r="U637" i="1"/>
  <c r="U638" i="1"/>
  <c r="U639" i="1"/>
  <c r="U640" i="1"/>
  <c r="U641" i="1"/>
  <c r="U642" i="1"/>
  <c r="T643" i="1"/>
  <c r="U643" i="1"/>
  <c r="U644" i="1"/>
  <c r="U645" i="1"/>
  <c r="U646" i="1"/>
  <c r="U647" i="1"/>
  <c r="U648" i="1"/>
  <c r="U649" i="1"/>
  <c r="U650" i="1"/>
  <c r="T651" i="1"/>
  <c r="U651" i="1"/>
  <c r="U652" i="1"/>
  <c r="U653" i="1"/>
  <c r="U654" i="1"/>
  <c r="U655" i="1"/>
  <c r="U656" i="1"/>
  <c r="U657" i="1"/>
  <c r="U658" i="1"/>
  <c r="U659" i="1"/>
  <c r="U660" i="1"/>
  <c r="U661" i="1"/>
  <c r="U662" i="1"/>
  <c r="U663" i="1"/>
  <c r="U664" i="1"/>
  <c r="U665" i="1"/>
  <c r="U666" i="1"/>
  <c r="U667" i="1"/>
  <c r="U668" i="1"/>
  <c r="U669" i="1"/>
  <c r="U670" i="1"/>
  <c r="U671" i="1"/>
  <c r="U672" i="1"/>
  <c r="U673" i="1"/>
  <c r="U674" i="1"/>
  <c r="U675" i="1"/>
  <c r="U676" i="1"/>
  <c r="U677" i="1"/>
  <c r="U678" i="1"/>
  <c r="U679" i="1"/>
  <c r="U680" i="1"/>
  <c r="U681" i="1"/>
  <c r="U682" i="1"/>
  <c r="U683" i="1"/>
  <c r="U684" i="1"/>
  <c r="U685" i="1"/>
  <c r="U686" i="1"/>
  <c r="U687" i="1"/>
  <c r="U688" i="1"/>
  <c r="U689" i="1"/>
  <c r="U690" i="1"/>
  <c r="U691" i="1"/>
  <c r="U692" i="1"/>
  <c r="U693" i="1"/>
  <c r="U694" i="1"/>
  <c r="U695" i="1"/>
  <c r="U696" i="1"/>
  <c r="U697" i="1"/>
  <c r="U698" i="1"/>
  <c r="U699" i="1"/>
  <c r="U700" i="1"/>
  <c r="U701" i="1"/>
  <c r="U702" i="1"/>
  <c r="U703" i="1"/>
  <c r="U704" i="1"/>
  <c r="U705" i="1"/>
  <c r="U706" i="1"/>
  <c r="U707" i="1"/>
  <c r="U708" i="1"/>
  <c r="U709" i="1"/>
  <c r="U710" i="1"/>
  <c r="U711" i="1"/>
  <c r="U712" i="1"/>
  <c r="U713" i="1"/>
  <c r="U714" i="1"/>
  <c r="U715" i="1"/>
  <c r="U716" i="1"/>
  <c r="U717" i="1"/>
  <c r="U718" i="1"/>
  <c r="U719" i="1"/>
  <c r="U720" i="1"/>
  <c r="U721" i="1"/>
  <c r="U722" i="1"/>
  <c r="U723" i="1"/>
  <c r="U724" i="1"/>
  <c r="U725" i="1"/>
  <c r="U726" i="1"/>
  <c r="U727" i="1"/>
  <c r="U728" i="1"/>
  <c r="U729" i="1"/>
  <c r="U730" i="1"/>
  <c r="U731" i="1"/>
  <c r="U732" i="1"/>
  <c r="U733" i="1"/>
  <c r="U734" i="1"/>
  <c r="U735" i="1"/>
  <c r="U736" i="1"/>
  <c r="U737" i="1"/>
  <c r="U738" i="1"/>
  <c r="U739" i="1"/>
  <c r="U740" i="1"/>
  <c r="U741" i="1"/>
  <c r="U742" i="1"/>
  <c r="U743" i="1"/>
  <c r="U744" i="1"/>
  <c r="U745" i="1"/>
  <c r="U746" i="1"/>
  <c r="U747" i="1"/>
  <c r="U748" i="1"/>
  <c r="U749" i="1"/>
  <c r="U750" i="1"/>
  <c r="U751" i="1"/>
  <c r="U752" i="1"/>
  <c r="U753" i="1"/>
  <c r="U754" i="1"/>
  <c r="U755" i="1"/>
  <c r="U756" i="1"/>
  <c r="U757" i="1"/>
  <c r="U758" i="1"/>
  <c r="U759" i="1"/>
  <c r="U760" i="1"/>
  <c r="U761" i="1"/>
  <c r="U762" i="1"/>
  <c r="U763" i="1"/>
  <c r="U764" i="1"/>
  <c r="U765" i="1"/>
  <c r="U766" i="1"/>
  <c r="U767" i="1"/>
  <c r="U768" i="1"/>
  <c r="U769" i="1"/>
  <c r="U770" i="1"/>
  <c r="U771" i="1"/>
  <c r="U772" i="1"/>
  <c r="U773" i="1"/>
  <c r="U774" i="1"/>
  <c r="U775" i="1"/>
  <c r="U776" i="1"/>
  <c r="U777" i="1"/>
  <c r="U778" i="1"/>
  <c r="U779" i="1"/>
  <c r="U780" i="1"/>
  <c r="U781" i="1"/>
  <c r="U782" i="1"/>
  <c r="U783" i="1"/>
  <c r="U784" i="1"/>
  <c r="U785" i="1"/>
  <c r="U786" i="1"/>
  <c r="U787" i="1"/>
  <c r="U788" i="1"/>
  <c r="U789" i="1"/>
  <c r="U790" i="1"/>
  <c r="U791" i="1"/>
  <c r="U792" i="1"/>
  <c r="U793" i="1"/>
  <c r="U794" i="1"/>
  <c r="U795" i="1"/>
  <c r="U796" i="1"/>
  <c r="T348" i="1"/>
  <c r="U348" i="1"/>
  <c r="T349" i="1"/>
  <c r="U349" i="1"/>
  <c r="T350" i="1"/>
  <c r="U350" i="1"/>
  <c r="T351" i="1"/>
  <c r="U351" i="1"/>
  <c r="T352" i="1"/>
  <c r="U352" i="1"/>
  <c r="T353" i="1"/>
  <c r="U353" i="1"/>
  <c r="T354" i="1"/>
  <c r="U354" i="1"/>
  <c r="T355" i="1"/>
  <c r="U355" i="1"/>
  <c r="T356" i="1"/>
  <c r="U356" i="1"/>
  <c r="T357" i="1"/>
  <c r="U357" i="1"/>
  <c r="T358" i="1"/>
  <c r="U358" i="1"/>
  <c r="T359" i="1"/>
  <c r="U359" i="1"/>
  <c r="T360" i="1"/>
  <c r="U360" i="1"/>
  <c r="T361" i="1"/>
  <c r="U361" i="1"/>
  <c r="T362" i="1"/>
  <c r="U362" i="1"/>
  <c r="T363" i="1"/>
  <c r="U363" i="1"/>
  <c r="T364" i="1"/>
  <c r="U364" i="1"/>
  <c r="T365" i="1"/>
  <c r="U365" i="1"/>
  <c r="T366" i="1"/>
  <c r="U366" i="1"/>
  <c r="T367" i="1"/>
  <c r="U367" i="1"/>
  <c r="T368" i="1"/>
  <c r="U368" i="1"/>
  <c r="I23" i="5"/>
  <c r="I24" i="5"/>
  <c r="I25" i="5"/>
  <c r="I26" i="5"/>
  <c r="I27" i="5"/>
  <c r="I28" i="5"/>
  <c r="I29" i="5"/>
  <c r="I30" i="5"/>
  <c r="I31" i="5"/>
  <c r="I32" i="5"/>
  <c r="I33" i="5"/>
  <c r="I21" i="5"/>
  <c r="I22" i="5"/>
  <c r="I2" i="5"/>
  <c r="I3" i="5"/>
  <c r="I4" i="5"/>
  <c r="I5" i="5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1" i="5"/>
  <c r="D348" i="1"/>
  <c r="A348" i="1" s="1"/>
  <c r="D349" i="1"/>
  <c r="A349" i="1" s="1"/>
  <c r="D350" i="1"/>
  <c r="A350" i="1" s="1"/>
  <c r="D351" i="1"/>
  <c r="A351" i="1" s="1"/>
  <c r="D352" i="1"/>
  <c r="A352" i="1" s="1"/>
  <c r="D353" i="1"/>
  <c r="A353" i="1" s="1"/>
  <c r="D354" i="1"/>
  <c r="A354" i="1" s="1"/>
  <c r="D355" i="1"/>
  <c r="A355" i="1" s="1"/>
  <c r="D356" i="1"/>
  <c r="A356" i="1" s="1"/>
  <c r="D357" i="1"/>
  <c r="A357" i="1" s="1"/>
  <c r="D358" i="1"/>
  <c r="A358" i="1" s="1"/>
  <c r="D359" i="1"/>
  <c r="A359" i="1" s="1"/>
  <c r="D360" i="1"/>
  <c r="A360" i="1" s="1"/>
  <c r="D361" i="1"/>
  <c r="A361" i="1" s="1"/>
  <c r="D362" i="1"/>
  <c r="A362" i="1" s="1"/>
  <c r="D363" i="1"/>
  <c r="A363" i="1" s="1"/>
  <c r="D364" i="1"/>
  <c r="A364" i="1" s="1"/>
  <c r="D365" i="1"/>
  <c r="A365" i="1" s="1"/>
  <c r="D366" i="1"/>
  <c r="A366" i="1" s="1"/>
  <c r="D367" i="1"/>
  <c r="A367" i="1" s="1"/>
  <c r="T62" i="1"/>
  <c r="U62" i="1"/>
  <c r="T63" i="1"/>
  <c r="U63" i="1"/>
  <c r="T64" i="1"/>
  <c r="U64" i="1"/>
  <c r="T65" i="1"/>
  <c r="U65" i="1"/>
  <c r="T66" i="1"/>
  <c r="U66" i="1"/>
  <c r="T67" i="1"/>
  <c r="U67" i="1"/>
  <c r="T68" i="1"/>
  <c r="U68" i="1"/>
  <c r="T69" i="1"/>
  <c r="U69" i="1"/>
  <c r="T70" i="1"/>
  <c r="U70" i="1"/>
  <c r="T71" i="1"/>
  <c r="U71" i="1"/>
  <c r="T72" i="1"/>
  <c r="U72" i="1"/>
  <c r="T73" i="1"/>
  <c r="U73" i="1"/>
  <c r="T74" i="1"/>
  <c r="U74" i="1"/>
  <c r="T75" i="1"/>
  <c r="U75" i="1"/>
  <c r="T76" i="1"/>
  <c r="U76" i="1"/>
  <c r="T77" i="1"/>
  <c r="U77" i="1"/>
  <c r="T78" i="1"/>
  <c r="U78" i="1"/>
  <c r="T79" i="1"/>
  <c r="U79" i="1"/>
  <c r="T80" i="1"/>
  <c r="U80" i="1"/>
  <c r="T81" i="1"/>
  <c r="U81" i="1"/>
  <c r="T82" i="1"/>
  <c r="U82" i="1"/>
  <c r="T83" i="1"/>
  <c r="U83" i="1"/>
  <c r="T84" i="1"/>
  <c r="U84" i="1"/>
  <c r="T85" i="1"/>
  <c r="U85" i="1"/>
  <c r="T86" i="1"/>
  <c r="U86" i="1"/>
  <c r="T87" i="1"/>
  <c r="U87" i="1"/>
  <c r="T88" i="1"/>
  <c r="U88" i="1"/>
  <c r="T89" i="1"/>
  <c r="U89" i="1"/>
  <c r="T90" i="1"/>
  <c r="U90" i="1"/>
  <c r="T91" i="1"/>
  <c r="U91" i="1"/>
  <c r="T92" i="1"/>
  <c r="U92" i="1"/>
  <c r="T93" i="1"/>
  <c r="U93" i="1"/>
  <c r="T94" i="1"/>
  <c r="U94" i="1"/>
  <c r="T95" i="1"/>
  <c r="U95" i="1"/>
  <c r="T96" i="1"/>
  <c r="U96" i="1"/>
  <c r="T97" i="1"/>
  <c r="U97" i="1"/>
  <c r="T98" i="1"/>
  <c r="U98" i="1"/>
  <c r="T99" i="1"/>
  <c r="U99" i="1"/>
  <c r="T100" i="1"/>
  <c r="U100" i="1"/>
  <c r="T101" i="1"/>
  <c r="U101" i="1"/>
  <c r="T102" i="1"/>
  <c r="U102" i="1"/>
  <c r="T103" i="1"/>
  <c r="U103" i="1"/>
  <c r="T104" i="1"/>
  <c r="U104" i="1"/>
  <c r="T105" i="1"/>
  <c r="U105" i="1"/>
  <c r="T106" i="1"/>
  <c r="U106" i="1"/>
  <c r="T107" i="1"/>
  <c r="U107" i="1"/>
  <c r="T108" i="1"/>
  <c r="U108" i="1"/>
  <c r="T109" i="1"/>
  <c r="U109" i="1"/>
  <c r="T110" i="1"/>
  <c r="U110" i="1"/>
  <c r="T111" i="1"/>
  <c r="U111" i="1"/>
  <c r="T112" i="1"/>
  <c r="U112" i="1"/>
  <c r="T113" i="1"/>
  <c r="U113" i="1"/>
  <c r="T114" i="1"/>
  <c r="U114" i="1"/>
  <c r="T115" i="1"/>
  <c r="U115" i="1"/>
  <c r="T116" i="1"/>
  <c r="U116" i="1"/>
  <c r="T117" i="1"/>
  <c r="U117" i="1"/>
  <c r="T118" i="1"/>
  <c r="U118" i="1"/>
  <c r="T119" i="1"/>
  <c r="U119" i="1"/>
  <c r="T120" i="1"/>
  <c r="U120" i="1"/>
  <c r="T121" i="1"/>
  <c r="U121" i="1"/>
  <c r="T122" i="1"/>
  <c r="U122" i="1"/>
  <c r="T123" i="1"/>
  <c r="U123" i="1"/>
  <c r="T124" i="1"/>
  <c r="U124" i="1"/>
  <c r="T125" i="1"/>
  <c r="U125" i="1"/>
  <c r="T126" i="1"/>
  <c r="U126" i="1"/>
  <c r="T127" i="1"/>
  <c r="U127" i="1"/>
  <c r="T128" i="1"/>
  <c r="U128" i="1"/>
  <c r="T129" i="1"/>
  <c r="U129" i="1"/>
  <c r="T130" i="1"/>
  <c r="U130" i="1"/>
  <c r="T131" i="1"/>
  <c r="U131" i="1"/>
  <c r="T132" i="1"/>
  <c r="U132" i="1"/>
  <c r="T133" i="1"/>
  <c r="U133" i="1"/>
  <c r="T134" i="1"/>
  <c r="U134" i="1"/>
  <c r="T135" i="1"/>
  <c r="U135" i="1"/>
  <c r="T136" i="1"/>
  <c r="U136" i="1"/>
  <c r="T137" i="1"/>
  <c r="U137" i="1"/>
  <c r="T138" i="1"/>
  <c r="U138" i="1"/>
  <c r="T139" i="1"/>
  <c r="U139" i="1"/>
  <c r="T140" i="1"/>
  <c r="U140" i="1"/>
  <c r="T141" i="1"/>
  <c r="U141" i="1"/>
  <c r="T142" i="1"/>
  <c r="U142" i="1"/>
  <c r="T143" i="1"/>
  <c r="U143" i="1"/>
  <c r="T144" i="1"/>
  <c r="U144" i="1"/>
  <c r="T145" i="1"/>
  <c r="U145" i="1"/>
  <c r="T146" i="1"/>
  <c r="U146" i="1"/>
  <c r="T147" i="1"/>
  <c r="U147" i="1"/>
  <c r="T148" i="1"/>
  <c r="U148" i="1"/>
  <c r="T149" i="1"/>
  <c r="U149" i="1"/>
  <c r="T150" i="1"/>
  <c r="U150" i="1"/>
  <c r="T151" i="1"/>
  <c r="U151" i="1"/>
  <c r="T152" i="1"/>
  <c r="U152" i="1"/>
  <c r="T153" i="1"/>
  <c r="U153" i="1"/>
  <c r="T154" i="1"/>
  <c r="U154" i="1"/>
  <c r="T155" i="1"/>
  <c r="U155" i="1"/>
  <c r="T156" i="1"/>
  <c r="U156" i="1"/>
  <c r="T157" i="1"/>
  <c r="U157" i="1"/>
  <c r="T158" i="1"/>
  <c r="U158" i="1"/>
  <c r="T159" i="1"/>
  <c r="U159" i="1"/>
  <c r="T160" i="1"/>
  <c r="U160" i="1"/>
  <c r="T161" i="1"/>
  <c r="U161" i="1"/>
  <c r="T162" i="1"/>
  <c r="U162" i="1"/>
  <c r="T163" i="1"/>
  <c r="U163" i="1"/>
  <c r="T164" i="1"/>
  <c r="U164" i="1"/>
  <c r="T165" i="1"/>
  <c r="U165" i="1"/>
  <c r="T166" i="1"/>
  <c r="U166" i="1"/>
  <c r="T167" i="1"/>
  <c r="U167" i="1"/>
  <c r="T168" i="1"/>
  <c r="U168" i="1"/>
  <c r="T169" i="1"/>
  <c r="U169" i="1"/>
  <c r="T170" i="1"/>
  <c r="U170" i="1"/>
  <c r="T171" i="1"/>
  <c r="U171" i="1"/>
  <c r="T172" i="1"/>
  <c r="U172" i="1"/>
  <c r="T173" i="1"/>
  <c r="U173" i="1"/>
  <c r="T174" i="1"/>
  <c r="U174" i="1"/>
  <c r="T175" i="1"/>
  <c r="U175" i="1"/>
  <c r="T176" i="1"/>
  <c r="U176" i="1"/>
  <c r="T177" i="1"/>
  <c r="U177" i="1"/>
  <c r="T178" i="1"/>
  <c r="U178" i="1"/>
  <c r="T179" i="1"/>
  <c r="U179" i="1"/>
  <c r="T180" i="1"/>
  <c r="U180" i="1"/>
  <c r="T181" i="1"/>
  <c r="U181" i="1"/>
  <c r="T182" i="1"/>
  <c r="U182" i="1"/>
  <c r="T183" i="1"/>
  <c r="U183" i="1"/>
  <c r="T184" i="1"/>
  <c r="U184" i="1"/>
  <c r="T185" i="1"/>
  <c r="U185" i="1"/>
  <c r="T186" i="1"/>
  <c r="U186" i="1"/>
  <c r="T187" i="1"/>
  <c r="U187" i="1"/>
  <c r="T188" i="1"/>
  <c r="U188" i="1"/>
  <c r="T189" i="1"/>
  <c r="U189" i="1"/>
  <c r="T190" i="1"/>
  <c r="U190" i="1"/>
  <c r="T191" i="1"/>
  <c r="U191" i="1"/>
  <c r="T192" i="1"/>
  <c r="U192" i="1"/>
  <c r="T193" i="1"/>
  <c r="U193" i="1"/>
  <c r="T194" i="1"/>
  <c r="U194" i="1"/>
  <c r="T195" i="1"/>
  <c r="U195" i="1"/>
  <c r="T196" i="1"/>
  <c r="U196" i="1"/>
  <c r="T197" i="1"/>
  <c r="U197" i="1"/>
  <c r="T198" i="1"/>
  <c r="U198" i="1"/>
  <c r="T199" i="1"/>
  <c r="U199" i="1"/>
  <c r="T200" i="1"/>
  <c r="U200" i="1"/>
  <c r="T201" i="1"/>
  <c r="U201" i="1"/>
  <c r="T202" i="1"/>
  <c r="U202" i="1"/>
  <c r="T203" i="1"/>
  <c r="U203" i="1"/>
  <c r="T204" i="1"/>
  <c r="U204" i="1"/>
  <c r="T205" i="1"/>
  <c r="U205" i="1"/>
  <c r="T206" i="1"/>
  <c r="U206" i="1"/>
  <c r="T207" i="1"/>
  <c r="U207" i="1"/>
  <c r="T208" i="1"/>
  <c r="U208" i="1"/>
  <c r="T209" i="1"/>
  <c r="U209" i="1"/>
  <c r="T210" i="1"/>
  <c r="U210" i="1"/>
  <c r="T211" i="1"/>
  <c r="U211" i="1"/>
  <c r="T212" i="1"/>
  <c r="U212" i="1"/>
  <c r="T213" i="1"/>
  <c r="U213" i="1"/>
  <c r="T214" i="1"/>
  <c r="U214" i="1"/>
  <c r="T215" i="1"/>
  <c r="U215" i="1"/>
  <c r="T216" i="1"/>
  <c r="U216" i="1"/>
  <c r="T217" i="1"/>
  <c r="U217" i="1"/>
  <c r="T218" i="1"/>
  <c r="U218" i="1"/>
  <c r="T219" i="1"/>
  <c r="U219" i="1"/>
  <c r="T220" i="1"/>
  <c r="U220" i="1"/>
  <c r="T221" i="1"/>
  <c r="U221" i="1"/>
  <c r="T222" i="1"/>
  <c r="U222" i="1"/>
  <c r="T223" i="1"/>
  <c r="U223" i="1"/>
  <c r="T224" i="1"/>
  <c r="U224" i="1"/>
  <c r="T225" i="1"/>
  <c r="U225" i="1"/>
  <c r="T226" i="1"/>
  <c r="U226" i="1"/>
  <c r="T227" i="1"/>
  <c r="U227" i="1"/>
  <c r="T228" i="1"/>
  <c r="U228" i="1"/>
  <c r="T229" i="1"/>
  <c r="U229" i="1"/>
  <c r="T230" i="1"/>
  <c r="U230" i="1"/>
  <c r="T231" i="1"/>
  <c r="U231" i="1"/>
  <c r="T232" i="1"/>
  <c r="U232" i="1"/>
  <c r="T233" i="1"/>
  <c r="U233" i="1"/>
  <c r="T234" i="1"/>
  <c r="U234" i="1"/>
  <c r="T235" i="1"/>
  <c r="U235" i="1"/>
  <c r="T236" i="1"/>
  <c r="U236" i="1"/>
  <c r="T237" i="1"/>
  <c r="U237" i="1"/>
  <c r="T238" i="1"/>
  <c r="U238" i="1"/>
  <c r="T239" i="1"/>
  <c r="U239" i="1"/>
  <c r="T240" i="1"/>
  <c r="U240" i="1"/>
  <c r="T241" i="1"/>
  <c r="U241" i="1"/>
  <c r="T242" i="1"/>
  <c r="U242" i="1"/>
  <c r="T243" i="1"/>
  <c r="U243" i="1"/>
  <c r="T244" i="1"/>
  <c r="U244" i="1"/>
  <c r="T245" i="1"/>
  <c r="U245" i="1"/>
  <c r="T246" i="1"/>
  <c r="U246" i="1"/>
  <c r="T247" i="1"/>
  <c r="U247" i="1"/>
  <c r="T248" i="1"/>
  <c r="U248" i="1"/>
  <c r="T249" i="1"/>
  <c r="U249" i="1"/>
  <c r="T250" i="1"/>
  <c r="U250" i="1"/>
  <c r="T251" i="1"/>
  <c r="U251" i="1"/>
  <c r="T252" i="1"/>
  <c r="U252" i="1"/>
  <c r="T253" i="1"/>
  <c r="U253" i="1"/>
  <c r="T254" i="1"/>
  <c r="U254" i="1"/>
  <c r="T255" i="1"/>
  <c r="U255" i="1"/>
  <c r="T256" i="1"/>
  <c r="U256" i="1"/>
  <c r="T257" i="1"/>
  <c r="U257" i="1"/>
  <c r="T258" i="1"/>
  <c r="U258" i="1"/>
  <c r="T259" i="1"/>
  <c r="U259" i="1"/>
  <c r="T260" i="1"/>
  <c r="U260" i="1"/>
  <c r="T261" i="1"/>
  <c r="U261" i="1"/>
  <c r="T262" i="1"/>
  <c r="U262" i="1"/>
  <c r="T263" i="1"/>
  <c r="U263" i="1"/>
  <c r="T264" i="1"/>
  <c r="U264" i="1"/>
  <c r="T265" i="1"/>
  <c r="U265" i="1"/>
  <c r="T266" i="1"/>
  <c r="U266" i="1"/>
  <c r="T267" i="1"/>
  <c r="U267" i="1"/>
  <c r="T268" i="1"/>
  <c r="U268" i="1"/>
  <c r="T269" i="1"/>
  <c r="U269" i="1"/>
  <c r="T270" i="1"/>
  <c r="U270" i="1"/>
  <c r="T271" i="1"/>
  <c r="U271" i="1"/>
  <c r="T272" i="1"/>
  <c r="U272" i="1"/>
  <c r="T273" i="1"/>
  <c r="U273" i="1"/>
  <c r="T274" i="1"/>
  <c r="U274" i="1"/>
  <c r="T275" i="1"/>
  <c r="U275" i="1"/>
  <c r="T276" i="1"/>
  <c r="U276" i="1"/>
  <c r="T277" i="1"/>
  <c r="U277" i="1"/>
  <c r="T278" i="1"/>
  <c r="U278" i="1"/>
  <c r="T279" i="1"/>
  <c r="U279" i="1"/>
  <c r="T280" i="1"/>
  <c r="U280" i="1"/>
  <c r="T281" i="1"/>
  <c r="U281" i="1"/>
  <c r="T282" i="1"/>
  <c r="U282" i="1"/>
  <c r="T283" i="1"/>
  <c r="U283" i="1"/>
  <c r="T284" i="1"/>
  <c r="U284" i="1"/>
  <c r="T285" i="1"/>
  <c r="U285" i="1"/>
  <c r="T286" i="1"/>
  <c r="U286" i="1"/>
  <c r="T287" i="1"/>
  <c r="U287" i="1"/>
  <c r="T288" i="1"/>
  <c r="U288" i="1"/>
  <c r="T289" i="1"/>
  <c r="U289" i="1"/>
  <c r="T290" i="1"/>
  <c r="U290" i="1"/>
  <c r="T291" i="1"/>
  <c r="U291" i="1"/>
  <c r="T292" i="1"/>
  <c r="U292" i="1"/>
  <c r="T293" i="1"/>
  <c r="U293" i="1"/>
  <c r="T294" i="1"/>
  <c r="U294" i="1"/>
  <c r="T295" i="1"/>
  <c r="U295" i="1"/>
  <c r="T296" i="1"/>
  <c r="U296" i="1"/>
  <c r="T297" i="1"/>
  <c r="U297" i="1"/>
  <c r="T298" i="1"/>
  <c r="U298" i="1"/>
  <c r="T299" i="1"/>
  <c r="U299" i="1"/>
  <c r="T300" i="1"/>
  <c r="U300" i="1"/>
  <c r="T301" i="1"/>
  <c r="U301" i="1"/>
  <c r="T302" i="1"/>
  <c r="U302" i="1"/>
  <c r="T303" i="1"/>
  <c r="U303" i="1"/>
  <c r="T304" i="1"/>
  <c r="U304" i="1"/>
  <c r="T305" i="1"/>
  <c r="U305" i="1"/>
  <c r="T306" i="1"/>
  <c r="U306" i="1"/>
  <c r="T307" i="1"/>
  <c r="U307" i="1"/>
  <c r="T308" i="1"/>
  <c r="U308" i="1"/>
  <c r="T309" i="1"/>
  <c r="U309" i="1"/>
  <c r="T310" i="1"/>
  <c r="U310" i="1"/>
  <c r="T311" i="1"/>
  <c r="U311" i="1"/>
  <c r="T312" i="1"/>
  <c r="U312" i="1"/>
  <c r="T313" i="1"/>
  <c r="U313" i="1"/>
  <c r="T314" i="1"/>
  <c r="U314" i="1"/>
  <c r="T315" i="1"/>
  <c r="U315" i="1"/>
  <c r="T316" i="1"/>
  <c r="U316" i="1"/>
  <c r="T317" i="1"/>
  <c r="U317" i="1"/>
  <c r="T318" i="1"/>
  <c r="U318" i="1"/>
  <c r="T319" i="1"/>
  <c r="U319" i="1"/>
  <c r="T320" i="1"/>
  <c r="U320" i="1"/>
  <c r="T321" i="1"/>
  <c r="U321" i="1"/>
  <c r="T322" i="1"/>
  <c r="U322" i="1"/>
  <c r="T323" i="1"/>
  <c r="U323" i="1"/>
  <c r="T324" i="1"/>
  <c r="U324" i="1"/>
  <c r="T325" i="1"/>
  <c r="U325" i="1"/>
  <c r="T326" i="1"/>
  <c r="U326" i="1"/>
  <c r="T327" i="1"/>
  <c r="U327" i="1"/>
  <c r="T328" i="1"/>
  <c r="U328" i="1"/>
  <c r="T329" i="1"/>
  <c r="U329" i="1"/>
  <c r="T330" i="1"/>
  <c r="U330" i="1"/>
  <c r="T331" i="1"/>
  <c r="U331" i="1"/>
  <c r="T332" i="1"/>
  <c r="U332" i="1"/>
  <c r="T333" i="1"/>
  <c r="U333" i="1"/>
  <c r="T334" i="1"/>
  <c r="U334" i="1"/>
  <c r="T335" i="1"/>
  <c r="U335" i="1"/>
  <c r="T336" i="1"/>
  <c r="U336" i="1"/>
  <c r="T337" i="1"/>
  <c r="U337" i="1"/>
  <c r="T338" i="1"/>
  <c r="U338" i="1"/>
  <c r="T339" i="1"/>
  <c r="U339" i="1"/>
  <c r="T340" i="1"/>
  <c r="U340" i="1"/>
  <c r="T341" i="1"/>
  <c r="U341" i="1"/>
  <c r="T342" i="1"/>
  <c r="U342" i="1"/>
  <c r="T343" i="1"/>
  <c r="U343" i="1"/>
  <c r="T344" i="1"/>
  <c r="U344" i="1"/>
  <c r="T345" i="1"/>
  <c r="U345" i="1"/>
  <c r="T346" i="1"/>
  <c r="U346" i="1"/>
  <c r="U59" i="1"/>
  <c r="T3" i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2" i="1"/>
  <c r="U3" i="1"/>
  <c r="U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60" i="1"/>
  <c r="U61" i="1"/>
  <c r="U2" i="1"/>
  <c r="T347" i="1"/>
  <c r="D328" i="1"/>
  <c r="A328" i="1" s="1"/>
  <c r="D329" i="1"/>
  <c r="A329" i="1" s="1"/>
  <c r="D330" i="1"/>
  <c r="A330" i="1" s="1"/>
  <c r="D331" i="1"/>
  <c r="A331" i="1" s="1"/>
  <c r="D332" i="1"/>
  <c r="A332" i="1" s="1"/>
  <c r="D333" i="1"/>
  <c r="A333" i="1" s="1"/>
  <c r="D334" i="1"/>
  <c r="A334" i="1" s="1"/>
  <c r="D335" i="1"/>
  <c r="A335" i="1" s="1"/>
  <c r="D336" i="1"/>
  <c r="A336" i="1" s="1"/>
  <c r="D337" i="1"/>
  <c r="A337" i="1" s="1"/>
  <c r="D338" i="1"/>
  <c r="A338" i="1" s="1"/>
  <c r="D339" i="1"/>
  <c r="A339" i="1" s="1"/>
  <c r="D340" i="1"/>
  <c r="A340" i="1" s="1"/>
  <c r="D341" i="1"/>
  <c r="A341" i="1" s="1"/>
  <c r="D342" i="1"/>
  <c r="A342" i="1" s="1"/>
  <c r="D343" i="1"/>
  <c r="A343" i="1" s="1"/>
  <c r="D344" i="1"/>
  <c r="A344" i="1" s="1"/>
  <c r="D345" i="1"/>
  <c r="A345" i="1" s="1"/>
  <c r="D346" i="1"/>
  <c r="A346" i="1" s="1"/>
  <c r="D347" i="1"/>
  <c r="A347" i="1" s="1"/>
  <c r="D308" i="1"/>
  <c r="A308" i="1" s="1"/>
  <c r="D309" i="1"/>
  <c r="A309" i="1" s="1"/>
  <c r="D310" i="1"/>
  <c r="A310" i="1" s="1"/>
  <c r="D311" i="1"/>
  <c r="A311" i="1" s="1"/>
  <c r="D312" i="1"/>
  <c r="A312" i="1" s="1"/>
  <c r="D313" i="1"/>
  <c r="A313" i="1" s="1"/>
  <c r="D314" i="1"/>
  <c r="A314" i="1" s="1"/>
  <c r="D315" i="1"/>
  <c r="A315" i="1" s="1"/>
  <c r="D316" i="1"/>
  <c r="A316" i="1" s="1"/>
  <c r="D317" i="1"/>
  <c r="A317" i="1" s="1"/>
  <c r="D318" i="1"/>
  <c r="A318" i="1" s="1"/>
  <c r="D319" i="1"/>
  <c r="A319" i="1" s="1"/>
  <c r="D320" i="1"/>
  <c r="A320" i="1" s="1"/>
  <c r="D321" i="1"/>
  <c r="A321" i="1" s="1"/>
  <c r="D322" i="1"/>
  <c r="A322" i="1" s="1"/>
  <c r="D323" i="1"/>
  <c r="A323" i="1" s="1"/>
  <c r="D324" i="1"/>
  <c r="A324" i="1" s="1"/>
  <c r="D325" i="1"/>
  <c r="A325" i="1" s="1"/>
  <c r="D326" i="1"/>
  <c r="A326" i="1" s="1"/>
  <c r="D327" i="1"/>
  <c r="A327" i="1" s="1"/>
  <c r="D286" i="1"/>
  <c r="A286" i="1" s="1"/>
  <c r="D287" i="1"/>
  <c r="A287" i="1" s="1"/>
  <c r="D288" i="1"/>
  <c r="A288" i="1" s="1"/>
  <c r="D289" i="1"/>
  <c r="A289" i="1" s="1"/>
  <c r="D290" i="1"/>
  <c r="A290" i="1" s="1"/>
  <c r="D291" i="1"/>
  <c r="A291" i="1" s="1"/>
  <c r="D292" i="1"/>
  <c r="A292" i="1" s="1"/>
  <c r="D293" i="1"/>
  <c r="A293" i="1" s="1"/>
  <c r="D294" i="1"/>
  <c r="A294" i="1" s="1"/>
  <c r="D295" i="1"/>
  <c r="A295" i="1" s="1"/>
  <c r="D296" i="1"/>
  <c r="A296" i="1" s="1"/>
  <c r="D297" i="1"/>
  <c r="A297" i="1" s="1"/>
  <c r="D298" i="1"/>
  <c r="A298" i="1" s="1"/>
  <c r="D299" i="1"/>
  <c r="A299" i="1" s="1"/>
  <c r="D300" i="1"/>
  <c r="A300" i="1" s="1"/>
  <c r="D301" i="1"/>
  <c r="A301" i="1" s="1"/>
  <c r="D302" i="1"/>
  <c r="A302" i="1" s="1"/>
  <c r="D303" i="1"/>
  <c r="A303" i="1" s="1"/>
  <c r="D304" i="1"/>
  <c r="A304" i="1" s="1"/>
  <c r="D305" i="1"/>
  <c r="A305" i="1" s="1"/>
  <c r="D306" i="1"/>
  <c r="A306" i="1" s="1"/>
  <c r="D307" i="1"/>
  <c r="A307" i="1" s="1"/>
  <c r="D264" i="1"/>
  <c r="A264" i="1" s="1"/>
  <c r="D265" i="1"/>
  <c r="A265" i="1" s="1"/>
  <c r="D266" i="1"/>
  <c r="A266" i="1" s="1"/>
  <c r="D267" i="1"/>
  <c r="A267" i="1" s="1"/>
  <c r="D268" i="1"/>
  <c r="A268" i="1" s="1"/>
  <c r="D269" i="1"/>
  <c r="A269" i="1" s="1"/>
  <c r="D270" i="1"/>
  <c r="A270" i="1" s="1"/>
  <c r="D271" i="1"/>
  <c r="A271" i="1" s="1"/>
  <c r="D272" i="1"/>
  <c r="A272" i="1" s="1"/>
  <c r="D273" i="1"/>
  <c r="A273" i="1" s="1"/>
  <c r="D274" i="1"/>
  <c r="A274" i="1" s="1"/>
  <c r="D275" i="1"/>
  <c r="A275" i="1" s="1"/>
  <c r="D276" i="1"/>
  <c r="A276" i="1" s="1"/>
  <c r="D277" i="1"/>
  <c r="A277" i="1" s="1"/>
  <c r="D278" i="1"/>
  <c r="A278" i="1" s="1"/>
  <c r="D279" i="1"/>
  <c r="A279" i="1" s="1"/>
  <c r="D280" i="1"/>
  <c r="A280" i="1" s="1"/>
  <c r="D281" i="1"/>
  <c r="A281" i="1" s="1"/>
  <c r="D282" i="1"/>
  <c r="A282" i="1" s="1"/>
  <c r="D283" i="1"/>
  <c r="A283" i="1" s="1"/>
  <c r="D284" i="1"/>
  <c r="A284" i="1" s="1"/>
  <c r="D285" i="1"/>
  <c r="A285" i="1" s="1"/>
  <c r="D263" i="1"/>
  <c r="A263" i="1" s="1"/>
  <c r="D241" i="1"/>
  <c r="A241" i="1" s="1"/>
  <c r="D242" i="1"/>
  <c r="A242" i="1" s="1"/>
  <c r="D243" i="1"/>
  <c r="A243" i="1" s="1"/>
  <c r="D244" i="1"/>
  <c r="A244" i="1" s="1"/>
  <c r="D245" i="1"/>
  <c r="A245" i="1" s="1"/>
  <c r="D246" i="1"/>
  <c r="A246" i="1" s="1"/>
  <c r="D247" i="1"/>
  <c r="A247" i="1" s="1"/>
  <c r="D248" i="1"/>
  <c r="A248" i="1" s="1"/>
  <c r="D249" i="1"/>
  <c r="A249" i="1" s="1"/>
  <c r="D250" i="1"/>
  <c r="A250" i="1" s="1"/>
  <c r="D251" i="1"/>
  <c r="A251" i="1" s="1"/>
  <c r="D252" i="1"/>
  <c r="A252" i="1" s="1"/>
  <c r="D253" i="1"/>
  <c r="A253" i="1" s="1"/>
  <c r="D254" i="1"/>
  <c r="A254" i="1" s="1"/>
  <c r="D255" i="1"/>
  <c r="A255" i="1" s="1"/>
  <c r="D256" i="1"/>
  <c r="A256" i="1" s="1"/>
  <c r="D257" i="1"/>
  <c r="A257" i="1" s="1"/>
  <c r="D258" i="1"/>
  <c r="A258" i="1" s="1"/>
  <c r="D259" i="1"/>
  <c r="A259" i="1" s="1"/>
  <c r="D260" i="1"/>
  <c r="A260" i="1" s="1"/>
  <c r="D261" i="1"/>
  <c r="A261" i="1" s="1"/>
  <c r="D262" i="1"/>
  <c r="A262" i="1" s="1"/>
  <c r="D222" i="1"/>
  <c r="A222" i="1" s="1"/>
  <c r="D223" i="1"/>
  <c r="A223" i="1" s="1"/>
  <c r="D224" i="1"/>
  <c r="A224" i="1" s="1"/>
  <c r="D225" i="1"/>
  <c r="A225" i="1" s="1"/>
  <c r="D226" i="1"/>
  <c r="A226" i="1" s="1"/>
  <c r="D227" i="1"/>
  <c r="A227" i="1" s="1"/>
  <c r="D228" i="1"/>
  <c r="A228" i="1" s="1"/>
  <c r="D229" i="1"/>
  <c r="A229" i="1" s="1"/>
  <c r="D230" i="1"/>
  <c r="A230" i="1" s="1"/>
  <c r="D231" i="1"/>
  <c r="A231" i="1" s="1"/>
  <c r="D232" i="1"/>
  <c r="A232" i="1" s="1"/>
  <c r="D233" i="1"/>
  <c r="A233" i="1" s="1"/>
  <c r="D234" i="1"/>
  <c r="A234" i="1" s="1"/>
  <c r="D235" i="1"/>
  <c r="A235" i="1" s="1"/>
  <c r="D236" i="1"/>
  <c r="A236" i="1" s="1"/>
  <c r="D237" i="1"/>
  <c r="A237" i="1" s="1"/>
  <c r="D238" i="1"/>
  <c r="A238" i="1" s="1"/>
  <c r="D239" i="1"/>
  <c r="A239" i="1" s="1"/>
  <c r="D240" i="1"/>
  <c r="A240" i="1" s="1"/>
  <c r="D221" i="1"/>
  <c r="A221" i="1" s="1"/>
  <c r="B240" i="1" l="1"/>
  <c r="B236" i="1"/>
  <c r="B232" i="1"/>
  <c r="B228" i="1"/>
  <c r="B224" i="1"/>
  <c r="B261" i="1"/>
  <c r="B257" i="1"/>
  <c r="B253" i="1"/>
  <c r="B249" i="1"/>
  <c r="B245" i="1"/>
  <c r="B241" i="1"/>
  <c r="B283" i="1"/>
  <c r="B279" i="1"/>
  <c r="B275" i="1"/>
  <c r="B271" i="1"/>
  <c r="B267" i="1"/>
  <c r="B307" i="1"/>
  <c r="B303" i="1"/>
  <c r="B299" i="1"/>
  <c r="B295" i="1"/>
  <c r="B291" i="1"/>
  <c r="B287" i="1"/>
  <c r="B325" i="1"/>
  <c r="B321" i="1"/>
  <c r="B317" i="1"/>
  <c r="B313" i="1"/>
  <c r="B309" i="1"/>
  <c r="B345" i="1"/>
  <c r="B341" i="1"/>
  <c r="B337" i="1"/>
  <c r="B333" i="1"/>
  <c r="B329" i="1"/>
  <c r="B364" i="1"/>
  <c r="B360" i="1"/>
  <c r="B356" i="1"/>
  <c r="B352" i="1"/>
  <c r="B348" i="1"/>
  <c r="B368" i="1"/>
  <c r="B793" i="1"/>
  <c r="B789" i="1"/>
  <c r="B785" i="1"/>
  <c r="B781" i="1"/>
  <c r="B777" i="1"/>
  <c r="B773" i="1"/>
  <c r="B769" i="1"/>
  <c r="B765" i="1"/>
  <c r="B761" i="1"/>
  <c r="B757" i="1"/>
  <c r="B753" i="1"/>
  <c r="B749" i="1"/>
  <c r="B745" i="1"/>
  <c r="B741" i="1"/>
  <c r="B737" i="1"/>
  <c r="B733" i="1"/>
  <c r="B729" i="1"/>
  <c r="B725" i="1"/>
  <c r="B721" i="1"/>
  <c r="B717" i="1"/>
  <c r="B713" i="1"/>
  <c r="B709" i="1"/>
  <c r="B705" i="1"/>
  <c r="B701" i="1"/>
  <c r="B697" i="1"/>
  <c r="B693" i="1"/>
  <c r="B689" i="1"/>
  <c r="B685" i="1"/>
  <c r="B681" i="1"/>
  <c r="B677" i="1"/>
  <c r="B673" i="1"/>
  <c r="B669" i="1"/>
  <c r="B665" i="1"/>
  <c r="B661" i="1"/>
  <c r="B657" i="1"/>
  <c r="B653" i="1"/>
  <c r="B649" i="1"/>
  <c r="B645" i="1"/>
  <c r="B641" i="1"/>
  <c r="B637" i="1"/>
  <c r="B633" i="1"/>
  <c r="B629" i="1"/>
  <c r="B625" i="1"/>
  <c r="B621" i="1"/>
  <c r="B617" i="1"/>
  <c r="B613" i="1"/>
  <c r="B609" i="1"/>
  <c r="B605" i="1"/>
  <c r="B601" i="1"/>
  <c r="B597" i="1"/>
  <c r="B593" i="1"/>
  <c r="B589" i="1"/>
  <c r="B585" i="1"/>
  <c r="B581" i="1"/>
  <c r="B577" i="1"/>
  <c r="B573" i="1"/>
  <c r="B569" i="1"/>
  <c r="B565" i="1"/>
  <c r="B561" i="1"/>
  <c r="B557" i="1"/>
  <c r="B553" i="1"/>
  <c r="B549" i="1"/>
  <c r="B545" i="1"/>
  <c r="B541" i="1"/>
  <c r="B537" i="1"/>
  <c r="B533" i="1"/>
  <c r="B529" i="1"/>
  <c r="B525" i="1"/>
  <c r="B521" i="1"/>
  <c r="B517" i="1"/>
  <c r="B513" i="1"/>
  <c r="B509" i="1"/>
  <c r="B505" i="1"/>
  <c r="B501" i="1"/>
  <c r="B497" i="1"/>
  <c r="B493" i="1"/>
  <c r="B489" i="1"/>
  <c r="B485" i="1"/>
  <c r="B481" i="1"/>
  <c r="B477" i="1"/>
  <c r="B473" i="1"/>
  <c r="B469" i="1"/>
  <c r="B465" i="1"/>
  <c r="B461" i="1"/>
  <c r="B457" i="1"/>
  <c r="B453" i="1"/>
  <c r="B449" i="1"/>
  <c r="B445" i="1"/>
  <c r="B441" i="1"/>
  <c r="B437" i="1"/>
  <c r="B433" i="1"/>
  <c r="B429" i="1"/>
  <c r="B425" i="1"/>
  <c r="B421" i="1"/>
  <c r="B417" i="1"/>
  <c r="B413" i="1"/>
  <c r="B409" i="1"/>
  <c r="B405" i="1"/>
  <c r="B401" i="1"/>
  <c r="B397" i="1"/>
  <c r="B393" i="1"/>
  <c r="B389" i="1"/>
  <c r="B385" i="1"/>
  <c r="B381" i="1"/>
  <c r="B377" i="1"/>
  <c r="B373" i="1"/>
  <c r="B369" i="1"/>
  <c r="B221" i="1"/>
  <c r="B229" i="1"/>
  <c r="B262" i="1"/>
  <c r="B254" i="1"/>
  <c r="B242" i="1"/>
  <c r="B280" i="1"/>
  <c r="B268" i="1"/>
  <c r="B300" i="1"/>
  <c r="B288" i="1"/>
  <c r="B322" i="1"/>
  <c r="B314" i="1"/>
  <c r="B346" i="1"/>
  <c r="B338" i="1"/>
  <c r="B330" i="1"/>
  <c r="B353" i="1"/>
  <c r="B786" i="1"/>
  <c r="B778" i="1"/>
  <c r="B766" i="1"/>
  <c r="B754" i="1"/>
  <c r="B742" i="1"/>
  <c r="B734" i="1"/>
  <c r="B722" i="1"/>
  <c r="B710" i="1"/>
  <c r="B698" i="1"/>
  <c r="B686" i="1"/>
  <c r="B674" i="1"/>
  <c r="B666" i="1"/>
  <c r="B658" i="1"/>
  <c r="B646" i="1"/>
  <c r="B634" i="1"/>
  <c r="B622" i="1"/>
  <c r="B610" i="1"/>
  <c r="B602" i="1"/>
  <c r="B594" i="1"/>
  <c r="B582" i="1"/>
  <c r="B570" i="1"/>
  <c r="B558" i="1"/>
  <c r="B550" i="1"/>
  <c r="B542" i="1"/>
  <c r="B530" i="1"/>
  <c r="B514" i="1"/>
  <c r="B502" i="1"/>
  <c r="B494" i="1"/>
  <c r="B482" i="1"/>
  <c r="B470" i="1"/>
  <c r="B462" i="1"/>
  <c r="B454" i="1"/>
  <c r="B446" i="1"/>
  <c r="B434" i="1"/>
  <c r="B426" i="1"/>
  <c r="B414" i="1"/>
  <c r="B402" i="1"/>
  <c r="B382" i="1"/>
  <c r="B239" i="1"/>
  <c r="B231" i="1"/>
  <c r="B223" i="1"/>
  <c r="B256" i="1"/>
  <c r="B248" i="1"/>
  <c r="B263" i="1"/>
  <c r="B274" i="1"/>
  <c r="B266" i="1"/>
  <c r="B302" i="1"/>
  <c r="B294" i="1"/>
  <c r="B286" i="1"/>
  <c r="B320" i="1"/>
  <c r="B312" i="1"/>
  <c r="B344" i="1"/>
  <c r="B336" i="1"/>
  <c r="B328" i="1"/>
  <c r="B237" i="1"/>
  <c r="B233" i="1"/>
  <c r="B225" i="1"/>
  <c r="B258" i="1"/>
  <c r="B250" i="1"/>
  <c r="B246" i="1"/>
  <c r="B284" i="1"/>
  <c r="B276" i="1"/>
  <c r="B272" i="1"/>
  <c r="B264" i="1"/>
  <c r="B304" i="1"/>
  <c r="B296" i="1"/>
  <c r="B292" i="1"/>
  <c r="B326" i="1"/>
  <c r="B318" i="1"/>
  <c r="B310" i="1"/>
  <c r="B342" i="1"/>
  <c r="B334" i="1"/>
  <c r="B365" i="1"/>
  <c r="B361" i="1"/>
  <c r="B357" i="1"/>
  <c r="B349" i="1"/>
  <c r="B794" i="1"/>
  <c r="B790" i="1"/>
  <c r="B782" i="1"/>
  <c r="B774" i="1"/>
  <c r="B770" i="1"/>
  <c r="B762" i="1"/>
  <c r="B758" i="1"/>
  <c r="B750" i="1"/>
  <c r="B746" i="1"/>
  <c r="B738" i="1"/>
  <c r="B730" i="1"/>
  <c r="B726" i="1"/>
  <c r="B718" i="1"/>
  <c r="B714" i="1"/>
  <c r="B706" i="1"/>
  <c r="B702" i="1"/>
  <c r="B694" i="1"/>
  <c r="B690" i="1"/>
  <c r="B682" i="1"/>
  <c r="B678" i="1"/>
  <c r="B670" i="1"/>
  <c r="B662" i="1"/>
  <c r="B654" i="1"/>
  <c r="B650" i="1"/>
  <c r="B642" i="1"/>
  <c r="B638" i="1"/>
  <c r="B630" i="1"/>
  <c r="B626" i="1"/>
  <c r="B618" i="1"/>
  <c r="B614" i="1"/>
  <c r="B606" i="1"/>
  <c r="B598" i="1"/>
  <c r="B590" i="1"/>
  <c r="B586" i="1"/>
  <c r="B578" i="1"/>
  <c r="B574" i="1"/>
  <c r="B566" i="1"/>
  <c r="B562" i="1"/>
  <c r="B554" i="1"/>
  <c r="B546" i="1"/>
  <c r="B538" i="1"/>
  <c r="B534" i="1"/>
  <c r="B526" i="1"/>
  <c r="B522" i="1"/>
  <c r="B518" i="1"/>
  <c r="B510" i="1"/>
  <c r="B506" i="1"/>
  <c r="B498" i="1"/>
  <c r="B490" i="1"/>
  <c r="B486" i="1"/>
  <c r="B478" i="1"/>
  <c r="B474" i="1"/>
  <c r="B466" i="1"/>
  <c r="B458" i="1"/>
  <c r="B450" i="1"/>
  <c r="B442" i="1"/>
  <c r="B438" i="1"/>
  <c r="B430" i="1"/>
  <c r="B422" i="1"/>
  <c r="B418" i="1"/>
  <c r="B410" i="1"/>
  <c r="B406" i="1"/>
  <c r="B398" i="1"/>
  <c r="B394" i="1"/>
  <c r="B390" i="1"/>
  <c r="B386" i="1"/>
  <c r="B378" i="1"/>
  <c r="B374" i="1"/>
  <c r="B370" i="1"/>
  <c r="B235" i="1"/>
  <c r="B227" i="1"/>
  <c r="B260" i="1"/>
  <c r="B252" i="1"/>
  <c r="B244" i="1"/>
  <c r="B282" i="1"/>
  <c r="B278" i="1"/>
  <c r="B270" i="1"/>
  <c r="B306" i="1"/>
  <c r="B298" i="1"/>
  <c r="B290" i="1"/>
  <c r="B324" i="1"/>
  <c r="B316" i="1"/>
  <c r="B308" i="1"/>
  <c r="B340" i="1"/>
  <c r="B332" i="1"/>
  <c r="B367" i="1"/>
  <c r="B363" i="1"/>
  <c r="B359" i="1"/>
  <c r="B355" i="1"/>
  <c r="B351" i="1"/>
  <c r="B796" i="1"/>
  <c r="B792" i="1"/>
  <c r="B788" i="1"/>
  <c r="B784" i="1"/>
  <c r="B780" i="1"/>
  <c r="B776" i="1"/>
  <c r="B772" i="1"/>
  <c r="B768" i="1"/>
  <c r="B764" i="1"/>
  <c r="B760" i="1"/>
  <c r="B756" i="1"/>
  <c r="B752" i="1"/>
  <c r="B748" i="1"/>
  <c r="B744" i="1"/>
  <c r="B740" i="1"/>
  <c r="B736" i="1"/>
  <c r="B732" i="1"/>
  <c r="B728" i="1"/>
  <c r="B724" i="1"/>
  <c r="B720" i="1"/>
  <c r="B716" i="1"/>
  <c r="B712" i="1"/>
  <c r="B708" i="1"/>
  <c r="B704" i="1"/>
  <c r="B700" i="1"/>
  <c r="B696" i="1"/>
  <c r="B692" i="1"/>
  <c r="B688" i="1"/>
  <c r="B684" i="1"/>
  <c r="B680" i="1"/>
  <c r="B676" i="1"/>
  <c r="B672" i="1"/>
  <c r="B668" i="1"/>
  <c r="B664" i="1"/>
  <c r="B660" i="1"/>
  <c r="B656" i="1"/>
  <c r="B652" i="1"/>
  <c r="B648" i="1"/>
  <c r="B644" i="1"/>
  <c r="B640" i="1"/>
  <c r="B636" i="1"/>
  <c r="B632" i="1"/>
  <c r="B628" i="1"/>
  <c r="B624" i="1"/>
  <c r="B620" i="1"/>
  <c r="B616" i="1"/>
  <c r="B612" i="1"/>
  <c r="B608" i="1"/>
  <c r="B604" i="1"/>
  <c r="B600" i="1"/>
  <c r="B596" i="1"/>
  <c r="B592" i="1"/>
  <c r="B588" i="1"/>
  <c r="B584" i="1"/>
  <c r="B580" i="1"/>
  <c r="B576" i="1"/>
  <c r="B572" i="1"/>
  <c r="B568" i="1"/>
  <c r="B564" i="1"/>
  <c r="B560" i="1"/>
  <c r="B556" i="1"/>
  <c r="B552" i="1"/>
  <c r="B548" i="1"/>
  <c r="B544" i="1"/>
  <c r="B540" i="1"/>
  <c r="B536" i="1"/>
  <c r="B532" i="1"/>
  <c r="B528" i="1"/>
  <c r="B524" i="1"/>
  <c r="B520" i="1"/>
  <c r="B516" i="1"/>
  <c r="B512" i="1"/>
  <c r="B508" i="1"/>
  <c r="B504" i="1"/>
  <c r="B500" i="1"/>
  <c r="B496" i="1"/>
  <c r="B492" i="1"/>
  <c r="B488" i="1"/>
  <c r="B484" i="1"/>
  <c r="B480" i="1"/>
  <c r="B476" i="1"/>
  <c r="B472" i="1"/>
  <c r="B468" i="1"/>
  <c r="B464" i="1"/>
  <c r="B460" i="1"/>
  <c r="B456" i="1"/>
  <c r="B452" i="1"/>
  <c r="B448" i="1"/>
  <c r="B444" i="1"/>
  <c r="B440" i="1"/>
  <c r="B436" i="1"/>
  <c r="B432" i="1"/>
  <c r="B428" i="1"/>
  <c r="B424" i="1"/>
  <c r="B420" i="1"/>
  <c r="B416" i="1"/>
  <c r="B412" i="1"/>
  <c r="B408" i="1"/>
  <c r="B404" i="1"/>
  <c r="B400" i="1"/>
  <c r="B396" i="1"/>
  <c r="B392" i="1"/>
  <c r="B388" i="1"/>
  <c r="B384" i="1"/>
  <c r="B380" i="1"/>
  <c r="B376" i="1"/>
  <c r="B372" i="1"/>
  <c r="B238" i="1"/>
  <c r="B234" i="1"/>
  <c r="B230" i="1"/>
  <c r="B226" i="1"/>
  <c r="B222" i="1"/>
  <c r="B259" i="1"/>
  <c r="B255" i="1"/>
  <c r="B251" i="1"/>
  <c r="B247" i="1"/>
  <c r="B243" i="1"/>
  <c r="B285" i="1"/>
  <c r="B281" i="1"/>
  <c r="B277" i="1"/>
  <c r="B273" i="1"/>
  <c r="B269" i="1"/>
  <c r="B265" i="1"/>
  <c r="B305" i="1"/>
  <c r="B301" i="1"/>
  <c r="B297" i="1"/>
  <c r="B293" i="1"/>
  <c r="B289" i="1"/>
  <c r="B327" i="1"/>
  <c r="B323" i="1"/>
  <c r="B319" i="1"/>
  <c r="B315" i="1"/>
  <c r="B311" i="1"/>
  <c r="B347" i="1"/>
  <c r="B343" i="1"/>
  <c r="B339" i="1"/>
  <c r="B335" i="1"/>
  <c r="B331" i="1"/>
  <c r="B366" i="1"/>
  <c r="B362" i="1"/>
  <c r="B358" i="1"/>
  <c r="B354" i="1"/>
  <c r="B350" i="1"/>
  <c r="B795" i="1"/>
  <c r="B791" i="1"/>
  <c r="B787" i="1"/>
  <c r="B783" i="1"/>
  <c r="B779" i="1"/>
  <c r="B775" i="1"/>
  <c r="B771" i="1"/>
  <c r="B767" i="1"/>
  <c r="B763" i="1"/>
  <c r="B759" i="1"/>
  <c r="B755" i="1"/>
  <c r="B751" i="1"/>
  <c r="B747" i="1"/>
  <c r="B743" i="1"/>
  <c r="B739" i="1"/>
  <c r="B735" i="1"/>
  <c r="B731" i="1"/>
  <c r="B727" i="1"/>
  <c r="B723" i="1"/>
  <c r="B719" i="1"/>
  <c r="B715" i="1"/>
  <c r="B711" i="1"/>
  <c r="B707" i="1"/>
  <c r="B703" i="1"/>
  <c r="B699" i="1"/>
  <c r="B695" i="1"/>
  <c r="B691" i="1"/>
  <c r="B687" i="1"/>
  <c r="B683" i="1"/>
  <c r="B679" i="1"/>
  <c r="B675" i="1"/>
  <c r="B671" i="1"/>
  <c r="B667" i="1"/>
  <c r="B663" i="1"/>
  <c r="B659" i="1"/>
  <c r="B655" i="1"/>
  <c r="B651" i="1"/>
  <c r="B647" i="1"/>
  <c r="B643" i="1"/>
  <c r="B639" i="1"/>
  <c r="B635" i="1"/>
  <c r="B631" i="1"/>
  <c r="B627" i="1"/>
  <c r="B623" i="1"/>
  <c r="B619" i="1"/>
  <c r="B615" i="1"/>
  <c r="B611" i="1"/>
  <c r="B607" i="1"/>
  <c r="B603" i="1"/>
  <c r="B599" i="1"/>
  <c r="B595" i="1"/>
  <c r="B591" i="1"/>
  <c r="B587" i="1"/>
  <c r="B583" i="1"/>
  <c r="B579" i="1"/>
  <c r="B575" i="1"/>
  <c r="B571" i="1"/>
  <c r="B567" i="1"/>
  <c r="B563" i="1"/>
  <c r="B559" i="1"/>
  <c r="B555" i="1"/>
  <c r="B551" i="1"/>
  <c r="B547" i="1"/>
  <c r="B543" i="1"/>
  <c r="B539" i="1"/>
  <c r="B535" i="1"/>
  <c r="B531" i="1"/>
  <c r="B527" i="1"/>
  <c r="B523" i="1"/>
  <c r="B519" i="1"/>
  <c r="B515" i="1"/>
  <c r="B511" i="1"/>
  <c r="B507" i="1"/>
  <c r="B503" i="1"/>
  <c r="B499" i="1"/>
  <c r="B495" i="1"/>
  <c r="B491" i="1"/>
  <c r="B487" i="1"/>
  <c r="B483" i="1"/>
  <c r="B479" i="1"/>
  <c r="B475" i="1"/>
  <c r="B471" i="1"/>
  <c r="B467" i="1"/>
  <c r="B463" i="1"/>
  <c r="B459" i="1"/>
  <c r="B455" i="1"/>
  <c r="B451" i="1"/>
  <c r="B447" i="1"/>
  <c r="B443" i="1"/>
  <c r="B439" i="1"/>
  <c r="B435" i="1"/>
  <c r="B431" i="1"/>
  <c r="B427" i="1"/>
  <c r="B423" i="1"/>
  <c r="B419" i="1"/>
  <c r="B415" i="1"/>
  <c r="B411" i="1"/>
  <c r="B407" i="1"/>
  <c r="B403" i="1"/>
  <c r="B399" i="1"/>
  <c r="B395" i="1"/>
  <c r="B391" i="1"/>
  <c r="B387" i="1"/>
  <c r="B383" i="1"/>
  <c r="B379" i="1"/>
  <c r="B375" i="1"/>
  <c r="B371" i="1"/>
  <c r="V125" i="1"/>
  <c r="V109" i="1"/>
  <c r="V73" i="1"/>
  <c r="V362" i="1"/>
  <c r="V358" i="1"/>
  <c r="V354" i="1"/>
  <c r="V233" i="1"/>
  <c r="V137" i="1"/>
  <c r="V2" i="1"/>
  <c r="V345" i="1"/>
  <c r="V341" i="1"/>
  <c r="V339" i="1"/>
  <c r="V337" i="1"/>
  <c r="V333" i="1"/>
  <c r="V331" i="1"/>
  <c r="V325" i="1"/>
  <c r="V323" i="1"/>
  <c r="V317" i="1"/>
  <c r="V293" i="1"/>
  <c r="V285" i="1"/>
  <c r="V237" i="1"/>
  <c r="V250" i="1"/>
  <c r="V242" i="1"/>
  <c r="V344" i="1"/>
  <c r="V336" i="1"/>
  <c r="V328" i="1"/>
  <c r="V320" i="1"/>
  <c r="V367" i="1"/>
  <c r="V363" i="1"/>
  <c r="V392" i="1"/>
  <c r="V604" i="1"/>
  <c r="V249" i="1"/>
  <c r="V104" i="1"/>
  <c r="V96" i="1"/>
  <c r="V88" i="1"/>
  <c r="V80" i="1"/>
  <c r="V122" i="1"/>
  <c r="V114" i="1"/>
  <c r="V221" i="1"/>
  <c r="V219" i="1"/>
  <c r="V213" i="1"/>
  <c r="V211" i="1"/>
  <c r="V189" i="1"/>
  <c r="V187" i="1"/>
  <c r="V181" i="1"/>
  <c r="V179" i="1"/>
  <c r="V157" i="1"/>
  <c r="V121" i="1"/>
  <c r="V113" i="1"/>
  <c r="V568" i="1"/>
  <c r="V31" i="1"/>
  <c r="V15" i="1"/>
  <c r="V216" i="1"/>
  <c r="V208" i="1"/>
  <c r="V200" i="1"/>
  <c r="V192" i="1"/>
  <c r="V168" i="1"/>
  <c r="V160" i="1"/>
  <c r="V136" i="1"/>
  <c r="V128" i="1"/>
  <c r="V613" i="1"/>
  <c r="V598" i="1"/>
  <c r="V646" i="1"/>
  <c r="V642" i="1"/>
  <c r="V708" i="1"/>
  <c r="V704" i="1"/>
  <c r="V579" i="1"/>
  <c r="V558" i="1"/>
  <c r="V47" i="1"/>
  <c r="V58" i="1"/>
  <c r="V10" i="1"/>
  <c r="V381" i="1"/>
  <c r="V379" i="1"/>
  <c r="V46" i="1"/>
  <c r="V26" i="1"/>
  <c r="V147" i="1"/>
  <c r="V359" i="1"/>
  <c r="V355" i="1"/>
  <c r="V351" i="1"/>
  <c r="V57" i="1"/>
  <c r="V53" i="1"/>
  <c r="V41" i="1"/>
  <c r="V37" i="1"/>
  <c r="V314" i="1"/>
  <c r="V306" i="1"/>
  <c r="V298" i="1"/>
  <c r="V283" i="1"/>
  <c r="V277" i="1"/>
  <c r="V275" i="1"/>
  <c r="V273" i="1"/>
  <c r="V269" i="1"/>
  <c r="V267" i="1"/>
  <c r="V261" i="1"/>
  <c r="V259" i="1"/>
  <c r="V257" i="1"/>
  <c r="V253" i="1"/>
  <c r="V186" i="1"/>
  <c r="V178" i="1"/>
  <c r="V62" i="1"/>
  <c r="V364" i="1"/>
  <c r="V589" i="1"/>
  <c r="V501" i="1"/>
  <c r="V480" i="1"/>
  <c r="V42" i="1"/>
  <c r="V30" i="1"/>
  <c r="V14" i="1"/>
  <c r="V346" i="1"/>
  <c r="V234" i="1"/>
  <c r="V226" i="1"/>
  <c r="V155" i="1"/>
  <c r="V149" i="1"/>
  <c r="V357" i="1"/>
  <c r="V353" i="1"/>
  <c r="V313" i="1"/>
  <c r="V297" i="1"/>
  <c r="V290" i="1"/>
  <c r="V280" i="1"/>
  <c r="V272" i="1"/>
  <c r="V264" i="1"/>
  <c r="V256" i="1"/>
  <c r="V201" i="1"/>
  <c r="V173" i="1"/>
  <c r="V169" i="1"/>
  <c r="V154" i="1"/>
  <c r="V146" i="1"/>
  <c r="V93" i="1"/>
  <c r="V91" i="1"/>
  <c r="V85" i="1"/>
  <c r="V83" i="1"/>
  <c r="V348" i="1"/>
  <c r="V677" i="1"/>
  <c r="V673" i="1"/>
  <c r="V633" i="1"/>
  <c r="V629" i="1"/>
  <c r="V614" i="1"/>
  <c r="V610" i="1"/>
  <c r="V552" i="1"/>
  <c r="V545" i="1"/>
  <c r="V541" i="1"/>
  <c r="V529" i="1"/>
  <c r="V525" i="1"/>
  <c r="V514" i="1"/>
  <c r="V512" i="1"/>
  <c r="V500" i="1"/>
  <c r="V407" i="1"/>
  <c r="V664" i="1"/>
  <c r="V660" i="1"/>
  <c r="V582" i="1"/>
  <c r="V565" i="1"/>
  <c r="V645" i="1"/>
  <c r="V442" i="1"/>
  <c r="V484" i="1"/>
  <c r="V790" i="1"/>
  <c r="V784" i="1"/>
  <c r="V567" i="1"/>
  <c r="V449" i="1"/>
  <c r="V550" i="1"/>
  <c r="V467" i="1"/>
  <c r="V463" i="1"/>
  <c r="V452" i="1"/>
  <c r="V747" i="1"/>
  <c r="V772" i="1"/>
  <c r="V768" i="1"/>
  <c r="V723" i="1"/>
  <c r="V692" i="1"/>
  <c r="V661" i="1"/>
  <c r="V630" i="1"/>
  <c r="V574" i="1"/>
  <c r="V570" i="1"/>
  <c r="V479" i="1"/>
  <c r="V433" i="1"/>
  <c r="V50" i="1"/>
  <c r="V34" i="1"/>
  <c r="V18" i="1"/>
  <c r="V49" i="1"/>
  <c r="V338" i="1"/>
  <c r="V330" i="1"/>
  <c r="V315" i="1"/>
  <c r="V305" i="1"/>
  <c r="V299" i="1"/>
  <c r="V274" i="1"/>
  <c r="V243" i="1"/>
  <c r="V218" i="1"/>
  <c r="V54" i="1"/>
  <c r="V307" i="1"/>
  <c r="V251" i="1"/>
  <c r="V245" i="1"/>
  <c r="V210" i="1"/>
  <c r="V77" i="1"/>
  <c r="V360" i="1"/>
  <c r="V349" i="1"/>
  <c r="V762" i="1"/>
  <c r="V60" i="1"/>
  <c r="V28" i="1"/>
  <c r="V24" i="1"/>
  <c r="V20" i="1"/>
  <c r="V16" i="1"/>
  <c r="V12" i="1"/>
  <c r="V8" i="1"/>
  <c r="V4" i="1"/>
  <c r="V329" i="1"/>
  <c r="V322" i="1"/>
  <c r="V312" i="1"/>
  <c r="V304" i="1"/>
  <c r="V296" i="1"/>
  <c r="V291" i="1"/>
  <c r="V281" i="1"/>
  <c r="V266" i="1"/>
  <c r="V258" i="1"/>
  <c r="V248" i="1"/>
  <c r="V240" i="1"/>
  <c r="V235" i="1"/>
  <c r="V229" i="1"/>
  <c r="V141" i="1"/>
  <c r="V139" i="1"/>
  <c r="V133" i="1"/>
  <c r="V131" i="1"/>
  <c r="V129" i="1"/>
  <c r="V106" i="1"/>
  <c r="V98" i="1"/>
  <c r="V69" i="1"/>
  <c r="V67" i="1"/>
  <c r="V365" i="1"/>
  <c r="V356" i="1"/>
  <c r="V595" i="1"/>
  <c r="V474" i="1"/>
  <c r="V38" i="1"/>
  <c r="V22" i="1"/>
  <c r="V6" i="1"/>
  <c r="V45" i="1"/>
  <c r="V33" i="1"/>
  <c r="V309" i="1"/>
  <c r="V301" i="1"/>
  <c r="V282" i="1"/>
  <c r="V55" i="1"/>
  <c r="V51" i="1"/>
  <c r="V43" i="1"/>
  <c r="V39" i="1"/>
  <c r="V35" i="1"/>
  <c r="V27" i="1"/>
  <c r="V23" i="1"/>
  <c r="V19" i="1"/>
  <c r="V11" i="1"/>
  <c r="V7" i="1"/>
  <c r="V3" i="1"/>
  <c r="V288" i="1"/>
  <c r="V265" i="1"/>
  <c r="V232" i="1"/>
  <c r="V224" i="1"/>
  <c r="V205" i="1"/>
  <c r="V203" i="1"/>
  <c r="V197" i="1"/>
  <c r="V195" i="1"/>
  <c r="V193" i="1"/>
  <c r="V185" i="1"/>
  <c r="V170" i="1"/>
  <c r="V162" i="1"/>
  <c r="V152" i="1"/>
  <c r="V144" i="1"/>
  <c r="V123" i="1"/>
  <c r="V117" i="1"/>
  <c r="V115" i="1"/>
  <c r="V90" i="1"/>
  <c r="V82" i="1"/>
  <c r="V794" i="1"/>
  <c r="V773" i="1"/>
  <c r="V769" i="1"/>
  <c r="V731" i="1"/>
  <c r="V551" i="1"/>
  <c r="V227" i="1"/>
  <c r="V225" i="1"/>
  <c r="V217" i="1"/>
  <c r="V202" i="1"/>
  <c r="V194" i="1"/>
  <c r="V184" i="1"/>
  <c r="V176" i="1"/>
  <c r="V171" i="1"/>
  <c r="V165" i="1"/>
  <c r="V163" i="1"/>
  <c r="V153" i="1"/>
  <c r="V138" i="1"/>
  <c r="V130" i="1"/>
  <c r="V120" i="1"/>
  <c r="V112" i="1"/>
  <c r="V107" i="1"/>
  <c r="V105" i="1"/>
  <c r="V101" i="1"/>
  <c r="V99" i="1"/>
  <c r="V89" i="1"/>
  <c r="V74" i="1"/>
  <c r="V72" i="1"/>
  <c r="V68" i="1"/>
  <c r="V64" i="1"/>
  <c r="V366" i="1"/>
  <c r="V361" i="1"/>
  <c r="V352" i="1"/>
  <c r="V350" i="1"/>
  <c r="V741" i="1"/>
  <c r="V725" i="1"/>
  <c r="V700" i="1"/>
  <c r="V669" i="1"/>
  <c r="V638" i="1"/>
  <c r="V560" i="1"/>
  <c r="V559" i="1"/>
  <c r="V554" i="1"/>
  <c r="V542" i="1"/>
  <c r="V536" i="1"/>
  <c r="V515" i="1"/>
  <c r="V511" i="1"/>
  <c r="V470" i="1"/>
  <c r="V461" i="1"/>
  <c r="V453" i="1"/>
  <c r="V422" i="1"/>
  <c r="V415" i="1"/>
  <c r="V388" i="1"/>
  <c r="V382" i="1"/>
  <c r="V380" i="1"/>
  <c r="V374" i="1"/>
  <c r="V372" i="1"/>
  <c r="V699" i="1"/>
  <c r="V668" i="1"/>
  <c r="V656" i="1"/>
  <c r="V653" i="1"/>
  <c r="V637" i="1"/>
  <c r="V625" i="1"/>
  <c r="V621" i="1"/>
  <c r="V605" i="1"/>
  <c r="V590" i="1"/>
  <c r="V566" i="1"/>
  <c r="V561" i="1"/>
  <c r="V532" i="1"/>
  <c r="V510" i="1"/>
  <c r="V505" i="1"/>
  <c r="V495" i="1"/>
  <c r="V483" i="1"/>
  <c r="V396" i="1"/>
  <c r="V390" i="1"/>
  <c r="V397" i="1"/>
  <c r="V399" i="1"/>
  <c r="V389" i="1"/>
  <c r="V491" i="1"/>
  <c r="V572" i="1"/>
  <c r="V520" i="1"/>
  <c r="V489" i="1"/>
  <c r="V471" i="1"/>
  <c r="V457" i="1"/>
  <c r="V436" i="1"/>
  <c r="V717" i="1"/>
  <c r="V713" i="1"/>
  <c r="V686" i="1"/>
  <c r="V682" i="1"/>
  <c r="V531" i="1"/>
  <c r="V761" i="1"/>
  <c r="V730" i="1"/>
  <c r="V791" i="1"/>
  <c r="V789" i="1"/>
  <c r="V782" i="1"/>
  <c r="V780" i="1"/>
  <c r="V770" i="1"/>
  <c r="V759" i="1"/>
  <c r="V757" i="1"/>
  <c r="V756" i="1"/>
  <c r="V744" i="1"/>
  <c r="V742" i="1"/>
  <c r="V740" i="1"/>
  <c r="V728" i="1"/>
  <c r="V726" i="1"/>
  <c r="V724" i="1"/>
  <c r="V722" i="1"/>
  <c r="V711" i="1"/>
  <c r="V697" i="1"/>
  <c r="V680" i="1"/>
  <c r="V508" i="1"/>
  <c r="V746" i="1"/>
  <c r="V778" i="1"/>
  <c r="V738" i="1"/>
  <c r="V720" i="1"/>
  <c r="V715" i="1"/>
  <c r="V701" i="1"/>
  <c r="V684" i="1"/>
  <c r="V670" i="1"/>
  <c r="V662" i="1"/>
  <c r="V643" i="1"/>
  <c r="V619" i="1"/>
  <c r="V615" i="1"/>
  <c r="V607" i="1"/>
  <c r="V603" i="1"/>
  <c r="V600" i="1"/>
  <c r="V592" i="1"/>
  <c r="V584" i="1"/>
  <c r="V793" i="1"/>
  <c r="V754" i="1"/>
  <c r="V718" i="1"/>
  <c r="V709" i="1"/>
  <c r="V707" i="1"/>
  <c r="V705" i="1"/>
  <c r="V695" i="1"/>
  <c r="V693" i="1"/>
  <c r="V691" i="1"/>
  <c r="V678" i="1"/>
  <c r="V676" i="1"/>
  <c r="V674" i="1"/>
  <c r="V651" i="1"/>
  <c r="V647" i="1"/>
  <c r="V639" i="1"/>
  <c r="V631" i="1"/>
  <c r="V623" i="1"/>
  <c r="V611" i="1"/>
  <c r="V596" i="1"/>
  <c r="V588" i="1"/>
  <c r="V580" i="1"/>
  <c r="V576" i="1"/>
  <c r="V573" i="1"/>
  <c r="V795" i="1"/>
  <c r="V786" i="1"/>
  <c r="V776" i="1"/>
  <c r="V774" i="1"/>
  <c r="V766" i="1"/>
  <c r="V764" i="1"/>
  <c r="V763" i="1"/>
  <c r="V752" i="1"/>
  <c r="V750" i="1"/>
  <c r="V748" i="1"/>
  <c r="V736" i="1"/>
  <c r="V734" i="1"/>
  <c r="V732" i="1"/>
  <c r="V703" i="1"/>
  <c r="V689" i="1"/>
  <c r="V672" i="1"/>
  <c r="V658" i="1"/>
  <c r="V641" i="1"/>
  <c r="V627" i="1"/>
  <c r="V594" i="1"/>
  <c r="V557" i="1"/>
  <c r="V556" i="1"/>
  <c r="V543" i="1"/>
  <c r="V539" i="1"/>
  <c r="V537" i="1"/>
  <c r="V533" i="1"/>
  <c r="V527" i="1"/>
  <c r="V523" i="1"/>
  <c r="V518" i="1"/>
  <c r="V516" i="1"/>
  <c r="V493" i="1"/>
  <c r="V459" i="1"/>
  <c r="V564" i="1"/>
  <c r="V502" i="1"/>
  <c r="V481" i="1"/>
  <c r="V469" i="1"/>
  <c r="V666" i="1"/>
  <c r="V649" i="1"/>
  <c r="V635" i="1"/>
  <c r="V617" i="1"/>
  <c r="V609" i="1"/>
  <c r="V578" i="1"/>
  <c r="V506" i="1"/>
  <c r="V497" i="1"/>
  <c r="V487" i="1"/>
  <c r="V485" i="1"/>
  <c r="V477" i="1"/>
  <c r="V475" i="1"/>
  <c r="V465" i="1"/>
  <c r="V455" i="1"/>
  <c r="V454" i="1"/>
  <c r="V446" i="1"/>
  <c r="V444" i="1"/>
  <c r="V438" i="1"/>
  <c r="V430" i="1"/>
  <c r="V426" i="1"/>
  <c r="V424" i="1"/>
  <c r="V418" i="1"/>
  <c r="V417" i="1"/>
  <c r="V411" i="1"/>
  <c r="V409" i="1"/>
  <c r="V401" i="1"/>
  <c r="V386" i="1"/>
  <c r="V601" i="1"/>
  <c r="V586" i="1"/>
  <c r="V549" i="1"/>
  <c r="V548" i="1"/>
  <c r="V535" i="1"/>
  <c r="V504" i="1"/>
  <c r="V473" i="1"/>
  <c r="V450" i="1"/>
  <c r="V448" i="1"/>
  <c r="V440" i="1"/>
  <c r="V434" i="1"/>
  <c r="V432" i="1"/>
  <c r="V394" i="1"/>
  <c r="V788" i="1"/>
  <c r="V779" i="1"/>
  <c r="V755" i="1"/>
  <c r="V739" i="1"/>
  <c r="V721" i="1"/>
  <c r="V785" i="1"/>
  <c r="V775" i="1"/>
  <c r="V749" i="1"/>
  <c r="V733" i="1"/>
  <c r="V714" i="1"/>
  <c r="V683" i="1"/>
  <c r="V652" i="1"/>
  <c r="V620" i="1"/>
  <c r="V650" i="1"/>
  <c r="V618" i="1"/>
  <c r="V719" i="1"/>
  <c r="V698" i="1"/>
  <c r="V688" i="1"/>
  <c r="V667" i="1"/>
  <c r="V657" i="1"/>
  <c r="V636" i="1"/>
  <c r="V626" i="1"/>
  <c r="V602" i="1"/>
  <c r="V587" i="1"/>
  <c r="V569" i="1"/>
  <c r="V553" i="1"/>
  <c r="V530" i="1"/>
  <c r="V521" i="1"/>
  <c r="V499" i="1"/>
  <c r="V490" i="1"/>
  <c r="V468" i="1"/>
  <c r="V458" i="1"/>
  <c r="V427" i="1"/>
  <c r="V425" i="1"/>
  <c r="V423" i="1"/>
  <c r="V419" i="1"/>
  <c r="V416" i="1"/>
  <c r="V412" i="1"/>
  <c r="V410" i="1"/>
  <c r="V408" i="1"/>
  <c r="V404" i="1"/>
  <c r="V402" i="1"/>
  <c r="V400" i="1"/>
  <c r="V387" i="1"/>
  <c r="V712" i="1"/>
  <c r="V690" i="1"/>
  <c r="V681" i="1"/>
  <c r="V659" i="1"/>
  <c r="V628" i="1"/>
  <c r="V792" i="1"/>
  <c r="V783" i="1"/>
  <c r="V777" i="1"/>
  <c r="V767" i="1"/>
  <c r="V760" i="1"/>
  <c r="V753" i="1"/>
  <c r="V745" i="1"/>
  <c r="V737" i="1"/>
  <c r="V729" i="1"/>
  <c r="V796" i="1"/>
  <c r="V787" i="1"/>
  <c r="V781" i="1"/>
  <c r="V771" i="1"/>
  <c r="V765" i="1"/>
  <c r="V758" i="1"/>
  <c r="V751" i="1"/>
  <c r="V743" i="1"/>
  <c r="V735" i="1"/>
  <c r="V727" i="1"/>
  <c r="V716" i="1"/>
  <c r="V706" i="1"/>
  <c r="V696" i="1"/>
  <c r="V685" i="1"/>
  <c r="V675" i="1"/>
  <c r="V665" i="1"/>
  <c r="V654" i="1"/>
  <c r="V644" i="1"/>
  <c r="V634" i="1"/>
  <c r="V622" i="1"/>
  <c r="V612" i="1"/>
  <c r="V597" i="1"/>
  <c r="V581" i="1"/>
  <c r="V562" i="1"/>
  <c r="V546" i="1"/>
  <c r="V526" i="1"/>
  <c r="V517" i="1"/>
  <c r="V496" i="1"/>
  <c r="V486" i="1"/>
  <c r="V464" i="1"/>
  <c r="V710" i="1"/>
  <c r="V702" i="1"/>
  <c r="V694" i="1"/>
  <c r="V687" i="1"/>
  <c r="V679" i="1"/>
  <c r="V671" i="1"/>
  <c r="V663" i="1"/>
  <c r="V655" i="1"/>
  <c r="V648" i="1"/>
  <c r="V640" i="1"/>
  <c r="V632" i="1"/>
  <c r="V624" i="1"/>
  <c r="V616" i="1"/>
  <c r="V608" i="1"/>
  <c r="V593" i="1"/>
  <c r="V585" i="1"/>
  <c r="V577" i="1"/>
  <c r="V540" i="1"/>
  <c r="V534" i="1"/>
  <c r="V524" i="1"/>
  <c r="V519" i="1"/>
  <c r="V509" i="1"/>
  <c r="V503" i="1"/>
  <c r="V494" i="1"/>
  <c r="V488" i="1"/>
  <c r="V478" i="1"/>
  <c r="V472" i="1"/>
  <c r="V462" i="1"/>
  <c r="V456" i="1"/>
  <c r="V398" i="1"/>
  <c r="V395" i="1"/>
  <c r="V393" i="1"/>
  <c r="V384" i="1"/>
  <c r="V383" i="1"/>
  <c r="V376" i="1"/>
  <c r="V606" i="1"/>
  <c r="V599" i="1"/>
  <c r="V591" i="1"/>
  <c r="V583" i="1"/>
  <c r="V575" i="1"/>
  <c r="V571" i="1"/>
  <c r="V563" i="1"/>
  <c r="V555" i="1"/>
  <c r="V547" i="1"/>
  <c r="V544" i="1"/>
  <c r="V538" i="1"/>
  <c r="V528" i="1"/>
  <c r="V522" i="1"/>
  <c r="V513" i="1"/>
  <c r="V507" i="1"/>
  <c r="V498" i="1"/>
  <c r="V492" i="1"/>
  <c r="V482" i="1"/>
  <c r="V476" i="1"/>
  <c r="V466" i="1"/>
  <c r="V460" i="1"/>
  <c r="V441" i="1"/>
  <c r="V428" i="1"/>
  <c r="V420" i="1"/>
  <c r="V413" i="1"/>
  <c r="V405" i="1"/>
  <c r="V403" i="1"/>
  <c r="V391" i="1"/>
  <c r="V385" i="1"/>
  <c r="V377" i="1"/>
  <c r="V369" i="1"/>
  <c r="V378" i="1"/>
  <c r="V368" i="1"/>
  <c r="V375" i="1"/>
  <c r="V373" i="1"/>
  <c r="V371" i="1"/>
  <c r="V437" i="1"/>
  <c r="V370" i="1"/>
  <c r="V445" i="1"/>
  <c r="V429" i="1"/>
  <c r="V421" i="1"/>
  <c r="V414" i="1"/>
  <c r="V406" i="1"/>
  <c r="V451" i="1"/>
  <c r="V447" i="1"/>
  <c r="V443" i="1"/>
  <c r="V439" i="1"/>
  <c r="V435" i="1"/>
  <c r="V431" i="1"/>
  <c r="V52" i="1"/>
  <c r="V44" i="1"/>
  <c r="V40" i="1"/>
  <c r="V32" i="1"/>
  <c r="V59" i="1"/>
  <c r="V321" i="1"/>
  <c r="V289" i="1"/>
  <c r="V241" i="1"/>
  <c r="V177" i="1"/>
  <c r="V65" i="1"/>
  <c r="V56" i="1"/>
  <c r="V48" i="1"/>
  <c r="V36" i="1"/>
  <c r="V61" i="1"/>
  <c r="V29" i="1"/>
  <c r="V25" i="1"/>
  <c r="V21" i="1"/>
  <c r="V17" i="1"/>
  <c r="V13" i="1"/>
  <c r="V9" i="1"/>
  <c r="V5" i="1"/>
  <c r="V161" i="1"/>
  <c r="V97" i="1"/>
  <c r="V209" i="1"/>
  <c r="V145" i="1"/>
  <c r="V81" i="1"/>
  <c r="V342" i="1"/>
  <c r="V340" i="1"/>
  <c r="V335" i="1"/>
  <c r="V326" i="1"/>
  <c r="V324" i="1"/>
  <c r="V319" i="1"/>
  <c r="V310" i="1"/>
  <c r="V308" i="1"/>
  <c r="V303" i="1"/>
  <c r="V294" i="1"/>
  <c r="V292" i="1"/>
  <c r="V287" i="1"/>
  <c r="V278" i="1"/>
  <c r="V276" i="1"/>
  <c r="V271" i="1"/>
  <c r="V262" i="1"/>
  <c r="V260" i="1"/>
  <c r="V255" i="1"/>
  <c r="V246" i="1"/>
  <c r="V244" i="1"/>
  <c r="V239" i="1"/>
  <c r="V230" i="1"/>
  <c r="V228" i="1"/>
  <c r="V223" i="1"/>
  <c r="V214" i="1"/>
  <c r="V212" i="1"/>
  <c r="V207" i="1"/>
  <c r="V198" i="1"/>
  <c r="V196" i="1"/>
  <c r="V191" i="1"/>
  <c r="V182" i="1"/>
  <c r="V180" i="1"/>
  <c r="V175" i="1"/>
  <c r="V166" i="1"/>
  <c r="V164" i="1"/>
  <c r="V159" i="1"/>
  <c r="V150" i="1"/>
  <c r="V148" i="1"/>
  <c r="V143" i="1"/>
  <c r="V134" i="1"/>
  <c r="V132" i="1"/>
  <c r="V127" i="1"/>
  <c r="V118" i="1"/>
  <c r="V116" i="1"/>
  <c r="V111" i="1"/>
  <c r="V102" i="1"/>
  <c r="V100" i="1"/>
  <c r="V95" i="1"/>
  <c r="V86" i="1"/>
  <c r="V84" i="1"/>
  <c r="V79" i="1"/>
  <c r="V70" i="1"/>
  <c r="V63" i="1"/>
  <c r="V75" i="1"/>
  <c r="V66" i="1"/>
  <c r="V343" i="1"/>
  <c r="V334" i="1"/>
  <c r="V332" i="1"/>
  <c r="U347" i="1" s="1"/>
  <c r="V347" i="1" s="1"/>
  <c r="V327" i="1"/>
  <c r="V318" i="1"/>
  <c r="V316" i="1"/>
  <c r="V311" i="1"/>
  <c r="V302" i="1"/>
  <c r="V300" i="1"/>
  <c r="V295" i="1"/>
  <c r="V286" i="1"/>
  <c r="V284" i="1"/>
  <c r="V279" i="1"/>
  <c r="V270" i="1"/>
  <c r="V268" i="1"/>
  <c r="V263" i="1"/>
  <c r="V254" i="1"/>
  <c r="V252" i="1"/>
  <c r="V247" i="1"/>
  <c r="V238" i="1"/>
  <c r="V236" i="1"/>
  <c r="V231" i="1"/>
  <c r="V222" i="1"/>
  <c r="V220" i="1"/>
  <c r="V215" i="1"/>
  <c r="V206" i="1"/>
  <c r="V204" i="1"/>
  <c r="V199" i="1"/>
  <c r="V190" i="1"/>
  <c r="V188" i="1"/>
  <c r="V183" i="1"/>
  <c r="V174" i="1"/>
  <c r="V172" i="1"/>
  <c r="V167" i="1"/>
  <c r="V158" i="1"/>
  <c r="V156" i="1"/>
  <c r="V151" i="1"/>
  <c r="V142" i="1"/>
  <c r="V140" i="1"/>
  <c r="V135" i="1"/>
  <c r="V126" i="1"/>
  <c r="V124" i="1"/>
  <c r="V119" i="1"/>
  <c r="V110" i="1"/>
  <c r="V108" i="1"/>
  <c r="V103" i="1"/>
  <c r="V94" i="1"/>
  <c r="V92" i="1"/>
  <c r="V87" i="1"/>
  <c r="V78" i="1"/>
  <c r="V76" i="1"/>
  <c r="V71" i="1"/>
  <c r="D198" i="1"/>
  <c r="A198" i="1" s="1"/>
  <c r="D199" i="1"/>
  <c r="A199" i="1" s="1"/>
  <c r="D200" i="1"/>
  <c r="A200" i="1" s="1"/>
  <c r="D201" i="1"/>
  <c r="A201" i="1" s="1"/>
  <c r="D202" i="1"/>
  <c r="A202" i="1" s="1"/>
  <c r="D203" i="1"/>
  <c r="A203" i="1" s="1"/>
  <c r="D204" i="1"/>
  <c r="A204" i="1" s="1"/>
  <c r="D205" i="1"/>
  <c r="A205" i="1" s="1"/>
  <c r="D206" i="1"/>
  <c r="A206" i="1" s="1"/>
  <c r="D207" i="1"/>
  <c r="A207" i="1" s="1"/>
  <c r="D208" i="1"/>
  <c r="A208" i="1" s="1"/>
  <c r="D209" i="1"/>
  <c r="A209" i="1" s="1"/>
  <c r="D210" i="1"/>
  <c r="A210" i="1" s="1"/>
  <c r="D211" i="1"/>
  <c r="A211" i="1" s="1"/>
  <c r="D212" i="1"/>
  <c r="A212" i="1" s="1"/>
  <c r="D213" i="1"/>
  <c r="A213" i="1" s="1"/>
  <c r="D214" i="1"/>
  <c r="A214" i="1" s="1"/>
  <c r="D215" i="1"/>
  <c r="A215" i="1" s="1"/>
  <c r="D216" i="1"/>
  <c r="A216" i="1" s="1"/>
  <c r="D217" i="1"/>
  <c r="A217" i="1" s="1"/>
  <c r="D218" i="1"/>
  <c r="A218" i="1" s="1"/>
  <c r="D219" i="1"/>
  <c r="A219" i="1" s="1"/>
  <c r="D220" i="1"/>
  <c r="A220" i="1" s="1"/>
  <c r="D197" i="1"/>
  <c r="A197" i="1" s="1"/>
  <c r="D174" i="1"/>
  <c r="A174" i="1" s="1"/>
  <c r="D175" i="1"/>
  <c r="A175" i="1" s="1"/>
  <c r="D176" i="1"/>
  <c r="A176" i="1" s="1"/>
  <c r="D177" i="1"/>
  <c r="A177" i="1" s="1"/>
  <c r="D178" i="1"/>
  <c r="A178" i="1" s="1"/>
  <c r="D179" i="1"/>
  <c r="A179" i="1" s="1"/>
  <c r="D180" i="1"/>
  <c r="A180" i="1" s="1"/>
  <c r="D181" i="1"/>
  <c r="A181" i="1" s="1"/>
  <c r="D182" i="1"/>
  <c r="A182" i="1" s="1"/>
  <c r="D183" i="1"/>
  <c r="A183" i="1" s="1"/>
  <c r="D184" i="1"/>
  <c r="A184" i="1" s="1"/>
  <c r="D185" i="1"/>
  <c r="A185" i="1" s="1"/>
  <c r="D186" i="1"/>
  <c r="A186" i="1" s="1"/>
  <c r="D187" i="1"/>
  <c r="A187" i="1" s="1"/>
  <c r="D188" i="1"/>
  <c r="A188" i="1" s="1"/>
  <c r="D189" i="1"/>
  <c r="A189" i="1" s="1"/>
  <c r="D190" i="1"/>
  <c r="A190" i="1" s="1"/>
  <c r="D191" i="1"/>
  <c r="A191" i="1" s="1"/>
  <c r="D192" i="1"/>
  <c r="A192" i="1" s="1"/>
  <c r="D193" i="1"/>
  <c r="A193" i="1" s="1"/>
  <c r="D194" i="1"/>
  <c r="A194" i="1" s="1"/>
  <c r="D195" i="1"/>
  <c r="A195" i="1" s="1"/>
  <c r="D196" i="1"/>
  <c r="A196" i="1" s="1"/>
  <c r="D173" i="1"/>
  <c r="A173" i="1" s="1"/>
  <c r="D150" i="1"/>
  <c r="A150" i="1" s="1"/>
  <c r="D151" i="1"/>
  <c r="A151" i="1" s="1"/>
  <c r="D152" i="1"/>
  <c r="A152" i="1" s="1"/>
  <c r="D153" i="1"/>
  <c r="A153" i="1" s="1"/>
  <c r="D154" i="1"/>
  <c r="A154" i="1" s="1"/>
  <c r="D155" i="1"/>
  <c r="A155" i="1" s="1"/>
  <c r="D156" i="1"/>
  <c r="A156" i="1" s="1"/>
  <c r="D157" i="1"/>
  <c r="A157" i="1" s="1"/>
  <c r="D158" i="1"/>
  <c r="A158" i="1" s="1"/>
  <c r="D159" i="1"/>
  <c r="A159" i="1" s="1"/>
  <c r="D160" i="1"/>
  <c r="A160" i="1" s="1"/>
  <c r="D161" i="1"/>
  <c r="A161" i="1" s="1"/>
  <c r="D162" i="1"/>
  <c r="A162" i="1" s="1"/>
  <c r="D163" i="1"/>
  <c r="A163" i="1" s="1"/>
  <c r="D164" i="1"/>
  <c r="A164" i="1" s="1"/>
  <c r="D165" i="1"/>
  <c r="A165" i="1" s="1"/>
  <c r="D166" i="1"/>
  <c r="A166" i="1" s="1"/>
  <c r="D167" i="1"/>
  <c r="A167" i="1" s="1"/>
  <c r="D168" i="1"/>
  <c r="A168" i="1" s="1"/>
  <c r="D169" i="1"/>
  <c r="A169" i="1" s="1"/>
  <c r="D170" i="1"/>
  <c r="A170" i="1" s="1"/>
  <c r="D171" i="1"/>
  <c r="A171" i="1" s="1"/>
  <c r="D172" i="1"/>
  <c r="A172" i="1" s="1"/>
  <c r="D149" i="1"/>
  <c r="A149" i="1" s="1"/>
  <c r="D128" i="1"/>
  <c r="A128" i="1" s="1"/>
  <c r="D129" i="1"/>
  <c r="A129" i="1" s="1"/>
  <c r="D130" i="1"/>
  <c r="A130" i="1" s="1"/>
  <c r="D131" i="1"/>
  <c r="A131" i="1" s="1"/>
  <c r="D132" i="1"/>
  <c r="A132" i="1" s="1"/>
  <c r="D133" i="1"/>
  <c r="A133" i="1" s="1"/>
  <c r="D134" i="1"/>
  <c r="A134" i="1" s="1"/>
  <c r="D135" i="1"/>
  <c r="A135" i="1" s="1"/>
  <c r="D136" i="1"/>
  <c r="A136" i="1" s="1"/>
  <c r="D137" i="1"/>
  <c r="A137" i="1" s="1"/>
  <c r="D138" i="1"/>
  <c r="A138" i="1" s="1"/>
  <c r="D139" i="1"/>
  <c r="A139" i="1" s="1"/>
  <c r="D140" i="1"/>
  <c r="A140" i="1" s="1"/>
  <c r="D141" i="1"/>
  <c r="A141" i="1" s="1"/>
  <c r="D142" i="1"/>
  <c r="A142" i="1" s="1"/>
  <c r="D143" i="1"/>
  <c r="A143" i="1" s="1"/>
  <c r="D144" i="1"/>
  <c r="A144" i="1" s="1"/>
  <c r="D145" i="1"/>
  <c r="A145" i="1" s="1"/>
  <c r="D146" i="1"/>
  <c r="A146" i="1" s="1"/>
  <c r="D147" i="1"/>
  <c r="A147" i="1" s="1"/>
  <c r="D148" i="1"/>
  <c r="A148" i="1" s="1"/>
  <c r="D127" i="1"/>
  <c r="A127" i="1" s="1"/>
  <c r="D106" i="1"/>
  <c r="A106" i="1" s="1"/>
  <c r="D107" i="1"/>
  <c r="A107" i="1" s="1"/>
  <c r="D108" i="1"/>
  <c r="A108" i="1" s="1"/>
  <c r="D109" i="1"/>
  <c r="A109" i="1" s="1"/>
  <c r="D110" i="1"/>
  <c r="A110" i="1" s="1"/>
  <c r="D111" i="1"/>
  <c r="A111" i="1" s="1"/>
  <c r="D112" i="1"/>
  <c r="A112" i="1" s="1"/>
  <c r="D113" i="1"/>
  <c r="A113" i="1" s="1"/>
  <c r="D114" i="1"/>
  <c r="A114" i="1" s="1"/>
  <c r="D115" i="1"/>
  <c r="A115" i="1" s="1"/>
  <c r="D116" i="1"/>
  <c r="A116" i="1" s="1"/>
  <c r="D117" i="1"/>
  <c r="A117" i="1" s="1"/>
  <c r="D118" i="1"/>
  <c r="A118" i="1" s="1"/>
  <c r="D119" i="1"/>
  <c r="A119" i="1" s="1"/>
  <c r="D120" i="1"/>
  <c r="A120" i="1" s="1"/>
  <c r="D121" i="1"/>
  <c r="A121" i="1" s="1"/>
  <c r="D122" i="1"/>
  <c r="A122" i="1" s="1"/>
  <c r="D123" i="1"/>
  <c r="A123" i="1" s="1"/>
  <c r="D124" i="1"/>
  <c r="A124" i="1" s="1"/>
  <c r="D125" i="1"/>
  <c r="A125" i="1" s="1"/>
  <c r="D126" i="1"/>
  <c r="A126" i="1" s="1"/>
  <c r="D105" i="1"/>
  <c r="A105" i="1" s="1"/>
  <c r="D86" i="1"/>
  <c r="A86" i="1" s="1"/>
  <c r="D87" i="1"/>
  <c r="A87" i="1" s="1"/>
  <c r="D88" i="1"/>
  <c r="A88" i="1" s="1"/>
  <c r="D89" i="1"/>
  <c r="A89" i="1" s="1"/>
  <c r="D90" i="1"/>
  <c r="A90" i="1" s="1"/>
  <c r="D91" i="1"/>
  <c r="A91" i="1" s="1"/>
  <c r="D92" i="1"/>
  <c r="A92" i="1" s="1"/>
  <c r="D93" i="1"/>
  <c r="A93" i="1" s="1"/>
  <c r="D94" i="1"/>
  <c r="A94" i="1" s="1"/>
  <c r="D95" i="1"/>
  <c r="A95" i="1" s="1"/>
  <c r="D96" i="1"/>
  <c r="A96" i="1" s="1"/>
  <c r="D97" i="1"/>
  <c r="A97" i="1" s="1"/>
  <c r="D98" i="1"/>
  <c r="A98" i="1" s="1"/>
  <c r="D99" i="1"/>
  <c r="A99" i="1" s="1"/>
  <c r="D100" i="1"/>
  <c r="A100" i="1" s="1"/>
  <c r="D101" i="1"/>
  <c r="A101" i="1" s="1"/>
  <c r="D102" i="1"/>
  <c r="A102" i="1" s="1"/>
  <c r="D103" i="1"/>
  <c r="A103" i="1" s="1"/>
  <c r="D104" i="1"/>
  <c r="A104" i="1" s="1"/>
  <c r="D85" i="1"/>
  <c r="A85" i="1" s="1"/>
  <c r="D64" i="1"/>
  <c r="A64" i="1" s="1"/>
  <c r="D65" i="1"/>
  <c r="A65" i="1" s="1"/>
  <c r="D66" i="1"/>
  <c r="A66" i="1" s="1"/>
  <c r="D67" i="1"/>
  <c r="A67" i="1" s="1"/>
  <c r="D68" i="1"/>
  <c r="A68" i="1" s="1"/>
  <c r="D69" i="1"/>
  <c r="A69" i="1" s="1"/>
  <c r="D70" i="1"/>
  <c r="A70" i="1" s="1"/>
  <c r="D71" i="1"/>
  <c r="A71" i="1" s="1"/>
  <c r="D72" i="1"/>
  <c r="A72" i="1" s="1"/>
  <c r="D73" i="1"/>
  <c r="A73" i="1" s="1"/>
  <c r="D74" i="1"/>
  <c r="A74" i="1" s="1"/>
  <c r="D75" i="1"/>
  <c r="A75" i="1" s="1"/>
  <c r="D76" i="1"/>
  <c r="A76" i="1" s="1"/>
  <c r="D77" i="1"/>
  <c r="A77" i="1" s="1"/>
  <c r="D78" i="1"/>
  <c r="A78" i="1" s="1"/>
  <c r="D79" i="1"/>
  <c r="A79" i="1" s="1"/>
  <c r="D80" i="1"/>
  <c r="A80" i="1" s="1"/>
  <c r="D81" i="1"/>
  <c r="A81" i="1" s="1"/>
  <c r="D82" i="1"/>
  <c r="A82" i="1" s="1"/>
  <c r="D83" i="1"/>
  <c r="A83" i="1" s="1"/>
  <c r="D84" i="1"/>
  <c r="A84" i="1" s="1"/>
  <c r="D43" i="1"/>
  <c r="A43" i="1" s="1"/>
  <c r="D44" i="1"/>
  <c r="A44" i="1" s="1"/>
  <c r="D45" i="1"/>
  <c r="A45" i="1" s="1"/>
  <c r="D46" i="1"/>
  <c r="A46" i="1" s="1"/>
  <c r="D47" i="1"/>
  <c r="A47" i="1" s="1"/>
  <c r="D48" i="1"/>
  <c r="A48" i="1" s="1"/>
  <c r="D49" i="1"/>
  <c r="A49" i="1" s="1"/>
  <c r="D50" i="1"/>
  <c r="A50" i="1" s="1"/>
  <c r="D51" i="1"/>
  <c r="A51" i="1" s="1"/>
  <c r="D52" i="1"/>
  <c r="A52" i="1" s="1"/>
  <c r="D53" i="1"/>
  <c r="A53" i="1" s="1"/>
  <c r="D54" i="1"/>
  <c r="A54" i="1" s="1"/>
  <c r="D55" i="1"/>
  <c r="A55" i="1" s="1"/>
  <c r="D56" i="1"/>
  <c r="A56" i="1" s="1"/>
  <c r="D57" i="1"/>
  <c r="A57" i="1" s="1"/>
  <c r="D58" i="1"/>
  <c r="A58" i="1" s="1"/>
  <c r="D59" i="1"/>
  <c r="A59" i="1" s="1"/>
  <c r="D60" i="1"/>
  <c r="A60" i="1" s="1"/>
  <c r="D61" i="1"/>
  <c r="A61" i="1" s="1"/>
  <c r="D62" i="1"/>
  <c r="A62" i="1" s="1"/>
  <c r="D63" i="1"/>
  <c r="A63" i="1" s="1"/>
  <c r="D42" i="1"/>
  <c r="A42" i="1" s="1"/>
  <c r="D23" i="1"/>
  <c r="A23" i="1" s="1"/>
  <c r="D24" i="1"/>
  <c r="A24" i="1" s="1"/>
  <c r="D25" i="1"/>
  <c r="A25" i="1" s="1"/>
  <c r="D26" i="1"/>
  <c r="A26" i="1" s="1"/>
  <c r="D27" i="1"/>
  <c r="A27" i="1" s="1"/>
  <c r="D28" i="1"/>
  <c r="A28" i="1" s="1"/>
  <c r="D29" i="1"/>
  <c r="A29" i="1" s="1"/>
  <c r="D30" i="1"/>
  <c r="A30" i="1" s="1"/>
  <c r="D31" i="1"/>
  <c r="A31" i="1" s="1"/>
  <c r="D32" i="1"/>
  <c r="A32" i="1" s="1"/>
  <c r="D33" i="1"/>
  <c r="A33" i="1" s="1"/>
  <c r="D34" i="1"/>
  <c r="A34" i="1" s="1"/>
  <c r="D35" i="1"/>
  <c r="A35" i="1" s="1"/>
  <c r="D36" i="1"/>
  <c r="A36" i="1" s="1"/>
  <c r="D37" i="1"/>
  <c r="A37" i="1" s="1"/>
  <c r="D38" i="1"/>
  <c r="A38" i="1" s="1"/>
  <c r="D39" i="1"/>
  <c r="A39" i="1" s="1"/>
  <c r="D40" i="1"/>
  <c r="A40" i="1" s="1"/>
  <c r="D41" i="1"/>
  <c r="A41" i="1" s="1"/>
  <c r="D22" i="1"/>
  <c r="A22" i="1" s="1"/>
  <c r="B39" i="1" l="1"/>
  <c r="B23" i="1"/>
  <c r="B53" i="1"/>
  <c r="B75" i="1"/>
  <c r="B97" i="1"/>
  <c r="B37" i="1"/>
  <c r="B29" i="1"/>
  <c r="B63" i="1"/>
  <c r="B55" i="1"/>
  <c r="B47" i="1"/>
  <c r="B81" i="1"/>
  <c r="B73" i="1"/>
  <c r="B65" i="1"/>
  <c r="B99" i="1"/>
  <c r="B87" i="1"/>
  <c r="B121" i="1"/>
  <c r="B113" i="1"/>
  <c r="B127" i="1"/>
  <c r="B141" i="1"/>
  <c r="B133" i="1"/>
  <c r="B171" i="1"/>
  <c r="B163" i="1"/>
  <c r="B155" i="1"/>
  <c r="B195" i="1"/>
  <c r="B187" i="1"/>
  <c r="B179" i="1"/>
  <c r="B215" i="1"/>
  <c r="B203" i="1"/>
  <c r="B31" i="1"/>
  <c r="B61" i="1"/>
  <c r="B45" i="1"/>
  <c r="B67" i="1"/>
  <c r="B93" i="1"/>
  <c r="B41" i="1"/>
  <c r="B33" i="1"/>
  <c r="B25" i="1"/>
  <c r="B59" i="1"/>
  <c r="B51" i="1"/>
  <c r="B43" i="1"/>
  <c r="B77" i="1"/>
  <c r="B69" i="1"/>
  <c r="B103" i="1"/>
  <c r="B95" i="1"/>
  <c r="B91" i="1"/>
  <c r="B125" i="1"/>
  <c r="B117" i="1"/>
  <c r="B109" i="1"/>
  <c r="B145" i="1"/>
  <c r="B137" i="1"/>
  <c r="B129" i="1"/>
  <c r="B167" i="1"/>
  <c r="B159" i="1"/>
  <c r="B151" i="1"/>
  <c r="B191" i="1"/>
  <c r="B183" i="1"/>
  <c r="B175" i="1"/>
  <c r="B219" i="1"/>
  <c r="B211" i="1"/>
  <c r="B207" i="1"/>
  <c r="B199" i="1"/>
  <c r="B40" i="1"/>
  <c r="B36" i="1"/>
  <c r="B32" i="1"/>
  <c r="B28" i="1"/>
  <c r="B24" i="1"/>
  <c r="B62" i="1"/>
  <c r="B58" i="1"/>
  <c r="B54" i="1"/>
  <c r="B50" i="1"/>
  <c r="B46" i="1"/>
  <c r="B84" i="1"/>
  <c r="B80" i="1"/>
  <c r="B76" i="1"/>
  <c r="B72" i="1"/>
  <c r="B68" i="1"/>
  <c r="B64" i="1"/>
  <c r="B102" i="1"/>
  <c r="B98" i="1"/>
  <c r="B94" i="1"/>
  <c r="B90" i="1"/>
  <c r="B86" i="1"/>
  <c r="B124" i="1"/>
  <c r="B120" i="1"/>
  <c r="B116" i="1"/>
  <c r="B112" i="1"/>
  <c r="B108" i="1"/>
  <c r="B148" i="1"/>
  <c r="B144" i="1"/>
  <c r="B140" i="1"/>
  <c r="B136" i="1"/>
  <c r="B132" i="1"/>
  <c r="B128" i="1"/>
  <c r="B170" i="1"/>
  <c r="B166" i="1"/>
  <c r="B162" i="1"/>
  <c r="B158" i="1"/>
  <c r="B154" i="1"/>
  <c r="B150" i="1"/>
  <c r="B194" i="1"/>
  <c r="B190" i="1"/>
  <c r="B186" i="1"/>
  <c r="B182" i="1"/>
  <c r="B178" i="1"/>
  <c r="B174" i="1"/>
  <c r="B218" i="1"/>
  <c r="B214" i="1"/>
  <c r="B210" i="1"/>
  <c r="B206" i="1"/>
  <c r="B202" i="1"/>
  <c r="B198" i="1"/>
  <c r="B27" i="1"/>
  <c r="B49" i="1"/>
  <c r="B79" i="1"/>
  <c r="B85" i="1"/>
  <c r="B89" i="1"/>
  <c r="B123" i="1"/>
  <c r="B115" i="1"/>
  <c r="B147" i="1"/>
  <c r="B139" i="1"/>
  <c r="B131" i="1"/>
  <c r="B169" i="1"/>
  <c r="B161" i="1"/>
  <c r="B153" i="1"/>
  <c r="B193" i="1"/>
  <c r="B185" i="1"/>
  <c r="B177" i="1"/>
  <c r="B217" i="1"/>
  <c r="B205" i="1"/>
  <c r="B35" i="1"/>
  <c r="B57" i="1"/>
  <c r="B83" i="1"/>
  <c r="B71" i="1"/>
  <c r="B101" i="1"/>
  <c r="B105" i="1"/>
  <c r="B119" i="1"/>
  <c r="B111" i="1"/>
  <c r="B107" i="1"/>
  <c r="B143" i="1"/>
  <c r="B135" i="1"/>
  <c r="B149" i="1"/>
  <c r="B165" i="1"/>
  <c r="B157" i="1"/>
  <c r="B173" i="1"/>
  <c r="B189" i="1"/>
  <c r="B181" i="1"/>
  <c r="B197" i="1"/>
  <c r="B213" i="1"/>
  <c r="B209" i="1"/>
  <c r="B201" i="1"/>
  <c r="B22" i="1"/>
  <c r="B38" i="1"/>
  <c r="B34" i="1"/>
  <c r="B30" i="1"/>
  <c r="B26" i="1"/>
  <c r="B42" i="1"/>
  <c r="B60" i="1"/>
  <c r="B56" i="1"/>
  <c r="B52" i="1"/>
  <c r="B48" i="1"/>
  <c r="B44" i="1"/>
  <c r="B82" i="1"/>
  <c r="B78" i="1"/>
  <c r="B74" i="1"/>
  <c r="B70" i="1"/>
  <c r="B66" i="1"/>
  <c r="B104" i="1"/>
  <c r="B100" i="1"/>
  <c r="B96" i="1"/>
  <c r="B92" i="1"/>
  <c r="B88" i="1"/>
  <c r="B126" i="1"/>
  <c r="B122" i="1"/>
  <c r="B118" i="1"/>
  <c r="B114" i="1"/>
  <c r="B110" i="1"/>
  <c r="B106" i="1"/>
  <c r="B146" i="1"/>
  <c r="B142" i="1"/>
  <c r="B138" i="1"/>
  <c r="B134" i="1"/>
  <c r="B130" i="1"/>
  <c r="B172" i="1"/>
  <c r="B168" i="1"/>
  <c r="B164" i="1"/>
  <c r="B160" i="1"/>
  <c r="B156" i="1"/>
  <c r="B152" i="1"/>
  <c r="B196" i="1"/>
  <c r="B192" i="1"/>
  <c r="B188" i="1"/>
  <c r="B184" i="1"/>
  <c r="B180" i="1"/>
  <c r="B176" i="1"/>
  <c r="B220" i="1"/>
  <c r="B216" i="1"/>
  <c r="B212" i="1"/>
  <c r="B208" i="1"/>
  <c r="B204" i="1"/>
  <c r="B200" i="1"/>
  <c r="D3" i="1"/>
  <c r="A3" i="1" s="1"/>
  <c r="D4" i="1"/>
  <c r="A4" i="1" s="1"/>
  <c r="D5" i="1"/>
  <c r="A5" i="1" s="1"/>
  <c r="D6" i="1"/>
  <c r="A6" i="1" s="1"/>
  <c r="D7" i="1"/>
  <c r="A7" i="1" s="1"/>
  <c r="D8" i="1"/>
  <c r="A8" i="1" s="1"/>
  <c r="D9" i="1"/>
  <c r="A9" i="1" s="1"/>
  <c r="D10" i="1"/>
  <c r="A10" i="1" s="1"/>
  <c r="D11" i="1"/>
  <c r="A11" i="1" s="1"/>
  <c r="D12" i="1"/>
  <c r="A12" i="1" s="1"/>
  <c r="D13" i="1"/>
  <c r="A13" i="1" s="1"/>
  <c r="D14" i="1"/>
  <c r="A14" i="1" s="1"/>
  <c r="D15" i="1"/>
  <c r="A15" i="1" s="1"/>
  <c r="D16" i="1"/>
  <c r="A16" i="1" s="1"/>
  <c r="D17" i="1"/>
  <c r="A17" i="1" s="1"/>
  <c r="D18" i="1"/>
  <c r="A18" i="1" s="1"/>
  <c r="D19" i="1"/>
  <c r="A19" i="1" s="1"/>
  <c r="D20" i="1"/>
  <c r="A20" i="1" s="1"/>
  <c r="D21" i="1"/>
  <c r="A21" i="1" s="1"/>
  <c r="D2" i="1"/>
  <c r="A2" i="1" s="1"/>
  <c r="E3" i="7" l="1" a="1"/>
  <c r="E3" i="7" s="1"/>
  <c r="E5" i="7" a="1"/>
  <c r="E5" i="7" s="1"/>
  <c r="E7" i="7" a="1"/>
  <c r="E7" i="7" s="1"/>
  <c r="E9" i="7" a="1"/>
  <c r="E9" i="7" s="1"/>
  <c r="E11" i="7" a="1"/>
  <c r="E11" i="7" s="1"/>
  <c r="E13" i="7" a="1"/>
  <c r="E13" i="7" s="1"/>
  <c r="E15" i="7" a="1"/>
  <c r="E15" i="7" s="1"/>
  <c r="E17" i="7" a="1"/>
  <c r="E17" i="7" s="1"/>
  <c r="E19" i="7" a="1"/>
  <c r="E19" i="7" s="1"/>
  <c r="E21" i="7" a="1"/>
  <c r="E21" i="7" s="1"/>
  <c r="D3" i="7"/>
  <c r="D7" i="7"/>
  <c r="D11" i="7"/>
  <c r="D15" i="7"/>
  <c r="D19" i="7"/>
  <c r="D10" i="7"/>
  <c r="D18" i="7"/>
  <c r="D4" i="7"/>
  <c r="D8" i="7"/>
  <c r="D12" i="7"/>
  <c r="D16" i="7"/>
  <c r="D20" i="7"/>
  <c r="D6" i="7"/>
  <c r="D14" i="7"/>
  <c r="E4" i="7" a="1"/>
  <c r="E4" i="7" s="1"/>
  <c r="E6" i="7" a="1"/>
  <c r="E6" i="7" s="1"/>
  <c r="E8" i="7" a="1"/>
  <c r="E8" i="7" s="1"/>
  <c r="E10" i="7" a="1"/>
  <c r="E10" i="7" s="1"/>
  <c r="E12" i="7" a="1"/>
  <c r="E12" i="7" s="1"/>
  <c r="E14" i="7" a="1"/>
  <c r="E14" i="7" s="1"/>
  <c r="E16" i="7" a="1"/>
  <c r="E16" i="7" s="1"/>
  <c r="E18" i="7" a="1"/>
  <c r="E18" i="7" s="1"/>
  <c r="E20" i="7" a="1"/>
  <c r="E20" i="7" s="1"/>
  <c r="E22" i="7" a="1"/>
  <c r="E22" i="7" s="1"/>
  <c r="D5" i="7"/>
  <c r="D9" i="7"/>
  <c r="D13" i="7"/>
  <c r="D17" i="7"/>
  <c r="D21" i="7"/>
  <c r="D22" i="7"/>
  <c r="L3" i="6" a="1"/>
  <c r="L3" i="6" s="1"/>
  <c r="K3" i="6" s="1" a="1"/>
  <c r="K3" i="6" s="1"/>
  <c r="L19" i="6" a="1"/>
  <c r="L19" i="6" s="1"/>
  <c r="K19" i="6" s="1" a="1"/>
  <c r="K19" i="6" s="1"/>
  <c r="L4" i="6" a="1"/>
  <c r="L4" i="6" s="1"/>
  <c r="K4" i="6" s="1" a="1"/>
  <c r="K4" i="6" s="1"/>
  <c r="L20" i="6" a="1"/>
  <c r="L20" i="6" s="1"/>
  <c r="K20" i="6" s="1" a="1"/>
  <c r="K20" i="6" s="1"/>
  <c r="L36" i="6" a="1"/>
  <c r="L36" i="6" s="1"/>
  <c r="K36" i="6" s="1" a="1"/>
  <c r="K36" i="6" s="1"/>
  <c r="L17" i="6" a="1"/>
  <c r="L17" i="6" s="1"/>
  <c r="K17" i="6" s="1" a="1"/>
  <c r="K17" i="6" s="1"/>
  <c r="L33" i="6" a="1"/>
  <c r="L33" i="6" s="1"/>
  <c r="K33" i="6" s="1" a="1"/>
  <c r="K33" i="6" s="1"/>
  <c r="L18" i="6" a="1"/>
  <c r="L18" i="6" s="1"/>
  <c r="K18" i="6" s="1" a="1"/>
  <c r="K18" i="6" s="1"/>
  <c r="L34" i="6" a="1"/>
  <c r="L34" i="6" s="1"/>
  <c r="K34" i="6" s="1" a="1"/>
  <c r="K34" i="6" s="1"/>
  <c r="L2" i="6" a="1"/>
  <c r="L2" i="6" s="1"/>
  <c r="K2" i="6" s="1" a="1"/>
  <c r="K2" i="6" s="1"/>
  <c r="L7" i="6" a="1"/>
  <c r="L7" i="6" s="1"/>
  <c r="K7" i="6" s="1" a="1"/>
  <c r="K7" i="6" s="1"/>
  <c r="L23" i="6" a="1"/>
  <c r="L23" i="6" s="1"/>
  <c r="K23" i="6" s="1" a="1"/>
  <c r="K23" i="6" s="1"/>
  <c r="L8" i="6" a="1"/>
  <c r="L8" i="6" s="1"/>
  <c r="K8" i="6" s="1" a="1"/>
  <c r="K8" i="6" s="1"/>
  <c r="L24" i="6" a="1"/>
  <c r="L24" i="6" s="1"/>
  <c r="K24" i="6" s="1" a="1"/>
  <c r="K24" i="6" s="1"/>
  <c r="L5" i="6" a="1"/>
  <c r="L5" i="6" s="1"/>
  <c r="K5" i="6" s="1" a="1"/>
  <c r="K5" i="6" s="1"/>
  <c r="L21" i="6" a="1"/>
  <c r="L21" i="6" s="1"/>
  <c r="K21" i="6" s="1" a="1"/>
  <c r="K21" i="6" s="1"/>
  <c r="L6" i="6" a="1"/>
  <c r="L6" i="6" s="1"/>
  <c r="K6" i="6" s="1" a="1"/>
  <c r="K6" i="6" s="1"/>
  <c r="L22" i="6" a="1"/>
  <c r="L22" i="6" s="1"/>
  <c r="K22" i="6" s="1" a="1"/>
  <c r="K22" i="6" s="1"/>
  <c r="L35" i="6" a="1"/>
  <c r="L35" i="6" s="1"/>
  <c r="K35" i="6" s="1" a="1"/>
  <c r="K35" i="6" s="1"/>
  <c r="L11" i="6" a="1"/>
  <c r="L11" i="6" s="1"/>
  <c r="K11" i="6" s="1" a="1"/>
  <c r="K11" i="6" s="1"/>
  <c r="L27" i="6" a="1"/>
  <c r="L27" i="6" s="1"/>
  <c r="K27" i="6" s="1" a="1"/>
  <c r="K27" i="6" s="1"/>
  <c r="L12" i="6" a="1"/>
  <c r="L12" i="6" s="1"/>
  <c r="K12" i="6" s="1" a="1"/>
  <c r="K12" i="6" s="1"/>
  <c r="L28" i="6" a="1"/>
  <c r="L28" i="6" s="1"/>
  <c r="K28" i="6" s="1" a="1"/>
  <c r="K28" i="6" s="1"/>
  <c r="L9" i="6" a="1"/>
  <c r="L9" i="6" s="1"/>
  <c r="K9" i="6" s="1" a="1"/>
  <c r="K9" i="6" s="1"/>
  <c r="L25" i="6" a="1"/>
  <c r="L25" i="6" s="1"/>
  <c r="K25" i="6" s="1" a="1"/>
  <c r="K25" i="6" s="1"/>
  <c r="L10" i="6" a="1"/>
  <c r="L10" i="6" s="1"/>
  <c r="K10" i="6" s="1" a="1"/>
  <c r="K10" i="6" s="1"/>
  <c r="L26" i="6" a="1"/>
  <c r="L26" i="6" s="1"/>
  <c r="K26" i="6" s="1" a="1"/>
  <c r="K26" i="6" s="1"/>
  <c r="L15" i="6" a="1"/>
  <c r="L15" i="6" s="1"/>
  <c r="K15" i="6" s="1" a="1"/>
  <c r="K15" i="6" s="1"/>
  <c r="L31" i="6" a="1"/>
  <c r="L31" i="6" s="1"/>
  <c r="K31" i="6" s="1" a="1"/>
  <c r="K31" i="6" s="1"/>
  <c r="L16" i="6" a="1"/>
  <c r="L16" i="6" s="1"/>
  <c r="K16" i="6" s="1" a="1"/>
  <c r="K16" i="6" s="1"/>
  <c r="L32" i="6" a="1"/>
  <c r="L32" i="6" s="1"/>
  <c r="K32" i="6" s="1" a="1"/>
  <c r="K32" i="6" s="1"/>
  <c r="L13" i="6" a="1"/>
  <c r="L13" i="6" s="1"/>
  <c r="K13" i="6" s="1" a="1"/>
  <c r="K13" i="6" s="1"/>
  <c r="L29" i="6" a="1"/>
  <c r="L29" i="6" s="1"/>
  <c r="K29" i="6" s="1" a="1"/>
  <c r="K29" i="6" s="1"/>
  <c r="L14" i="6" a="1"/>
  <c r="L14" i="6" s="1"/>
  <c r="K14" i="6" s="1" a="1"/>
  <c r="K14" i="6" s="1"/>
  <c r="L30" i="6" a="1"/>
  <c r="L30" i="6" s="1"/>
  <c r="K30" i="6" s="1" a="1"/>
  <c r="K30" i="6" s="1"/>
  <c r="B14" i="1"/>
  <c r="B20" i="1"/>
  <c r="B12" i="1"/>
  <c r="B8" i="1"/>
  <c r="B4" i="1"/>
  <c r="B18" i="1"/>
  <c r="B16" i="1"/>
  <c r="B19" i="1"/>
  <c r="B15" i="1"/>
  <c r="B11" i="1"/>
  <c r="B7" i="1"/>
  <c r="B3" i="1"/>
  <c r="B10" i="1"/>
  <c r="J2" i="6" a="1"/>
  <c r="J2" i="6" s="1"/>
  <c r="B2" i="1"/>
  <c r="M24" i="6" a="1"/>
  <c r="M24" i="6" s="1"/>
  <c r="N24" i="6" s="1" a="1"/>
  <c r="N24" i="6" s="1"/>
  <c r="M35" i="6" a="1"/>
  <c r="M35" i="6" s="1"/>
  <c r="N35" i="6" s="1" a="1"/>
  <c r="N35" i="6" s="1"/>
  <c r="M27" i="6" a="1"/>
  <c r="M27" i="6" s="1"/>
  <c r="N27" i="6" s="1" a="1"/>
  <c r="N27" i="6" s="1"/>
  <c r="M19" i="6" a="1"/>
  <c r="M19" i="6" s="1"/>
  <c r="N19" i="6" s="1" a="1"/>
  <c r="N19" i="6" s="1"/>
  <c r="M11" i="6" a="1"/>
  <c r="M11" i="6" s="1"/>
  <c r="N11" i="6" s="1" a="1"/>
  <c r="N11" i="6" s="1"/>
  <c r="M3" i="6" a="1"/>
  <c r="M3" i="6" s="1"/>
  <c r="N3" i="6" s="1" a="1"/>
  <c r="N3" i="6" s="1"/>
  <c r="M20" i="6" a="1"/>
  <c r="M20" i="6" s="1"/>
  <c r="N20" i="6" s="1" a="1"/>
  <c r="N20" i="6" s="1"/>
  <c r="M34" i="6" a="1"/>
  <c r="M34" i="6" s="1"/>
  <c r="N34" i="6" s="1" a="1"/>
  <c r="N34" i="6" s="1"/>
  <c r="M26" i="6" a="1"/>
  <c r="M26" i="6" s="1"/>
  <c r="N26" i="6" s="1" a="1"/>
  <c r="N26" i="6" s="1"/>
  <c r="M18" i="6" a="1"/>
  <c r="M18" i="6" s="1"/>
  <c r="N18" i="6" s="1" a="1"/>
  <c r="N18" i="6" s="1"/>
  <c r="M10" i="6" a="1"/>
  <c r="M10" i="6" s="1"/>
  <c r="N10" i="6" s="1" a="1"/>
  <c r="N10" i="6" s="1"/>
  <c r="M36" i="6" a="1"/>
  <c r="M36" i="6" s="1"/>
  <c r="N36" i="6" s="1" a="1"/>
  <c r="N36" i="6" s="1"/>
  <c r="M16" i="6" a="1"/>
  <c r="M16" i="6" s="1"/>
  <c r="N16" i="6" s="1" a="1"/>
  <c r="N16" i="6" s="1"/>
  <c r="M2" i="6" a="1"/>
  <c r="M2" i="6" s="1"/>
  <c r="N2" i="6" s="1" a="1"/>
  <c r="N2" i="6" s="1"/>
  <c r="M29" i="6" a="1"/>
  <c r="M29" i="6" s="1"/>
  <c r="N29" i="6" s="1" a="1"/>
  <c r="N29" i="6" s="1"/>
  <c r="M21" i="6" a="1"/>
  <c r="M21" i="6" s="1"/>
  <c r="N21" i="6" s="1" a="1"/>
  <c r="N21" i="6" s="1"/>
  <c r="M5" i="6" a="1"/>
  <c r="M5" i="6" s="1"/>
  <c r="N5" i="6" s="1" a="1"/>
  <c r="N5" i="6" s="1"/>
  <c r="J24" i="6" a="1"/>
  <c r="J24" i="6" s="1"/>
  <c r="J35" i="6" a="1"/>
  <c r="J35" i="6" s="1"/>
  <c r="J27" i="6" a="1"/>
  <c r="J27" i="6" s="1"/>
  <c r="J19" i="6" a="1"/>
  <c r="J19" i="6" s="1"/>
  <c r="J11" i="6" a="1"/>
  <c r="J11" i="6" s="1"/>
  <c r="J3" i="6" a="1"/>
  <c r="J3" i="6" s="1"/>
  <c r="J20" i="6" a="1"/>
  <c r="J20" i="6" s="1"/>
  <c r="J34" i="6" a="1"/>
  <c r="J34" i="6" s="1"/>
  <c r="J26" i="6" a="1"/>
  <c r="J26" i="6" s="1"/>
  <c r="J18" i="6" a="1"/>
  <c r="J18" i="6" s="1"/>
  <c r="J10" i="6" a="1"/>
  <c r="J10" i="6" s="1"/>
  <c r="J36" i="6" a="1"/>
  <c r="J36" i="6" s="1"/>
  <c r="J16" i="6" a="1"/>
  <c r="J16" i="6" s="1"/>
  <c r="J33" i="6" a="1"/>
  <c r="J33" i="6" s="1"/>
  <c r="J25" i="6" a="1"/>
  <c r="J25" i="6" s="1"/>
  <c r="J17" i="6" a="1"/>
  <c r="J17" i="6" s="1"/>
  <c r="J9" i="6" a="1"/>
  <c r="J9" i="6" s="1"/>
  <c r="M17" i="6" a="1"/>
  <c r="M17" i="6" s="1"/>
  <c r="N17" i="6" s="1" a="1"/>
  <c r="N17" i="6" s="1"/>
  <c r="M4" i="6" a="1"/>
  <c r="M4" i="6" s="1"/>
  <c r="N4" i="6" s="1" a="1"/>
  <c r="N4" i="6" s="1"/>
  <c r="M31" i="6" a="1"/>
  <c r="M31" i="6" s="1"/>
  <c r="N31" i="6" s="1" a="1"/>
  <c r="N31" i="6" s="1"/>
  <c r="M23" i="6" a="1"/>
  <c r="M23" i="6" s="1"/>
  <c r="N23" i="6" s="1" a="1"/>
  <c r="N23" i="6" s="1"/>
  <c r="M15" i="6" a="1"/>
  <c r="M15" i="6" s="1"/>
  <c r="N15" i="6" s="1" a="1"/>
  <c r="N15" i="6" s="1"/>
  <c r="M7" i="6" a="1"/>
  <c r="M7" i="6" s="1"/>
  <c r="N7" i="6" s="1" a="1"/>
  <c r="N7" i="6" s="1"/>
  <c r="M32" i="6" a="1"/>
  <c r="M32" i="6" s="1"/>
  <c r="N32" i="6" s="1" a="1"/>
  <c r="N32" i="6" s="1"/>
  <c r="M8" i="6" a="1"/>
  <c r="M8" i="6" s="1"/>
  <c r="N8" i="6" s="1" a="1"/>
  <c r="N8" i="6" s="1"/>
  <c r="M30" i="6" a="1"/>
  <c r="M30" i="6" s="1"/>
  <c r="N30" i="6" s="1" a="1"/>
  <c r="N30" i="6" s="1"/>
  <c r="M22" i="6" a="1"/>
  <c r="M22" i="6" s="1"/>
  <c r="N22" i="6" s="1" a="1"/>
  <c r="N22" i="6" s="1"/>
  <c r="M14" i="6" a="1"/>
  <c r="M14" i="6" s="1"/>
  <c r="N14" i="6" s="1" a="1"/>
  <c r="N14" i="6" s="1"/>
  <c r="M6" i="6" a="1"/>
  <c r="M6" i="6" s="1"/>
  <c r="N6" i="6" s="1" a="1"/>
  <c r="N6" i="6" s="1"/>
  <c r="M28" i="6" a="1"/>
  <c r="M28" i="6" s="1"/>
  <c r="N28" i="6" s="1" a="1"/>
  <c r="N28" i="6" s="1"/>
  <c r="M12" i="6" a="1"/>
  <c r="M12" i="6" s="1"/>
  <c r="N12" i="6" s="1" a="1"/>
  <c r="N12" i="6" s="1"/>
  <c r="M33" i="6" a="1"/>
  <c r="M33" i="6" s="1"/>
  <c r="N33" i="6" s="1" a="1"/>
  <c r="N33" i="6" s="1"/>
  <c r="M25" i="6" a="1"/>
  <c r="M25" i="6" s="1"/>
  <c r="N25" i="6" s="1" a="1"/>
  <c r="N25" i="6" s="1"/>
  <c r="M9" i="6" a="1"/>
  <c r="M9" i="6" s="1"/>
  <c r="N9" i="6" s="1" a="1"/>
  <c r="N9" i="6" s="1"/>
  <c r="J4" i="6" a="1"/>
  <c r="J4" i="6" s="1"/>
  <c r="J31" i="6" a="1"/>
  <c r="J31" i="6" s="1"/>
  <c r="J23" i="6" a="1"/>
  <c r="J23" i="6" s="1"/>
  <c r="J15" i="6" a="1"/>
  <c r="J15" i="6" s="1"/>
  <c r="J7" i="6" a="1"/>
  <c r="J7" i="6" s="1"/>
  <c r="J32" i="6" a="1"/>
  <c r="J32" i="6" s="1"/>
  <c r="J8" i="6" a="1"/>
  <c r="J8" i="6" s="1"/>
  <c r="J30" i="6" a="1"/>
  <c r="J30" i="6" s="1"/>
  <c r="J22" i="6" a="1"/>
  <c r="J22" i="6" s="1"/>
  <c r="J14" i="6" a="1"/>
  <c r="J14" i="6" s="1"/>
  <c r="J6" i="6" a="1"/>
  <c r="J6" i="6" s="1"/>
  <c r="J28" i="6" a="1"/>
  <c r="J28" i="6" s="1"/>
  <c r="J12" i="6" a="1"/>
  <c r="J12" i="6" s="1"/>
  <c r="J29" i="6" a="1"/>
  <c r="J29" i="6" s="1"/>
  <c r="J21" i="6" a="1"/>
  <c r="J21" i="6" s="1"/>
  <c r="J13" i="6" a="1"/>
  <c r="J13" i="6" s="1"/>
  <c r="J5" i="6" a="1"/>
  <c r="J5" i="6" s="1"/>
  <c r="M13" i="6" a="1"/>
  <c r="M13" i="6" s="1"/>
  <c r="N13" i="6" s="1" a="1"/>
  <c r="N13" i="6" s="1"/>
  <c r="B6" i="1"/>
  <c r="B21" i="1"/>
  <c r="B17" i="1"/>
  <c r="B13" i="1"/>
  <c r="B9" i="1"/>
  <c r="B5" i="1"/>
</calcChain>
</file>

<file path=xl/sharedStrings.xml><?xml version="1.0" encoding="utf-8"?>
<sst xmlns="http://schemas.openxmlformats.org/spreadsheetml/2006/main" count="6704" uniqueCount="1909">
  <si>
    <t>saison</t>
  </si>
  <si>
    <t>circuit</t>
  </si>
  <si>
    <t>pays</t>
  </si>
  <si>
    <t>pilote</t>
  </si>
  <si>
    <t>constructeur</t>
  </si>
  <si>
    <t>Ferrari</t>
  </si>
  <si>
    <t>position_grille</t>
  </si>
  <si>
    <t>position_course</t>
  </si>
  <si>
    <t>meilleur_tour</t>
  </si>
  <si>
    <t>points</t>
  </si>
  <si>
    <t>date</t>
  </si>
  <si>
    <t>Melbourne</t>
  </si>
  <si>
    <t>Australie</t>
  </si>
  <si>
    <t>ab</t>
  </si>
  <si>
    <t>Valtteri BOTTAS</t>
  </si>
  <si>
    <t>Lewis HAMILTON</t>
  </si>
  <si>
    <t>Max VERSTAPPEN</t>
  </si>
  <si>
    <t>Sebastian VETTEL</t>
  </si>
  <si>
    <t>Charles LECLERC</t>
  </si>
  <si>
    <t>Kevin MAGNUSSEN</t>
  </si>
  <si>
    <t>Mercedes</t>
  </si>
  <si>
    <t>Red Bull</t>
  </si>
  <si>
    <t>Haas</t>
  </si>
  <si>
    <t>Nico HULKENBERG</t>
  </si>
  <si>
    <t>Renault</t>
  </si>
  <si>
    <t>Kimi RAIKKONEN</t>
  </si>
  <si>
    <t>Alfa Romeo</t>
  </si>
  <si>
    <t>Lance STROLL</t>
  </si>
  <si>
    <t>Racing Point</t>
  </si>
  <si>
    <t>Daniil KVYAT</t>
  </si>
  <si>
    <t>Toro Rosso</t>
  </si>
  <si>
    <t>Pierre GASLY</t>
  </si>
  <si>
    <t>Lando NORRIS</t>
  </si>
  <si>
    <t>McLaren</t>
  </si>
  <si>
    <t>Sergio PEREZ</t>
  </si>
  <si>
    <t>Alexander ALBON</t>
  </si>
  <si>
    <t>Antonio GIOVINAZZI</t>
  </si>
  <si>
    <t>George RUSSELL</t>
  </si>
  <si>
    <t>Williams</t>
  </si>
  <si>
    <t>Robert KUBICA</t>
  </si>
  <si>
    <t>Romain GROSJEAN</t>
  </si>
  <si>
    <t>Daniel RICCIARDO</t>
  </si>
  <si>
    <t>Carlos SAINZ</t>
  </si>
  <si>
    <t>n°</t>
  </si>
  <si>
    <t>temps_qualification</t>
  </si>
  <si>
    <t>1'20''486</t>
  </si>
  <si>
    <t>1'20''598</t>
  </si>
  <si>
    <t>1'21''190</t>
  </si>
  <si>
    <t>1'21''320</t>
  </si>
  <si>
    <t>1'21''442</t>
  </si>
  <si>
    <t>1'21''826</t>
  </si>
  <si>
    <t>1'22''099</t>
  </si>
  <si>
    <t>1'22''304</t>
  </si>
  <si>
    <t>1'22''314</t>
  </si>
  <si>
    <t>1'22''781</t>
  </si>
  <si>
    <t>1'22''562</t>
  </si>
  <si>
    <t>1'22''570</t>
  </si>
  <si>
    <t>1'22''636</t>
  </si>
  <si>
    <t>1'22''714</t>
  </si>
  <si>
    <t>1'22''774</t>
  </si>
  <si>
    <t>1'23''017</t>
  </si>
  <si>
    <t>1'23''020</t>
  </si>
  <si>
    <t>1'23''084</t>
  </si>
  <si>
    <t>1'24''360</t>
  </si>
  <si>
    <t>1'26''067</t>
  </si>
  <si>
    <t>1'25''580</t>
  </si>
  <si>
    <t>1'26''057</t>
  </si>
  <si>
    <t>1'26''256</t>
  </si>
  <si>
    <t>1'26''926</t>
  </si>
  <si>
    <t>1'27''229</t>
  </si>
  <si>
    <t>1'27''448</t>
  </si>
  <si>
    <t>1'27''568</t>
  </si>
  <si>
    <t>1'27''954</t>
  </si>
  <si>
    <t>1'28''182</t>
  </si>
  <si>
    <t>1'28''188</t>
  </si>
  <si>
    <t>1'28''270</t>
  </si>
  <si>
    <t>1'28''444</t>
  </si>
  <si>
    <t>1'28''462</t>
  </si>
  <si>
    <t>1'28''479</t>
  </si>
  <si>
    <t>1'28''485</t>
  </si>
  <si>
    <t>1'28''555</t>
  </si>
  <si>
    <t>1'28''713</t>
  </si>
  <si>
    <t>1'29''284</t>
  </si>
  <si>
    <t>1'29''848</t>
  </si>
  <si>
    <t>1'30''899</t>
  </si>
  <si>
    <t>tour_en_tête</t>
  </si>
  <si>
    <t>1'21''164</t>
  </si>
  <si>
    <t>1'21''828</t>
  </si>
  <si>
    <t>1'21''838</t>
  </si>
  <si>
    <t>TAG Heuer</t>
  </si>
  <si>
    <t>1'21''879</t>
  </si>
  <si>
    <t>1'22''152</t>
  </si>
  <si>
    <t>1'23''187</t>
  </si>
  <si>
    <t>1'23''339</t>
  </si>
  <si>
    <t>1'23''532</t>
  </si>
  <si>
    <t>1'23''577</t>
  </si>
  <si>
    <t>-</t>
  </si>
  <si>
    <t>Fernando ALONSO</t>
  </si>
  <si>
    <t>1'23''692</t>
  </si>
  <si>
    <t>Stoffel VANDOORNE</t>
  </si>
  <si>
    <t>1'23''853</t>
  </si>
  <si>
    <t>Force India</t>
  </si>
  <si>
    <t>1'24''005</t>
  </si>
  <si>
    <t>1'24''230</t>
  </si>
  <si>
    <t>Esteban OCON</t>
  </si>
  <si>
    <t>1'24''786</t>
  </si>
  <si>
    <t>Brendon HARTLEY</t>
  </si>
  <si>
    <t>Honda</t>
  </si>
  <si>
    <t>1'24''532</t>
  </si>
  <si>
    <t>Marcus ERICSSON</t>
  </si>
  <si>
    <t>Sauber</t>
  </si>
  <si>
    <t>1'24''556</t>
  </si>
  <si>
    <t>1'24''636</t>
  </si>
  <si>
    <t>Sergey SIROTKIN</t>
  </si>
  <si>
    <t>1'24''922</t>
  </si>
  <si>
    <t>1'25''295</t>
  </si>
  <si>
    <t>moteur</t>
  </si>
  <si>
    <t>tours_course</t>
  </si>
  <si>
    <t>BWT Mercedes</t>
  </si>
  <si>
    <t>1'25''945</t>
  </si>
  <si>
    <t>1'26''373</t>
  </si>
  <si>
    <t>1'26''444</t>
  </si>
  <si>
    <t>1'26''469</t>
  </si>
  <si>
    <t>1'26''880</t>
  </si>
  <si>
    <t>1'26''958</t>
  </si>
  <si>
    <t>1'26''978</t>
  </si>
  <si>
    <t>1'27''019</t>
  </si>
  <si>
    <t>1'27''081</t>
  </si>
  <si>
    <t>1'27''600</t>
  </si>
  <si>
    <t>1'27''633</t>
  </si>
  <si>
    <t>1'27''944</t>
  </si>
  <si>
    <t>1'28''176</t>
  </si>
  <si>
    <t>1'28''511</t>
  </si>
  <si>
    <t>1'28''759</t>
  </si>
  <si>
    <t>1'28''805</t>
  </si>
  <si>
    <t>1'29''534</t>
  </si>
  <si>
    <t>1'30''649</t>
  </si>
  <si>
    <t>1'32''210</t>
  </si>
  <si>
    <t>1'32''573</t>
  </si>
  <si>
    <t>Felipe MASSA</t>
  </si>
  <si>
    <t>Jolyon PALMER</t>
  </si>
  <si>
    <t>f</t>
  </si>
  <si>
    <t>Pascal WEHRLEIN</t>
  </si>
  <si>
    <t>1'26''538</t>
  </si>
  <si>
    <t>1'26''593</t>
  </si>
  <si>
    <t>1'26''638</t>
  </si>
  <si>
    <t>1'26''711</t>
  </si>
  <si>
    <t>1'26''964</t>
  </si>
  <si>
    <t>1'27''033</t>
  </si>
  <si>
    <t>1'27''677</t>
  </si>
  <si>
    <t>1'28''045</t>
  </si>
  <si>
    <t>1'28''336</t>
  </si>
  <si>
    <t>1'28''475</t>
  </si>
  <si>
    <t>1'28''486</t>
  </si>
  <si>
    <t>1'29''052</t>
  </si>
  <si>
    <t>1'29''389</t>
  </si>
  <si>
    <t>1'29''440</t>
  </si>
  <si>
    <t>1'29''447</t>
  </si>
  <si>
    <t>1'30''077</t>
  </si>
  <si>
    <t>1'30''183</t>
  </si>
  <si>
    <t>1'32''052</t>
  </si>
  <si>
    <t>1'22''188</t>
  </si>
  <si>
    <t>1'22''456</t>
  </si>
  <si>
    <t>1'22''481</t>
  </si>
  <si>
    <t>1'23''033</t>
  </si>
  <si>
    <t>1'23''485</t>
  </si>
  <si>
    <t>1'24''074</t>
  </si>
  <si>
    <t>1'24''443</t>
  </si>
  <si>
    <t>1'24''487</t>
  </si>
  <si>
    <t>1'24''512</t>
  </si>
  <si>
    <t>1'25''081</t>
  </si>
  <si>
    <t>1'25''091</t>
  </si>
  <si>
    <t>1'25''425</t>
  </si>
  <si>
    <t>1'25''568</t>
  </si>
  <si>
    <t>1'26''465</t>
  </si>
  <si>
    <t>1'26''419</t>
  </si>
  <si>
    <t>1'26''847</t>
  </si>
  <si>
    <t>1'26''858</t>
  </si>
  <si>
    <t>1'27''143</t>
  </si>
  <si>
    <t>1'28''244</t>
  </si>
  <si>
    <t>Nico ROSBERG</t>
  </si>
  <si>
    <t>Jenson BUTTON</t>
  </si>
  <si>
    <t>Felipe NASR</t>
  </si>
  <si>
    <t>Manor</t>
  </si>
  <si>
    <t>Rio HARYANTO</t>
  </si>
  <si>
    <t>Esteban GUTIERREZ</t>
  </si>
  <si>
    <t>np</t>
  </si>
  <si>
    <t>1'28''997</t>
  </si>
  <si>
    <t>1'29''951</t>
  </si>
  <si>
    <t>1'30''557</t>
  </si>
  <si>
    <t>1'30''646</t>
  </si>
  <si>
    <t>1'30''701</t>
  </si>
  <si>
    <t>1'31''516</t>
  </si>
  <si>
    <t>1'31''671</t>
  </si>
  <si>
    <t>1'31''684</t>
  </si>
  <si>
    <t>1'32''288</t>
  </si>
  <si>
    <t>1'32''452</t>
  </si>
  <si>
    <t>1'32''553</t>
  </si>
  <si>
    <t>1'32''673</t>
  </si>
  <si>
    <t>1'32''711</t>
  </si>
  <si>
    <t>1'32''725</t>
  </si>
  <si>
    <t>1'32''780</t>
  </si>
  <si>
    <t>1'32''833</t>
  </si>
  <si>
    <t>1'32''862</t>
  </si>
  <si>
    <t>1'32''955</t>
  </si>
  <si>
    <t>1'32''998</t>
  </si>
  <si>
    <t>1'33''847</t>
  </si>
  <si>
    <t>1'33''892</t>
  </si>
  <si>
    <t>1'23''837</t>
  </si>
  <si>
    <t>1'24''197</t>
  </si>
  <si>
    <t>1'24''675</t>
  </si>
  <si>
    <t>1'25''033</t>
  </si>
  <si>
    <t>1'25''434</t>
  </si>
  <si>
    <t>1'25''458</t>
  </si>
  <si>
    <t>1'25''582</t>
  </si>
  <si>
    <t>1'25''589</t>
  </si>
  <si>
    <t>1'25''753</t>
  </si>
  <si>
    <t>1'25''865</t>
  </si>
  <si>
    <t>1'25''961</t>
  </si>
  <si>
    <t>1'26''125</t>
  </si>
  <si>
    <t>1'26''304</t>
  </si>
  <si>
    <t>1'27''601</t>
  </si>
  <si>
    <t>1'27''742</t>
  </si>
  <si>
    <t>1'27''435</t>
  </si>
  <si>
    <t>1'27''958</t>
  </si>
  <si>
    <t>1'28''322</t>
  </si>
  <si>
    <t>1'29''606</t>
  </si>
  <si>
    <t>1'29''627</t>
  </si>
  <si>
    <t>1'29''642</t>
  </si>
  <si>
    <t>Lotus</t>
  </si>
  <si>
    <t>Pastor MALDONADO</t>
  </si>
  <si>
    <t>nq</t>
  </si>
  <si>
    <t>Roberto MERHI</t>
  </si>
  <si>
    <t>Marussia</t>
  </si>
  <si>
    <t>Will STEVENS</t>
  </si>
  <si>
    <t>1'26''327</t>
  </si>
  <si>
    <t>1'26''921</t>
  </si>
  <si>
    <t>1'27''718</t>
  </si>
  <si>
    <t>1'27''757</t>
  </si>
  <si>
    <t>1'27''790</t>
  </si>
  <si>
    <t>1'28''087</t>
  </si>
  <si>
    <t>1'28''329</t>
  </si>
  <si>
    <t>1'28''510</t>
  </si>
  <si>
    <t>1'28''560</t>
  </si>
  <si>
    <t>1'29''480</t>
  </si>
  <si>
    <t>1'28''800</t>
  </si>
  <si>
    <t>1'28''868</t>
  </si>
  <si>
    <t>1'29''208</t>
  </si>
  <si>
    <t>1'29''209</t>
  </si>
  <si>
    <t>1'31''376</t>
  </si>
  <si>
    <t>1'31''422</t>
  </si>
  <si>
    <t>1'30''945</t>
  </si>
  <si>
    <t>1'31''092</t>
  </si>
  <si>
    <t>1'31''426</t>
  </si>
  <si>
    <t>1'31''457</t>
  </si>
  <si>
    <t>1'31''560</t>
  </si>
  <si>
    <t>1'31''719</t>
  </si>
  <si>
    <t>1'31''959</t>
  </si>
  <si>
    <t>1'31''970</t>
  </si>
  <si>
    <t>1'32''612</t>
  </si>
  <si>
    <t>1'32''797</t>
  </si>
  <si>
    <t>1'32''872</t>
  </si>
  <si>
    <t>1'33''338</t>
  </si>
  <si>
    <t>1'34''295</t>
  </si>
  <si>
    <t>dsq</t>
  </si>
  <si>
    <t>Jean-Éric VERGNE</t>
  </si>
  <si>
    <t>Adrian SUTIL</t>
  </si>
  <si>
    <t>Max CHILTON</t>
  </si>
  <si>
    <t>nc</t>
  </si>
  <si>
    <t>Jules BIANCHI</t>
  </si>
  <si>
    <t>Caterham</t>
  </si>
  <si>
    <t>Kamui KOBAYASHI</t>
  </si>
  <si>
    <t>1'44''231</t>
  </si>
  <si>
    <t>1'44''548</t>
  </si>
  <si>
    <t>1'44''595</t>
  </si>
  <si>
    <t>1'45''745</t>
  </si>
  <si>
    <t>1'45''819</t>
  </si>
  <si>
    <t>1'45''864</t>
  </si>
  <si>
    <t>1'46''030</t>
  </si>
  <si>
    <t>1'47''368</t>
  </si>
  <si>
    <t>1'48''079</t>
  </si>
  <si>
    <t>1'48''147</t>
  </si>
  <si>
    <t>1'44''437</t>
  </si>
  <si>
    <t>1'44''494</t>
  </si>
  <si>
    <t>1'44''688</t>
  </si>
  <si>
    <t>1'45''655</t>
  </si>
  <si>
    <t>1'45''867</t>
  </si>
  <si>
    <t>1'47''293</t>
  </si>
  <si>
    <t>1'34''293</t>
  </si>
  <si>
    <t>1'34''794</t>
  </si>
  <si>
    <t>1'35''117</t>
  </si>
  <si>
    <t>1'35''157</t>
  </si>
  <si>
    <t>1'36''993</t>
  </si>
  <si>
    <t>1'32''478</t>
  </si>
  <si>
    <t>1'32''568</t>
  </si>
  <si>
    <t>1'32''616</t>
  </si>
  <si>
    <t>1'32''634</t>
  </si>
  <si>
    <t>1'32''917</t>
  </si>
  <si>
    <t>1'33''066</t>
  </si>
  <si>
    <t>1'33''186</t>
  </si>
  <si>
    <t>1'33''210</t>
  </si>
  <si>
    <t>1'33''366</t>
  </si>
  <si>
    <t>1'33''691</t>
  </si>
  <si>
    <t>1'33''864</t>
  </si>
  <si>
    <t>1'34''202</t>
  </si>
  <si>
    <t>1'34''564</t>
  </si>
  <si>
    <t>1'34''766</t>
  </si>
  <si>
    <t>1'35''281</t>
  </si>
  <si>
    <t>1'35''635</t>
  </si>
  <si>
    <t>1'37''064</t>
  </si>
  <si>
    <t>1'37''332</t>
  </si>
  <si>
    <t>1'40''287</t>
  </si>
  <si>
    <t>1'49''947</t>
  </si>
  <si>
    <t>Mark WEBBER</t>
  </si>
  <si>
    <t>Paul di RESTA</t>
  </si>
  <si>
    <t>Cosworth</t>
  </si>
  <si>
    <t>Charles PIC</t>
  </si>
  <si>
    <t>Giedo van der GARDE</t>
  </si>
  <si>
    <t>1'29''274</t>
  </si>
  <si>
    <t>1'29''498</t>
  </si>
  <si>
    <t>1'29''560</t>
  </si>
  <si>
    <t>1'29''732</t>
  </si>
  <si>
    <t>1'29''759</t>
  </si>
  <si>
    <t>1'29''926</t>
  </si>
  <si>
    <t>1'30''198</t>
  </si>
  <si>
    <t>1'30''239</t>
  </si>
  <si>
    <t>1'30''395</t>
  </si>
  <si>
    <t>1'30''409</t>
  </si>
  <si>
    <t>1'30''454</t>
  </si>
  <si>
    <t>1'30''652</t>
  </si>
  <si>
    <t>1'30''710</t>
  </si>
  <si>
    <t>1'30''881</t>
  </si>
  <si>
    <t>1'30''894</t>
  </si>
  <si>
    <t>1'31''415</t>
  </si>
  <si>
    <t>1'32''259</t>
  </si>
  <si>
    <t>1'32''261</t>
  </si>
  <si>
    <t>1'32''636</t>
  </si>
  <si>
    <t>1'32''915</t>
  </si>
  <si>
    <t>1'27''407</t>
  </si>
  <si>
    <t>1'27''827</t>
  </si>
  <si>
    <t>1'28''490</t>
  </si>
  <si>
    <t>1'28''493</t>
  </si>
  <si>
    <t>1'28''523</t>
  </si>
  <si>
    <t>1'28''738</t>
  </si>
  <si>
    <t>1'29''013</t>
  </si>
  <si>
    <t>1'29''305</t>
  </si>
  <si>
    <t>1'30''357</t>
  </si>
  <si>
    <t>1'38''134</t>
  </si>
  <si>
    <t>1'38''778</t>
  </si>
  <si>
    <t>1'39''042</t>
  </si>
  <si>
    <t>1'39''900</t>
  </si>
  <si>
    <t>1'40''290</t>
  </si>
  <si>
    <t>1'47''614</t>
  </si>
  <si>
    <t>1'47''776</t>
  </si>
  <si>
    <t>1'48''909</t>
  </si>
  <si>
    <t>1'49''519</t>
  </si>
  <si>
    <t>1'50''626</t>
  </si>
  <si>
    <t>Timo GLOCK</t>
  </si>
  <si>
    <t>Bruno SENNA</t>
  </si>
  <si>
    <t>Heikki KOVALAINEN</t>
  </si>
  <si>
    <t>Vitaly PETROV</t>
  </si>
  <si>
    <t>Michael SCHUMACHER</t>
  </si>
  <si>
    <t>Pedro de la ROSA</t>
  </si>
  <si>
    <t>HRT</t>
  </si>
  <si>
    <t>Narain KARTHIKEYAN</t>
  </si>
  <si>
    <t>1'25''074</t>
  </si>
  <si>
    <t>1'25''302</t>
  </si>
  <si>
    <t>1'25''336</t>
  </si>
  <si>
    <t>1'25''651</t>
  </si>
  <si>
    <t>1'25''668</t>
  </si>
  <si>
    <t>1'25''686</t>
  </si>
  <si>
    <t>1'25''908</t>
  </si>
  <si>
    <t>1'26''451</t>
  </si>
  <si>
    <t>1'26''429</t>
  </si>
  <si>
    <t>1'26''497</t>
  </si>
  <si>
    <t>1'26''590</t>
  </si>
  <si>
    <t>1'26''663</t>
  </si>
  <si>
    <t>1'27''086</t>
  </si>
  <si>
    <t>1'27''497</t>
  </si>
  <si>
    <t>1'27''758</t>
  </si>
  <si>
    <t>1'28''679</t>
  </si>
  <si>
    <t>1'29''018</t>
  </si>
  <si>
    <t>1'30''923</t>
  </si>
  <si>
    <t>1'31''670</t>
  </si>
  <si>
    <t>1'33''495</t>
  </si>
  <si>
    <t>1'33''643</t>
  </si>
  <si>
    <t>1'29''187</t>
  </si>
  <si>
    <t>1'29''417</t>
  </si>
  <si>
    <t>1'29''438</t>
  </si>
  <si>
    <t>1'29''538</t>
  </si>
  <si>
    <t>1'30''254</t>
  </si>
  <si>
    <t>1'30''274</t>
  </si>
  <si>
    <t>1'30''277</t>
  </si>
  <si>
    <t>1'30''592</t>
  </si>
  <si>
    <t>1'30''605</t>
  </si>
  <si>
    <t>1'30''620</t>
  </si>
  <si>
    <t>1'30''759</t>
  </si>
  <si>
    <t>1'30''843</t>
  </si>
  <si>
    <t>1'30''855</t>
  </si>
  <si>
    <t>1'30''931</t>
  </si>
  <si>
    <t>1'31''940</t>
  </si>
  <si>
    <t>1'33''214</t>
  </si>
  <si>
    <t>1'33''693</t>
  </si>
  <si>
    <t>1'34''021</t>
  </si>
  <si>
    <t>1'34''253</t>
  </si>
  <si>
    <t>1'35''011</t>
  </si>
  <si>
    <t>Sébastien BUEMI</t>
  </si>
  <si>
    <t>Jaime ALGUERSUARI</t>
  </si>
  <si>
    <t>Nick HEIDFELD</t>
  </si>
  <si>
    <t>Jarno TRULLI</t>
  </si>
  <si>
    <t>Jérôme d'AMBROSIO</t>
  </si>
  <si>
    <t>Virgin</t>
  </si>
  <si>
    <t>Rubens BARRICHELLO</t>
  </si>
  <si>
    <t>Vitantonio LIUZZI</t>
  </si>
  <si>
    <t>1'28''947</t>
  </si>
  <si>
    <t>1'29''487</t>
  </si>
  <si>
    <t>1'29''600</t>
  </si>
  <si>
    <t>1'29''844</t>
  </si>
  <si>
    <t>1'29''883</t>
  </si>
  <si>
    <t>1'29''962</t>
  </si>
  <si>
    <t>1'30''064</t>
  </si>
  <si>
    <t>1'30''314</t>
  </si>
  <si>
    <t>1'30''384</t>
  </si>
  <si>
    <t>1'30''467</t>
  </si>
  <si>
    <t>1'30''836</t>
  </si>
  <si>
    <t>1'31''404</t>
  </si>
  <si>
    <t>1'31''526</t>
  </si>
  <si>
    <t>1'31''941</t>
  </si>
  <si>
    <t>1'32''377</t>
  </si>
  <si>
    <t>1'32''550</t>
  </si>
  <si>
    <t>1'33''503</t>
  </si>
  <si>
    <t>1'34''102</t>
  </si>
  <si>
    <t>1'34''523</t>
  </si>
  <si>
    <t>1'34''918</t>
  </si>
  <si>
    <t>1'35''319</t>
  </si>
  <si>
    <t>1'35''789</t>
  </si>
  <si>
    <t>1'23''529</t>
  </si>
  <si>
    <t>1'24''307</t>
  </si>
  <si>
    <t>1'24''395</t>
  </si>
  <si>
    <t>1'24''779</t>
  </si>
  <si>
    <t>1'24''974</t>
  </si>
  <si>
    <t>1'25''247</t>
  </si>
  <si>
    <t>1'25''421</t>
  </si>
  <si>
    <t>1'25''599</t>
  </si>
  <si>
    <t>1'25''626</t>
  </si>
  <si>
    <t>1'27''066</t>
  </si>
  <si>
    <t>1'25''971</t>
  </si>
  <si>
    <t>1'26''103</t>
  </si>
  <si>
    <t>1'26''108</t>
  </si>
  <si>
    <t>1'26''739</t>
  </si>
  <si>
    <t>1'26''768</t>
  </si>
  <si>
    <t>1'31''407</t>
  </si>
  <si>
    <t>1'27''239</t>
  </si>
  <si>
    <t>1'29''254</t>
  </si>
  <si>
    <t>1'29''342</t>
  </si>
  <si>
    <t>1'29''858</t>
  </si>
  <si>
    <t>1'30''822</t>
  </si>
  <si>
    <t>1'32''978</t>
  </si>
  <si>
    <t>BMW Sauber</t>
  </si>
  <si>
    <t>Karun CHANDHOK</t>
  </si>
  <si>
    <t>Lucas di GRASSI</t>
  </si>
  <si>
    <t>1'23''919</t>
  </si>
  <si>
    <t>1'24''035</t>
  </si>
  <si>
    <t>1'24''111</t>
  </si>
  <si>
    <t>1'24''837</t>
  </si>
  <si>
    <t>1'24''884</t>
  </si>
  <si>
    <t>1'24''927</t>
  </si>
  <si>
    <t>1'25''217</t>
  </si>
  <si>
    <t>1'25''372</t>
  </si>
  <si>
    <t>1'26''036</t>
  </si>
  <si>
    <t>1'25''184</t>
  </si>
  <si>
    <t>1'25''638</t>
  </si>
  <si>
    <t>1'25''743</t>
  </si>
  <si>
    <t>1'25''747</t>
  </si>
  <si>
    <t>1'25''748</t>
  </si>
  <si>
    <t>1'25''777</t>
  </si>
  <si>
    <t>1'26''089</t>
  </si>
  <si>
    <t>1'26''471</t>
  </si>
  <si>
    <t>1'28''797</t>
  </si>
  <si>
    <t>1'29''592</t>
  </si>
  <si>
    <t>1'30''185</t>
  </si>
  <si>
    <t>1'30''526</t>
  </si>
  <si>
    <t>1'30''613</t>
  </si>
  <si>
    <t>1'28''358</t>
  </si>
  <si>
    <t>1'28''489</t>
  </si>
  <si>
    <t>1'28''506</t>
  </si>
  <si>
    <t>1'29''185</t>
  </si>
  <si>
    <t>1'29''210</t>
  </si>
  <si>
    <t>1'29''291</t>
  </si>
  <si>
    <t>1'29''537</t>
  </si>
  <si>
    <t>1'29''570</t>
  </si>
  <si>
    <t>1'29''685</t>
  </si>
  <si>
    <t>1'29''707</t>
  </si>
  <si>
    <t>1'29''713</t>
  </si>
  <si>
    <t>1'30''587</t>
  </si>
  <si>
    <t>1'31''556</t>
  </si>
  <si>
    <t>1'33''638</t>
  </si>
  <si>
    <t>1'34''230</t>
  </si>
  <si>
    <t>1'35''045</t>
  </si>
  <si>
    <t>1'36''607</t>
  </si>
  <si>
    <t>1'43''132</t>
  </si>
  <si>
    <t>1'43''223</t>
  </si>
  <si>
    <t>2'27''276</t>
  </si>
  <si>
    <t>clé</t>
  </si>
  <si>
    <t>Brawn GP</t>
  </si>
  <si>
    <t>Toyota</t>
  </si>
  <si>
    <t>Sébastien BOURDAIS</t>
  </si>
  <si>
    <t>BMW</t>
  </si>
  <si>
    <t>Giancarlo FISICHELLA</t>
  </si>
  <si>
    <t>Nelsinho PIQUET</t>
  </si>
  <si>
    <t>Kazuki NAKAJIMA</t>
  </si>
  <si>
    <t>1'26''202</t>
  </si>
  <si>
    <t>1'26''505</t>
  </si>
  <si>
    <t>1'26''830</t>
  </si>
  <si>
    <t>1'26''914</t>
  </si>
  <si>
    <t>1'26''973</t>
  </si>
  <si>
    <t>1'26''975</t>
  </si>
  <si>
    <t>1'27''127</t>
  </si>
  <si>
    <t>1'27''163</t>
  </si>
  <si>
    <t>1'27''246</t>
  </si>
  <si>
    <t>1'25''504</t>
  </si>
  <si>
    <t>1'25''605</t>
  </si>
  <si>
    <t>1'25''607</t>
  </si>
  <si>
    <t>1'25''726</t>
  </si>
  <si>
    <t>1'26''503</t>
  </si>
  <si>
    <t>1'26''598</t>
  </si>
  <si>
    <t>1'26''677</t>
  </si>
  <si>
    <t>1'26''742</t>
  </si>
  <si>
    <t>1'27''706</t>
  </si>
  <si>
    <t>1'27''988</t>
  </si>
  <si>
    <t>1'28''020</t>
  </si>
  <si>
    <t>1'28''140</t>
  </si>
  <si>
    <t>1'28''283</t>
  </si>
  <si>
    <t>1'28''416</t>
  </si>
  <si>
    <t>1'28''488</t>
  </si>
  <si>
    <t>1'28''508</t>
  </si>
  <si>
    <t>1'28''712</t>
  </si>
  <si>
    <t>1'28''916</t>
  </si>
  <si>
    <t>1'28''943</t>
  </si>
  <si>
    <t>1'29''005</t>
  </si>
  <si>
    <t>1'29''020</t>
  </si>
  <si>
    <t>1'29''066</t>
  </si>
  <si>
    <t>1'29''141</t>
  </si>
  <si>
    <t>1'29''230</t>
  </si>
  <si>
    <t>1'29''823</t>
  </si>
  <si>
    <t>1'29''923</t>
  </si>
  <si>
    <t>1'30''502</t>
  </si>
  <si>
    <t>Takuma SATO</t>
  </si>
  <si>
    <t>Super Aguri</t>
  </si>
  <si>
    <t>David COULTHARD</t>
  </si>
  <si>
    <t>Anthony DAVIDSON</t>
  </si>
  <si>
    <t>1'27''418</t>
  </si>
  <si>
    <t>1'27''452</t>
  </si>
  <si>
    <t>1'27''739</t>
  </si>
  <si>
    <t>1'27''903</t>
  </si>
  <si>
    <t>1'28''090</t>
  </si>
  <si>
    <t>1'28''175</t>
  </si>
  <si>
    <t>1'28''603</t>
  </si>
  <si>
    <t>1'28''736</t>
  </si>
  <si>
    <t>1'28''753</t>
  </si>
  <si>
    <t>1'29''310</t>
  </si>
  <si>
    <t>1'29''502</t>
  </si>
  <si>
    <t>1'29''558</t>
  </si>
  <si>
    <t>1'29''639</t>
  </si>
  <si>
    <t>1'30''892</t>
  </si>
  <si>
    <t>1'31''384</t>
  </si>
  <si>
    <t>1'32''021</t>
  </si>
  <si>
    <t>1'26''714</t>
  </si>
  <si>
    <t>1'26''869</t>
  </si>
  <si>
    <t>1'27''079</t>
  </si>
  <si>
    <t>1'27''178</t>
  </si>
  <si>
    <t>1'27''236</t>
  </si>
  <si>
    <t>1'28''527</t>
  </si>
  <si>
    <t>1'28''687</t>
  </si>
  <si>
    <t>1'29''041</t>
  </si>
  <si>
    <t>1'29''593</t>
  </si>
  <si>
    <t>1'26''173</t>
  </si>
  <si>
    <t>1'26''189</t>
  </si>
  <si>
    <t>1'26''259</t>
  </si>
  <si>
    <t>1'26''413</t>
  </si>
  <si>
    <t>1'27''207</t>
  </si>
  <si>
    <t>1'27''446</t>
  </si>
  <si>
    <t>1'27''859</t>
  </si>
  <si>
    <t>1'28''208</t>
  </si>
  <si>
    <t>1'28''330</t>
  </si>
  <si>
    <t>1'29''059</t>
  </si>
  <si>
    <t>Ralf SCHUMACHER</t>
  </si>
  <si>
    <t>Spyker</t>
  </si>
  <si>
    <t>Alexander WURZ</t>
  </si>
  <si>
    <t>Scott SPEED</t>
  </si>
  <si>
    <t>Christijan ALBERS</t>
  </si>
  <si>
    <t>1'26''072</t>
  </si>
  <si>
    <t>1'26''493</t>
  </si>
  <si>
    <t>1'26''556</t>
  </si>
  <si>
    <t>1'26''755</t>
  </si>
  <si>
    <t>1'27''347</t>
  </si>
  <si>
    <t>1'27''634</t>
  </si>
  <si>
    <t>1'27''934</t>
  </si>
  <si>
    <t>1'28''404</t>
  </si>
  <si>
    <t>1'28''692</t>
  </si>
  <si>
    <t>1'28''871</t>
  </si>
  <si>
    <t>1'26''909</t>
  </si>
  <si>
    <t>1'27''264</t>
  </si>
  <si>
    <t>1'27''393</t>
  </si>
  <si>
    <t>1'27''679</t>
  </si>
  <si>
    <t>1'28''305</t>
  </si>
  <si>
    <t>1'28''579</t>
  </si>
  <si>
    <t>1'29''267</t>
  </si>
  <si>
    <t>1'29''339</t>
  </si>
  <si>
    <t>1'31''932</t>
  </si>
  <si>
    <t>1'25''235</t>
  </si>
  <si>
    <t>1'26''314</t>
  </si>
  <si>
    <t>1'26''351</t>
  </si>
  <si>
    <t>1'26''642</t>
  </si>
  <si>
    <t>1'26''721</t>
  </si>
  <si>
    <t>1'26''722</t>
  </si>
  <si>
    <t>1'26''892</t>
  </si>
  <si>
    <t>1'27''044</t>
  </si>
  <si>
    <t>1'27''501</t>
  </si>
  <si>
    <t>1'27''592</t>
  </si>
  <si>
    <t>1'27''796</t>
  </si>
  <si>
    <t>1'28''034</t>
  </si>
  <si>
    <t>1'28''098</t>
  </si>
  <si>
    <t>1'28''282</t>
  </si>
  <si>
    <t>1'28''303</t>
  </si>
  <si>
    <t>1'28''387</t>
  </si>
  <si>
    <t>1'28''487</t>
  </si>
  <si>
    <t>1'28''953</t>
  </si>
  <si>
    <t>Jacques VILLENEUVE</t>
  </si>
  <si>
    <t>Midland</t>
  </si>
  <si>
    <t>Yuji IDE</t>
  </si>
  <si>
    <t>Juan-Pablo MONTOYA</t>
  </si>
  <si>
    <t>Tiago MONTEIRO</t>
  </si>
  <si>
    <t>Christian KLIEN</t>
  </si>
  <si>
    <t>1'25''229</t>
  </si>
  <si>
    <t>1'25''635</t>
  </si>
  <si>
    <t>1'25''778</t>
  </si>
  <si>
    <t>1'25''822</t>
  </si>
  <si>
    <t>1'25''976</t>
  </si>
  <si>
    <t>1'26''612</t>
  </si>
  <si>
    <t>1'26''937</t>
  </si>
  <si>
    <t>1'27''579</t>
  </si>
  <si>
    <t>1'29''239</t>
  </si>
  <si>
    <t>1'26''718</t>
  </si>
  <si>
    <t>1'27''023</t>
  </si>
  <si>
    <t>1'27''219</t>
  </si>
  <si>
    <t>1'27''591</t>
  </si>
  <si>
    <t>1'29''422</t>
  </si>
  <si>
    <t>1'29''943</t>
  </si>
  <si>
    <t>1'30''226</t>
  </si>
  <si>
    <t>1'30''426</t>
  </si>
  <si>
    <t>1'30''709</t>
  </si>
  <si>
    <t>1'32''279</t>
  </si>
  <si>
    <t>1'36''164</t>
  </si>
  <si>
    <t>1'26''045</t>
  </si>
  <si>
    <t>1'27''180</t>
  </si>
  <si>
    <t>1'27''464</t>
  </si>
  <si>
    <t>1'27''561</t>
  </si>
  <si>
    <t>1'27''690</t>
  </si>
  <si>
    <t>1'27''700</t>
  </si>
  <si>
    <t>1'27''799</t>
  </si>
  <si>
    <t>1'27''800</t>
  </si>
  <si>
    <t>1'27''810</t>
  </si>
  <si>
    <t>1'28''250</t>
  </si>
  <si>
    <t>1'28''321</t>
  </si>
  <si>
    <t>1'28''367</t>
  </si>
  <si>
    <t>1'29''238</t>
  </si>
  <si>
    <t>1'29''687</t>
  </si>
  <si>
    <t>1'30''574</t>
  </si>
  <si>
    <t>1'33''737</t>
  </si>
  <si>
    <t>1'41''351</t>
  </si>
  <si>
    <t>Petronas</t>
  </si>
  <si>
    <t>BAR</t>
  </si>
  <si>
    <t>Jordan</t>
  </si>
  <si>
    <t>Patrick FRIESACHER</t>
  </si>
  <si>
    <t>Minardi</t>
  </si>
  <si>
    <t>1'25''683</t>
  </si>
  <si>
    <t>1'25''994</t>
  </si>
  <si>
    <t>1'26''233</t>
  </si>
  <si>
    <t>1'26''255</t>
  </si>
  <si>
    <t>1'26''260</t>
  </si>
  <si>
    <t>1'26''261</t>
  </si>
  <si>
    <t>1'26''393</t>
  </si>
  <si>
    <t>1'26''536</t>
  </si>
  <si>
    <t>1'26''627</t>
  </si>
  <si>
    <t>1'26''690</t>
  </si>
  <si>
    <t>1'26''854</t>
  </si>
  <si>
    <t>1'26''893</t>
  </si>
  <si>
    <t>1'27''116</t>
  </si>
  <si>
    <t>1'27''745</t>
  </si>
  <si>
    <t>1'27''877</t>
  </si>
  <si>
    <t>1'27''970</t>
  </si>
  <si>
    <t>1'28''999</t>
  </si>
  <si>
    <t>1'32''852</t>
  </si>
  <si>
    <t>1'33''144</t>
  </si>
  <si>
    <t>3'01''460</t>
  </si>
  <si>
    <t>3'04''429</t>
  </si>
  <si>
    <t>3'04''996</t>
  </si>
  <si>
    <t>3'06''846</t>
  </si>
  <si>
    <t>3'07''212</t>
  </si>
  <si>
    <t>3'07''477</t>
  </si>
  <si>
    <t>3'09''130</t>
  </si>
  <si>
    <t>3'12''128</t>
  </si>
  <si>
    <t>3'14''645</t>
  </si>
  <si>
    <t>3'15''558</t>
  </si>
  <si>
    <t>3'16''822</t>
  </si>
  <si>
    <t>3'17''092</t>
  </si>
  <si>
    <t>3'17''466</t>
  </si>
  <si>
    <t>3'20''329</t>
  </si>
  <si>
    <t>3'22''717</t>
  </si>
  <si>
    <t>3'28''363</t>
  </si>
  <si>
    <t>Jaguar</t>
  </si>
  <si>
    <t>Ford Cosworth</t>
  </si>
  <si>
    <t>Cristiano da MATTA</t>
  </si>
  <si>
    <t>Olivier PANIS</t>
  </si>
  <si>
    <t>Giorgio PANTANO</t>
  </si>
  <si>
    <t>Gimmi BRUNI</t>
  </si>
  <si>
    <t>Zsolt BAUMGARTNER</t>
  </si>
  <si>
    <t>1'24''408</t>
  </si>
  <si>
    <t>1'24''482</t>
  </si>
  <si>
    <t>1'24''998</t>
  </si>
  <si>
    <t>1'25''699</t>
  </si>
  <si>
    <t>1'25''805</t>
  </si>
  <si>
    <t>1'25''851</t>
  </si>
  <si>
    <t>1'25''925</t>
  </si>
  <si>
    <t>1'26''290</t>
  </si>
  <si>
    <t>1'26''297</t>
  </si>
  <si>
    <t>1'27''065</t>
  </si>
  <si>
    <t>1'27''294</t>
  </si>
  <si>
    <t>1'27''823</t>
  </si>
  <si>
    <t>1'27''845</t>
  </si>
  <si>
    <t>1'28''178</t>
  </si>
  <si>
    <t>1'30''140</t>
  </si>
  <si>
    <t>1'30''681</t>
  </si>
  <si>
    <t>1'24''125</t>
  </si>
  <si>
    <t>1'24''179</t>
  </si>
  <si>
    <t>1'25''088</t>
  </si>
  <si>
    <t>1'25''286</t>
  </si>
  <si>
    <t>1'25''824</t>
  </si>
  <si>
    <t>1'25''952</t>
  </si>
  <si>
    <t>1'25''982</t>
  </si>
  <si>
    <t>1'26''077</t>
  </si>
  <si>
    <t>1'26''275</t>
  </si>
  <si>
    <t>1'26''282</t>
  </si>
  <si>
    <t>1'26''328</t>
  </si>
  <si>
    <t>1'26''846</t>
  </si>
  <si>
    <t>1'27''503</t>
  </si>
  <si>
    <t>1'27''807</t>
  </si>
  <si>
    <t>1'27''820</t>
  </si>
  <si>
    <t>1'27''840</t>
  </si>
  <si>
    <t>1'27''936</t>
  </si>
  <si>
    <t>1'30''161</t>
  </si>
  <si>
    <t>1'30''621</t>
  </si>
  <si>
    <t>écart_tour_qualif</t>
  </si>
  <si>
    <t>conversion_tour</t>
  </si>
  <si>
    <t>conversion_qualif</t>
  </si>
  <si>
    <t>Heinz-Harald FRENTZEN</t>
  </si>
  <si>
    <t>Jos VERSTAPPEN</t>
  </si>
  <si>
    <t>Antonio PIZZONIA</t>
  </si>
  <si>
    <t>Justin WILSON</t>
  </si>
  <si>
    <t>Ralph FIRMAN</t>
  </si>
  <si>
    <t>Enrique BERNOLDI</t>
  </si>
  <si>
    <t>Arrows</t>
  </si>
  <si>
    <t>Asiatech</t>
  </si>
  <si>
    <t>1'27''173</t>
  </si>
  <si>
    <t>1'28''101</t>
  </si>
  <si>
    <t>1'28''274</t>
  </si>
  <si>
    <t>1'28''288</t>
  </si>
  <si>
    <t>1'28''420</t>
  </si>
  <si>
    <t>1'28''464</t>
  </si>
  <si>
    <t>1'28''682</t>
  </si>
  <si>
    <t>1'28''830</t>
  </si>
  <si>
    <t>1'28''928</t>
  </si>
  <si>
    <t>1'29''105</t>
  </si>
  <si>
    <t>1'29''136</t>
  </si>
  <si>
    <t>1'29''344</t>
  </si>
  <si>
    <t>1'29''367</t>
  </si>
  <si>
    <t>1'29''470</t>
  </si>
  <si>
    <t>1'31''242</t>
  </si>
  <si>
    <t>1'31''723</t>
  </si>
  <si>
    <t>1'27''724</t>
  </si>
  <si>
    <t>1'27''759</t>
  </si>
  <si>
    <t>1'27''942</t>
  </si>
  <si>
    <t>1'28''170</t>
  </si>
  <si>
    <t>1'28''272</t>
  </si>
  <si>
    <t>1'28''600</t>
  </si>
  <si>
    <t>1'28''617</t>
  </si>
  <si>
    <t>1'28''638</t>
  </si>
  <si>
    <t>1'28''770</t>
  </si>
  <si>
    <t>1'29''096</t>
  </si>
  <si>
    <t>1'29''217</t>
  </si>
  <si>
    <t>1'29''694</t>
  </si>
  <si>
    <t>1'29''697</t>
  </si>
  <si>
    <t>1'31''785</t>
  </si>
  <si>
    <t>1'33''139</t>
  </si>
  <si>
    <t>1'33''519</t>
  </si>
  <si>
    <t>1'33''753</t>
  </si>
  <si>
    <t>1'36''644</t>
  </si>
  <si>
    <t>1'37''066</t>
  </si>
  <si>
    <t>Eddie IRVINE</t>
  </si>
  <si>
    <t>Mika SALO</t>
  </si>
  <si>
    <t>Alex YOONG</t>
  </si>
  <si>
    <t>Allan McNISH</t>
  </si>
  <si>
    <t>1'25''843</t>
  </si>
  <si>
    <t>1'25''848</t>
  </si>
  <si>
    <t>1'26''279</t>
  </si>
  <si>
    <t>1'26''446</t>
  </si>
  <si>
    <t>1'27''161</t>
  </si>
  <si>
    <t>1'27''249</t>
  </si>
  <si>
    <t>1'27''710</t>
  </si>
  <si>
    <t>1'27''869</t>
  </si>
  <si>
    <t>1'27''972</t>
  </si>
  <si>
    <t>1'28''232</t>
  </si>
  <si>
    <t>1'28''361</t>
  </si>
  <si>
    <t>1'28''381</t>
  </si>
  <si>
    <t>1'28''657</t>
  </si>
  <si>
    <t>1'29''205</t>
  </si>
  <si>
    <t>1'29''474</t>
  </si>
  <si>
    <t>1'29''636</t>
  </si>
  <si>
    <t>1'29''738</t>
  </si>
  <si>
    <t>1'30''086</t>
  </si>
  <si>
    <t>1'30''113</t>
  </si>
  <si>
    <t>1'30''192</t>
  </si>
  <si>
    <t>1'31''504</t>
  </si>
  <si>
    <t>1'53''351</t>
  </si>
  <si>
    <t>1'28''541</t>
  </si>
  <si>
    <t>1'28''628</t>
  </si>
  <si>
    <t>1'29''143</t>
  </si>
  <si>
    <t>1'31''186</t>
  </si>
  <si>
    <t>1'31''539</t>
  </si>
  <si>
    <t>1'32''225</t>
  </si>
  <si>
    <t>1'32''548</t>
  </si>
  <si>
    <t>1'33''296</t>
  </si>
  <si>
    <t>1'33''534</t>
  </si>
  <si>
    <t>1'33''540</t>
  </si>
  <si>
    <t>1'34''233</t>
  </si>
  <si>
    <t>1'34''653</t>
  </si>
  <si>
    <t>1'35''052</t>
  </si>
  <si>
    <t>1'35''197</t>
  </si>
  <si>
    <t>Luciano BURTI</t>
  </si>
  <si>
    <t>Jean ALESI</t>
  </si>
  <si>
    <t>Prost</t>
  </si>
  <si>
    <t>Acer</t>
  </si>
  <si>
    <t>European</t>
  </si>
  <si>
    <t>Benetton</t>
  </si>
  <si>
    <t>Mika HAKKINEN</t>
  </si>
  <si>
    <t>Tarso MARQUES</t>
  </si>
  <si>
    <t>Gaston MAZZACANE</t>
  </si>
  <si>
    <t>1'27''263</t>
  </si>
  <si>
    <t>1'27''461</t>
  </si>
  <si>
    <t>1'27''658</t>
  </si>
  <si>
    <t>1'27''719</t>
  </si>
  <si>
    <t>1'28''010</t>
  </si>
  <si>
    <t>1'28''377</t>
  </si>
  <si>
    <t>1'28''435</t>
  </si>
  <si>
    <t>1'28''518</t>
  </si>
  <si>
    <t>1'28''615</t>
  </si>
  <si>
    <t>1'28''965</t>
  </si>
  <si>
    <t>1'28''993</t>
  </si>
  <si>
    <t>1'29''893</t>
  </si>
  <si>
    <t>1'29''934</t>
  </si>
  <si>
    <t>1'30''035</t>
  </si>
  <si>
    <t>1'30''209</t>
  </si>
  <si>
    <t>1'30''520</t>
  </si>
  <si>
    <t>1'30''657</t>
  </si>
  <si>
    <t>1'30''798</t>
  </si>
  <si>
    <t>1'30''978</t>
  </si>
  <si>
    <t>1'33''228</t>
  </si>
  <si>
    <t>1'28''214</t>
  </si>
  <si>
    <t>1'28''838</t>
  </si>
  <si>
    <t>1'29''060</t>
  </si>
  <si>
    <t>1'29''612</t>
  </si>
  <si>
    <t>1'30''199</t>
  </si>
  <si>
    <t>1'30''229</t>
  </si>
  <si>
    <t>1'30''266</t>
  </si>
  <si>
    <t>1'30''317</t>
  </si>
  <si>
    <t>1'30''432</t>
  </si>
  <si>
    <t>1'30''903</t>
  </si>
  <si>
    <t>1'31''030</t>
  </si>
  <si>
    <t>1'31''267</t>
  </si>
  <si>
    <t>1'31''999</t>
  </si>
  <si>
    <t>1'32''001</t>
  </si>
  <si>
    <t>1'32''043</t>
  </si>
  <si>
    <t>1'32''407</t>
  </si>
  <si>
    <t>1'34''406</t>
  </si>
  <si>
    <t>1'34''432</t>
  </si>
  <si>
    <t>1'36''689</t>
  </si>
  <si>
    <t>1'38''249</t>
  </si>
  <si>
    <t>Playlife</t>
  </si>
  <si>
    <t>Ricardo ZONTA</t>
  </si>
  <si>
    <t>Marc GENE</t>
  </si>
  <si>
    <t>Fondmetal</t>
  </si>
  <si>
    <t>Peugeot</t>
  </si>
  <si>
    <t>Pedro DINIZ</t>
  </si>
  <si>
    <t>Mugen Honda</t>
  </si>
  <si>
    <t>Supertec</t>
  </si>
  <si>
    <t>Johnny HERBERT</t>
  </si>
  <si>
    <t>1'31''481</t>
  </si>
  <si>
    <t>1'31''752</t>
  </si>
  <si>
    <t>1'32''110</t>
  </si>
  <si>
    <t>1'32''433</t>
  </si>
  <si>
    <t>1'32''525</t>
  </si>
  <si>
    <t>1'32''977</t>
  </si>
  <si>
    <t>1'33''185</t>
  </si>
  <si>
    <t>1'33''223</t>
  </si>
  <si>
    <t>1'33''231</t>
  </si>
  <si>
    <t>1'33''351</t>
  </si>
  <si>
    <t>1'33''435</t>
  </si>
  <si>
    <t>1'33''449</t>
  </si>
  <si>
    <t>1'33''459</t>
  </si>
  <si>
    <t>1'33''471</t>
  </si>
  <si>
    <t>1'33''653</t>
  </si>
  <si>
    <t>1'34''111</t>
  </si>
  <si>
    <t>1'34''834</t>
  </si>
  <si>
    <t>1'35''088</t>
  </si>
  <si>
    <t>1'35''241</t>
  </si>
  <si>
    <t>1'35''663</t>
  </si>
  <si>
    <t>2'12''970</t>
  </si>
  <si>
    <t>1'30''556</t>
  </si>
  <si>
    <t>1'30''910</t>
  </si>
  <si>
    <t>1'31''075</t>
  </si>
  <si>
    <t>1'31''102</t>
  </si>
  <si>
    <t>1'31''359</t>
  </si>
  <si>
    <t>1'31''514</t>
  </si>
  <si>
    <t>1'31''968</t>
  </si>
  <si>
    <t>1'31''992</t>
  </si>
  <si>
    <t>1'32''018</t>
  </si>
  <si>
    <t>1'32''220</t>
  </si>
  <si>
    <t>1'32''323</t>
  </si>
  <si>
    <t>1'32''477</t>
  </si>
  <si>
    <t>1'32''775</t>
  </si>
  <si>
    <t>1'33''024</t>
  </si>
  <si>
    <t>1'33''117</t>
  </si>
  <si>
    <t>1'33''197</t>
  </si>
  <si>
    <t>1'33''261</t>
  </si>
  <si>
    <t>1'33''378</t>
  </si>
  <si>
    <t>1'33''828</t>
  </si>
  <si>
    <t>1'34''705</t>
  </si>
  <si>
    <t>Stewart</t>
  </si>
  <si>
    <t>Tora TAKAGI</t>
  </si>
  <si>
    <t>Luca BADOER</t>
  </si>
  <si>
    <t>Alessandro ZANARDI</t>
  </si>
  <si>
    <t>Damon HILL</t>
  </si>
  <si>
    <t>1'30''462</t>
  </si>
  <si>
    <t>1'30''946</t>
  </si>
  <si>
    <t>1'31''781</t>
  </si>
  <si>
    <t>1'32''148</t>
  </si>
  <si>
    <t>1'32''276</t>
  </si>
  <si>
    <t>1'32''289</t>
  </si>
  <si>
    <t>1'32''540</t>
  </si>
  <si>
    <t>1'32''691</t>
  </si>
  <si>
    <t>1'32''695</t>
  </si>
  <si>
    <t>1'32''789</t>
  </si>
  <si>
    <t>1'32''888</t>
  </si>
  <si>
    <t>1'32''971</t>
  </si>
  <si>
    <t>1'33''374</t>
  </si>
  <si>
    <t>1'33''549</t>
  </si>
  <si>
    <t>1'33''910</t>
  </si>
  <si>
    <t>1'34''182</t>
  </si>
  <si>
    <t>1'34''244</t>
  </si>
  <si>
    <t>1'34''412</t>
  </si>
  <si>
    <t>1'35''068</t>
  </si>
  <si>
    <t>1'35''316</t>
  </si>
  <si>
    <t>1'37''013</t>
  </si>
  <si>
    <t>1'32''112</t>
  </si>
  <si>
    <t>1'32''894</t>
  </si>
  <si>
    <t>1'33''309</t>
  </si>
  <si>
    <t>1'33''407</t>
  </si>
  <si>
    <t>1'33''560</t>
  </si>
  <si>
    <t>1'33''603</t>
  </si>
  <si>
    <t>1'33''657</t>
  </si>
  <si>
    <t>1'34''748</t>
  </si>
  <si>
    <t>1'34''756</t>
  </si>
  <si>
    <t>1'34''771</t>
  </si>
  <si>
    <t>1'34''980</t>
  </si>
  <si>
    <t>1'35''220</t>
  </si>
  <si>
    <t>1'35''877</t>
  </si>
  <si>
    <t>1'35''910</t>
  </si>
  <si>
    <t>1'36''068</t>
  </si>
  <si>
    <t>1'37''073</t>
  </si>
  <si>
    <t>1'37''146</t>
  </si>
  <si>
    <t>1'37''454</t>
  </si>
  <si>
    <t>Mecachrome</t>
  </si>
  <si>
    <t>Ricardo ROSSET</t>
  </si>
  <si>
    <t>Tyrrell</t>
  </si>
  <si>
    <t>Esteban TUERO</t>
  </si>
  <si>
    <t>Shinji NAKANO</t>
  </si>
  <si>
    <t>Jan MAGNUSSEN</t>
  </si>
  <si>
    <t>1'31''649</t>
  </si>
  <si>
    <t>1'32''356</t>
  </si>
  <si>
    <t>1'33''554</t>
  </si>
  <si>
    <t>1'33''790</t>
  </si>
  <si>
    <t>1'34''196</t>
  </si>
  <si>
    <t>1'34''319</t>
  </si>
  <si>
    <t>1'34''738</t>
  </si>
  <si>
    <t>1'34''878</t>
  </si>
  <si>
    <t>1'34''885</t>
  </si>
  <si>
    <t>1'35''624</t>
  </si>
  <si>
    <t>1'35''661</t>
  </si>
  <si>
    <t>1'35''774</t>
  </si>
  <si>
    <t>1'36''032</t>
  </si>
  <si>
    <t>1'36''475</t>
  </si>
  <si>
    <t>1'38''116</t>
  </si>
  <si>
    <t>1'39''676</t>
  </si>
  <si>
    <t>1'39''916</t>
  </si>
  <si>
    <t>1'50''966</t>
  </si>
  <si>
    <t>1'52''353</t>
  </si>
  <si>
    <t>1'53''124</t>
  </si>
  <si>
    <t>1'30''010</t>
  </si>
  <si>
    <t>1'30''053</t>
  </si>
  <si>
    <t>1'30''767</t>
  </si>
  <si>
    <t>1'30''919</t>
  </si>
  <si>
    <t>1'31''397</t>
  </si>
  <si>
    <t>1'31''733</t>
  </si>
  <si>
    <t>1'31''767</t>
  </si>
  <si>
    <t>1'32''392</t>
  </si>
  <si>
    <t>1'32''399</t>
  </si>
  <si>
    <t>1'32''726</t>
  </si>
  <si>
    <t>1'33''240</t>
  </si>
  <si>
    <t>1'33''291</t>
  </si>
  <si>
    <t>1'33''383</t>
  </si>
  <si>
    <t>1'33''739</t>
  </si>
  <si>
    <t>1'33''927</t>
  </si>
  <si>
    <t>1'34''646</t>
  </si>
  <si>
    <t>1'34''906</t>
  </si>
  <si>
    <t>1'35''119</t>
  </si>
  <si>
    <t>1'35''140</t>
  </si>
  <si>
    <t>1'35''215</t>
  </si>
  <si>
    <t>1'35''301</t>
  </si>
  <si>
    <t>Gerhard BERGER</t>
  </si>
  <si>
    <t>Nicola LARINI</t>
  </si>
  <si>
    <t>Hart</t>
  </si>
  <si>
    <t>Yamaha</t>
  </si>
  <si>
    <t>Ukyo KATAYAMA</t>
  </si>
  <si>
    <t>Vincenzo SOSPIRI</t>
  </si>
  <si>
    <t>Lola</t>
  </si>
  <si>
    <t>Ford Coswo</t>
  </si>
  <si>
    <t>1'29''369</t>
  </si>
  <si>
    <t>1'31''123</t>
  </si>
  <si>
    <t>1'31''472</t>
  </si>
  <si>
    <t>1'31''531</t>
  </si>
  <si>
    <t>1'31''881</t>
  </si>
  <si>
    <t>1'31''971</t>
  </si>
  <si>
    <t>1'32''287</t>
  </si>
  <si>
    <t>1'32''593</t>
  </si>
  <si>
    <t>1'32''842</t>
  </si>
  <si>
    <t>1'32''870</t>
  </si>
  <si>
    <t>1'33''075</t>
  </si>
  <si>
    <t>1'33''130</t>
  </si>
  <si>
    <t>1'33''327</t>
  </si>
  <si>
    <t>1'33''552</t>
  </si>
  <si>
    <t>1'33''798</t>
  </si>
  <si>
    <t>1'33''989</t>
  </si>
  <si>
    <t>1'34''120</t>
  </si>
  <si>
    <t>1'34''229</t>
  </si>
  <si>
    <t>1'34''623</t>
  </si>
  <si>
    <t>1'34''943</t>
  </si>
  <si>
    <t>1'35''972</t>
  </si>
  <si>
    <t>1'40''972</t>
  </si>
  <si>
    <t>1'42''086</t>
  </si>
  <si>
    <t>1'30''585</t>
  </si>
  <si>
    <t>1'31''067</t>
  </si>
  <si>
    <t>1'31''412</t>
  </si>
  <si>
    <t>1'31''509</t>
  </si>
  <si>
    <t>1'31''624</t>
  </si>
  <si>
    <t>1'31''762</t>
  </si>
  <si>
    <t>1'31''976</t>
  </si>
  <si>
    <t>1'32''784</t>
  </si>
  <si>
    <t>1'33''386</t>
  </si>
  <si>
    <t>1'34''147</t>
  </si>
  <si>
    <t>1'34''171</t>
  </si>
  <si>
    <t>1'34''194</t>
  </si>
  <si>
    <t>1'34''465</t>
  </si>
  <si>
    <t>1'35''257</t>
  </si>
  <si>
    <t>1'35''959</t>
  </si>
  <si>
    <t>1'37''038</t>
  </si>
  <si>
    <t>1'48''323</t>
  </si>
  <si>
    <t>1'32''371</t>
  </si>
  <si>
    <t>1'32''509</t>
  </si>
  <si>
    <t>1'32''889</t>
  </si>
  <si>
    <t>1'33''125</t>
  </si>
  <si>
    <t>1'34''054</t>
  </si>
  <si>
    <t>1'34''257</t>
  </si>
  <si>
    <t>1'34''344</t>
  </si>
  <si>
    <t>1'34''474</t>
  </si>
  <si>
    <t>1'34''494</t>
  </si>
  <si>
    <t>1'34''832</t>
  </si>
  <si>
    <t>Ligier</t>
  </si>
  <si>
    <t>1'35''330</t>
  </si>
  <si>
    <t>Footwork</t>
  </si>
  <si>
    <t>1'35''338</t>
  </si>
  <si>
    <t>1'35''351</t>
  </si>
  <si>
    <t>1'35''453</t>
  </si>
  <si>
    <t>1'35''715</t>
  </si>
  <si>
    <t>1'35''898</t>
  </si>
  <si>
    <t>Pedro LAMY</t>
  </si>
  <si>
    <t>1'36''109</t>
  </si>
  <si>
    <t>1'36''198</t>
  </si>
  <si>
    <t>Martin BRUNDLE</t>
  </si>
  <si>
    <t>1'36''286</t>
  </si>
  <si>
    <t>1'36''298</t>
  </si>
  <si>
    <t>Forti</t>
  </si>
  <si>
    <t>1'39''202</t>
  </si>
  <si>
    <t>Andrea MONTERMINI</t>
  </si>
  <si>
    <t>1'42''087</t>
  </si>
  <si>
    <t>1'33''421</t>
  </si>
  <si>
    <t>1'33''621</t>
  </si>
  <si>
    <t>1'33''651</t>
  </si>
  <si>
    <t>1'34''533</t>
  </si>
  <si>
    <t>1'34''757</t>
  </si>
  <si>
    <t>1'34''767</t>
  </si>
  <si>
    <t>1'35''064</t>
  </si>
  <si>
    <t>1'35''280</t>
  </si>
  <si>
    <t>1'35''519</t>
  </si>
  <si>
    <t>1'35''596</t>
  </si>
  <si>
    <t>1'35''843</t>
  </si>
  <si>
    <t>1'36''377</t>
  </si>
  <si>
    <t>1'36''557</t>
  </si>
  <si>
    <t>1'36''649</t>
  </si>
  <si>
    <t>1'37''024</t>
  </si>
  <si>
    <t>1'37''746</t>
  </si>
  <si>
    <t>1'38''077</t>
  </si>
  <si>
    <t>1'38''784</t>
  </si>
  <si>
    <t>1'56''481</t>
  </si>
  <si>
    <t>1'15''505</t>
  </si>
  <si>
    <t>1'15''628</t>
  </si>
  <si>
    <t>1'15''839</t>
  </si>
  <si>
    <t>1'15''932</t>
  </si>
  <si>
    <t>1'16''305</t>
  </si>
  <si>
    <t>1'16''647</t>
  </si>
  <si>
    <t>1'16''725</t>
  </si>
  <si>
    <t>1'16''950</t>
  </si>
  <si>
    <t>1'17''116</t>
  </si>
  <si>
    <t>Mark BLUNDELL</t>
  </si>
  <si>
    <t>1'17''348</t>
  </si>
  <si>
    <t>1'17''624</t>
  </si>
  <si>
    <t>1'18''033</t>
  </si>
  <si>
    <t>Gianni MORBIDELLI</t>
  </si>
  <si>
    <t>1'18''391</t>
  </si>
  <si>
    <t>1'18''604</t>
  </si>
  <si>
    <t>1'18''828</t>
  </si>
  <si>
    <t>1'18''875</t>
  </si>
  <si>
    <t>Karl WENDLINGER</t>
  </si>
  <si>
    <t>1'19''561</t>
  </si>
  <si>
    <t>Taki INOUE</t>
  </si>
  <si>
    <t>1'19''677</t>
  </si>
  <si>
    <t>Roberto MORENO</t>
  </si>
  <si>
    <t>1'20''657</t>
  </si>
  <si>
    <t>1'20''878</t>
  </si>
  <si>
    <t>Pacific</t>
  </si>
  <si>
    <t>1'21''659</t>
  </si>
  <si>
    <t>Bertrand GACHOT</t>
  </si>
  <si>
    <t>1'21''998</t>
  </si>
  <si>
    <t>1'17''943</t>
  </si>
  <si>
    <t>1'18''025</t>
  </si>
  <si>
    <t>1'18''199</t>
  </si>
  <si>
    <t>1'19''056</t>
  </si>
  <si>
    <t>1'19''493</t>
  </si>
  <si>
    <t>1'19''503</t>
  </si>
  <si>
    <t>1'19''861</t>
  </si>
  <si>
    <t>1'20''305</t>
  </si>
  <si>
    <t>1'20''563</t>
  </si>
  <si>
    <t>1'20''643</t>
  </si>
  <si>
    <t>1'20''835</t>
  </si>
  <si>
    <t>1'21''363</t>
  </si>
  <si>
    <t>1'21''392</t>
  </si>
  <si>
    <t>1'21''418</t>
  </si>
  <si>
    <t>1'21''677</t>
  </si>
  <si>
    <t>1'22''641</t>
  </si>
  <si>
    <t>1'22''784</t>
  </si>
  <si>
    <t>1'22''790</t>
  </si>
  <si>
    <t>1'22''944</t>
  </si>
  <si>
    <t>1'23''253</t>
  </si>
  <si>
    <t>1'24''139</t>
  </si>
  <si>
    <t>1'25''242</t>
  </si>
  <si>
    <t>Oliver GAVIN</t>
  </si>
  <si>
    <t>Nigel MANSELL</t>
  </si>
  <si>
    <t>1'16''179</t>
  </si>
  <si>
    <t>1'16''197</t>
  </si>
  <si>
    <t>1'16''830</t>
  </si>
  <si>
    <t>1'16''992</t>
  </si>
  <si>
    <t>1'17''537</t>
  </si>
  <si>
    <t>1'17''667</t>
  </si>
  <si>
    <t>1'17''727</t>
  </si>
  <si>
    <t>1'17''801</t>
  </si>
  <si>
    <t>1'17''950</t>
  </si>
  <si>
    <t>1'17''962</t>
  </si>
  <si>
    <t>1'18''070</t>
  </si>
  <si>
    <t>1'18''072</t>
  </si>
  <si>
    <t>1'18''237</t>
  </si>
  <si>
    <t>1'18''331</t>
  </si>
  <si>
    <t>1'18''411</t>
  </si>
  <si>
    <t>Michele ALBORETO</t>
  </si>
  <si>
    <t>1'18''755</t>
  </si>
  <si>
    <t>JJ LEHTO</t>
  </si>
  <si>
    <t>1'18''806</t>
  </si>
  <si>
    <t>Pierluigi MARTINI</t>
  </si>
  <si>
    <t>1'18''957</t>
  </si>
  <si>
    <t>Christian FITTIPALDI</t>
  </si>
  <si>
    <t>1'19''061</t>
  </si>
  <si>
    <t>Franck LAGORCE</t>
  </si>
  <si>
    <t>1'19''153</t>
  </si>
  <si>
    <t>1'19''610</t>
  </si>
  <si>
    <t>1'19''844</t>
  </si>
  <si>
    <t>Hideki NODA</t>
  </si>
  <si>
    <t>Larrousse</t>
  </si>
  <si>
    <t>1'20''145</t>
  </si>
  <si>
    <t>David BRABHAM</t>
  </si>
  <si>
    <t>Simtek</t>
  </si>
  <si>
    <t>1'20''442</t>
  </si>
  <si>
    <t>Jean-Denis DELETRAZ</t>
  </si>
  <si>
    <t>1'22''422</t>
  </si>
  <si>
    <t>Domenico SCHIATTARELLA</t>
  </si>
  <si>
    <t>1'22''529</t>
  </si>
  <si>
    <t>Paul BELMONDO</t>
  </si>
  <si>
    <t>Ilmor</t>
  </si>
  <si>
    <t>1'24''087</t>
  </si>
  <si>
    <t>7'40''317</t>
  </si>
  <si>
    <t>1'17''140</t>
  </si>
  <si>
    <t>1'17''294</t>
  </si>
  <si>
    <t>1'18''094</t>
  </si>
  <si>
    <t>1'18''167</t>
  </si>
  <si>
    <t>1'18''193</t>
  </si>
  <si>
    <t>1'18''632</t>
  </si>
  <si>
    <t>1'18''674</t>
  </si>
  <si>
    <t>1'18''819</t>
  </si>
  <si>
    <t>1'18''864</t>
  </si>
  <si>
    <t>1'18''909</t>
  </si>
  <si>
    <t>1'18''932</t>
  </si>
  <si>
    <t>1'19''346</t>
  </si>
  <si>
    <t>1'19''458</t>
  </si>
  <si>
    <t>1'19''592</t>
  </si>
  <si>
    <t>1'19''658</t>
  </si>
  <si>
    <t>1'19''784</t>
  </si>
  <si>
    <t>1'20''159</t>
  </si>
  <si>
    <t>1'20''164</t>
  </si>
  <si>
    <t>1'20''255</t>
  </si>
  <si>
    <t>1'20''338</t>
  </si>
  <si>
    <t>1'20''436</t>
  </si>
  <si>
    <t>1'20''637</t>
  </si>
  <si>
    <t>1'20''771</t>
  </si>
  <si>
    <t>1'21''961</t>
  </si>
  <si>
    <t>1'22''674</t>
  </si>
  <si>
    <t>1'23''929</t>
  </si>
  <si>
    <t>Ayrton SENNA</t>
  </si>
  <si>
    <t>1'13''371</t>
  </si>
  <si>
    <t>Alain PROST</t>
  </si>
  <si>
    <t>1'13''807</t>
  </si>
  <si>
    <t>1'13''826</t>
  </si>
  <si>
    <t>1'14''098</t>
  </si>
  <si>
    <t>1'14''106</t>
  </si>
  <si>
    <t>1'14''194</t>
  </si>
  <si>
    <t>1'15''332</t>
  </si>
  <si>
    <t>1'16''022</t>
  </si>
  <si>
    <t>Riccardo PATRESE</t>
  </si>
  <si>
    <t>1'16''077</t>
  </si>
  <si>
    <t>Aguri SUZUKI</t>
  </si>
  <si>
    <t>1'16''079</t>
  </si>
  <si>
    <t>1'16''106</t>
  </si>
  <si>
    <t>1'16''286</t>
  </si>
  <si>
    <t>1'16''459</t>
  </si>
  <si>
    <t>1'16''469</t>
  </si>
  <si>
    <t>Andrea De CESARIS</t>
  </si>
  <si>
    <t>1'16''892</t>
  </si>
  <si>
    <t>1'16''905</t>
  </si>
  <si>
    <t>Derek WARWICK</t>
  </si>
  <si>
    <t>1'16''919</t>
  </si>
  <si>
    <t>1'17''018</t>
  </si>
  <si>
    <t>1'17''341</t>
  </si>
  <si>
    <t>1'17''450</t>
  </si>
  <si>
    <t>Erik COMAS</t>
  </si>
  <si>
    <t>Lamborghini</t>
  </si>
  <si>
    <t>1'17''750</t>
  </si>
  <si>
    <t>Jean-Marc GOUNON</t>
  </si>
  <si>
    <t>1'17''754</t>
  </si>
  <si>
    <t>1'19''369</t>
  </si>
  <si>
    <t>Toshio SUZUKI</t>
  </si>
  <si>
    <t>1'21''793</t>
  </si>
  <si>
    <t>1'15''381</t>
  </si>
  <si>
    <t>1'15''434</t>
  </si>
  <si>
    <t>1'16''128</t>
  </si>
  <si>
    <t>1'16''686</t>
  </si>
  <si>
    <t>1'17''069</t>
  </si>
  <si>
    <t>1'17''478</t>
  </si>
  <si>
    <t>1'17''565</t>
  </si>
  <si>
    <t>1'17''786</t>
  </si>
  <si>
    <t>1'18''101</t>
  </si>
  <si>
    <t>1'18''314</t>
  </si>
  <si>
    <t>1'18''316</t>
  </si>
  <si>
    <t>1'18''430</t>
  </si>
  <si>
    <t>1'18''558</t>
  </si>
  <si>
    <t>1'18''905</t>
  </si>
  <si>
    <t>1'18''960</t>
  </si>
  <si>
    <t>1'19''152</t>
  </si>
  <si>
    <t>1'20''502</t>
  </si>
  <si>
    <t>1'20''625</t>
  </si>
  <si>
    <t>1'21''175</t>
  </si>
  <si>
    <t>1'21''678</t>
  </si>
  <si>
    <t>1'21''742</t>
  </si>
  <si>
    <t>1'22''143</t>
  </si>
  <si>
    <t>1'22''328</t>
  </si>
  <si>
    <t>Adelaïde</t>
  </si>
  <si>
    <t>1'13''732</t>
  </si>
  <si>
    <t>1'14''202</t>
  </si>
  <si>
    <t>1'14''370</t>
  </si>
  <si>
    <t>1'15''114</t>
  </si>
  <si>
    <t>1'15''210</t>
  </si>
  <si>
    <t>1'16''091</t>
  </si>
  <si>
    <t>1'16''440</t>
  </si>
  <si>
    <t>1'16''562</t>
  </si>
  <si>
    <t>1'16''727</t>
  </si>
  <si>
    <t>1'16''863</t>
  </si>
  <si>
    <t>1'16''937</t>
  </si>
  <si>
    <t>1'16''944</t>
  </si>
  <si>
    <t>Olivier GROUILLARD</t>
  </si>
  <si>
    <t>1'17''037</t>
  </si>
  <si>
    <t>Dallara</t>
  </si>
  <si>
    <t>1'17''047</t>
  </si>
  <si>
    <t>Stefano MODENA</t>
  </si>
  <si>
    <t>1'17''231</t>
  </si>
  <si>
    <t>1'17''333</t>
  </si>
  <si>
    <t>1'17''367</t>
  </si>
  <si>
    <t>1'17''409</t>
  </si>
  <si>
    <t>1'17''465</t>
  </si>
  <si>
    <t>Mauricio GUGELMIN</t>
  </si>
  <si>
    <t>1'17''805</t>
  </si>
  <si>
    <t>Venturi</t>
  </si>
  <si>
    <t>1'17''808</t>
  </si>
  <si>
    <t>Thierry BOUTSEN</t>
  </si>
  <si>
    <t>1'17''957</t>
  </si>
  <si>
    <t>Emanuele NASPETTI</t>
  </si>
  <si>
    <t>March</t>
  </si>
  <si>
    <t>1'18''138</t>
  </si>
  <si>
    <t>1'18''565</t>
  </si>
  <si>
    <t>Jan LAMMERS</t>
  </si>
  <si>
    <t>1'18''843</t>
  </si>
  <si>
    <t>1'18''862</t>
  </si>
  <si>
    <t>1'16''078</t>
  </si>
  <si>
    <t>1'16''807</t>
  </si>
  <si>
    <t>1'17''818</t>
  </si>
  <si>
    <t>1'17''823</t>
  </si>
  <si>
    <t>1'17''877</t>
  </si>
  <si>
    <t>1'18''069</t>
  </si>
  <si>
    <t>1'18''398</t>
  </si>
  <si>
    <t>1'18''572</t>
  </si>
  <si>
    <t>1'18''888</t>
  </si>
  <si>
    <t>1'18''950</t>
  </si>
  <si>
    <t>1'18''956</t>
  </si>
  <si>
    <t>1'19''092</t>
  </si>
  <si>
    <t>1'19''119</t>
  </si>
  <si>
    <t>1'19''202</t>
  </si>
  <si>
    <t>1'19''407</t>
  </si>
  <si>
    <t>1'19''568</t>
  </si>
  <si>
    <t>1'19''737</t>
  </si>
  <si>
    <t>1'19''895</t>
  </si>
  <si>
    <t>1'20''607</t>
  </si>
  <si>
    <t>1'21''053</t>
  </si>
  <si>
    <t>1'21''502</t>
  </si>
  <si>
    <t>1'22''318</t>
  </si>
  <si>
    <t>1'14''041</t>
  </si>
  <si>
    <t>1'14''385</t>
  </si>
  <si>
    <t>1'14''822</t>
  </si>
  <si>
    <t>1'15''057</t>
  </si>
  <si>
    <t>Nelson PIQUET</t>
  </si>
  <si>
    <t>1'15''291</t>
  </si>
  <si>
    <t>1'15''508</t>
  </si>
  <si>
    <t>1'15''545</t>
  </si>
  <si>
    <t>1'16''203</t>
  </si>
  <si>
    <t>1'16''253</t>
  </si>
  <si>
    <t>1'16''359</t>
  </si>
  <si>
    <t>Judd</t>
  </si>
  <si>
    <t>1'16''871</t>
  </si>
  <si>
    <t>1'17''050</t>
  </si>
  <si>
    <t>Emanuele PIRRO</t>
  </si>
  <si>
    <t>1'17''342</t>
  </si>
  <si>
    <t>Leyton House</t>
  </si>
  <si>
    <t>1'17''344</t>
  </si>
  <si>
    <t>1'17''355</t>
  </si>
  <si>
    <t>1'17''362</t>
  </si>
  <si>
    <t>Brabham</t>
  </si>
  <si>
    <t>1'17''365</t>
  </si>
  <si>
    <t>1'17''639</t>
  </si>
  <si>
    <t>1'17''936</t>
  </si>
  <si>
    <t>1'17''969</t>
  </si>
  <si>
    <t>1'18''091</t>
  </si>
  <si>
    <t>1'18''112</t>
  </si>
  <si>
    <t>Alex CAFFI</t>
  </si>
  <si>
    <t>1'18''157</t>
  </si>
  <si>
    <t>Satoru NAKAJIMA</t>
  </si>
  <si>
    <t>1'18''216</t>
  </si>
  <si>
    <t>1'18''271</t>
  </si>
  <si>
    <t>1'18''282</t>
  </si>
  <si>
    <t>1'18''393</t>
  </si>
  <si>
    <t>1'18''855</t>
  </si>
  <si>
    <t>Eric van de POELE</t>
  </si>
  <si>
    <t>1'19''000</t>
  </si>
  <si>
    <t>1'19''274</t>
  </si>
  <si>
    <t>Gabriele TARQUINI</t>
  </si>
  <si>
    <t>1'18''184</t>
  </si>
  <si>
    <t>Naoki HATTORI</t>
  </si>
  <si>
    <t>Coloni</t>
  </si>
  <si>
    <t>1'22''852</t>
  </si>
  <si>
    <t>1'41''141</t>
  </si>
  <si>
    <t>1'42''545</t>
  </si>
  <si>
    <t>1'42''616</t>
  </si>
  <si>
    <t>1'42''908</t>
  </si>
  <si>
    <t>1'43''519</t>
  </si>
  <si>
    <t>1'43''714</t>
  </si>
  <si>
    <t>1'44''933</t>
  </si>
  <si>
    <t>1'45''264</t>
  </si>
  <si>
    <t>1'45''297</t>
  </si>
  <si>
    <t>1'45''599</t>
  </si>
  <si>
    <t>1'45''738</t>
  </si>
  <si>
    <t>1'45''912</t>
  </si>
  <si>
    <t>1'46''437</t>
  </si>
  <si>
    <t>1'46''821</t>
  </si>
  <si>
    <t>1'47''000</t>
  </si>
  <si>
    <t>1'47''030</t>
  </si>
  <si>
    <t>1'47''395</t>
  </si>
  <si>
    <t>1'47''421</t>
  </si>
  <si>
    <t>1'48''018</t>
  </si>
  <si>
    <t>1'48''614</t>
  </si>
  <si>
    <t>1'49''640</t>
  </si>
  <si>
    <t>1'50''046</t>
  </si>
  <si>
    <t>1'50''949</t>
  </si>
  <si>
    <t>1'51''274</t>
  </si>
  <si>
    <t>1'52''628</t>
  </si>
  <si>
    <t>1'55''073</t>
  </si>
  <si>
    <t>npq</t>
  </si>
  <si>
    <t>Eric BERNARD</t>
  </si>
  <si>
    <t>1'15''671</t>
  </si>
  <si>
    <t>1'16''244</t>
  </si>
  <si>
    <t>1'16''352</t>
  </si>
  <si>
    <t>1'16''365</t>
  </si>
  <si>
    <t>0.694</t>
  </si>
  <si>
    <t>1'16''837</t>
  </si>
  <si>
    <t>1'17''156</t>
  </si>
  <si>
    <t>1'17''173</t>
  </si>
  <si>
    <t>1'17''437</t>
  </si>
  <si>
    <t>1'17''596</t>
  </si>
  <si>
    <t>1'17''827</t>
  </si>
  <si>
    <t>1'18''351</t>
  </si>
  <si>
    <t>1'18''730</t>
  </si>
  <si>
    <t>1'18''738</t>
  </si>
  <si>
    <t>Ivan CAPELLI</t>
  </si>
  <si>
    <t>1'18''858</t>
  </si>
  <si>
    <t>1'18''860</t>
  </si>
  <si>
    <t>1'18''886</t>
  </si>
  <si>
    <t>1'19''091</t>
  </si>
  <si>
    <t>Philippe ALLIOT</t>
  </si>
  <si>
    <t>1'19''347</t>
  </si>
  <si>
    <t>1'19''476</t>
  </si>
  <si>
    <t>Osella</t>
  </si>
  <si>
    <t>1'19''722</t>
  </si>
  <si>
    <t>1'19''858</t>
  </si>
  <si>
    <t>1'19''970</t>
  </si>
  <si>
    <t>1'20''218</t>
  </si>
  <si>
    <t>AGS</t>
  </si>
  <si>
    <t>1'20''296</t>
  </si>
  <si>
    <t>1'20''545</t>
  </si>
  <si>
    <t>Yannick DALMAS</t>
  </si>
  <si>
    <t>1'20''570</t>
  </si>
  <si>
    <t>1'20''609</t>
  </si>
  <si>
    <t>1'23''135</t>
  </si>
  <si>
    <t>1'18''203</t>
  </si>
  <si>
    <t>1'18''527</t>
  </si>
  <si>
    <t>1'19''302</t>
  </si>
  <si>
    <t>1'19''434</t>
  </si>
  <si>
    <t>1'19''707</t>
  </si>
  <si>
    <t>1'19''717</t>
  </si>
  <si>
    <t>1'19''732</t>
  </si>
  <si>
    <t>1'19''818</t>
  </si>
  <si>
    <t>1'20''025</t>
  </si>
  <si>
    <t>1'21''209</t>
  </si>
  <si>
    <t>1'21''257</t>
  </si>
  <si>
    <t>1'21''713</t>
  </si>
  <si>
    <t>1'21''921</t>
  </si>
  <si>
    <t>1'22''142</t>
  </si>
  <si>
    <t>1'22''200</t>
  </si>
  <si>
    <t>1'22''505</t>
  </si>
  <si>
    <t>1'22''524</t>
  </si>
  <si>
    <t>1'22''583</t>
  </si>
  <si>
    <t>1'22''693</t>
  </si>
  <si>
    <t>1'23''147</t>
  </si>
  <si>
    <t>1'23''272</t>
  </si>
  <si>
    <t>1'23''897</t>
  </si>
  <si>
    <t>1'24''007</t>
  </si>
  <si>
    <t>1'24''272</t>
  </si>
  <si>
    <t>1'25''642</t>
  </si>
  <si>
    <t>1'25''703</t>
  </si>
  <si>
    <t>1'16''665</t>
  </si>
  <si>
    <t>1'17''403</t>
  </si>
  <si>
    <t>1'17''623</t>
  </si>
  <si>
    <t>Alessandro NANNINI</t>
  </si>
  <si>
    <t>1'17''762</t>
  </si>
  <si>
    <t>1'17''791</t>
  </si>
  <si>
    <t>1'18''313</t>
  </si>
  <si>
    <t>1'18''750</t>
  </si>
  <si>
    <t>1'18''857</t>
  </si>
  <si>
    <t>1'19''110</t>
  </si>
  <si>
    <t>1'19''136</t>
  </si>
  <si>
    <t>1'19''217</t>
  </si>
  <si>
    <t>1'19''238</t>
  </si>
  <si>
    <t>1'19''259</t>
  </si>
  <si>
    <t>1'19''269</t>
  </si>
  <si>
    <t>Onyx</t>
  </si>
  <si>
    <t>1'19''309</t>
  </si>
  <si>
    <t>1'19''392</t>
  </si>
  <si>
    <t>103.557</t>
  </si>
  <si>
    <t>1'19''599</t>
  </si>
  <si>
    <t>Piercarlo GHINZANI</t>
  </si>
  <si>
    <t>1'19''691</t>
  </si>
  <si>
    <t>Eddie CHEEVER</t>
  </si>
  <si>
    <t>1'19''922</t>
  </si>
  <si>
    <t>1'20''066</t>
  </si>
  <si>
    <t>1'20''073</t>
  </si>
  <si>
    <t>1'20''191</t>
  </si>
  <si>
    <t>René ARNOUX</t>
  </si>
  <si>
    <t>1'20''391</t>
  </si>
  <si>
    <t>Jonathan PALMER</t>
  </si>
  <si>
    <t>1'20''428</t>
  </si>
  <si>
    <t>Luis PEREZ-SALA</t>
  </si>
  <si>
    <t>1'20''633</t>
  </si>
  <si>
    <t>Rial</t>
  </si>
  <si>
    <t>1'22''267</t>
  </si>
  <si>
    <t>Pierre-Henri RAPHANEL</t>
  </si>
  <si>
    <t>1'22''305</t>
  </si>
  <si>
    <t>Stefan JOHANSSON</t>
  </si>
  <si>
    <t>1'19''539</t>
  </si>
  <si>
    <t>1'20''129</t>
  </si>
  <si>
    <t>Bernd SCHNEIDER</t>
  </si>
  <si>
    <t>Zakspeed</t>
  </si>
  <si>
    <t>1'20''179</t>
  </si>
  <si>
    <t>1'20''183</t>
  </si>
  <si>
    <t>Oscar LARRAURI</t>
  </si>
  <si>
    <t>Eurobrun</t>
  </si>
  <si>
    <t>1'20''750</t>
  </si>
  <si>
    <t>1'21''012</t>
  </si>
  <si>
    <t>1'21''022</t>
  </si>
  <si>
    <t>1'21''600</t>
  </si>
  <si>
    <t>Enrico BERTAGGIA</t>
  </si>
  <si>
    <t>1'24''081</t>
  </si>
  <si>
    <t>1'38''480</t>
  </si>
  <si>
    <t>1'38''685</t>
  </si>
  <si>
    <t>1'40''336</t>
  </si>
  <si>
    <t>1'40''380</t>
  </si>
  <si>
    <t>1'41''159</t>
  </si>
  <si>
    <t>1'42''406</t>
  </si>
  <si>
    <t>1'42''509</t>
  </si>
  <si>
    <t>1'43''144</t>
  </si>
  <si>
    <t>1'44''277</t>
  </si>
  <si>
    <t>1'44''305</t>
  </si>
  <si>
    <t>1'44''734</t>
  </si>
  <si>
    <t>1'44''900</t>
  </si>
  <si>
    <t>1'45''700</t>
  </si>
  <si>
    <t>1'46''189</t>
  </si>
  <si>
    <t>1'46''911</t>
  </si>
  <si>
    <t>1'46''973</t>
  </si>
  <si>
    <t>1'47''255</t>
  </si>
  <si>
    <t>1'47''525</t>
  </si>
  <si>
    <t>1'48''171</t>
  </si>
  <si>
    <t>1'48''366</t>
  </si>
  <si>
    <t>1'48''521</t>
  </si>
  <si>
    <t>1'49''251</t>
  </si>
  <si>
    <t>1'50''375</t>
  </si>
  <si>
    <t>1'51''975</t>
  </si>
  <si>
    <t>1'17''748</t>
  </si>
  <si>
    <t>1'17''880</t>
  </si>
  <si>
    <t>1'19''427</t>
  </si>
  <si>
    <t>1'19''517</t>
  </si>
  <si>
    <t>1'19''535</t>
  </si>
  <si>
    <t>1'19''925</t>
  </si>
  <si>
    <t>Megatron</t>
  </si>
  <si>
    <t>1'20''086</t>
  </si>
  <si>
    <t>1'20''182</t>
  </si>
  <si>
    <t>1'20''459</t>
  </si>
  <si>
    <t>1'20''781</t>
  </si>
  <si>
    <t>1'20''844</t>
  </si>
  <si>
    <t>1'20''852</t>
  </si>
  <si>
    <t>1'21''133</t>
  </si>
  <si>
    <t>Philippe STREIFF</t>
  </si>
  <si>
    <t>1'21''262</t>
  </si>
  <si>
    <t>1'21''307</t>
  </si>
  <si>
    <t>1'21''393</t>
  </si>
  <si>
    <t>1'21''554</t>
  </si>
  <si>
    <t>1'21''856</t>
  </si>
  <si>
    <t>1'21''893</t>
  </si>
  <si>
    <t>1'21''988</t>
  </si>
  <si>
    <t>1'22''028</t>
  </si>
  <si>
    <t>1'22''211</t>
  </si>
  <si>
    <t>1'22''213</t>
  </si>
  <si>
    <t>1'22''348</t>
  </si>
  <si>
    <t>1'22''393</t>
  </si>
  <si>
    <t>Julian BAILEY</t>
  </si>
  <si>
    <t>1'22''733</t>
  </si>
  <si>
    <t>1'23''025</t>
  </si>
  <si>
    <t>1'28''440</t>
  </si>
  <si>
    <t>1'21''216</t>
  </si>
  <si>
    <t>1'21''526</t>
  </si>
  <si>
    <t>1'21''668</t>
  </si>
  <si>
    <t>1'21''900</t>
  </si>
  <si>
    <t>1'21''948</t>
  </si>
  <si>
    <t>1'22''288</t>
  </si>
  <si>
    <t>1'22''433</t>
  </si>
  <si>
    <t>1'22''467</t>
  </si>
  <si>
    <t>1'22''506</t>
  </si>
  <si>
    <t>1'22''888</t>
  </si>
  <si>
    <t>1'22''935</t>
  </si>
  <si>
    <t>1'23''195</t>
  </si>
  <si>
    <t>1'23''500</t>
  </si>
  <si>
    <t>1'23''727</t>
  </si>
  <si>
    <t>1'23''847</t>
  </si>
  <si>
    <t>1'24''064</t>
  </si>
  <si>
    <t>1'24''726</t>
  </si>
  <si>
    <t>1'24''777</t>
  </si>
  <si>
    <t>1'25''095</t>
  </si>
  <si>
    <t>1'26''100</t>
  </si>
  <si>
    <t>1'17''267</t>
  </si>
  <si>
    <t>TAG Porsche</t>
  </si>
  <si>
    <t>1'17''967</t>
  </si>
  <si>
    <t>1'18''017</t>
  </si>
  <si>
    <t>1'18''488</t>
  </si>
  <si>
    <t>1'18''523</t>
  </si>
  <si>
    <t>1'18''578</t>
  </si>
  <si>
    <t>1'18''813</t>
  </si>
  <si>
    <t>1'18''826</t>
  </si>
  <si>
    <t>Teo FABI</t>
  </si>
  <si>
    <t>1'19''461</t>
  </si>
  <si>
    <t>1'19''590</t>
  </si>
  <si>
    <t>1'20''187</t>
  </si>
  <si>
    <t>1'20''638</t>
  </si>
  <si>
    <t>Motori Moderni</t>
  </si>
  <si>
    <t>1'20''701</t>
  </si>
  <si>
    <t>1'20''891</t>
  </si>
  <si>
    <t>1'21''014</t>
  </si>
  <si>
    <t>1'21''483</t>
  </si>
  <si>
    <t>1'21''888</t>
  </si>
  <si>
    <t>1'21''971</t>
  </si>
  <si>
    <t>1'22''087</t>
  </si>
  <si>
    <t>1'22''303</t>
  </si>
  <si>
    <t>1'22''650</t>
  </si>
  <si>
    <t>1'22''689</t>
  </si>
  <si>
    <t>1'22''698</t>
  </si>
  <si>
    <t>Christian DANNER</t>
  </si>
  <si>
    <t>1'23''046</t>
  </si>
  <si>
    <t>1'23''659</t>
  </si>
  <si>
    <t>Adrian CAMPOS</t>
  </si>
  <si>
    <t>1'24''121</t>
  </si>
  <si>
    <t>1'20''416</t>
  </si>
  <si>
    <t>1'20''917</t>
  </si>
  <si>
    <t>1'21''124</t>
  </si>
  <si>
    <t>1'21''381</t>
  </si>
  <si>
    <t>1'21''491</t>
  </si>
  <si>
    <t>1'21''981</t>
  </si>
  <si>
    <t>1'22''232</t>
  </si>
  <si>
    <t>1'22''246</t>
  </si>
  <si>
    <t>1'22''769</t>
  </si>
  <si>
    <t>1'23''197</t>
  </si>
  <si>
    <t>1'23''207</t>
  </si>
  <si>
    <t>1'23''296</t>
  </si>
  <si>
    <t>1'23''390</t>
  </si>
  <si>
    <t>1'23''999</t>
  </si>
  <si>
    <t>3.583</t>
  </si>
  <si>
    <t>1'24''119</t>
  </si>
  <si>
    <t>1'24''294</t>
  </si>
  <si>
    <t>1'24''478</t>
  </si>
  <si>
    <t>1'24''488</t>
  </si>
  <si>
    <t>1'24''834</t>
  </si>
  <si>
    <t>1'24''926</t>
  </si>
  <si>
    <t>1'25''196</t>
  </si>
  <si>
    <t>1'25''554</t>
  </si>
  <si>
    <t>1'26''823</t>
  </si>
  <si>
    <t>1'27''676</t>
  </si>
  <si>
    <t>Trussardi</t>
  </si>
  <si>
    <t>1'18''403</t>
  </si>
  <si>
    <t>1'18''714</t>
  </si>
  <si>
    <t>1'18''906</t>
  </si>
  <si>
    <t>1'19''654</t>
  </si>
  <si>
    <t>1'19''976</t>
  </si>
  <si>
    <t>1'20''554</t>
  </si>
  <si>
    <t>Keke ROSBERG</t>
  </si>
  <si>
    <t>1'20''778</t>
  </si>
  <si>
    <t>1'20''981</t>
  </si>
  <si>
    <t>1'21''709</t>
  </si>
  <si>
    <t>1'21''720</t>
  </si>
  <si>
    <t>1'22''012</t>
  </si>
  <si>
    <t>1'22''050</t>
  </si>
  <si>
    <t>1'22''129</t>
  </si>
  <si>
    <t>Johnny DUMFRIES</t>
  </si>
  <si>
    <t>1'22''664</t>
  </si>
  <si>
    <t>Alan JONES</t>
  </si>
  <si>
    <t>1'22''796</t>
  </si>
  <si>
    <t>1'23''004</t>
  </si>
  <si>
    <t>Patrick TAMBAY</t>
  </si>
  <si>
    <t>1'23''008</t>
  </si>
  <si>
    <t>1'23''052</t>
  </si>
  <si>
    <t>1'23''230</t>
  </si>
  <si>
    <t>1'23''313</t>
  </si>
  <si>
    <t>1'23''476</t>
  </si>
  <si>
    <t>1'24''295</t>
  </si>
  <si>
    <t>Huub ROTHENGATTER</t>
  </si>
  <si>
    <t>1'25''181</t>
  </si>
  <si>
    <t>1'25''233</t>
  </si>
  <si>
    <t>1'25''257</t>
  </si>
  <si>
    <t>Allen BERG</t>
  </si>
  <si>
    <t>1'27''208</t>
  </si>
  <si>
    <t>1'20''787</t>
  </si>
  <si>
    <t>1'20''979</t>
  </si>
  <si>
    <t>1'21''194</t>
  </si>
  <si>
    <t>1'22''136</t>
  </si>
  <si>
    <t>1'22''464</t>
  </si>
  <si>
    <t>1'22''681</t>
  </si>
  <si>
    <t>1'22''950</t>
  </si>
  <si>
    <t>1'22''955</t>
  </si>
  <si>
    <t>1'23''095</t>
  </si>
  <si>
    <t>1'23''695</t>
  </si>
  <si>
    <t>1'23''866</t>
  </si>
  <si>
    <t>1'24''149</t>
  </si>
  <si>
    <t>1'24''182</t>
  </si>
  <si>
    <t>1'24''585</t>
  </si>
  <si>
    <t>1'24''807</t>
  </si>
  <si>
    <t>1'25''351</t>
  </si>
  <si>
    <t>1'25''798</t>
  </si>
  <si>
    <t>1'25''895</t>
  </si>
  <si>
    <t>1'26''479</t>
  </si>
  <si>
    <t>1'26''591</t>
  </si>
  <si>
    <t>1'27''821</t>
  </si>
  <si>
    <t>1'33''172</t>
  </si>
  <si>
    <t>1'34''172</t>
  </si>
  <si>
    <t>1'19''843</t>
  </si>
  <si>
    <t>170.344</t>
  </si>
  <si>
    <t>1'20''537</t>
  </si>
  <si>
    <t>168.876</t>
  </si>
  <si>
    <t>100.869</t>
  </si>
  <si>
    <t>1'21''887</t>
  </si>
  <si>
    <t>2.044</t>
  </si>
  <si>
    <t>166.092</t>
  </si>
  <si>
    <t>102.560</t>
  </si>
  <si>
    <t>1'21''889</t>
  </si>
  <si>
    <t>2.046</t>
  </si>
  <si>
    <t>166.088</t>
  </si>
  <si>
    <t>102.563</t>
  </si>
  <si>
    <t>1'22''337</t>
  </si>
  <si>
    <t>2.494</t>
  </si>
  <si>
    <t>165.185</t>
  </si>
  <si>
    <t>103.124</t>
  </si>
  <si>
    <t>Marc SURER</t>
  </si>
  <si>
    <t>1'22''561</t>
  </si>
  <si>
    <t>2.718</t>
  </si>
  <si>
    <t>164.736</t>
  </si>
  <si>
    <t>103.404</t>
  </si>
  <si>
    <t>1'22''592</t>
  </si>
  <si>
    <t>2.749</t>
  </si>
  <si>
    <t>164.675</t>
  </si>
  <si>
    <t>103.443</t>
  </si>
  <si>
    <t>1'22''683</t>
  </si>
  <si>
    <t>2.840</t>
  </si>
  <si>
    <t>164.493</t>
  </si>
  <si>
    <t>1'22''718</t>
  </si>
  <si>
    <t>2.875</t>
  </si>
  <si>
    <t>164.424</t>
  </si>
  <si>
    <t>103.601</t>
  </si>
  <si>
    <t>Elio De ANGELIS</t>
  </si>
  <si>
    <t>1'23''077</t>
  </si>
  <si>
    <t>3.234</t>
  </si>
  <si>
    <t>163.713</t>
  </si>
  <si>
    <t>104.050</t>
  </si>
  <si>
    <t>1'23''196</t>
  </si>
  <si>
    <t>3.353</t>
  </si>
  <si>
    <t>163.479</t>
  </si>
  <si>
    <t>104.199</t>
  </si>
  <si>
    <t>1'23''426</t>
  </si>
  <si>
    <t>163.028</t>
  </si>
  <si>
    <t>104.488</t>
  </si>
  <si>
    <t>1'23''597</t>
  </si>
  <si>
    <t>3.754</t>
  </si>
  <si>
    <t>162.695</t>
  </si>
  <si>
    <t>104.702</t>
  </si>
  <si>
    <t>1'23''758</t>
  </si>
  <si>
    <t>3.915</t>
  </si>
  <si>
    <t>162.382</t>
  </si>
  <si>
    <t>104.903</t>
  </si>
  <si>
    <t>1'23''902</t>
  </si>
  <si>
    <t>4.059</t>
  </si>
  <si>
    <t>162.103</t>
  </si>
  <si>
    <t>105.084</t>
  </si>
  <si>
    <t>Niki LAUDA</t>
  </si>
  <si>
    <t>1'23''941</t>
  </si>
  <si>
    <t>4.098</t>
  </si>
  <si>
    <t>162.028</t>
  </si>
  <si>
    <t>105.133</t>
  </si>
  <si>
    <t>1'24''241</t>
  </si>
  <si>
    <t>4.398</t>
  </si>
  <si>
    <t>161.451</t>
  </si>
  <si>
    <t>105.508</t>
  </si>
  <si>
    <t>1'24''286</t>
  </si>
  <si>
    <t>4.443</t>
  </si>
  <si>
    <t>161.365</t>
  </si>
  <si>
    <t>105.565</t>
  </si>
  <si>
    <t>1'24''369</t>
  </si>
  <si>
    <t>4.526</t>
  </si>
  <si>
    <t>161.206</t>
  </si>
  <si>
    <t>105.669</t>
  </si>
  <si>
    <t>Jacques LAFFITE</t>
  </si>
  <si>
    <t>1'24''830</t>
  </si>
  <si>
    <t>4.987</t>
  </si>
  <si>
    <t>160.330</t>
  </si>
  <si>
    <t>106.246</t>
  </si>
  <si>
    <t>Toleman</t>
  </si>
  <si>
    <t>1'25''021</t>
  </si>
  <si>
    <t>5.178</t>
  </si>
  <si>
    <t>159.970</t>
  </si>
  <si>
    <t>106.485</t>
  </si>
  <si>
    <t>1'27''120</t>
  </si>
  <si>
    <t>7.277</t>
  </si>
  <si>
    <t>156.116</t>
  </si>
  <si>
    <t>109.114</t>
  </si>
  <si>
    <t>1'27''196</t>
  </si>
  <si>
    <t>7.353</t>
  </si>
  <si>
    <t>155.980</t>
  </si>
  <si>
    <t>109.209</t>
  </si>
  <si>
    <t>1'28''110</t>
  </si>
  <si>
    <t>8.267</t>
  </si>
  <si>
    <t>154.362</t>
  </si>
  <si>
    <t>110.354</t>
  </si>
  <si>
    <t>1'30''319</t>
  </si>
  <si>
    <t>1'24''140</t>
  </si>
  <si>
    <t>0.382</t>
  </si>
  <si>
    <t>161.645</t>
  </si>
  <si>
    <t>1'24''337</t>
  </si>
  <si>
    <t>0.579</t>
  </si>
  <si>
    <t>161.267</t>
  </si>
  <si>
    <t>1'24''498</t>
  </si>
  <si>
    <t>0.740</t>
  </si>
  <si>
    <t>160.960</t>
  </si>
  <si>
    <t>1'24''642</t>
  </si>
  <si>
    <t>0.884</t>
  </si>
  <si>
    <t>160.686</t>
  </si>
  <si>
    <t>1'25''032</t>
  </si>
  <si>
    <t>1.274</t>
  </si>
  <si>
    <t>159.949</t>
  </si>
  <si>
    <t>1'25''388</t>
  </si>
  <si>
    <t>1.630</t>
  </si>
  <si>
    <t>159.282</t>
  </si>
  <si>
    <t>1'25''469</t>
  </si>
  <si>
    <t>1.711</t>
  </si>
  <si>
    <t>159.131</t>
  </si>
  <si>
    <t>1'25''751</t>
  </si>
  <si>
    <t>1.993</t>
  </si>
  <si>
    <t>158.608</t>
  </si>
  <si>
    <t>1'26''216</t>
  </si>
  <si>
    <t>2.458</t>
  </si>
  <si>
    <t>157.753</t>
  </si>
  <si>
    <t>1'26''313</t>
  </si>
  <si>
    <t>2.555</t>
  </si>
  <si>
    <t>157.575</t>
  </si>
  <si>
    <t>2.739</t>
  </si>
  <si>
    <t>157.240</t>
  </si>
  <si>
    <t>1'26''668</t>
  </si>
  <si>
    <t>2.910</t>
  </si>
  <si>
    <t>156.930</t>
  </si>
  <si>
    <t>1'26''819</t>
  </si>
  <si>
    <t>3.061</t>
  </si>
  <si>
    <t>156.657</t>
  </si>
  <si>
    <t>1'26''913</t>
  </si>
  <si>
    <t>3.155</t>
  </si>
  <si>
    <t>156.488</t>
  </si>
  <si>
    <t>1'27''155</t>
  </si>
  <si>
    <t>3.397</t>
  </si>
  <si>
    <t>156.053</t>
  </si>
  <si>
    <t>1'27''223</t>
  </si>
  <si>
    <t>3.465</t>
  </si>
  <si>
    <t>155.931</t>
  </si>
  <si>
    <t>1'27''504</t>
  </si>
  <si>
    <t>3.746</t>
  </si>
  <si>
    <t>155.431</t>
  </si>
  <si>
    <t>1'27''744</t>
  </si>
  <si>
    <t>3.986</t>
  </si>
  <si>
    <t>155.005</t>
  </si>
  <si>
    <t>1'28''366</t>
  </si>
  <si>
    <t>4.608</t>
  </si>
  <si>
    <t>153.914</t>
  </si>
  <si>
    <t>1'28''535</t>
  </si>
  <si>
    <t>4.777</t>
  </si>
  <si>
    <t>153.621</t>
  </si>
  <si>
    <t>1'28''675</t>
  </si>
  <si>
    <t>4.917</t>
  </si>
  <si>
    <t>153.378</t>
  </si>
  <si>
    <t>1'28''809</t>
  </si>
  <si>
    <t>5.051</t>
  </si>
  <si>
    <t>153.147</t>
  </si>
  <si>
    <t>1'28''942</t>
  </si>
  <si>
    <t>5.184</t>
  </si>
  <si>
    <t>152.918</t>
  </si>
  <si>
    <t>2'23''614</t>
  </si>
  <si>
    <t>n°_grand_prix</t>
  </si>
  <si>
    <t>nb_tours</t>
  </si>
  <si>
    <t>distance</t>
  </si>
  <si>
    <t>total_course</t>
  </si>
  <si>
    <t>vainqueur</t>
  </si>
  <si>
    <t>pole_position</t>
  </si>
  <si>
    <t>clé_gp</t>
  </si>
  <si>
    <t>rang</t>
  </si>
  <si>
    <t>engagés</t>
  </si>
  <si>
    <t>zone</t>
  </si>
  <si>
    <t>zone_début</t>
  </si>
  <si>
    <t>zone!</t>
  </si>
  <si>
    <t>:$P$</t>
  </si>
  <si>
    <t>$P$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</si>
</sst>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0.000&quot; km&quot;"/>
    <numFmt numFmtId="166" formatCode="000.000&quot; km&quot;"/>
    <numFmt numFmtId="167" formatCode="0000&quot;e&quot;"/>
  </numFmts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 tint="0.1499984740745262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0" fontId="1" fillId="0" borderId="0" xfId="0" applyFont="1" applyFill="1"/>
    <xf numFmtId="0" fontId="3" fillId="0" borderId="0" xfId="0" applyFont="1" applyFill="1" applyBorder="1"/>
    <xf numFmtId="14" fontId="1" fillId="0" borderId="0" xfId="0" applyNumberFormat="1" applyFont="1" applyFill="1"/>
    <xf numFmtId="0" fontId="3" fillId="0" borderId="0" xfId="0" applyFont="1" applyFill="1" applyBorder="1" applyAlignment="1">
      <alignment horizontal="right" vertical="center"/>
    </xf>
    <xf numFmtId="0" fontId="3" fillId="0" borderId="0" xfId="1" applyFont="1" applyFill="1" applyBorder="1" applyAlignment="1">
      <alignment vertical="center"/>
    </xf>
    <xf numFmtId="0" fontId="3" fillId="0" borderId="0" xfId="0" applyFont="1" applyFill="1" applyBorder="1" applyAlignment="1">
      <alignment horizontal="right"/>
    </xf>
    <xf numFmtId="0" fontId="1" fillId="0" borderId="0" xfId="0" applyFont="1" applyFill="1" applyAlignment="1">
      <alignment horizontal="right"/>
    </xf>
    <xf numFmtId="164" fontId="1" fillId="0" borderId="0" xfId="0" applyNumberFormat="1" applyFont="1" applyFill="1"/>
    <xf numFmtId="0" fontId="1" fillId="0" borderId="0" xfId="0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167" fontId="1" fillId="0" borderId="0" xfId="0" applyNumberFormat="1" applyFont="1" applyAlignment="1">
      <alignment horizontal="center" vertical="center"/>
    </xf>
    <xf numFmtId="0" fontId="1" fillId="0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tatsf1.com/fr/ferrari.aspx" TargetMode="External"/><Relationship Id="rId13" Type="http://schemas.openxmlformats.org/officeDocument/2006/relationships/hyperlink" Target="https://www.statsf1.com/fr/nico-hulkenberg.aspx" TargetMode="External"/><Relationship Id="rId18" Type="http://schemas.openxmlformats.org/officeDocument/2006/relationships/hyperlink" Target="https://www.statsf1.com/fr/racing-point.aspx" TargetMode="External"/><Relationship Id="rId26" Type="http://schemas.openxmlformats.org/officeDocument/2006/relationships/hyperlink" Target="https://www.statsf1.com/fr/racing-point.aspx" TargetMode="External"/><Relationship Id="rId39" Type="http://schemas.openxmlformats.org/officeDocument/2006/relationships/hyperlink" Target="https://www.statsf1.com/fr/carlos-sainz.aspx" TargetMode="External"/><Relationship Id="rId3" Type="http://schemas.openxmlformats.org/officeDocument/2006/relationships/hyperlink" Target="https://www.statsf1.com/fr/lewis-hamilton.aspx" TargetMode="External"/><Relationship Id="rId21" Type="http://schemas.openxmlformats.org/officeDocument/2006/relationships/hyperlink" Target="https://www.statsf1.com/fr/pierre-gasly.aspx" TargetMode="External"/><Relationship Id="rId34" Type="http://schemas.openxmlformats.org/officeDocument/2006/relationships/hyperlink" Target="https://www.statsf1.com/fr/williams.aspx" TargetMode="External"/><Relationship Id="rId7" Type="http://schemas.openxmlformats.org/officeDocument/2006/relationships/hyperlink" Target="https://www.statsf1.com/fr/sebastian-vettel.aspx" TargetMode="External"/><Relationship Id="rId12" Type="http://schemas.openxmlformats.org/officeDocument/2006/relationships/hyperlink" Target="https://www.statsf1.com/fr/haas.aspx" TargetMode="External"/><Relationship Id="rId17" Type="http://schemas.openxmlformats.org/officeDocument/2006/relationships/hyperlink" Target="https://www.statsf1.com/fr/lance-stroll.aspx" TargetMode="External"/><Relationship Id="rId25" Type="http://schemas.openxmlformats.org/officeDocument/2006/relationships/hyperlink" Target="https://www.statsf1.com/fr/sergio-perez.aspx" TargetMode="External"/><Relationship Id="rId33" Type="http://schemas.openxmlformats.org/officeDocument/2006/relationships/hyperlink" Target="https://www.statsf1.com/fr/robert-kubica.aspx" TargetMode="External"/><Relationship Id="rId38" Type="http://schemas.openxmlformats.org/officeDocument/2006/relationships/hyperlink" Target="https://www.statsf1.com/fr/renault.aspx" TargetMode="External"/><Relationship Id="rId2" Type="http://schemas.openxmlformats.org/officeDocument/2006/relationships/hyperlink" Target="https://www.statsf1.com/fr/mercedes.aspx" TargetMode="External"/><Relationship Id="rId16" Type="http://schemas.openxmlformats.org/officeDocument/2006/relationships/hyperlink" Target="https://www.statsf1.com/fr/alfa-romeo.aspx" TargetMode="External"/><Relationship Id="rId20" Type="http://schemas.openxmlformats.org/officeDocument/2006/relationships/hyperlink" Target="https://www.statsf1.com/fr/toro-rosso.aspx" TargetMode="External"/><Relationship Id="rId29" Type="http://schemas.openxmlformats.org/officeDocument/2006/relationships/hyperlink" Target="https://www.statsf1.com/fr/antonio-giovinazzi.aspx" TargetMode="External"/><Relationship Id="rId41" Type="http://schemas.openxmlformats.org/officeDocument/2006/relationships/printerSettings" Target="../printerSettings/printerSettings1.bin"/><Relationship Id="rId1" Type="http://schemas.openxmlformats.org/officeDocument/2006/relationships/hyperlink" Target="https://www.statsf1.com/fr/valtteri-bottas.aspx" TargetMode="External"/><Relationship Id="rId6" Type="http://schemas.openxmlformats.org/officeDocument/2006/relationships/hyperlink" Target="https://www.statsf1.com/fr/red-bull.aspx" TargetMode="External"/><Relationship Id="rId11" Type="http://schemas.openxmlformats.org/officeDocument/2006/relationships/hyperlink" Target="https://www.statsf1.com/fr/kevin-magnussen.aspx" TargetMode="External"/><Relationship Id="rId24" Type="http://schemas.openxmlformats.org/officeDocument/2006/relationships/hyperlink" Target="https://www.statsf1.com/fr/mclaren.aspx" TargetMode="External"/><Relationship Id="rId32" Type="http://schemas.openxmlformats.org/officeDocument/2006/relationships/hyperlink" Target="https://www.statsf1.com/fr/williams.aspx" TargetMode="External"/><Relationship Id="rId37" Type="http://schemas.openxmlformats.org/officeDocument/2006/relationships/hyperlink" Target="https://www.statsf1.com/fr/daniel-ricciardo.aspx" TargetMode="External"/><Relationship Id="rId40" Type="http://schemas.openxmlformats.org/officeDocument/2006/relationships/hyperlink" Target="https://www.statsf1.com/fr/mclaren.aspx" TargetMode="External"/><Relationship Id="rId5" Type="http://schemas.openxmlformats.org/officeDocument/2006/relationships/hyperlink" Target="https://www.statsf1.com/fr/max-verstappen.aspx" TargetMode="External"/><Relationship Id="rId15" Type="http://schemas.openxmlformats.org/officeDocument/2006/relationships/hyperlink" Target="https://www.statsf1.com/fr/kimi-raikkonen.aspx" TargetMode="External"/><Relationship Id="rId23" Type="http://schemas.openxmlformats.org/officeDocument/2006/relationships/hyperlink" Target="https://www.statsf1.com/fr/lando-norris.aspx" TargetMode="External"/><Relationship Id="rId28" Type="http://schemas.openxmlformats.org/officeDocument/2006/relationships/hyperlink" Target="https://www.statsf1.com/fr/toro-rosso.aspx" TargetMode="External"/><Relationship Id="rId36" Type="http://schemas.openxmlformats.org/officeDocument/2006/relationships/hyperlink" Target="https://www.statsf1.com/fr/haas.aspx" TargetMode="External"/><Relationship Id="rId10" Type="http://schemas.openxmlformats.org/officeDocument/2006/relationships/hyperlink" Target="https://www.statsf1.com/fr/ferrari.aspx" TargetMode="External"/><Relationship Id="rId19" Type="http://schemas.openxmlformats.org/officeDocument/2006/relationships/hyperlink" Target="https://www.statsf1.com/fr/daniil-kvyat.aspx" TargetMode="External"/><Relationship Id="rId31" Type="http://schemas.openxmlformats.org/officeDocument/2006/relationships/hyperlink" Target="https://www.statsf1.com/fr/george-russell.aspx" TargetMode="External"/><Relationship Id="rId4" Type="http://schemas.openxmlformats.org/officeDocument/2006/relationships/hyperlink" Target="https://www.statsf1.com/fr/mercedes.aspx" TargetMode="External"/><Relationship Id="rId9" Type="http://schemas.openxmlformats.org/officeDocument/2006/relationships/hyperlink" Target="https://www.statsf1.com/fr/charles-leclerc.aspx" TargetMode="External"/><Relationship Id="rId14" Type="http://schemas.openxmlformats.org/officeDocument/2006/relationships/hyperlink" Target="https://www.statsf1.com/fr/renault.aspx" TargetMode="External"/><Relationship Id="rId22" Type="http://schemas.openxmlformats.org/officeDocument/2006/relationships/hyperlink" Target="https://www.statsf1.com/fr/red-bull.aspx" TargetMode="External"/><Relationship Id="rId27" Type="http://schemas.openxmlformats.org/officeDocument/2006/relationships/hyperlink" Target="https://www.statsf1.com/fr/alexander-albon.aspx" TargetMode="External"/><Relationship Id="rId30" Type="http://schemas.openxmlformats.org/officeDocument/2006/relationships/hyperlink" Target="https://www.statsf1.com/fr/alfa-romeo.aspx" TargetMode="External"/><Relationship Id="rId35" Type="http://schemas.openxmlformats.org/officeDocument/2006/relationships/hyperlink" Target="https://www.statsf1.com/fr/romain-grosjean.aspx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99"/>
  <sheetViews>
    <sheetView tabSelected="1" zoomScaleNormal="100" workbookViewId="0">
      <pane xSplit="9" ySplit="1" topLeftCell="J2" activePane="bottomRight" state="frozen"/>
      <selection pane="topRight" activeCell="H1" sqref="H1"/>
      <selection pane="bottomLeft" activeCell="A2" sqref="A2"/>
      <selection pane="bottomRight" activeCell="O3" sqref="O2:O4"/>
    </sheetView>
  </sheetViews>
  <sheetFormatPr baseColWidth="10" defaultRowHeight="11.25" customHeight="1" x14ac:dyDescent="0.2"/>
  <cols>
    <col min="1" max="1" width="11.42578125" style="1"/>
    <col min="2" max="2" width="10.140625" style="1" bestFit="1" customWidth="1"/>
    <col min="3" max="3" width="9" style="1" bestFit="1" customWidth="1"/>
    <col min="4" max="4" width="5.42578125" style="1" bestFit="1" customWidth="1"/>
    <col min="5" max="5" width="8.42578125" style="1" bestFit="1" customWidth="1"/>
    <col min="6" max="6" width="7.140625" style="1" bestFit="1" customWidth="1"/>
    <col min="7" max="7" width="11.85546875" style="6" bestFit="1" customWidth="1"/>
    <col min="8" max="8" width="2.7109375" style="2" bestFit="1" customWidth="1"/>
    <col min="9" max="9" width="15" style="2" bestFit="1" customWidth="1"/>
    <col min="10" max="10" width="9.7109375" style="2" bestFit="1" customWidth="1"/>
    <col min="11" max="11" width="11" style="2" bestFit="1" customWidth="1"/>
    <col min="12" max="12" width="9.85546875" style="2" bestFit="1" customWidth="1"/>
    <col min="13" max="13" width="5.28515625" style="2" bestFit="1" customWidth="1"/>
    <col min="14" max="14" width="3.5703125" style="2" customWidth="1"/>
    <col min="15" max="15" width="7.28515625" style="2" bestFit="1" customWidth="1"/>
    <col min="16" max="16" width="10.28515625" style="1" bestFit="1" customWidth="1"/>
    <col min="17" max="17" width="10.7109375" style="1" bestFit="1" customWidth="1"/>
    <col min="18" max="18" width="14.5703125" style="1" bestFit="1" customWidth="1"/>
    <col min="19" max="19" width="9.85546875" style="1" bestFit="1" customWidth="1"/>
    <col min="20" max="21" width="9.85546875" style="1" customWidth="1"/>
    <col min="22" max="22" width="12.7109375" style="1" bestFit="1" customWidth="1"/>
    <col min="23" max="16384" width="11.42578125" style="1"/>
  </cols>
  <sheetData>
    <row r="1" spans="1:22" ht="11.25" customHeight="1" x14ac:dyDescent="0.2">
      <c r="A1" s="1" t="s">
        <v>1901</v>
      </c>
      <c r="B1" s="1" t="s">
        <v>503</v>
      </c>
      <c r="C1" s="1" t="s">
        <v>10</v>
      </c>
      <c r="D1" s="1" t="s">
        <v>0</v>
      </c>
      <c r="E1" s="1" t="s">
        <v>1</v>
      </c>
      <c r="F1" s="1" t="s">
        <v>2</v>
      </c>
      <c r="G1" s="6" t="s">
        <v>7</v>
      </c>
      <c r="H1" s="2" t="s">
        <v>43</v>
      </c>
      <c r="I1" s="2" t="s">
        <v>3</v>
      </c>
      <c r="J1" s="2" t="s">
        <v>4</v>
      </c>
      <c r="K1" s="2" t="s">
        <v>116</v>
      </c>
      <c r="L1" s="2" t="s">
        <v>117</v>
      </c>
      <c r="M1" s="2" t="s">
        <v>9</v>
      </c>
      <c r="O1" s="2" t="s">
        <v>1902</v>
      </c>
      <c r="P1" s="1" t="s">
        <v>8</v>
      </c>
      <c r="Q1" s="1" t="s">
        <v>6</v>
      </c>
      <c r="R1" s="1" t="s">
        <v>44</v>
      </c>
      <c r="S1" s="1" t="s">
        <v>85</v>
      </c>
      <c r="T1" s="1" t="s">
        <v>754</v>
      </c>
      <c r="U1" s="1" t="s">
        <v>755</v>
      </c>
      <c r="V1" s="1" t="s">
        <v>753</v>
      </c>
    </row>
    <row r="2" spans="1:22" ht="11.25" customHeight="1" x14ac:dyDescent="0.2">
      <c r="A2" s="1" t="str">
        <f>D2&amp;"_"&amp;UPPER(LEFT(F2,3))</f>
        <v>2019_AUS</v>
      </c>
      <c r="B2" s="1" t="str">
        <f>$D2&amp;"_"&amp;UPPER(LEFT($F2,3))&amp;"#"&amp;$G2</f>
        <v>2019_AUS#1</v>
      </c>
      <c r="C2" s="3">
        <v>43541</v>
      </c>
      <c r="D2" s="1">
        <f>YEAR(C2)</f>
        <v>2019</v>
      </c>
      <c r="E2" s="1" t="s">
        <v>11</v>
      </c>
      <c r="F2" s="1" t="s">
        <v>12</v>
      </c>
      <c r="G2" s="4">
        <v>1</v>
      </c>
      <c r="H2" s="4">
        <v>77</v>
      </c>
      <c r="I2" s="5" t="s">
        <v>14</v>
      </c>
      <c r="J2" s="5" t="s">
        <v>20</v>
      </c>
      <c r="K2" s="1" t="s">
        <v>20</v>
      </c>
      <c r="L2" s="1">
        <v>58</v>
      </c>
      <c r="M2" s="4">
        <v>26</v>
      </c>
      <c r="N2" s="4"/>
      <c r="O2" s="2" t="e">
        <f ca="1">RANK($T2,INDIRECT(VLOOKUP(aus_stats!$A2,zone!$A:$K,6,FALSE),1),1)</f>
        <v>#N/A</v>
      </c>
      <c r="P2" s="1" t="s">
        <v>65</v>
      </c>
      <c r="Q2" s="1">
        <v>2</v>
      </c>
      <c r="R2" s="1" t="s">
        <v>46</v>
      </c>
      <c r="S2" s="1">
        <v>56</v>
      </c>
      <c r="T2" s="8">
        <f>IF(ISBLANK($P2),"",LEFT($P2,1)*60+(RIGHT(LEFT($P2,4),2))+("0,"&amp;RIGHT($P2,3)))</f>
        <v>85.58</v>
      </c>
      <c r="U2" s="8">
        <f>IF(ISBLANK($R2),"",LEFT($R2,1)*60+(RIGHT(LEFT($R2,4),2))+("0,"&amp;RIGHT($R2,3)))</f>
        <v>80.597999999999999</v>
      </c>
      <c r="V2" s="8">
        <f t="shared" ref="V2:V28" si="0">IF(OR($T2="",$U2=""),"",$T2-$U2)</f>
        <v>4.9819999999999993</v>
      </c>
    </row>
    <row r="3" spans="1:22" ht="11.25" customHeight="1" x14ac:dyDescent="0.2">
      <c r="A3" s="1" t="str">
        <f t="shared" ref="A3:A66" si="1">D3&amp;"_"&amp;UPPER(LEFT(F3,3))</f>
        <v>2019_AUS</v>
      </c>
      <c r="B3" s="1" t="str">
        <f t="shared" ref="B3:B66" si="2">$D3&amp;"_"&amp;UPPER(LEFT($F3,3))&amp;"#"&amp;$G3</f>
        <v>2019_AUS#2</v>
      </c>
      <c r="C3" s="3">
        <v>43541</v>
      </c>
      <c r="D3" s="1">
        <f t="shared" ref="D3:D42" si="3">YEAR(C3)</f>
        <v>2019</v>
      </c>
      <c r="E3" s="1" t="s">
        <v>11</v>
      </c>
      <c r="F3" s="1" t="s">
        <v>12</v>
      </c>
      <c r="G3" s="4">
        <v>2</v>
      </c>
      <c r="H3" s="4">
        <v>44</v>
      </c>
      <c r="I3" s="5" t="s">
        <v>15</v>
      </c>
      <c r="J3" s="5" t="s">
        <v>20</v>
      </c>
      <c r="K3" s="1" t="s">
        <v>20</v>
      </c>
      <c r="L3" s="1">
        <v>58</v>
      </c>
      <c r="M3" s="4">
        <v>18</v>
      </c>
      <c r="N3" s="4"/>
      <c r="O3" s="2" t="e">
        <f ca="1">RANK($T3,INDIRECT(VLOOKUP(aus_stats!$A3,zone!$A:$K,6,FALSE),1),1)</f>
        <v>#N/A</v>
      </c>
      <c r="P3" s="1" t="s">
        <v>66</v>
      </c>
      <c r="Q3" s="1">
        <v>1</v>
      </c>
      <c r="R3" s="1" t="s">
        <v>45</v>
      </c>
      <c r="T3" s="8">
        <f t="shared" ref="T3:T66" si="4">IF(ISBLANK($P3),"",LEFT($P3,1)*60+(RIGHT(LEFT($P3,4),2))+("0,"&amp;RIGHT($P3,3)))</f>
        <v>86.057000000000002</v>
      </c>
      <c r="U3" s="8">
        <f t="shared" ref="U3:U66" si="5">IF(ISBLANK($R3),"",LEFT($R3,1)*60+(RIGHT(LEFT($R3,4),2))+("0,"&amp;RIGHT($R3,3)))</f>
        <v>80.486000000000004</v>
      </c>
      <c r="V3" s="8">
        <f t="shared" si="0"/>
        <v>5.570999999999998</v>
      </c>
    </row>
    <row r="4" spans="1:22" ht="11.25" customHeight="1" x14ac:dyDescent="0.2">
      <c r="A4" s="1" t="str">
        <f t="shared" si="1"/>
        <v>2019_AUS</v>
      </c>
      <c r="B4" s="1" t="str">
        <f t="shared" si="2"/>
        <v>2019_AUS#3</v>
      </c>
      <c r="C4" s="3">
        <v>43541</v>
      </c>
      <c r="D4" s="1">
        <f t="shared" si="3"/>
        <v>2019</v>
      </c>
      <c r="E4" s="1" t="s">
        <v>11</v>
      </c>
      <c r="F4" s="1" t="s">
        <v>12</v>
      </c>
      <c r="G4" s="4">
        <v>3</v>
      </c>
      <c r="H4" s="4">
        <v>33</v>
      </c>
      <c r="I4" s="5" t="s">
        <v>16</v>
      </c>
      <c r="J4" s="5" t="s">
        <v>21</v>
      </c>
      <c r="K4" s="1" t="s">
        <v>107</v>
      </c>
      <c r="L4" s="1">
        <v>58</v>
      </c>
      <c r="M4" s="4">
        <v>15</v>
      </c>
      <c r="N4" s="4"/>
      <c r="O4" s="2" t="e">
        <f ca="1">RANK($T4,INDIRECT(VLOOKUP(aus_stats!$A4,zone!$A:$K,6,FALSE),1),1)</f>
        <v>#N/A</v>
      </c>
      <c r="P4" s="1" t="s">
        <v>67</v>
      </c>
      <c r="Q4" s="1">
        <v>4</v>
      </c>
      <c r="R4" s="1" t="s">
        <v>48</v>
      </c>
      <c r="S4" s="1">
        <v>2</v>
      </c>
      <c r="T4" s="8">
        <f t="shared" si="4"/>
        <v>86.256</v>
      </c>
      <c r="U4" s="8">
        <f t="shared" si="5"/>
        <v>81.319999999999993</v>
      </c>
      <c r="V4" s="8">
        <f t="shared" si="0"/>
        <v>4.936000000000007</v>
      </c>
    </row>
    <row r="5" spans="1:22" ht="11.25" customHeight="1" x14ac:dyDescent="0.2">
      <c r="A5" s="1" t="str">
        <f t="shared" si="1"/>
        <v>2019_AUS</v>
      </c>
      <c r="B5" s="1" t="str">
        <f t="shared" si="2"/>
        <v>2019_AUS#4</v>
      </c>
      <c r="C5" s="3">
        <v>43541</v>
      </c>
      <c r="D5" s="1">
        <f t="shared" si="3"/>
        <v>2019</v>
      </c>
      <c r="E5" s="1" t="s">
        <v>11</v>
      </c>
      <c r="F5" s="1" t="s">
        <v>12</v>
      </c>
      <c r="G5" s="4">
        <v>4</v>
      </c>
      <c r="H5" s="4">
        <v>5</v>
      </c>
      <c r="I5" s="5" t="s">
        <v>17</v>
      </c>
      <c r="J5" s="5" t="s">
        <v>5</v>
      </c>
      <c r="K5" s="1" t="s">
        <v>5</v>
      </c>
      <c r="L5" s="1">
        <v>58</v>
      </c>
      <c r="M5" s="4">
        <v>12</v>
      </c>
      <c r="N5" s="4"/>
      <c r="P5" s="1" t="s">
        <v>72</v>
      </c>
      <c r="Q5" s="1">
        <v>3</v>
      </c>
      <c r="R5" s="1" t="s">
        <v>47</v>
      </c>
      <c r="T5" s="8">
        <f t="shared" si="4"/>
        <v>87.953999999999994</v>
      </c>
      <c r="U5" s="8">
        <f t="shared" si="5"/>
        <v>81.19</v>
      </c>
      <c r="V5" s="8">
        <f t="shared" si="0"/>
        <v>6.7639999999999958</v>
      </c>
    </row>
    <row r="6" spans="1:22" ht="11.25" customHeight="1" x14ac:dyDescent="0.2">
      <c r="A6" s="1" t="str">
        <f t="shared" si="1"/>
        <v>2019_AUS</v>
      </c>
      <c r="B6" s="1" t="str">
        <f t="shared" si="2"/>
        <v>2019_AUS#5</v>
      </c>
      <c r="C6" s="3">
        <v>43541</v>
      </c>
      <c r="D6" s="1">
        <f t="shared" si="3"/>
        <v>2019</v>
      </c>
      <c r="E6" s="1" t="s">
        <v>11</v>
      </c>
      <c r="F6" s="1" t="s">
        <v>12</v>
      </c>
      <c r="G6" s="4">
        <v>5</v>
      </c>
      <c r="H6" s="4">
        <v>16</v>
      </c>
      <c r="I6" s="5" t="s">
        <v>18</v>
      </c>
      <c r="J6" s="5" t="s">
        <v>5</v>
      </c>
      <c r="K6" s="1" t="s">
        <v>5</v>
      </c>
      <c r="L6" s="1">
        <v>58</v>
      </c>
      <c r="M6" s="4">
        <v>10</v>
      </c>
      <c r="N6" s="4"/>
      <c r="P6" s="1" t="s">
        <v>68</v>
      </c>
      <c r="Q6" s="1">
        <v>5</v>
      </c>
      <c r="R6" s="1" t="s">
        <v>49</v>
      </c>
      <c r="T6" s="8">
        <f t="shared" si="4"/>
        <v>86.926000000000002</v>
      </c>
      <c r="U6" s="8">
        <f t="shared" si="5"/>
        <v>81.441999999999993</v>
      </c>
      <c r="V6" s="8">
        <f t="shared" si="0"/>
        <v>5.4840000000000089</v>
      </c>
    </row>
    <row r="7" spans="1:22" ht="11.25" customHeight="1" x14ac:dyDescent="0.2">
      <c r="A7" s="1" t="str">
        <f t="shared" si="1"/>
        <v>2019_AUS</v>
      </c>
      <c r="B7" s="1" t="str">
        <f t="shared" si="2"/>
        <v>2019_AUS#6</v>
      </c>
      <c r="C7" s="3">
        <v>43541</v>
      </c>
      <c r="D7" s="1">
        <f t="shared" si="3"/>
        <v>2019</v>
      </c>
      <c r="E7" s="1" t="s">
        <v>11</v>
      </c>
      <c r="F7" s="1" t="s">
        <v>12</v>
      </c>
      <c r="G7" s="4">
        <v>6</v>
      </c>
      <c r="H7" s="4">
        <v>20</v>
      </c>
      <c r="I7" s="5" t="s">
        <v>19</v>
      </c>
      <c r="J7" s="5" t="s">
        <v>22</v>
      </c>
      <c r="K7" s="1" t="s">
        <v>5</v>
      </c>
      <c r="L7" s="1">
        <v>58</v>
      </c>
      <c r="M7" s="4">
        <v>8</v>
      </c>
      <c r="N7" s="4"/>
      <c r="P7" s="1" t="s">
        <v>73</v>
      </c>
      <c r="Q7" s="1">
        <v>7</v>
      </c>
      <c r="R7" s="1" t="s">
        <v>51</v>
      </c>
      <c r="T7" s="8">
        <f t="shared" si="4"/>
        <v>88.182000000000002</v>
      </c>
      <c r="U7" s="8">
        <f t="shared" si="5"/>
        <v>82.099000000000004</v>
      </c>
      <c r="V7" s="8">
        <f t="shared" si="0"/>
        <v>6.0829999999999984</v>
      </c>
    </row>
    <row r="8" spans="1:22" ht="11.25" customHeight="1" x14ac:dyDescent="0.2">
      <c r="A8" s="1" t="str">
        <f t="shared" si="1"/>
        <v>2019_AUS</v>
      </c>
      <c r="B8" s="1" t="str">
        <f t="shared" si="2"/>
        <v>2019_AUS#7</v>
      </c>
      <c r="C8" s="3">
        <v>43541</v>
      </c>
      <c r="D8" s="1">
        <f t="shared" si="3"/>
        <v>2019</v>
      </c>
      <c r="E8" s="1" t="s">
        <v>11</v>
      </c>
      <c r="F8" s="1" t="s">
        <v>12</v>
      </c>
      <c r="G8" s="4">
        <v>7</v>
      </c>
      <c r="H8" s="4">
        <v>27</v>
      </c>
      <c r="I8" s="5" t="s">
        <v>23</v>
      </c>
      <c r="J8" s="5" t="s">
        <v>24</v>
      </c>
      <c r="K8" s="1" t="s">
        <v>24</v>
      </c>
      <c r="L8" s="1">
        <v>57</v>
      </c>
      <c r="M8" s="4">
        <v>6</v>
      </c>
      <c r="N8" s="4"/>
      <c r="P8" s="1" t="s">
        <v>76</v>
      </c>
      <c r="Q8" s="1">
        <v>11</v>
      </c>
      <c r="R8" s="1" t="s">
        <v>55</v>
      </c>
      <c r="T8" s="8">
        <f t="shared" si="4"/>
        <v>88.444000000000003</v>
      </c>
      <c r="U8" s="8">
        <f t="shared" si="5"/>
        <v>82.561999999999998</v>
      </c>
      <c r="V8" s="8">
        <f t="shared" si="0"/>
        <v>5.882000000000005</v>
      </c>
    </row>
    <row r="9" spans="1:22" ht="11.25" customHeight="1" x14ac:dyDescent="0.2">
      <c r="A9" s="1" t="str">
        <f t="shared" si="1"/>
        <v>2019_AUS</v>
      </c>
      <c r="B9" s="1" t="str">
        <f t="shared" si="2"/>
        <v>2019_AUS#8</v>
      </c>
      <c r="C9" s="3">
        <v>43541</v>
      </c>
      <c r="D9" s="1">
        <f t="shared" si="3"/>
        <v>2019</v>
      </c>
      <c r="E9" s="1" t="s">
        <v>11</v>
      </c>
      <c r="F9" s="1" t="s">
        <v>12</v>
      </c>
      <c r="G9" s="4">
        <v>8</v>
      </c>
      <c r="H9" s="4">
        <v>7</v>
      </c>
      <c r="I9" s="5" t="s">
        <v>25</v>
      </c>
      <c r="J9" s="5" t="s">
        <v>26</v>
      </c>
      <c r="K9" s="1" t="s">
        <v>5</v>
      </c>
      <c r="L9" s="1">
        <v>57</v>
      </c>
      <c r="M9" s="4">
        <v>4</v>
      </c>
      <c r="N9" s="4"/>
      <c r="P9" s="1" t="s">
        <v>75</v>
      </c>
      <c r="Q9" s="1">
        <v>9</v>
      </c>
      <c r="R9" s="1" t="s">
        <v>53</v>
      </c>
      <c r="T9" s="8">
        <f t="shared" si="4"/>
        <v>88.27</v>
      </c>
      <c r="U9" s="8">
        <f t="shared" si="5"/>
        <v>82.313999999999993</v>
      </c>
      <c r="V9" s="8">
        <f t="shared" si="0"/>
        <v>5.9560000000000031</v>
      </c>
    </row>
    <row r="10" spans="1:22" ht="11.25" customHeight="1" x14ac:dyDescent="0.2">
      <c r="A10" s="1" t="str">
        <f t="shared" si="1"/>
        <v>2019_AUS</v>
      </c>
      <c r="B10" s="1" t="str">
        <f t="shared" si="2"/>
        <v>2019_AUS#9</v>
      </c>
      <c r="C10" s="3">
        <v>43541</v>
      </c>
      <c r="D10" s="1">
        <f t="shared" si="3"/>
        <v>2019</v>
      </c>
      <c r="E10" s="1" t="s">
        <v>11</v>
      </c>
      <c r="F10" s="1" t="s">
        <v>12</v>
      </c>
      <c r="G10" s="4">
        <v>9</v>
      </c>
      <c r="H10" s="4">
        <v>18</v>
      </c>
      <c r="I10" s="5" t="s">
        <v>27</v>
      </c>
      <c r="J10" s="5" t="s">
        <v>28</v>
      </c>
      <c r="K10" s="1" t="s">
        <v>118</v>
      </c>
      <c r="L10" s="1">
        <v>57</v>
      </c>
      <c r="M10" s="4">
        <v>2</v>
      </c>
      <c r="N10" s="4"/>
      <c r="P10" s="1" t="s">
        <v>71</v>
      </c>
      <c r="Q10" s="1">
        <v>16</v>
      </c>
      <c r="R10" s="1" t="s">
        <v>60</v>
      </c>
      <c r="T10" s="8">
        <f t="shared" si="4"/>
        <v>87.567999999999998</v>
      </c>
      <c r="U10" s="8">
        <f t="shared" si="5"/>
        <v>83.016999999999996</v>
      </c>
      <c r="V10" s="8">
        <f t="shared" si="0"/>
        <v>4.5510000000000019</v>
      </c>
    </row>
    <row r="11" spans="1:22" ht="11.25" customHeight="1" x14ac:dyDescent="0.2">
      <c r="A11" s="1" t="str">
        <f t="shared" si="1"/>
        <v>2019_AUS</v>
      </c>
      <c r="B11" s="1" t="str">
        <f t="shared" si="2"/>
        <v>2019_AUS#10</v>
      </c>
      <c r="C11" s="3">
        <v>43541</v>
      </c>
      <c r="D11" s="1">
        <f t="shared" si="3"/>
        <v>2019</v>
      </c>
      <c r="E11" s="1" t="s">
        <v>11</v>
      </c>
      <c r="F11" s="1" t="s">
        <v>12</v>
      </c>
      <c r="G11" s="4">
        <v>10</v>
      </c>
      <c r="H11" s="4">
        <v>26</v>
      </c>
      <c r="I11" s="5" t="s">
        <v>29</v>
      </c>
      <c r="J11" s="5" t="s">
        <v>30</v>
      </c>
      <c r="K11" s="1" t="s">
        <v>107</v>
      </c>
      <c r="L11" s="1">
        <v>57</v>
      </c>
      <c r="M11" s="4">
        <v>1</v>
      </c>
      <c r="N11" s="4"/>
      <c r="P11" s="1" t="s">
        <v>70</v>
      </c>
      <c r="Q11" s="1">
        <v>15</v>
      </c>
      <c r="R11" s="1" t="s">
        <v>59</v>
      </c>
      <c r="T11" s="8">
        <f t="shared" si="4"/>
        <v>87.447999999999993</v>
      </c>
      <c r="U11" s="8">
        <f t="shared" si="5"/>
        <v>82.774000000000001</v>
      </c>
      <c r="V11" s="8">
        <f t="shared" si="0"/>
        <v>4.6739999999999924</v>
      </c>
    </row>
    <row r="12" spans="1:22" ht="11.25" customHeight="1" x14ac:dyDescent="0.2">
      <c r="A12" s="1" t="str">
        <f t="shared" si="1"/>
        <v>2019_AUS</v>
      </c>
      <c r="B12" s="1" t="str">
        <f t="shared" si="2"/>
        <v>2019_AUS#11</v>
      </c>
      <c r="C12" s="3">
        <v>43541</v>
      </c>
      <c r="D12" s="1">
        <f t="shared" si="3"/>
        <v>2019</v>
      </c>
      <c r="E12" s="1" t="s">
        <v>11</v>
      </c>
      <c r="F12" s="1" t="s">
        <v>12</v>
      </c>
      <c r="G12" s="4">
        <v>11</v>
      </c>
      <c r="H12" s="4">
        <v>10</v>
      </c>
      <c r="I12" s="5" t="s">
        <v>31</v>
      </c>
      <c r="J12" s="5" t="s">
        <v>21</v>
      </c>
      <c r="K12" s="1" t="s">
        <v>107</v>
      </c>
      <c r="L12" s="1">
        <v>57</v>
      </c>
      <c r="M12" s="4"/>
      <c r="N12" s="4"/>
      <c r="P12" s="1" t="s">
        <v>69</v>
      </c>
      <c r="Q12" s="1">
        <v>17</v>
      </c>
      <c r="R12" s="1" t="s">
        <v>61</v>
      </c>
      <c r="T12" s="8">
        <f t="shared" si="4"/>
        <v>87.228999999999999</v>
      </c>
      <c r="U12" s="8">
        <f t="shared" si="5"/>
        <v>83.02</v>
      </c>
      <c r="V12" s="8">
        <f t="shared" si="0"/>
        <v>4.2090000000000032</v>
      </c>
    </row>
    <row r="13" spans="1:22" ht="11.25" customHeight="1" x14ac:dyDescent="0.2">
      <c r="A13" s="1" t="str">
        <f t="shared" si="1"/>
        <v>2019_AUS</v>
      </c>
      <c r="B13" s="1" t="str">
        <f t="shared" si="2"/>
        <v>2019_AUS#12</v>
      </c>
      <c r="C13" s="3">
        <v>43541</v>
      </c>
      <c r="D13" s="1">
        <f t="shared" si="3"/>
        <v>2019</v>
      </c>
      <c r="E13" s="1" t="s">
        <v>11</v>
      </c>
      <c r="F13" s="1" t="s">
        <v>12</v>
      </c>
      <c r="G13" s="4">
        <v>12</v>
      </c>
      <c r="H13" s="4">
        <v>4</v>
      </c>
      <c r="I13" s="5" t="s">
        <v>32</v>
      </c>
      <c r="J13" s="5" t="s">
        <v>33</v>
      </c>
      <c r="K13" s="1" t="s">
        <v>24</v>
      </c>
      <c r="L13" s="1">
        <v>57</v>
      </c>
      <c r="M13" s="4"/>
      <c r="N13" s="4"/>
      <c r="P13" s="1" t="s">
        <v>80</v>
      </c>
      <c r="Q13" s="1">
        <v>8</v>
      </c>
      <c r="R13" s="1" t="s">
        <v>52</v>
      </c>
      <c r="T13" s="8">
        <f t="shared" si="4"/>
        <v>88.555000000000007</v>
      </c>
      <c r="U13" s="8">
        <f t="shared" si="5"/>
        <v>82.304000000000002</v>
      </c>
      <c r="V13" s="8">
        <f t="shared" si="0"/>
        <v>6.2510000000000048</v>
      </c>
    </row>
    <row r="14" spans="1:22" ht="11.25" customHeight="1" x14ac:dyDescent="0.2">
      <c r="A14" s="1" t="str">
        <f t="shared" si="1"/>
        <v>2019_AUS</v>
      </c>
      <c r="B14" s="1" t="str">
        <f t="shared" si="2"/>
        <v>2019_AUS#13</v>
      </c>
      <c r="C14" s="3">
        <v>43541</v>
      </c>
      <c r="D14" s="1">
        <f t="shared" si="3"/>
        <v>2019</v>
      </c>
      <c r="E14" s="1" t="s">
        <v>11</v>
      </c>
      <c r="F14" s="1" t="s">
        <v>12</v>
      </c>
      <c r="G14" s="4">
        <v>13</v>
      </c>
      <c r="H14" s="4">
        <v>11</v>
      </c>
      <c r="I14" s="5" t="s">
        <v>34</v>
      </c>
      <c r="J14" s="5" t="s">
        <v>28</v>
      </c>
      <c r="K14" s="1" t="s">
        <v>118</v>
      </c>
      <c r="L14" s="1">
        <v>57</v>
      </c>
      <c r="M14" s="4"/>
      <c r="N14" s="4"/>
      <c r="P14" s="1" t="s">
        <v>79</v>
      </c>
      <c r="Q14" s="1">
        <v>10</v>
      </c>
      <c r="R14" s="1" t="s">
        <v>54</v>
      </c>
      <c r="T14" s="8">
        <f t="shared" si="4"/>
        <v>88.484999999999999</v>
      </c>
      <c r="U14" s="8">
        <f t="shared" si="5"/>
        <v>82.781000000000006</v>
      </c>
      <c r="V14" s="8">
        <f t="shared" si="0"/>
        <v>5.7039999999999935</v>
      </c>
    </row>
    <row r="15" spans="1:22" ht="11.25" customHeight="1" x14ac:dyDescent="0.2">
      <c r="A15" s="1" t="str">
        <f t="shared" si="1"/>
        <v>2019_AUS</v>
      </c>
      <c r="B15" s="1" t="str">
        <f t="shared" si="2"/>
        <v>2019_AUS#14</v>
      </c>
      <c r="C15" s="3">
        <v>43541</v>
      </c>
      <c r="D15" s="1">
        <f t="shared" si="3"/>
        <v>2019</v>
      </c>
      <c r="E15" s="1" t="s">
        <v>11</v>
      </c>
      <c r="F15" s="1" t="s">
        <v>12</v>
      </c>
      <c r="G15" s="4">
        <v>14</v>
      </c>
      <c r="H15" s="4">
        <v>23</v>
      </c>
      <c r="I15" s="5" t="s">
        <v>35</v>
      </c>
      <c r="J15" s="5" t="s">
        <v>30</v>
      </c>
      <c r="K15" s="1" t="s">
        <v>107</v>
      </c>
      <c r="L15" s="1">
        <v>57</v>
      </c>
      <c r="M15" s="4"/>
      <c r="N15" s="4"/>
      <c r="P15" s="1" t="s">
        <v>74</v>
      </c>
      <c r="Q15" s="1">
        <v>13</v>
      </c>
      <c r="R15" s="1" t="s">
        <v>57</v>
      </c>
      <c r="T15" s="8">
        <f t="shared" si="4"/>
        <v>88.188000000000002</v>
      </c>
      <c r="U15" s="8">
        <f t="shared" si="5"/>
        <v>82.635999999999996</v>
      </c>
      <c r="V15" s="8">
        <f t="shared" si="0"/>
        <v>5.5520000000000067</v>
      </c>
    </row>
    <row r="16" spans="1:22" ht="11.25" customHeight="1" x14ac:dyDescent="0.2">
      <c r="A16" s="1" t="str">
        <f t="shared" si="1"/>
        <v>2019_AUS</v>
      </c>
      <c r="B16" s="1" t="str">
        <f t="shared" si="2"/>
        <v>2019_AUS#15</v>
      </c>
      <c r="C16" s="3">
        <v>43541</v>
      </c>
      <c r="D16" s="1">
        <f t="shared" si="3"/>
        <v>2019</v>
      </c>
      <c r="E16" s="1" t="s">
        <v>11</v>
      </c>
      <c r="F16" s="1" t="s">
        <v>12</v>
      </c>
      <c r="G16" s="4">
        <v>15</v>
      </c>
      <c r="H16" s="4">
        <v>99</v>
      </c>
      <c r="I16" s="5" t="s">
        <v>36</v>
      </c>
      <c r="J16" s="5" t="s">
        <v>26</v>
      </c>
      <c r="K16" s="1" t="s">
        <v>5</v>
      </c>
      <c r="L16" s="1">
        <v>57</v>
      </c>
      <c r="M16" s="4"/>
      <c r="N16" s="4"/>
      <c r="P16" s="1" t="s">
        <v>78</v>
      </c>
      <c r="Q16" s="1">
        <v>14</v>
      </c>
      <c r="R16" s="1" t="s">
        <v>58</v>
      </c>
      <c r="T16" s="8">
        <f t="shared" si="4"/>
        <v>88.478999999999999</v>
      </c>
      <c r="U16" s="8">
        <f t="shared" si="5"/>
        <v>82.713999999999999</v>
      </c>
      <c r="V16" s="8">
        <f t="shared" si="0"/>
        <v>5.7650000000000006</v>
      </c>
    </row>
    <row r="17" spans="1:22" ht="11.25" customHeight="1" x14ac:dyDescent="0.2">
      <c r="A17" s="1" t="str">
        <f t="shared" si="1"/>
        <v>2019_AUS</v>
      </c>
      <c r="B17" s="1" t="str">
        <f t="shared" si="2"/>
        <v>2019_AUS#16</v>
      </c>
      <c r="C17" s="3">
        <v>43541</v>
      </c>
      <c r="D17" s="1">
        <f t="shared" si="3"/>
        <v>2019</v>
      </c>
      <c r="E17" s="1" t="s">
        <v>11</v>
      </c>
      <c r="F17" s="1" t="s">
        <v>12</v>
      </c>
      <c r="G17" s="4">
        <v>16</v>
      </c>
      <c r="H17" s="4">
        <v>63</v>
      </c>
      <c r="I17" s="5" t="s">
        <v>37</v>
      </c>
      <c r="J17" s="5" t="s">
        <v>38</v>
      </c>
      <c r="K17" s="1" t="s">
        <v>20</v>
      </c>
      <c r="L17" s="1">
        <v>56</v>
      </c>
      <c r="M17" s="4"/>
      <c r="N17" s="4"/>
      <c r="P17" s="1" t="s">
        <v>81</v>
      </c>
      <c r="Q17" s="1">
        <v>19</v>
      </c>
      <c r="R17" s="1" t="s">
        <v>63</v>
      </c>
      <c r="T17" s="8">
        <f t="shared" si="4"/>
        <v>88.712999999999994</v>
      </c>
      <c r="U17" s="8">
        <f t="shared" si="5"/>
        <v>84.36</v>
      </c>
      <c r="V17" s="8">
        <f t="shared" si="0"/>
        <v>4.3529999999999944</v>
      </c>
    </row>
    <row r="18" spans="1:22" ht="11.25" customHeight="1" x14ac:dyDescent="0.2">
      <c r="A18" s="1" t="str">
        <f t="shared" si="1"/>
        <v>2019_AUS</v>
      </c>
      <c r="B18" s="1" t="str">
        <f t="shared" si="2"/>
        <v>2019_AUS#17</v>
      </c>
      <c r="C18" s="3">
        <v>43541</v>
      </c>
      <c r="D18" s="1">
        <f t="shared" si="3"/>
        <v>2019</v>
      </c>
      <c r="E18" s="1" t="s">
        <v>11</v>
      </c>
      <c r="F18" s="1" t="s">
        <v>12</v>
      </c>
      <c r="G18" s="4">
        <v>17</v>
      </c>
      <c r="H18" s="4">
        <v>88</v>
      </c>
      <c r="I18" s="5" t="s">
        <v>39</v>
      </c>
      <c r="J18" s="5" t="s">
        <v>38</v>
      </c>
      <c r="K18" s="1" t="s">
        <v>20</v>
      </c>
      <c r="L18" s="1">
        <v>55</v>
      </c>
      <c r="M18" s="4"/>
      <c r="N18" s="4"/>
      <c r="P18" s="1" t="s">
        <v>82</v>
      </c>
      <c r="Q18" s="1">
        <v>20</v>
      </c>
      <c r="R18" s="1" t="s">
        <v>64</v>
      </c>
      <c r="T18" s="8">
        <f t="shared" si="4"/>
        <v>89.284000000000006</v>
      </c>
      <c r="U18" s="8">
        <f t="shared" si="5"/>
        <v>86.066999999999993</v>
      </c>
      <c r="V18" s="8">
        <f t="shared" si="0"/>
        <v>3.217000000000013</v>
      </c>
    </row>
    <row r="19" spans="1:22" ht="11.25" customHeight="1" x14ac:dyDescent="0.2">
      <c r="A19" s="1" t="str">
        <f t="shared" si="1"/>
        <v>2019_AUS</v>
      </c>
      <c r="B19" s="1" t="str">
        <f t="shared" si="2"/>
        <v>2019_AUS#ab</v>
      </c>
      <c r="C19" s="3">
        <v>43541</v>
      </c>
      <c r="D19" s="1">
        <f t="shared" si="3"/>
        <v>2019</v>
      </c>
      <c r="E19" s="1" t="s">
        <v>11</v>
      </c>
      <c r="F19" s="1" t="s">
        <v>12</v>
      </c>
      <c r="G19" s="4" t="s">
        <v>13</v>
      </c>
      <c r="H19" s="4">
        <v>8</v>
      </c>
      <c r="I19" s="5" t="s">
        <v>40</v>
      </c>
      <c r="J19" s="5" t="s">
        <v>22</v>
      </c>
      <c r="K19" s="1" t="s">
        <v>5</v>
      </c>
      <c r="L19" s="1">
        <v>29</v>
      </c>
      <c r="M19" s="4"/>
      <c r="N19" s="4"/>
      <c r="P19" s="1" t="s">
        <v>77</v>
      </c>
      <c r="Q19" s="1">
        <v>6</v>
      </c>
      <c r="R19" s="1" t="s">
        <v>50</v>
      </c>
      <c r="T19" s="8">
        <f t="shared" si="4"/>
        <v>88.462000000000003</v>
      </c>
      <c r="U19" s="8">
        <f t="shared" si="5"/>
        <v>81.825999999999993</v>
      </c>
      <c r="V19" s="8">
        <f t="shared" si="0"/>
        <v>6.6360000000000099</v>
      </c>
    </row>
    <row r="20" spans="1:22" ht="11.25" customHeight="1" x14ac:dyDescent="0.2">
      <c r="A20" s="1" t="str">
        <f t="shared" si="1"/>
        <v>2019_AUS</v>
      </c>
      <c r="B20" s="1" t="str">
        <f t="shared" si="2"/>
        <v>2019_AUS#ab</v>
      </c>
      <c r="C20" s="3">
        <v>43541</v>
      </c>
      <c r="D20" s="1">
        <f t="shared" si="3"/>
        <v>2019</v>
      </c>
      <c r="E20" s="1" t="s">
        <v>11</v>
      </c>
      <c r="F20" s="1" t="s">
        <v>12</v>
      </c>
      <c r="G20" s="4" t="s">
        <v>13</v>
      </c>
      <c r="H20" s="4">
        <v>3</v>
      </c>
      <c r="I20" s="5" t="s">
        <v>41</v>
      </c>
      <c r="J20" s="5" t="s">
        <v>24</v>
      </c>
      <c r="K20" s="1" t="s">
        <v>24</v>
      </c>
      <c r="L20" s="1">
        <v>28</v>
      </c>
      <c r="M20" s="4"/>
      <c r="N20" s="4"/>
      <c r="P20" s="1" t="s">
        <v>83</v>
      </c>
      <c r="Q20" s="1">
        <v>12</v>
      </c>
      <c r="R20" s="1" t="s">
        <v>56</v>
      </c>
      <c r="T20" s="8">
        <f t="shared" si="4"/>
        <v>89.847999999999999</v>
      </c>
      <c r="U20" s="8">
        <f t="shared" si="5"/>
        <v>82.57</v>
      </c>
      <c r="V20" s="8">
        <f t="shared" si="0"/>
        <v>7.2780000000000058</v>
      </c>
    </row>
    <row r="21" spans="1:22" ht="11.25" customHeight="1" x14ac:dyDescent="0.2">
      <c r="A21" s="1" t="str">
        <f t="shared" si="1"/>
        <v>2019_AUS</v>
      </c>
      <c r="B21" s="1" t="str">
        <f t="shared" si="2"/>
        <v>2019_AUS#ab</v>
      </c>
      <c r="C21" s="3">
        <v>43541</v>
      </c>
      <c r="D21" s="1">
        <f t="shared" si="3"/>
        <v>2019</v>
      </c>
      <c r="E21" s="1" t="s">
        <v>11</v>
      </c>
      <c r="F21" s="1" t="s">
        <v>12</v>
      </c>
      <c r="G21" s="4" t="s">
        <v>13</v>
      </c>
      <c r="H21" s="4">
        <v>55</v>
      </c>
      <c r="I21" s="5" t="s">
        <v>42</v>
      </c>
      <c r="J21" s="5" t="s">
        <v>33</v>
      </c>
      <c r="K21" s="1" t="s">
        <v>24</v>
      </c>
      <c r="L21" s="1">
        <v>9</v>
      </c>
      <c r="P21" s="1" t="s">
        <v>84</v>
      </c>
      <c r="Q21" s="1">
        <v>18</v>
      </c>
      <c r="R21" s="1" t="s">
        <v>62</v>
      </c>
      <c r="T21" s="8">
        <f t="shared" si="4"/>
        <v>90.899000000000001</v>
      </c>
      <c r="U21" s="8">
        <f t="shared" si="5"/>
        <v>83.084000000000003</v>
      </c>
      <c r="V21" s="8">
        <f t="shared" si="0"/>
        <v>7.8149999999999977</v>
      </c>
    </row>
    <row r="22" spans="1:22" ht="11.25" customHeight="1" x14ac:dyDescent="0.2">
      <c r="A22" s="1" t="str">
        <f t="shared" si="1"/>
        <v>2018_AUS</v>
      </c>
      <c r="B22" s="1" t="str">
        <f t="shared" si="2"/>
        <v>2018_AUS#1</v>
      </c>
      <c r="C22" s="3">
        <v>43184</v>
      </c>
      <c r="D22" s="1">
        <f t="shared" si="3"/>
        <v>2018</v>
      </c>
      <c r="E22" s="1" t="s">
        <v>11</v>
      </c>
      <c r="F22" s="1" t="s">
        <v>12</v>
      </c>
      <c r="G22" s="7">
        <v>1</v>
      </c>
      <c r="H22" s="1">
        <v>5</v>
      </c>
      <c r="I22" s="1" t="s">
        <v>17</v>
      </c>
      <c r="J22" s="1" t="s">
        <v>5</v>
      </c>
      <c r="K22" s="1" t="s">
        <v>5</v>
      </c>
      <c r="L22" s="1">
        <v>58</v>
      </c>
      <c r="M22" s="1">
        <v>25</v>
      </c>
      <c r="N22" s="1"/>
      <c r="P22" s="1" t="s">
        <v>122</v>
      </c>
      <c r="Q22" s="1">
        <v>3</v>
      </c>
      <c r="R22" s="1" t="s">
        <v>88</v>
      </c>
      <c r="S22" s="1">
        <v>40</v>
      </c>
      <c r="T22" s="8">
        <f t="shared" si="4"/>
        <v>86.468999999999994</v>
      </c>
      <c r="U22" s="8">
        <f t="shared" si="5"/>
        <v>81.837999999999994</v>
      </c>
      <c r="V22" s="8">
        <f t="shared" si="0"/>
        <v>4.6310000000000002</v>
      </c>
    </row>
    <row r="23" spans="1:22" ht="11.25" customHeight="1" x14ac:dyDescent="0.2">
      <c r="A23" s="1" t="str">
        <f t="shared" si="1"/>
        <v>2018_AUS</v>
      </c>
      <c r="B23" s="1" t="str">
        <f t="shared" si="2"/>
        <v>2018_AUS#2</v>
      </c>
      <c r="C23" s="3">
        <v>43184</v>
      </c>
      <c r="D23" s="1">
        <f t="shared" si="3"/>
        <v>2018</v>
      </c>
      <c r="E23" s="1" t="s">
        <v>11</v>
      </c>
      <c r="F23" s="1" t="s">
        <v>12</v>
      </c>
      <c r="G23" s="7">
        <v>2</v>
      </c>
      <c r="H23" s="1">
        <v>44</v>
      </c>
      <c r="I23" s="1" t="s">
        <v>15</v>
      </c>
      <c r="J23" s="1" t="s">
        <v>20</v>
      </c>
      <c r="K23" s="1" t="s">
        <v>20</v>
      </c>
      <c r="L23" s="1">
        <v>58</v>
      </c>
      <c r="M23" s="1">
        <v>18</v>
      </c>
      <c r="N23" s="1"/>
      <c r="P23" s="1" t="s">
        <v>121</v>
      </c>
      <c r="Q23" s="1">
        <v>1</v>
      </c>
      <c r="R23" s="1" t="s">
        <v>86</v>
      </c>
      <c r="S23" s="1">
        <v>18</v>
      </c>
      <c r="T23" s="8">
        <f t="shared" si="4"/>
        <v>86.444000000000003</v>
      </c>
      <c r="U23" s="8">
        <f t="shared" si="5"/>
        <v>81.164000000000001</v>
      </c>
      <c r="V23" s="8">
        <f t="shared" si="0"/>
        <v>5.2800000000000011</v>
      </c>
    </row>
    <row r="24" spans="1:22" ht="11.25" customHeight="1" x14ac:dyDescent="0.2">
      <c r="A24" s="1" t="str">
        <f t="shared" si="1"/>
        <v>2018_AUS</v>
      </c>
      <c r="B24" s="1" t="str">
        <f t="shared" si="2"/>
        <v>2018_AUS#3</v>
      </c>
      <c r="C24" s="3">
        <v>43184</v>
      </c>
      <c r="D24" s="1">
        <f t="shared" si="3"/>
        <v>2018</v>
      </c>
      <c r="E24" s="1" t="s">
        <v>11</v>
      </c>
      <c r="F24" s="1" t="s">
        <v>12</v>
      </c>
      <c r="G24" s="7">
        <v>3</v>
      </c>
      <c r="H24" s="1">
        <v>7</v>
      </c>
      <c r="I24" s="1" t="s">
        <v>25</v>
      </c>
      <c r="J24" s="1" t="s">
        <v>5</v>
      </c>
      <c r="K24" s="1" t="s">
        <v>5</v>
      </c>
      <c r="L24" s="1">
        <v>58</v>
      </c>
      <c r="M24" s="1">
        <v>15</v>
      </c>
      <c r="N24" s="1"/>
      <c r="P24" s="1" t="s">
        <v>120</v>
      </c>
      <c r="Q24" s="1">
        <v>2</v>
      </c>
      <c r="R24" s="1" t="s">
        <v>87</v>
      </c>
      <c r="T24" s="8">
        <f t="shared" si="4"/>
        <v>86.373000000000005</v>
      </c>
      <c r="U24" s="8">
        <f t="shared" si="5"/>
        <v>81.828000000000003</v>
      </c>
      <c r="V24" s="8">
        <f t="shared" si="0"/>
        <v>4.5450000000000017</v>
      </c>
    </row>
    <row r="25" spans="1:22" ht="11.25" customHeight="1" x14ac:dyDescent="0.2">
      <c r="A25" s="1" t="str">
        <f t="shared" si="1"/>
        <v>2018_AUS</v>
      </c>
      <c r="B25" s="1" t="str">
        <f t="shared" si="2"/>
        <v>2018_AUS#4</v>
      </c>
      <c r="C25" s="3">
        <v>43184</v>
      </c>
      <c r="D25" s="1">
        <f t="shared" si="3"/>
        <v>2018</v>
      </c>
      <c r="E25" s="1" t="s">
        <v>11</v>
      </c>
      <c r="F25" s="1" t="s">
        <v>12</v>
      </c>
      <c r="G25" s="7">
        <v>4</v>
      </c>
      <c r="H25" s="1">
        <v>3</v>
      </c>
      <c r="I25" s="1" t="s">
        <v>41</v>
      </c>
      <c r="J25" s="1" t="s">
        <v>21</v>
      </c>
      <c r="K25" s="1" t="s">
        <v>89</v>
      </c>
      <c r="L25" s="1">
        <v>58</v>
      </c>
      <c r="M25" s="1">
        <v>12</v>
      </c>
      <c r="N25" s="1"/>
      <c r="P25" s="1" t="s">
        <v>119</v>
      </c>
      <c r="Q25" s="1">
        <v>5</v>
      </c>
      <c r="R25" s="1" t="s">
        <v>91</v>
      </c>
      <c r="T25" s="8">
        <f t="shared" si="4"/>
        <v>85.944999999999993</v>
      </c>
      <c r="U25" s="8">
        <f t="shared" si="5"/>
        <v>82.152000000000001</v>
      </c>
      <c r="V25" s="8">
        <f t="shared" si="0"/>
        <v>3.7929999999999922</v>
      </c>
    </row>
    <row r="26" spans="1:22" ht="11.25" customHeight="1" x14ac:dyDescent="0.2">
      <c r="A26" s="1" t="str">
        <f t="shared" si="1"/>
        <v>2018_AUS</v>
      </c>
      <c r="B26" s="1" t="str">
        <f t="shared" si="2"/>
        <v>2018_AUS#5</v>
      </c>
      <c r="C26" s="3">
        <v>43184</v>
      </c>
      <c r="D26" s="1">
        <f t="shared" si="3"/>
        <v>2018</v>
      </c>
      <c r="E26" s="1" t="s">
        <v>11</v>
      </c>
      <c r="F26" s="1" t="s">
        <v>12</v>
      </c>
      <c r="G26" s="7">
        <v>5</v>
      </c>
      <c r="H26" s="1">
        <v>14</v>
      </c>
      <c r="I26" s="1" t="s">
        <v>97</v>
      </c>
      <c r="J26" s="1" t="s">
        <v>33</v>
      </c>
      <c r="K26" s="1" t="s">
        <v>24</v>
      </c>
      <c r="L26" s="1">
        <v>58</v>
      </c>
      <c r="M26" s="1">
        <v>10</v>
      </c>
      <c r="N26" s="1"/>
      <c r="P26" s="1" t="s">
        <v>125</v>
      </c>
      <c r="Q26" s="1">
        <v>11</v>
      </c>
      <c r="R26" s="1" t="s">
        <v>98</v>
      </c>
      <c r="T26" s="8">
        <f t="shared" si="4"/>
        <v>86.977999999999994</v>
      </c>
      <c r="U26" s="8">
        <f t="shared" si="5"/>
        <v>83.691999999999993</v>
      </c>
      <c r="V26" s="8">
        <f t="shared" si="0"/>
        <v>3.2860000000000014</v>
      </c>
    </row>
    <row r="27" spans="1:22" ht="11.25" customHeight="1" x14ac:dyDescent="0.2">
      <c r="A27" s="1" t="str">
        <f t="shared" si="1"/>
        <v>2018_AUS</v>
      </c>
      <c r="B27" s="1" t="str">
        <f t="shared" si="2"/>
        <v>2018_AUS#6</v>
      </c>
      <c r="C27" s="3">
        <v>43184</v>
      </c>
      <c r="D27" s="1">
        <f t="shared" si="3"/>
        <v>2018</v>
      </c>
      <c r="E27" s="1" t="s">
        <v>11</v>
      </c>
      <c r="F27" s="1" t="s">
        <v>12</v>
      </c>
      <c r="G27" s="7">
        <v>6</v>
      </c>
      <c r="H27" s="1">
        <v>33</v>
      </c>
      <c r="I27" s="1" t="s">
        <v>16</v>
      </c>
      <c r="J27" s="1" t="s">
        <v>21</v>
      </c>
      <c r="K27" s="1" t="s">
        <v>89</v>
      </c>
      <c r="L27" s="1">
        <v>58</v>
      </c>
      <c r="M27" s="1">
        <v>8</v>
      </c>
      <c r="N27" s="1"/>
      <c r="P27" s="1" t="s">
        <v>123</v>
      </c>
      <c r="Q27" s="1">
        <v>4</v>
      </c>
      <c r="R27" s="1" t="s">
        <v>90</v>
      </c>
      <c r="T27" s="8">
        <f t="shared" si="4"/>
        <v>86.88</v>
      </c>
      <c r="U27" s="8">
        <f t="shared" si="5"/>
        <v>81.879000000000005</v>
      </c>
      <c r="V27" s="8">
        <f t="shared" si="0"/>
        <v>5.0009999999999906</v>
      </c>
    </row>
    <row r="28" spans="1:22" ht="11.25" customHeight="1" x14ac:dyDescent="0.2">
      <c r="A28" s="1" t="str">
        <f t="shared" si="1"/>
        <v>2018_AUS</v>
      </c>
      <c r="B28" s="1" t="str">
        <f t="shared" si="2"/>
        <v>2018_AUS#7</v>
      </c>
      <c r="C28" s="3">
        <v>43184</v>
      </c>
      <c r="D28" s="1">
        <f t="shared" si="3"/>
        <v>2018</v>
      </c>
      <c r="E28" s="1" t="s">
        <v>11</v>
      </c>
      <c r="F28" s="1" t="s">
        <v>12</v>
      </c>
      <c r="G28" s="7">
        <v>7</v>
      </c>
      <c r="H28" s="1">
        <v>27</v>
      </c>
      <c r="I28" s="1" t="s">
        <v>23</v>
      </c>
      <c r="J28" s="1" t="s">
        <v>24</v>
      </c>
      <c r="K28" s="1" t="s">
        <v>24</v>
      </c>
      <c r="L28" s="1">
        <v>58</v>
      </c>
      <c r="M28" s="1">
        <v>6</v>
      </c>
      <c r="N28" s="1"/>
      <c r="P28" s="1" t="s">
        <v>127</v>
      </c>
      <c r="Q28" s="1">
        <v>8</v>
      </c>
      <c r="R28" s="1" t="s">
        <v>94</v>
      </c>
      <c r="T28" s="8">
        <f t="shared" si="4"/>
        <v>87.081000000000003</v>
      </c>
      <c r="U28" s="8">
        <f t="shared" si="5"/>
        <v>83.531999999999996</v>
      </c>
      <c r="V28" s="8">
        <f t="shared" si="0"/>
        <v>3.5490000000000066</v>
      </c>
    </row>
    <row r="29" spans="1:22" ht="11.25" customHeight="1" x14ac:dyDescent="0.2">
      <c r="A29" s="1" t="str">
        <f t="shared" si="1"/>
        <v>2018_AUS</v>
      </c>
      <c r="B29" s="1" t="str">
        <f t="shared" si="2"/>
        <v>2018_AUS#8</v>
      </c>
      <c r="C29" s="3">
        <v>43184</v>
      </c>
      <c r="D29" s="1">
        <f t="shared" si="3"/>
        <v>2018</v>
      </c>
      <c r="E29" s="1" t="s">
        <v>11</v>
      </c>
      <c r="F29" s="1" t="s">
        <v>12</v>
      </c>
      <c r="G29" s="7">
        <v>8</v>
      </c>
      <c r="H29" s="1">
        <v>77</v>
      </c>
      <c r="I29" s="1" t="s">
        <v>14</v>
      </c>
      <c r="J29" s="1" t="s">
        <v>20</v>
      </c>
      <c r="K29" s="1" t="s">
        <v>20</v>
      </c>
      <c r="L29" s="1">
        <v>58</v>
      </c>
      <c r="M29" s="1">
        <v>4</v>
      </c>
      <c r="N29" s="1"/>
      <c r="P29" s="1" t="s">
        <v>126</v>
      </c>
      <c r="Q29" s="1">
        <v>10</v>
      </c>
      <c r="T29" s="8">
        <f t="shared" si="4"/>
        <v>87.019000000000005</v>
      </c>
      <c r="U29" s="8" t="str">
        <f t="shared" si="5"/>
        <v/>
      </c>
      <c r="V29" s="8" t="str">
        <f>IF(OR($T29="",$U29=""),"",$T29-$U29)</f>
        <v/>
      </c>
    </row>
    <row r="30" spans="1:22" ht="11.25" customHeight="1" x14ac:dyDescent="0.2">
      <c r="A30" s="1" t="str">
        <f t="shared" si="1"/>
        <v>2018_AUS</v>
      </c>
      <c r="B30" s="1" t="str">
        <f t="shared" si="2"/>
        <v>2018_AUS#9</v>
      </c>
      <c r="C30" s="3">
        <v>43184</v>
      </c>
      <c r="D30" s="1">
        <f t="shared" si="3"/>
        <v>2018</v>
      </c>
      <c r="E30" s="1" t="s">
        <v>11</v>
      </c>
      <c r="F30" s="1" t="s">
        <v>12</v>
      </c>
      <c r="G30" s="7">
        <v>9</v>
      </c>
      <c r="H30" s="1">
        <v>2</v>
      </c>
      <c r="I30" s="1" t="s">
        <v>99</v>
      </c>
      <c r="J30" s="1" t="s">
        <v>33</v>
      </c>
      <c r="K30" s="1" t="s">
        <v>24</v>
      </c>
      <c r="L30" s="1">
        <v>58</v>
      </c>
      <c r="M30" s="1">
        <v>2</v>
      </c>
      <c r="N30" s="1"/>
      <c r="P30" s="1" t="s">
        <v>124</v>
      </c>
      <c r="Q30" s="1">
        <v>12</v>
      </c>
      <c r="R30" s="1" t="s">
        <v>100</v>
      </c>
      <c r="T30" s="8">
        <f t="shared" si="4"/>
        <v>86.957999999999998</v>
      </c>
      <c r="U30" s="8">
        <f t="shared" si="5"/>
        <v>83.852999999999994</v>
      </c>
      <c r="V30" s="8">
        <f t="shared" ref="V30:V93" si="6">IF(OR($T30="",$U30=""),"",$T30-$U30)</f>
        <v>3.105000000000004</v>
      </c>
    </row>
    <row r="31" spans="1:22" ht="11.25" customHeight="1" x14ac:dyDescent="0.2">
      <c r="A31" s="1" t="str">
        <f t="shared" si="1"/>
        <v>2018_AUS</v>
      </c>
      <c r="B31" s="1" t="str">
        <f t="shared" si="2"/>
        <v>2018_AUS#10</v>
      </c>
      <c r="C31" s="3">
        <v>43184</v>
      </c>
      <c r="D31" s="1">
        <f t="shared" si="3"/>
        <v>2018</v>
      </c>
      <c r="E31" s="1" t="s">
        <v>11</v>
      </c>
      <c r="F31" s="1" t="s">
        <v>12</v>
      </c>
      <c r="G31" s="7">
        <v>10</v>
      </c>
      <c r="H31" s="1">
        <v>55</v>
      </c>
      <c r="I31" s="1" t="s">
        <v>42</v>
      </c>
      <c r="J31" s="1" t="s">
        <v>24</v>
      </c>
      <c r="K31" s="1" t="s">
        <v>24</v>
      </c>
      <c r="L31" s="1">
        <v>58</v>
      </c>
      <c r="M31" s="1">
        <v>1</v>
      </c>
      <c r="N31" s="1"/>
      <c r="P31" s="1" t="s">
        <v>130</v>
      </c>
      <c r="Q31" s="1">
        <v>9</v>
      </c>
      <c r="R31" s="1" t="s">
        <v>95</v>
      </c>
      <c r="T31" s="8">
        <f t="shared" si="4"/>
        <v>87.944000000000003</v>
      </c>
      <c r="U31" s="8">
        <f t="shared" si="5"/>
        <v>83.576999999999998</v>
      </c>
      <c r="V31" s="8">
        <f t="shared" si="6"/>
        <v>4.3670000000000044</v>
      </c>
    </row>
    <row r="32" spans="1:22" ht="11.25" customHeight="1" x14ac:dyDescent="0.2">
      <c r="A32" s="1" t="str">
        <f t="shared" si="1"/>
        <v>2018_AUS</v>
      </c>
      <c r="B32" s="1" t="str">
        <f t="shared" si="2"/>
        <v>2018_AUS#11</v>
      </c>
      <c r="C32" s="3">
        <v>43184</v>
      </c>
      <c r="D32" s="1">
        <f t="shared" si="3"/>
        <v>2018</v>
      </c>
      <c r="E32" s="1" t="s">
        <v>11</v>
      </c>
      <c r="F32" s="1" t="s">
        <v>12</v>
      </c>
      <c r="G32" s="7">
        <v>11</v>
      </c>
      <c r="H32" s="1">
        <v>11</v>
      </c>
      <c r="I32" s="1" t="s">
        <v>34</v>
      </c>
      <c r="J32" s="1" t="s">
        <v>101</v>
      </c>
      <c r="K32" s="1" t="s">
        <v>20</v>
      </c>
      <c r="L32" s="1">
        <v>58</v>
      </c>
      <c r="P32" s="1" t="s">
        <v>129</v>
      </c>
      <c r="Q32" s="1">
        <v>13</v>
      </c>
      <c r="R32" s="1" t="s">
        <v>102</v>
      </c>
      <c r="T32" s="8">
        <f t="shared" si="4"/>
        <v>87.632999999999996</v>
      </c>
      <c r="U32" s="8">
        <f t="shared" si="5"/>
        <v>84.004999999999995</v>
      </c>
      <c r="V32" s="8">
        <f t="shared" si="6"/>
        <v>3.6280000000000001</v>
      </c>
    </row>
    <row r="33" spans="1:22" ht="11.25" customHeight="1" x14ac:dyDescent="0.2">
      <c r="A33" s="1" t="str">
        <f t="shared" si="1"/>
        <v>2018_AUS</v>
      </c>
      <c r="B33" s="1" t="str">
        <f t="shared" si="2"/>
        <v>2018_AUS#12</v>
      </c>
      <c r="C33" s="3">
        <v>43184</v>
      </c>
      <c r="D33" s="1">
        <f t="shared" si="3"/>
        <v>2018</v>
      </c>
      <c r="E33" s="1" t="s">
        <v>11</v>
      </c>
      <c r="F33" s="1" t="s">
        <v>12</v>
      </c>
      <c r="G33" s="7">
        <v>12</v>
      </c>
      <c r="H33" s="1">
        <v>31</v>
      </c>
      <c r="I33" s="1" t="s">
        <v>104</v>
      </c>
      <c r="J33" s="1" t="s">
        <v>101</v>
      </c>
      <c r="K33" s="1" t="s">
        <v>20</v>
      </c>
      <c r="L33" s="1">
        <v>58</v>
      </c>
      <c r="P33" s="1" t="s">
        <v>128</v>
      </c>
      <c r="Q33" s="1">
        <v>15</v>
      </c>
      <c r="R33" s="1" t="s">
        <v>105</v>
      </c>
      <c r="T33" s="8">
        <f t="shared" si="4"/>
        <v>87.6</v>
      </c>
      <c r="U33" s="8">
        <f t="shared" si="5"/>
        <v>84.786000000000001</v>
      </c>
      <c r="V33" s="8">
        <f t="shared" si="6"/>
        <v>2.813999999999993</v>
      </c>
    </row>
    <row r="34" spans="1:22" ht="11.25" customHeight="1" x14ac:dyDescent="0.2">
      <c r="A34" s="1" t="str">
        <f t="shared" si="1"/>
        <v>2018_AUS</v>
      </c>
      <c r="B34" s="1" t="str">
        <f t="shared" si="2"/>
        <v>2018_AUS#13</v>
      </c>
      <c r="C34" s="3">
        <v>43184</v>
      </c>
      <c r="D34" s="1">
        <f t="shared" si="3"/>
        <v>2018</v>
      </c>
      <c r="E34" s="1" t="s">
        <v>11</v>
      </c>
      <c r="F34" s="1" t="s">
        <v>12</v>
      </c>
      <c r="G34" s="7">
        <v>13</v>
      </c>
      <c r="H34" s="1">
        <v>16</v>
      </c>
      <c r="I34" s="1" t="s">
        <v>18</v>
      </c>
      <c r="J34" s="1" t="s">
        <v>110</v>
      </c>
      <c r="K34" s="1" t="s">
        <v>5</v>
      </c>
      <c r="L34" s="1">
        <v>58</v>
      </c>
      <c r="P34" s="1" t="s">
        <v>133</v>
      </c>
      <c r="Q34" s="1">
        <v>18</v>
      </c>
      <c r="R34" s="1" t="s">
        <v>112</v>
      </c>
      <c r="T34" s="8">
        <f t="shared" si="4"/>
        <v>88.759</v>
      </c>
      <c r="U34" s="8">
        <f t="shared" si="5"/>
        <v>84.635999999999996</v>
      </c>
      <c r="V34" s="8">
        <f t="shared" si="6"/>
        <v>4.1230000000000047</v>
      </c>
    </row>
    <row r="35" spans="1:22" ht="11.25" customHeight="1" x14ac:dyDescent="0.2">
      <c r="A35" s="1" t="str">
        <f t="shared" si="1"/>
        <v>2018_AUS</v>
      </c>
      <c r="B35" s="1" t="str">
        <f t="shared" si="2"/>
        <v>2018_AUS#14</v>
      </c>
      <c r="C35" s="3">
        <v>43184</v>
      </c>
      <c r="D35" s="1">
        <f t="shared" si="3"/>
        <v>2018</v>
      </c>
      <c r="E35" s="1" t="s">
        <v>11</v>
      </c>
      <c r="F35" s="1" t="s">
        <v>12</v>
      </c>
      <c r="G35" s="7">
        <v>14</v>
      </c>
      <c r="H35" s="1">
        <v>18</v>
      </c>
      <c r="I35" s="1" t="s">
        <v>27</v>
      </c>
      <c r="J35" s="1" t="s">
        <v>38</v>
      </c>
      <c r="K35" s="1" t="s">
        <v>20</v>
      </c>
      <c r="L35" s="1">
        <v>58</v>
      </c>
      <c r="P35" s="1" t="s">
        <v>132</v>
      </c>
      <c r="Q35" s="1">
        <v>14</v>
      </c>
      <c r="R35" s="1" t="s">
        <v>103</v>
      </c>
      <c r="T35" s="8">
        <f t="shared" si="4"/>
        <v>88.510999999999996</v>
      </c>
      <c r="U35" s="8">
        <f t="shared" si="5"/>
        <v>84.23</v>
      </c>
      <c r="V35" s="8">
        <f t="shared" si="6"/>
        <v>4.2809999999999917</v>
      </c>
    </row>
    <row r="36" spans="1:22" ht="11.25" customHeight="1" x14ac:dyDescent="0.2">
      <c r="A36" s="1" t="str">
        <f t="shared" si="1"/>
        <v>2018_AUS</v>
      </c>
      <c r="B36" s="1" t="str">
        <f t="shared" si="2"/>
        <v>2018_AUS#15</v>
      </c>
      <c r="C36" s="3">
        <v>43184</v>
      </c>
      <c r="D36" s="1">
        <f t="shared" si="3"/>
        <v>2018</v>
      </c>
      <c r="E36" s="1" t="s">
        <v>11</v>
      </c>
      <c r="F36" s="1" t="s">
        <v>12</v>
      </c>
      <c r="G36" s="7">
        <v>15</v>
      </c>
      <c r="H36" s="1">
        <v>28</v>
      </c>
      <c r="I36" s="1" t="s">
        <v>106</v>
      </c>
      <c r="J36" s="1" t="s">
        <v>30</v>
      </c>
      <c r="K36" s="1" t="s">
        <v>107</v>
      </c>
      <c r="L36" s="1">
        <v>57</v>
      </c>
      <c r="P36" s="1" t="s">
        <v>131</v>
      </c>
      <c r="Q36" s="1">
        <v>16</v>
      </c>
      <c r="R36" s="1" t="s">
        <v>108</v>
      </c>
      <c r="T36" s="8">
        <f t="shared" si="4"/>
        <v>88.176000000000002</v>
      </c>
      <c r="U36" s="8">
        <f t="shared" si="5"/>
        <v>84.531999999999996</v>
      </c>
      <c r="V36" s="8">
        <f t="shared" si="6"/>
        <v>3.6440000000000055</v>
      </c>
    </row>
    <row r="37" spans="1:22" ht="11.25" customHeight="1" x14ac:dyDescent="0.2">
      <c r="A37" s="1" t="str">
        <f t="shared" si="1"/>
        <v>2018_AUS</v>
      </c>
      <c r="B37" s="1" t="str">
        <f t="shared" si="2"/>
        <v>2018_AUS#ab</v>
      </c>
      <c r="C37" s="3">
        <v>43184</v>
      </c>
      <c r="D37" s="1">
        <f t="shared" si="3"/>
        <v>2018</v>
      </c>
      <c r="E37" s="1" t="s">
        <v>11</v>
      </c>
      <c r="F37" s="1" t="s">
        <v>12</v>
      </c>
      <c r="G37" s="7" t="s">
        <v>13</v>
      </c>
      <c r="H37" s="1">
        <v>8</v>
      </c>
      <c r="I37" s="1" t="s">
        <v>40</v>
      </c>
      <c r="J37" s="1" t="s">
        <v>22</v>
      </c>
      <c r="K37" s="1" t="s">
        <v>5</v>
      </c>
      <c r="L37" s="1">
        <v>24</v>
      </c>
      <c r="P37" s="1" t="s">
        <v>134</v>
      </c>
      <c r="Q37" s="1">
        <v>7</v>
      </c>
      <c r="R37" s="1" t="s">
        <v>93</v>
      </c>
      <c r="T37" s="8">
        <f t="shared" si="4"/>
        <v>88.805000000000007</v>
      </c>
      <c r="U37" s="8">
        <f t="shared" si="5"/>
        <v>83.338999999999999</v>
      </c>
      <c r="V37" s="8">
        <f t="shared" si="6"/>
        <v>5.4660000000000082</v>
      </c>
    </row>
    <row r="38" spans="1:22" ht="11.25" customHeight="1" x14ac:dyDescent="0.2">
      <c r="A38" s="1" t="str">
        <f t="shared" si="1"/>
        <v>2018_AUS</v>
      </c>
      <c r="B38" s="1" t="str">
        <f t="shared" si="2"/>
        <v>2018_AUS#ab</v>
      </c>
      <c r="C38" s="3">
        <v>43184</v>
      </c>
      <c r="D38" s="1">
        <f t="shared" si="3"/>
        <v>2018</v>
      </c>
      <c r="E38" s="1" t="s">
        <v>11</v>
      </c>
      <c r="F38" s="1" t="s">
        <v>12</v>
      </c>
      <c r="G38" s="7" t="s">
        <v>13</v>
      </c>
      <c r="H38" s="1">
        <v>20</v>
      </c>
      <c r="I38" s="1" t="s">
        <v>19</v>
      </c>
      <c r="J38" s="1" t="s">
        <v>22</v>
      </c>
      <c r="K38" s="1" t="s">
        <v>5</v>
      </c>
      <c r="L38" s="1">
        <v>22</v>
      </c>
      <c r="P38" s="1" t="s">
        <v>135</v>
      </c>
      <c r="Q38" s="1">
        <v>6</v>
      </c>
      <c r="R38" s="1" t="s">
        <v>92</v>
      </c>
      <c r="T38" s="8">
        <f t="shared" si="4"/>
        <v>89.534000000000006</v>
      </c>
      <c r="U38" s="8">
        <f t="shared" si="5"/>
        <v>83.186999999999998</v>
      </c>
      <c r="V38" s="8">
        <f t="shared" si="6"/>
        <v>6.3470000000000084</v>
      </c>
    </row>
    <row r="39" spans="1:22" ht="11.25" customHeight="1" x14ac:dyDescent="0.2">
      <c r="A39" s="1" t="str">
        <f t="shared" si="1"/>
        <v>2018_AUS</v>
      </c>
      <c r="B39" s="1" t="str">
        <f t="shared" si="2"/>
        <v>2018_AUS#ab</v>
      </c>
      <c r="C39" s="3">
        <v>43184</v>
      </c>
      <c r="D39" s="1">
        <f t="shared" si="3"/>
        <v>2018</v>
      </c>
      <c r="E39" s="1" t="s">
        <v>11</v>
      </c>
      <c r="F39" s="1" t="s">
        <v>12</v>
      </c>
      <c r="G39" s="7" t="s">
        <v>13</v>
      </c>
      <c r="H39" s="1">
        <v>10</v>
      </c>
      <c r="I39" s="1" t="s">
        <v>31</v>
      </c>
      <c r="J39" s="1" t="s">
        <v>30</v>
      </c>
      <c r="K39" s="1" t="s">
        <v>107</v>
      </c>
      <c r="L39" s="1">
        <v>13</v>
      </c>
      <c r="P39" s="1" t="s">
        <v>136</v>
      </c>
      <c r="Q39" s="1">
        <v>20</v>
      </c>
      <c r="R39" s="1" t="s">
        <v>115</v>
      </c>
      <c r="T39" s="8">
        <f t="shared" si="4"/>
        <v>90.649000000000001</v>
      </c>
      <c r="U39" s="8">
        <f t="shared" si="5"/>
        <v>85.295000000000002</v>
      </c>
      <c r="V39" s="8">
        <f t="shared" si="6"/>
        <v>5.3539999999999992</v>
      </c>
    </row>
    <row r="40" spans="1:22" ht="11.25" customHeight="1" x14ac:dyDescent="0.2">
      <c r="A40" s="1" t="str">
        <f t="shared" si="1"/>
        <v>2018_AUS</v>
      </c>
      <c r="B40" s="1" t="str">
        <f t="shared" si="2"/>
        <v>2018_AUS#ab</v>
      </c>
      <c r="C40" s="3">
        <v>43184</v>
      </c>
      <c r="D40" s="1">
        <f t="shared" si="3"/>
        <v>2018</v>
      </c>
      <c r="E40" s="1" t="s">
        <v>11</v>
      </c>
      <c r="F40" s="1" t="s">
        <v>12</v>
      </c>
      <c r="G40" s="7" t="s">
        <v>13</v>
      </c>
      <c r="H40" s="1">
        <v>9</v>
      </c>
      <c r="I40" s="1" t="s">
        <v>109</v>
      </c>
      <c r="J40" s="1" t="s">
        <v>110</v>
      </c>
      <c r="K40" s="1" t="s">
        <v>5</v>
      </c>
      <c r="L40" s="1">
        <v>5</v>
      </c>
      <c r="P40" s="1" t="s">
        <v>137</v>
      </c>
      <c r="Q40" s="1">
        <v>17</v>
      </c>
      <c r="R40" s="1" t="s">
        <v>111</v>
      </c>
      <c r="T40" s="8">
        <f t="shared" si="4"/>
        <v>92.21</v>
      </c>
      <c r="U40" s="8">
        <f t="shared" si="5"/>
        <v>84.555999999999997</v>
      </c>
      <c r="V40" s="8">
        <f t="shared" si="6"/>
        <v>7.6539999999999964</v>
      </c>
    </row>
    <row r="41" spans="1:22" ht="11.25" customHeight="1" x14ac:dyDescent="0.2">
      <c r="A41" s="1" t="str">
        <f t="shared" si="1"/>
        <v>2018_AUS</v>
      </c>
      <c r="B41" s="1" t="str">
        <f t="shared" si="2"/>
        <v>2018_AUS#ab</v>
      </c>
      <c r="C41" s="3">
        <v>43184</v>
      </c>
      <c r="D41" s="1">
        <f t="shared" si="3"/>
        <v>2018</v>
      </c>
      <c r="E41" s="1" t="s">
        <v>11</v>
      </c>
      <c r="F41" s="1" t="s">
        <v>12</v>
      </c>
      <c r="G41" s="7" t="s">
        <v>13</v>
      </c>
      <c r="H41" s="1">
        <v>35</v>
      </c>
      <c r="I41" s="1" t="s">
        <v>113</v>
      </c>
      <c r="J41" s="1" t="s">
        <v>38</v>
      </c>
      <c r="K41" s="1" t="s">
        <v>20</v>
      </c>
      <c r="L41" s="1">
        <v>4</v>
      </c>
      <c r="P41" s="1" t="s">
        <v>138</v>
      </c>
      <c r="Q41" s="1">
        <v>19</v>
      </c>
      <c r="R41" s="1" t="s">
        <v>114</v>
      </c>
      <c r="T41" s="8">
        <f t="shared" si="4"/>
        <v>92.572999999999993</v>
      </c>
      <c r="U41" s="8">
        <f t="shared" si="5"/>
        <v>84.921999999999997</v>
      </c>
      <c r="V41" s="8">
        <f t="shared" si="6"/>
        <v>7.6509999999999962</v>
      </c>
    </row>
    <row r="42" spans="1:22" ht="11.25" customHeight="1" x14ac:dyDescent="0.2">
      <c r="A42" s="1" t="str">
        <f t="shared" si="1"/>
        <v>2017_AUS</v>
      </c>
      <c r="B42" s="1" t="str">
        <f t="shared" si="2"/>
        <v>2017_AUS#1</v>
      </c>
      <c r="C42" s="3">
        <v>42820</v>
      </c>
      <c r="D42" s="1">
        <f t="shared" si="3"/>
        <v>2017</v>
      </c>
      <c r="E42" s="1" t="s">
        <v>11</v>
      </c>
      <c r="F42" s="1" t="s">
        <v>12</v>
      </c>
      <c r="G42" s="6">
        <v>1</v>
      </c>
      <c r="H42" s="2">
        <v>5</v>
      </c>
      <c r="I42" s="2" t="s">
        <v>17</v>
      </c>
      <c r="J42" s="2" t="s">
        <v>5</v>
      </c>
      <c r="K42" s="2" t="s">
        <v>5</v>
      </c>
      <c r="L42" s="2">
        <v>57</v>
      </c>
      <c r="M42" s="1">
        <v>25</v>
      </c>
      <c r="N42" s="1"/>
      <c r="P42" s="1" t="s">
        <v>145</v>
      </c>
      <c r="Q42" s="1">
        <v>2</v>
      </c>
      <c r="R42" s="1" t="s">
        <v>162</v>
      </c>
      <c r="S42" s="1">
        <v>38</v>
      </c>
      <c r="T42" s="8">
        <f t="shared" si="4"/>
        <v>86.638000000000005</v>
      </c>
      <c r="U42" s="8">
        <f t="shared" si="5"/>
        <v>82.456000000000003</v>
      </c>
      <c r="V42" s="8">
        <f t="shared" si="6"/>
        <v>4.1820000000000022</v>
      </c>
    </row>
    <row r="43" spans="1:22" ht="11.25" customHeight="1" x14ac:dyDescent="0.2">
      <c r="A43" s="1" t="str">
        <f t="shared" si="1"/>
        <v>2017_AUS</v>
      </c>
      <c r="B43" s="1" t="str">
        <f t="shared" si="2"/>
        <v>2017_AUS#2</v>
      </c>
      <c r="C43" s="3">
        <v>42820</v>
      </c>
      <c r="D43" s="1">
        <f t="shared" ref="D43:D63" si="7">YEAR(C43)</f>
        <v>2017</v>
      </c>
      <c r="E43" s="1" t="s">
        <v>11</v>
      </c>
      <c r="F43" s="1" t="s">
        <v>12</v>
      </c>
      <c r="G43" s="6">
        <v>2</v>
      </c>
      <c r="H43" s="2">
        <v>44</v>
      </c>
      <c r="I43" s="2" t="s">
        <v>15</v>
      </c>
      <c r="J43" s="2" t="s">
        <v>20</v>
      </c>
      <c r="K43" s="2" t="s">
        <v>20</v>
      </c>
      <c r="L43" s="2">
        <v>57</v>
      </c>
      <c r="M43" s="1">
        <v>18</v>
      </c>
      <c r="N43" s="1"/>
      <c r="P43" s="1" t="s">
        <v>148</v>
      </c>
      <c r="Q43" s="1">
        <v>1</v>
      </c>
      <c r="R43" s="1" t="s">
        <v>161</v>
      </c>
      <c r="S43" s="1">
        <v>16</v>
      </c>
      <c r="T43" s="8">
        <f t="shared" si="4"/>
        <v>87.033000000000001</v>
      </c>
      <c r="U43" s="8">
        <f t="shared" si="5"/>
        <v>82.188000000000002</v>
      </c>
      <c r="V43" s="8">
        <f t="shared" si="6"/>
        <v>4.8449999999999989</v>
      </c>
    </row>
    <row r="44" spans="1:22" ht="11.25" customHeight="1" x14ac:dyDescent="0.2">
      <c r="A44" s="1" t="str">
        <f t="shared" si="1"/>
        <v>2017_AUS</v>
      </c>
      <c r="B44" s="1" t="str">
        <f t="shared" si="2"/>
        <v>2017_AUS#3</v>
      </c>
      <c r="C44" s="3">
        <v>42820</v>
      </c>
      <c r="D44" s="1">
        <f t="shared" si="7"/>
        <v>2017</v>
      </c>
      <c r="E44" s="1" t="s">
        <v>11</v>
      </c>
      <c r="F44" s="1" t="s">
        <v>12</v>
      </c>
      <c r="G44" s="6">
        <v>3</v>
      </c>
      <c r="H44" s="2">
        <v>77</v>
      </c>
      <c r="I44" s="2" t="s">
        <v>14</v>
      </c>
      <c r="J44" s="2" t="s">
        <v>20</v>
      </c>
      <c r="K44" s="2" t="s">
        <v>20</v>
      </c>
      <c r="L44" s="2">
        <v>57</v>
      </c>
      <c r="M44" s="1">
        <v>15</v>
      </c>
      <c r="N44" s="1"/>
      <c r="P44" s="1" t="s">
        <v>144</v>
      </c>
      <c r="Q44" s="1">
        <v>3</v>
      </c>
      <c r="R44" s="1" t="s">
        <v>163</v>
      </c>
      <c r="S44" s="1">
        <v>2</v>
      </c>
      <c r="T44" s="8">
        <f t="shared" si="4"/>
        <v>86.593000000000004</v>
      </c>
      <c r="U44" s="8">
        <f t="shared" si="5"/>
        <v>82.480999999999995</v>
      </c>
      <c r="V44" s="8">
        <f t="shared" si="6"/>
        <v>4.112000000000009</v>
      </c>
    </row>
    <row r="45" spans="1:22" ht="11.25" customHeight="1" x14ac:dyDescent="0.2">
      <c r="A45" s="1" t="str">
        <f t="shared" si="1"/>
        <v>2017_AUS</v>
      </c>
      <c r="B45" s="1" t="str">
        <f t="shared" si="2"/>
        <v>2017_AUS#4</v>
      </c>
      <c r="C45" s="3">
        <v>42820</v>
      </c>
      <c r="D45" s="1">
        <f t="shared" si="7"/>
        <v>2017</v>
      </c>
      <c r="E45" s="1" t="s">
        <v>11</v>
      </c>
      <c r="F45" s="1" t="s">
        <v>12</v>
      </c>
      <c r="G45" s="6">
        <v>4</v>
      </c>
      <c r="H45" s="2">
        <v>7</v>
      </c>
      <c r="I45" s="2" t="s">
        <v>25</v>
      </c>
      <c r="J45" s="2" t="s">
        <v>5</v>
      </c>
      <c r="K45" s="2" t="s">
        <v>5</v>
      </c>
      <c r="L45" s="2">
        <v>57</v>
      </c>
      <c r="M45" s="1">
        <v>12</v>
      </c>
      <c r="N45" s="1"/>
      <c r="P45" s="1" t="s">
        <v>143</v>
      </c>
      <c r="Q45" s="1">
        <v>4</v>
      </c>
      <c r="R45" s="1" t="s">
        <v>164</v>
      </c>
      <c r="S45" s="1">
        <v>1</v>
      </c>
      <c r="T45" s="8">
        <f t="shared" si="4"/>
        <v>86.537999999999997</v>
      </c>
      <c r="U45" s="8">
        <f t="shared" si="5"/>
        <v>83.033000000000001</v>
      </c>
      <c r="V45" s="8">
        <f t="shared" si="6"/>
        <v>3.5049999999999955</v>
      </c>
    </row>
    <row r="46" spans="1:22" ht="11.25" customHeight="1" x14ac:dyDescent="0.2">
      <c r="A46" s="1" t="str">
        <f t="shared" si="1"/>
        <v>2017_AUS</v>
      </c>
      <c r="B46" s="1" t="str">
        <f t="shared" si="2"/>
        <v>2017_AUS#5</v>
      </c>
      <c r="C46" s="3">
        <v>42820</v>
      </c>
      <c r="D46" s="1">
        <f t="shared" si="7"/>
        <v>2017</v>
      </c>
      <c r="E46" s="1" t="s">
        <v>11</v>
      </c>
      <c r="F46" s="1" t="s">
        <v>12</v>
      </c>
      <c r="G46" s="6">
        <v>5</v>
      </c>
      <c r="H46" s="2">
        <v>33</v>
      </c>
      <c r="I46" s="2" t="s">
        <v>16</v>
      </c>
      <c r="J46" s="2" t="s">
        <v>21</v>
      </c>
      <c r="K46" s="2" t="s">
        <v>89</v>
      </c>
      <c r="L46" s="2">
        <v>57</v>
      </c>
      <c r="M46" s="1">
        <v>10</v>
      </c>
      <c r="N46" s="1"/>
      <c r="P46" s="1" t="s">
        <v>147</v>
      </c>
      <c r="Q46" s="1">
        <v>5</v>
      </c>
      <c r="R46" s="1" t="s">
        <v>165</v>
      </c>
      <c r="T46" s="8">
        <f t="shared" si="4"/>
        <v>86.963999999999999</v>
      </c>
      <c r="U46" s="8">
        <f t="shared" si="5"/>
        <v>83.484999999999999</v>
      </c>
      <c r="V46" s="8">
        <f t="shared" si="6"/>
        <v>3.4789999999999992</v>
      </c>
    </row>
    <row r="47" spans="1:22" ht="11.25" customHeight="1" x14ac:dyDescent="0.2">
      <c r="A47" s="1" t="str">
        <f t="shared" si="1"/>
        <v>2017_AUS</v>
      </c>
      <c r="B47" s="1" t="str">
        <f t="shared" si="2"/>
        <v>2017_AUS#6</v>
      </c>
      <c r="C47" s="3">
        <v>42820</v>
      </c>
      <c r="D47" s="1">
        <f t="shared" si="7"/>
        <v>2017</v>
      </c>
      <c r="E47" s="1" t="s">
        <v>11</v>
      </c>
      <c r="F47" s="1" t="s">
        <v>12</v>
      </c>
      <c r="G47" s="6">
        <v>6</v>
      </c>
      <c r="H47" s="2">
        <v>19</v>
      </c>
      <c r="I47" s="2" t="s">
        <v>139</v>
      </c>
      <c r="J47" s="2" t="s">
        <v>38</v>
      </c>
      <c r="K47" s="2" t="s">
        <v>20</v>
      </c>
      <c r="L47" s="2">
        <v>57</v>
      </c>
      <c r="M47" s="1">
        <v>8</v>
      </c>
      <c r="N47" s="1"/>
      <c r="P47" s="1" t="s">
        <v>150</v>
      </c>
      <c r="Q47" s="1">
        <v>7</v>
      </c>
      <c r="R47" s="1" t="s">
        <v>167</v>
      </c>
      <c r="T47" s="8">
        <f t="shared" si="4"/>
        <v>88.045000000000002</v>
      </c>
      <c r="U47" s="8">
        <f t="shared" si="5"/>
        <v>84.442999999999998</v>
      </c>
      <c r="V47" s="8">
        <f t="shared" si="6"/>
        <v>3.6020000000000039</v>
      </c>
    </row>
    <row r="48" spans="1:22" ht="11.25" customHeight="1" x14ac:dyDescent="0.2">
      <c r="A48" s="1" t="str">
        <f t="shared" si="1"/>
        <v>2017_AUS</v>
      </c>
      <c r="B48" s="1" t="str">
        <f t="shared" si="2"/>
        <v>2017_AUS#7</v>
      </c>
      <c r="C48" s="3">
        <v>42820</v>
      </c>
      <c r="D48" s="1">
        <f t="shared" si="7"/>
        <v>2017</v>
      </c>
      <c r="E48" s="1" t="s">
        <v>11</v>
      </c>
      <c r="F48" s="1" t="s">
        <v>12</v>
      </c>
      <c r="G48" s="6">
        <v>7</v>
      </c>
      <c r="H48" s="2">
        <v>11</v>
      </c>
      <c r="I48" s="2" t="s">
        <v>34</v>
      </c>
      <c r="J48" s="2" t="s">
        <v>101</v>
      </c>
      <c r="K48" s="2" t="s">
        <v>20</v>
      </c>
      <c r="L48" s="2">
        <v>56</v>
      </c>
      <c r="M48" s="1">
        <v>6</v>
      </c>
      <c r="N48" s="1"/>
      <c r="P48" s="1" t="s">
        <v>151</v>
      </c>
      <c r="Q48" s="1">
        <v>11</v>
      </c>
      <c r="R48" s="1" t="s">
        <v>170</v>
      </c>
      <c r="T48" s="8">
        <f t="shared" si="4"/>
        <v>88.335999999999999</v>
      </c>
      <c r="U48" s="8">
        <f t="shared" si="5"/>
        <v>85.081000000000003</v>
      </c>
      <c r="V48" s="8">
        <f t="shared" si="6"/>
        <v>3.2549999999999955</v>
      </c>
    </row>
    <row r="49" spans="1:22" ht="11.25" customHeight="1" x14ac:dyDescent="0.2">
      <c r="A49" s="1" t="str">
        <f t="shared" si="1"/>
        <v>2017_AUS</v>
      </c>
      <c r="B49" s="1" t="str">
        <f t="shared" si="2"/>
        <v>2017_AUS#8</v>
      </c>
      <c r="C49" s="3">
        <v>42820</v>
      </c>
      <c r="D49" s="1">
        <f t="shared" si="7"/>
        <v>2017</v>
      </c>
      <c r="E49" s="1" t="s">
        <v>11</v>
      </c>
      <c r="F49" s="1" t="s">
        <v>12</v>
      </c>
      <c r="G49" s="6">
        <v>8</v>
      </c>
      <c r="H49" s="2">
        <v>55</v>
      </c>
      <c r="I49" s="2" t="s">
        <v>42</v>
      </c>
      <c r="J49" s="2" t="s">
        <v>30</v>
      </c>
      <c r="K49" s="2" t="s">
        <v>24</v>
      </c>
      <c r="L49" s="2">
        <v>56</v>
      </c>
      <c r="M49" s="1">
        <v>4</v>
      </c>
      <c r="N49" s="1"/>
      <c r="P49" s="1" t="s">
        <v>149</v>
      </c>
      <c r="Q49" s="1">
        <v>8</v>
      </c>
      <c r="R49" s="1" t="s">
        <v>168</v>
      </c>
      <c r="T49" s="8">
        <f t="shared" si="4"/>
        <v>87.677000000000007</v>
      </c>
      <c r="U49" s="8">
        <f t="shared" si="5"/>
        <v>84.486999999999995</v>
      </c>
      <c r="V49" s="8">
        <f t="shared" si="6"/>
        <v>3.1900000000000119</v>
      </c>
    </row>
    <row r="50" spans="1:22" ht="11.25" customHeight="1" x14ac:dyDescent="0.2">
      <c r="A50" s="1" t="str">
        <f t="shared" si="1"/>
        <v>2017_AUS</v>
      </c>
      <c r="B50" s="1" t="str">
        <f t="shared" si="2"/>
        <v>2017_AUS#9</v>
      </c>
      <c r="C50" s="3">
        <v>42820</v>
      </c>
      <c r="D50" s="1">
        <f t="shared" si="7"/>
        <v>2017</v>
      </c>
      <c r="E50" s="1" t="s">
        <v>11</v>
      </c>
      <c r="F50" s="1" t="s">
        <v>12</v>
      </c>
      <c r="G50" s="6">
        <v>9</v>
      </c>
      <c r="H50" s="2">
        <v>26</v>
      </c>
      <c r="I50" s="2" t="s">
        <v>29</v>
      </c>
      <c r="J50" s="2" t="s">
        <v>30</v>
      </c>
      <c r="K50" s="2" t="s">
        <v>24</v>
      </c>
      <c r="L50" s="2">
        <v>56</v>
      </c>
      <c r="M50" s="1">
        <v>2</v>
      </c>
      <c r="N50" s="1"/>
      <c r="P50" s="1" t="s">
        <v>146</v>
      </c>
      <c r="Q50" s="1">
        <v>9</v>
      </c>
      <c r="R50" s="1" t="s">
        <v>169</v>
      </c>
      <c r="T50" s="8">
        <f t="shared" si="4"/>
        <v>86.710999999999999</v>
      </c>
      <c r="U50" s="8">
        <f t="shared" si="5"/>
        <v>84.512</v>
      </c>
      <c r="V50" s="8">
        <f t="shared" si="6"/>
        <v>2.1989999999999981</v>
      </c>
    </row>
    <row r="51" spans="1:22" ht="11.25" customHeight="1" x14ac:dyDescent="0.2">
      <c r="A51" s="1" t="str">
        <f t="shared" si="1"/>
        <v>2017_AUS</v>
      </c>
      <c r="B51" s="1" t="str">
        <f t="shared" si="2"/>
        <v>2017_AUS#10</v>
      </c>
      <c r="C51" s="3">
        <v>42820</v>
      </c>
      <c r="D51" s="1">
        <f t="shared" si="7"/>
        <v>2017</v>
      </c>
      <c r="E51" s="1" t="s">
        <v>11</v>
      </c>
      <c r="F51" s="1" t="s">
        <v>12</v>
      </c>
      <c r="G51" s="6">
        <v>10</v>
      </c>
      <c r="H51" s="2">
        <v>31</v>
      </c>
      <c r="I51" s="2" t="s">
        <v>104</v>
      </c>
      <c r="J51" s="2" t="s">
        <v>101</v>
      </c>
      <c r="K51" s="2" t="s">
        <v>20</v>
      </c>
      <c r="L51" s="2">
        <v>56</v>
      </c>
      <c r="M51" s="1">
        <v>1</v>
      </c>
      <c r="N51" s="1"/>
      <c r="P51" s="1" t="s">
        <v>152</v>
      </c>
      <c r="Q51" s="1">
        <v>14</v>
      </c>
      <c r="R51" s="1" t="s">
        <v>173</v>
      </c>
      <c r="T51" s="8">
        <f t="shared" si="4"/>
        <v>88.474999999999994</v>
      </c>
      <c r="U51" s="8">
        <f t="shared" si="5"/>
        <v>85.567999999999998</v>
      </c>
      <c r="V51" s="8">
        <f t="shared" si="6"/>
        <v>2.9069999999999965</v>
      </c>
    </row>
    <row r="52" spans="1:22" ht="11.25" customHeight="1" x14ac:dyDescent="0.2">
      <c r="A52" s="1" t="str">
        <f t="shared" si="1"/>
        <v>2017_AUS</v>
      </c>
      <c r="B52" s="1" t="str">
        <f t="shared" si="2"/>
        <v>2017_AUS#11</v>
      </c>
      <c r="C52" s="3">
        <v>42820</v>
      </c>
      <c r="D52" s="1">
        <f t="shared" si="7"/>
        <v>2017</v>
      </c>
      <c r="E52" s="1" t="s">
        <v>11</v>
      </c>
      <c r="F52" s="1" t="s">
        <v>12</v>
      </c>
      <c r="G52" s="6">
        <v>11</v>
      </c>
      <c r="H52" s="2">
        <v>27</v>
      </c>
      <c r="I52" s="2" t="s">
        <v>23</v>
      </c>
      <c r="J52" s="2" t="s">
        <v>24</v>
      </c>
      <c r="K52" s="2" t="s">
        <v>24</v>
      </c>
      <c r="L52" s="2">
        <v>56</v>
      </c>
      <c r="P52" s="1" t="s">
        <v>153</v>
      </c>
      <c r="Q52" s="1">
        <v>12</v>
      </c>
      <c r="R52" s="1" t="s">
        <v>171</v>
      </c>
      <c r="T52" s="8">
        <f t="shared" si="4"/>
        <v>88.486000000000004</v>
      </c>
      <c r="U52" s="8">
        <f t="shared" si="5"/>
        <v>85.090999999999994</v>
      </c>
      <c r="V52" s="8">
        <f t="shared" si="6"/>
        <v>3.3950000000000102</v>
      </c>
    </row>
    <row r="53" spans="1:22" ht="11.25" customHeight="1" x14ac:dyDescent="0.2">
      <c r="A53" s="1" t="str">
        <f t="shared" si="1"/>
        <v>2017_AUS</v>
      </c>
      <c r="B53" s="1" t="str">
        <f t="shared" si="2"/>
        <v>2017_AUS#12</v>
      </c>
      <c r="C53" s="3">
        <v>42820</v>
      </c>
      <c r="D53" s="1">
        <f t="shared" si="7"/>
        <v>2017</v>
      </c>
      <c r="E53" s="1" t="s">
        <v>11</v>
      </c>
      <c r="F53" s="1" t="s">
        <v>12</v>
      </c>
      <c r="G53" s="6">
        <v>12</v>
      </c>
      <c r="H53" s="2">
        <v>36</v>
      </c>
      <c r="I53" s="2" t="s">
        <v>36</v>
      </c>
      <c r="J53" s="2" t="s">
        <v>110</v>
      </c>
      <c r="K53" s="2" t="s">
        <v>5</v>
      </c>
      <c r="L53" s="2">
        <v>55</v>
      </c>
      <c r="P53" s="1" t="s">
        <v>154</v>
      </c>
      <c r="Q53" s="1">
        <v>16</v>
      </c>
      <c r="R53" s="1" t="s">
        <v>175</v>
      </c>
      <c r="T53" s="8">
        <f t="shared" si="4"/>
        <v>89.052000000000007</v>
      </c>
      <c r="U53" s="8">
        <f t="shared" si="5"/>
        <v>86.418999999999997</v>
      </c>
      <c r="V53" s="8">
        <f t="shared" si="6"/>
        <v>2.6330000000000098</v>
      </c>
    </row>
    <row r="54" spans="1:22" ht="11.25" customHeight="1" x14ac:dyDescent="0.2">
      <c r="A54" s="1" t="str">
        <f t="shared" si="1"/>
        <v>2017_AUS</v>
      </c>
      <c r="B54" s="1" t="str">
        <f t="shared" si="2"/>
        <v>2017_AUS#13</v>
      </c>
      <c r="C54" s="3">
        <v>42820</v>
      </c>
      <c r="D54" s="1">
        <f t="shared" si="7"/>
        <v>2017</v>
      </c>
      <c r="E54" s="1" t="s">
        <v>11</v>
      </c>
      <c r="F54" s="1" t="s">
        <v>12</v>
      </c>
      <c r="G54" s="6">
        <v>13</v>
      </c>
      <c r="H54" s="2">
        <v>2</v>
      </c>
      <c r="I54" s="2" t="s">
        <v>99</v>
      </c>
      <c r="J54" s="2" t="s">
        <v>33</v>
      </c>
      <c r="K54" s="2" t="s">
        <v>107</v>
      </c>
      <c r="L54" s="2">
        <v>55</v>
      </c>
      <c r="P54" s="1" t="s">
        <v>156</v>
      </c>
      <c r="Q54" s="1">
        <v>18</v>
      </c>
      <c r="R54" s="1" t="s">
        <v>177</v>
      </c>
      <c r="T54" s="8">
        <f t="shared" si="4"/>
        <v>89.44</v>
      </c>
      <c r="U54" s="8">
        <f t="shared" si="5"/>
        <v>86.858000000000004</v>
      </c>
      <c r="V54" s="8">
        <f t="shared" si="6"/>
        <v>2.5819999999999936</v>
      </c>
    </row>
    <row r="55" spans="1:22" ht="11.25" customHeight="1" x14ac:dyDescent="0.2">
      <c r="A55" s="1" t="str">
        <f t="shared" si="1"/>
        <v>2017_AUS</v>
      </c>
      <c r="B55" s="1" t="str">
        <f t="shared" si="2"/>
        <v>2017_AUS#ab</v>
      </c>
      <c r="C55" s="3">
        <v>42820</v>
      </c>
      <c r="D55" s="1">
        <f t="shared" si="7"/>
        <v>2017</v>
      </c>
      <c r="E55" s="1" t="s">
        <v>11</v>
      </c>
      <c r="F55" s="1" t="s">
        <v>12</v>
      </c>
      <c r="G55" s="6" t="s">
        <v>13</v>
      </c>
      <c r="H55" s="2">
        <v>14</v>
      </c>
      <c r="I55" s="2" t="s">
        <v>97</v>
      </c>
      <c r="J55" s="2" t="s">
        <v>33</v>
      </c>
      <c r="K55" s="2" t="s">
        <v>107</v>
      </c>
      <c r="L55" s="2">
        <v>50</v>
      </c>
      <c r="P55" s="1" t="s">
        <v>158</v>
      </c>
      <c r="Q55" s="1">
        <v>13</v>
      </c>
      <c r="R55" s="1" t="s">
        <v>172</v>
      </c>
      <c r="T55" s="8">
        <f t="shared" si="4"/>
        <v>90.076999999999998</v>
      </c>
      <c r="U55" s="8">
        <f t="shared" si="5"/>
        <v>85.424999999999997</v>
      </c>
      <c r="V55" s="8">
        <f t="shared" si="6"/>
        <v>4.652000000000001</v>
      </c>
    </row>
    <row r="56" spans="1:22" ht="11.25" customHeight="1" x14ac:dyDescent="0.2">
      <c r="A56" s="1" t="str">
        <f t="shared" si="1"/>
        <v>2017_AUS</v>
      </c>
      <c r="B56" s="1" t="str">
        <f t="shared" si="2"/>
        <v>2017_AUS#ab</v>
      </c>
      <c r="C56" s="3">
        <v>42820</v>
      </c>
      <c r="D56" s="1">
        <f t="shared" si="7"/>
        <v>2017</v>
      </c>
      <c r="E56" s="1" t="s">
        <v>11</v>
      </c>
      <c r="F56" s="1" t="s">
        <v>12</v>
      </c>
      <c r="G56" s="6" t="s">
        <v>13</v>
      </c>
      <c r="H56" s="2">
        <v>20</v>
      </c>
      <c r="I56" s="2" t="s">
        <v>19</v>
      </c>
      <c r="J56" s="2" t="s">
        <v>22</v>
      </c>
      <c r="K56" s="2" t="s">
        <v>5</v>
      </c>
      <c r="L56" s="2">
        <v>46</v>
      </c>
      <c r="P56" s="1" t="s">
        <v>71</v>
      </c>
      <c r="Q56" s="1">
        <v>17</v>
      </c>
      <c r="R56" s="1" t="s">
        <v>176</v>
      </c>
      <c r="T56" s="8">
        <f t="shared" si="4"/>
        <v>87.567999999999998</v>
      </c>
      <c r="U56" s="8">
        <f t="shared" si="5"/>
        <v>86.846999999999994</v>
      </c>
      <c r="V56" s="8">
        <f t="shared" si="6"/>
        <v>0.72100000000000364</v>
      </c>
    </row>
    <row r="57" spans="1:22" ht="11.25" customHeight="1" x14ac:dyDescent="0.2">
      <c r="A57" s="1" t="str">
        <f t="shared" si="1"/>
        <v>2017_AUS</v>
      </c>
      <c r="B57" s="1" t="str">
        <f t="shared" si="2"/>
        <v>2017_AUS#ab</v>
      </c>
      <c r="C57" s="3">
        <v>42820</v>
      </c>
      <c r="D57" s="1">
        <f t="shared" si="7"/>
        <v>2017</v>
      </c>
      <c r="E57" s="1" t="s">
        <v>11</v>
      </c>
      <c r="F57" s="1" t="s">
        <v>12</v>
      </c>
      <c r="G57" s="6" t="s">
        <v>13</v>
      </c>
      <c r="H57" s="2">
        <v>18</v>
      </c>
      <c r="I57" s="2" t="s">
        <v>27</v>
      </c>
      <c r="J57" s="2" t="s">
        <v>38</v>
      </c>
      <c r="K57" s="2" t="s">
        <v>20</v>
      </c>
      <c r="L57" s="2">
        <v>40</v>
      </c>
      <c r="P57" s="1" t="s">
        <v>155</v>
      </c>
      <c r="Q57" s="1">
        <v>19</v>
      </c>
      <c r="R57" s="1" t="s">
        <v>178</v>
      </c>
      <c r="T57" s="8">
        <f t="shared" si="4"/>
        <v>89.388999999999996</v>
      </c>
      <c r="U57" s="8">
        <f t="shared" si="5"/>
        <v>87.143000000000001</v>
      </c>
      <c r="V57" s="8">
        <f t="shared" si="6"/>
        <v>2.2459999999999951</v>
      </c>
    </row>
    <row r="58" spans="1:22" ht="11.25" customHeight="1" x14ac:dyDescent="0.2">
      <c r="A58" s="1" t="str">
        <f t="shared" si="1"/>
        <v>2017_AUS</v>
      </c>
      <c r="B58" s="1" t="str">
        <f t="shared" si="2"/>
        <v>2017_AUS#ab</v>
      </c>
      <c r="C58" s="3">
        <v>42820</v>
      </c>
      <c r="D58" s="1">
        <f t="shared" si="7"/>
        <v>2017</v>
      </c>
      <c r="E58" s="1" t="s">
        <v>11</v>
      </c>
      <c r="F58" s="1" t="s">
        <v>12</v>
      </c>
      <c r="G58" s="6" t="s">
        <v>13</v>
      </c>
      <c r="H58" s="2">
        <v>3</v>
      </c>
      <c r="I58" s="2" t="s">
        <v>41</v>
      </c>
      <c r="J58" s="2" t="s">
        <v>21</v>
      </c>
      <c r="K58" s="2" t="s">
        <v>89</v>
      </c>
      <c r="L58" s="2">
        <v>25</v>
      </c>
      <c r="P58" s="1" t="s">
        <v>157</v>
      </c>
      <c r="Q58" s="1">
        <v>10</v>
      </c>
      <c r="T58" s="8">
        <f t="shared" si="4"/>
        <v>89.447000000000003</v>
      </c>
      <c r="U58" s="8" t="str">
        <f t="shared" si="5"/>
        <v/>
      </c>
      <c r="V58" s="8" t="str">
        <f t="shared" si="6"/>
        <v/>
      </c>
    </row>
    <row r="59" spans="1:22" ht="11.25" customHeight="1" x14ac:dyDescent="0.2">
      <c r="A59" s="1" t="str">
        <f t="shared" si="1"/>
        <v>2017_AUS</v>
      </c>
      <c r="B59" s="1" t="str">
        <f t="shared" si="2"/>
        <v>2017_AUS#ab</v>
      </c>
      <c r="C59" s="3">
        <v>42820</v>
      </c>
      <c r="D59" s="1">
        <f t="shared" si="7"/>
        <v>2017</v>
      </c>
      <c r="E59" s="1" t="s">
        <v>11</v>
      </c>
      <c r="F59" s="1" t="s">
        <v>12</v>
      </c>
      <c r="G59" s="6" t="s">
        <v>13</v>
      </c>
      <c r="H59" s="2">
        <v>9</v>
      </c>
      <c r="I59" s="2" t="s">
        <v>109</v>
      </c>
      <c r="J59" s="2" t="s">
        <v>110</v>
      </c>
      <c r="K59" s="2" t="s">
        <v>5</v>
      </c>
      <c r="L59" s="2">
        <v>21</v>
      </c>
      <c r="P59" s="1" t="s">
        <v>160</v>
      </c>
      <c r="Q59" s="1">
        <v>15</v>
      </c>
      <c r="R59" s="1" t="s">
        <v>174</v>
      </c>
      <c r="T59" s="8">
        <f t="shared" si="4"/>
        <v>92.052000000000007</v>
      </c>
      <c r="U59" s="8">
        <f t="shared" si="5"/>
        <v>86.465000000000003</v>
      </c>
      <c r="V59" s="8">
        <f t="shared" si="6"/>
        <v>5.5870000000000033</v>
      </c>
    </row>
    <row r="60" spans="1:22" ht="11.25" customHeight="1" x14ac:dyDescent="0.2">
      <c r="A60" s="1" t="str">
        <f t="shared" si="1"/>
        <v>2017_AUS</v>
      </c>
      <c r="B60" s="1" t="str">
        <f t="shared" si="2"/>
        <v>2017_AUS#ab</v>
      </c>
      <c r="C60" s="3">
        <v>42820</v>
      </c>
      <c r="D60" s="1">
        <f t="shared" si="7"/>
        <v>2017</v>
      </c>
      <c r="E60" s="1" t="s">
        <v>11</v>
      </c>
      <c r="F60" s="1" t="s">
        <v>12</v>
      </c>
      <c r="G60" s="6" t="s">
        <v>13</v>
      </c>
      <c r="H60" s="2">
        <v>30</v>
      </c>
      <c r="I60" s="2" t="s">
        <v>140</v>
      </c>
      <c r="J60" s="2" t="s">
        <v>24</v>
      </c>
      <c r="K60" s="2" t="s">
        <v>24</v>
      </c>
      <c r="L60" s="2">
        <v>15</v>
      </c>
      <c r="Q60" s="1">
        <v>20</v>
      </c>
      <c r="R60" s="1" t="s">
        <v>179</v>
      </c>
      <c r="T60" s="8" t="str">
        <f t="shared" si="4"/>
        <v/>
      </c>
      <c r="U60" s="8">
        <f t="shared" si="5"/>
        <v>88.244</v>
      </c>
      <c r="V60" s="8" t="str">
        <f t="shared" si="6"/>
        <v/>
      </c>
    </row>
    <row r="61" spans="1:22" ht="11.25" customHeight="1" x14ac:dyDescent="0.2">
      <c r="A61" s="1" t="str">
        <f t="shared" si="1"/>
        <v>2017_AUS</v>
      </c>
      <c r="B61" s="1" t="str">
        <f t="shared" si="2"/>
        <v>2017_AUS#ab</v>
      </c>
      <c r="C61" s="3">
        <v>42820</v>
      </c>
      <c r="D61" s="1">
        <f t="shared" si="7"/>
        <v>2017</v>
      </c>
      <c r="E61" s="1" t="s">
        <v>11</v>
      </c>
      <c r="F61" s="1" t="s">
        <v>12</v>
      </c>
      <c r="G61" s="6" t="s">
        <v>13</v>
      </c>
      <c r="H61" s="2">
        <v>8</v>
      </c>
      <c r="I61" s="2" t="s">
        <v>40</v>
      </c>
      <c r="J61" s="2" t="s">
        <v>22</v>
      </c>
      <c r="K61" s="2" t="s">
        <v>5</v>
      </c>
      <c r="L61" s="2">
        <v>13</v>
      </c>
      <c r="P61" s="1" t="s">
        <v>159</v>
      </c>
      <c r="Q61" s="1">
        <v>6</v>
      </c>
      <c r="R61" s="1" t="s">
        <v>166</v>
      </c>
      <c r="T61" s="8">
        <f t="shared" si="4"/>
        <v>90.183000000000007</v>
      </c>
      <c r="U61" s="8">
        <f t="shared" si="5"/>
        <v>84.073999999999998</v>
      </c>
      <c r="V61" s="8">
        <f t="shared" si="6"/>
        <v>6.1090000000000089</v>
      </c>
    </row>
    <row r="62" spans="1:22" ht="11.25" customHeight="1" x14ac:dyDescent="0.2">
      <c r="A62" s="1" t="str">
        <f t="shared" si="1"/>
        <v>2017_AUS</v>
      </c>
      <c r="B62" s="1" t="str">
        <f t="shared" si="2"/>
        <v>2017_AUS#f</v>
      </c>
      <c r="C62" s="3">
        <v>42820</v>
      </c>
      <c r="D62" s="1">
        <f t="shared" si="7"/>
        <v>2017</v>
      </c>
      <c r="E62" s="1" t="s">
        <v>11</v>
      </c>
      <c r="F62" s="1" t="s">
        <v>12</v>
      </c>
      <c r="G62" s="6" t="s">
        <v>141</v>
      </c>
      <c r="H62" s="2">
        <v>94</v>
      </c>
      <c r="I62" s="2" t="s">
        <v>142</v>
      </c>
      <c r="J62" s="2" t="s">
        <v>110</v>
      </c>
      <c r="K62" s="2" t="s">
        <v>5</v>
      </c>
      <c r="T62" s="8" t="str">
        <f t="shared" si="4"/>
        <v/>
      </c>
      <c r="U62" s="8" t="str">
        <f t="shared" si="5"/>
        <v/>
      </c>
      <c r="V62" s="8" t="str">
        <f t="shared" si="6"/>
        <v/>
      </c>
    </row>
    <row r="63" spans="1:22" ht="11.25" customHeight="1" x14ac:dyDescent="0.2">
      <c r="A63" s="1" t="str">
        <f t="shared" si="1"/>
        <v>2016_AUS</v>
      </c>
      <c r="B63" s="1" t="str">
        <f t="shared" si="2"/>
        <v>2016_AUS#1</v>
      </c>
      <c r="C63" s="3">
        <v>42449</v>
      </c>
      <c r="D63" s="1">
        <f t="shared" si="7"/>
        <v>2016</v>
      </c>
      <c r="E63" s="1" t="s">
        <v>11</v>
      </c>
      <c r="F63" s="1" t="s">
        <v>12</v>
      </c>
      <c r="G63" s="6">
        <v>1</v>
      </c>
      <c r="H63" s="2">
        <v>6</v>
      </c>
      <c r="I63" s="2" t="s">
        <v>180</v>
      </c>
      <c r="J63" s="2" t="s">
        <v>20</v>
      </c>
      <c r="K63" s="2" t="s">
        <v>20</v>
      </c>
      <c r="L63" s="2">
        <v>57</v>
      </c>
      <c r="M63" s="2">
        <v>25</v>
      </c>
      <c r="P63" s="1" t="s">
        <v>189</v>
      </c>
      <c r="Q63" s="1">
        <v>2</v>
      </c>
      <c r="R63" s="1" t="s">
        <v>209</v>
      </c>
      <c r="S63" s="1">
        <v>23</v>
      </c>
      <c r="T63" s="8">
        <f t="shared" si="4"/>
        <v>90.557000000000002</v>
      </c>
      <c r="U63" s="8">
        <f t="shared" si="5"/>
        <v>84.197000000000003</v>
      </c>
      <c r="V63" s="8">
        <f t="shared" si="6"/>
        <v>6.3599999999999994</v>
      </c>
    </row>
    <row r="64" spans="1:22" ht="11.25" customHeight="1" x14ac:dyDescent="0.2">
      <c r="A64" s="1" t="str">
        <f t="shared" si="1"/>
        <v>2016_AUS</v>
      </c>
      <c r="B64" s="1" t="str">
        <f t="shared" si="2"/>
        <v>2016_AUS#2</v>
      </c>
      <c r="C64" s="3">
        <v>42449</v>
      </c>
      <c r="D64" s="1">
        <f t="shared" ref="D64:D85" si="8">YEAR(C64)</f>
        <v>2016</v>
      </c>
      <c r="E64" s="1" t="s">
        <v>11</v>
      </c>
      <c r="F64" s="1" t="s">
        <v>12</v>
      </c>
      <c r="G64" s="6">
        <v>2</v>
      </c>
      <c r="H64" s="2">
        <v>44</v>
      </c>
      <c r="I64" s="2" t="s">
        <v>15</v>
      </c>
      <c r="J64" s="2" t="s">
        <v>20</v>
      </c>
      <c r="K64" s="2" t="s">
        <v>20</v>
      </c>
      <c r="L64" s="2">
        <v>57</v>
      </c>
      <c r="M64" s="2">
        <v>18</v>
      </c>
      <c r="P64" s="1" t="s">
        <v>190</v>
      </c>
      <c r="Q64" s="1">
        <v>1</v>
      </c>
      <c r="R64" s="1" t="s">
        <v>208</v>
      </c>
      <c r="T64" s="8">
        <f t="shared" si="4"/>
        <v>90.646000000000001</v>
      </c>
      <c r="U64" s="8">
        <f t="shared" si="5"/>
        <v>83.837000000000003</v>
      </c>
      <c r="V64" s="8">
        <f t="shared" si="6"/>
        <v>6.8089999999999975</v>
      </c>
    </row>
    <row r="65" spans="1:22" ht="11.25" customHeight="1" x14ac:dyDescent="0.2">
      <c r="A65" s="1" t="str">
        <f t="shared" si="1"/>
        <v>2016_AUS</v>
      </c>
      <c r="B65" s="1" t="str">
        <f t="shared" si="2"/>
        <v>2016_AUS#3</v>
      </c>
      <c r="C65" s="3">
        <v>42449</v>
      </c>
      <c r="D65" s="1">
        <f t="shared" si="8"/>
        <v>2016</v>
      </c>
      <c r="E65" s="1" t="s">
        <v>11</v>
      </c>
      <c r="F65" s="1" t="s">
        <v>12</v>
      </c>
      <c r="G65" s="6">
        <v>3</v>
      </c>
      <c r="H65" s="2">
        <v>5</v>
      </c>
      <c r="I65" s="2" t="s">
        <v>17</v>
      </c>
      <c r="J65" s="2" t="s">
        <v>5</v>
      </c>
      <c r="K65" s="2" t="s">
        <v>5</v>
      </c>
      <c r="L65" s="2">
        <v>57</v>
      </c>
      <c r="M65" s="2">
        <v>15</v>
      </c>
      <c r="P65" s="1" t="s">
        <v>188</v>
      </c>
      <c r="Q65" s="1">
        <v>3</v>
      </c>
      <c r="R65" s="1" t="s">
        <v>210</v>
      </c>
      <c r="S65" s="1">
        <v>31</v>
      </c>
      <c r="T65" s="8">
        <f t="shared" si="4"/>
        <v>89.950999999999993</v>
      </c>
      <c r="U65" s="8">
        <f t="shared" si="5"/>
        <v>84.674999999999997</v>
      </c>
      <c r="V65" s="8">
        <f t="shared" si="6"/>
        <v>5.2759999999999962</v>
      </c>
    </row>
    <row r="66" spans="1:22" ht="11.25" customHeight="1" x14ac:dyDescent="0.2">
      <c r="A66" s="1" t="str">
        <f t="shared" si="1"/>
        <v>2016_AUS</v>
      </c>
      <c r="B66" s="1" t="str">
        <f t="shared" si="2"/>
        <v>2016_AUS#4</v>
      </c>
      <c r="C66" s="3">
        <v>42449</v>
      </c>
      <c r="D66" s="1">
        <f t="shared" si="8"/>
        <v>2016</v>
      </c>
      <c r="E66" s="1" t="s">
        <v>11</v>
      </c>
      <c r="F66" s="1" t="s">
        <v>12</v>
      </c>
      <c r="G66" s="6">
        <v>4</v>
      </c>
      <c r="H66" s="2">
        <v>3</v>
      </c>
      <c r="I66" s="2" t="s">
        <v>41</v>
      </c>
      <c r="J66" s="2" t="s">
        <v>21</v>
      </c>
      <c r="K66" s="2" t="s">
        <v>89</v>
      </c>
      <c r="L66" s="2">
        <v>57</v>
      </c>
      <c r="M66" s="2">
        <v>12</v>
      </c>
      <c r="P66" s="1" t="s">
        <v>187</v>
      </c>
      <c r="Q66" s="1">
        <v>8</v>
      </c>
      <c r="R66" s="1" t="s">
        <v>215</v>
      </c>
      <c r="T66" s="8">
        <f t="shared" si="4"/>
        <v>88.997</v>
      </c>
      <c r="U66" s="8">
        <f t="shared" si="5"/>
        <v>85.588999999999999</v>
      </c>
      <c r="V66" s="8">
        <f t="shared" si="6"/>
        <v>3.4080000000000013</v>
      </c>
    </row>
    <row r="67" spans="1:22" ht="11.25" customHeight="1" x14ac:dyDescent="0.2">
      <c r="A67" s="1" t="str">
        <f t="shared" ref="A67:A130" si="9">D67&amp;"_"&amp;UPPER(LEFT(F67,3))</f>
        <v>2016_AUS</v>
      </c>
      <c r="B67" s="1" t="str">
        <f t="shared" ref="B67:B130" si="10">$D67&amp;"_"&amp;UPPER(LEFT($F67,3))&amp;"#"&amp;$G67</f>
        <v>2016_AUS#5</v>
      </c>
      <c r="C67" s="3">
        <v>42449</v>
      </c>
      <c r="D67" s="1">
        <f t="shared" si="8"/>
        <v>2016</v>
      </c>
      <c r="E67" s="1" t="s">
        <v>11</v>
      </c>
      <c r="F67" s="1" t="s">
        <v>12</v>
      </c>
      <c r="G67" s="6">
        <v>5</v>
      </c>
      <c r="H67" s="2">
        <v>19</v>
      </c>
      <c r="I67" s="2" t="s">
        <v>139</v>
      </c>
      <c r="J67" s="2" t="s">
        <v>38</v>
      </c>
      <c r="K67" s="2" t="s">
        <v>20</v>
      </c>
      <c r="L67" s="2">
        <v>57</v>
      </c>
      <c r="M67" s="2">
        <v>10</v>
      </c>
      <c r="P67" s="1" t="s">
        <v>195</v>
      </c>
      <c r="Q67" s="1">
        <v>6</v>
      </c>
      <c r="R67" s="1" t="s">
        <v>213</v>
      </c>
      <c r="T67" s="8">
        <f t="shared" ref="T67:T130" si="11">IF(ISBLANK($P67),"",LEFT($P67,1)*60+(RIGHT(LEFT($P67,4),2))+("0,"&amp;RIGHT($P67,3)))</f>
        <v>92.287999999999997</v>
      </c>
      <c r="U67" s="8">
        <f t="shared" ref="U67:U130" si="12">IF(ISBLANK($R67),"",LEFT($R67,1)*60+(RIGHT(LEFT($R67,4),2))+("0,"&amp;RIGHT($R67,3)))</f>
        <v>85.457999999999998</v>
      </c>
      <c r="V67" s="8">
        <f t="shared" si="6"/>
        <v>6.8299999999999983</v>
      </c>
    </row>
    <row r="68" spans="1:22" ht="11.25" customHeight="1" x14ac:dyDescent="0.2">
      <c r="A68" s="1" t="str">
        <f t="shared" si="9"/>
        <v>2016_AUS</v>
      </c>
      <c r="B68" s="1" t="str">
        <f t="shared" si="10"/>
        <v>2016_AUS#6</v>
      </c>
      <c r="C68" s="3">
        <v>42449</v>
      </c>
      <c r="D68" s="1">
        <f t="shared" si="8"/>
        <v>2016</v>
      </c>
      <c r="E68" s="1" t="s">
        <v>11</v>
      </c>
      <c r="F68" s="1" t="s">
        <v>12</v>
      </c>
      <c r="G68" s="6">
        <v>6</v>
      </c>
      <c r="H68" s="2">
        <v>8</v>
      </c>
      <c r="I68" s="2" t="s">
        <v>40</v>
      </c>
      <c r="J68" s="2" t="s">
        <v>22</v>
      </c>
      <c r="K68" s="2" t="s">
        <v>5</v>
      </c>
      <c r="L68" s="2">
        <v>57</v>
      </c>
      <c r="M68" s="2">
        <v>8</v>
      </c>
      <c r="P68" s="1" t="s">
        <v>203</v>
      </c>
      <c r="Q68" s="1">
        <v>19</v>
      </c>
      <c r="R68" s="1" t="s">
        <v>225</v>
      </c>
      <c r="T68" s="8">
        <f t="shared" si="11"/>
        <v>92.861999999999995</v>
      </c>
      <c r="U68" s="8">
        <f t="shared" si="12"/>
        <v>88.322000000000003</v>
      </c>
      <c r="V68" s="8">
        <f t="shared" si="6"/>
        <v>4.539999999999992</v>
      </c>
    </row>
    <row r="69" spans="1:22" ht="11.25" customHeight="1" x14ac:dyDescent="0.2">
      <c r="A69" s="1" t="str">
        <f t="shared" si="9"/>
        <v>2016_AUS</v>
      </c>
      <c r="B69" s="1" t="str">
        <f t="shared" si="10"/>
        <v>2016_AUS#7</v>
      </c>
      <c r="C69" s="3">
        <v>42449</v>
      </c>
      <c r="D69" s="1">
        <f t="shared" si="8"/>
        <v>2016</v>
      </c>
      <c r="E69" s="1" t="s">
        <v>11</v>
      </c>
      <c r="F69" s="1" t="s">
        <v>12</v>
      </c>
      <c r="G69" s="6">
        <v>7</v>
      </c>
      <c r="H69" s="2">
        <v>27</v>
      </c>
      <c r="I69" s="2" t="s">
        <v>23</v>
      </c>
      <c r="J69" s="2" t="s">
        <v>101</v>
      </c>
      <c r="K69" s="2" t="s">
        <v>20</v>
      </c>
      <c r="L69" s="2">
        <v>57</v>
      </c>
      <c r="M69" s="2">
        <v>6</v>
      </c>
      <c r="P69" s="1" t="s">
        <v>202</v>
      </c>
      <c r="Q69" s="1">
        <v>10</v>
      </c>
      <c r="R69" s="1" t="s">
        <v>217</v>
      </c>
      <c r="T69" s="8">
        <f t="shared" si="11"/>
        <v>92.832999999999998</v>
      </c>
      <c r="U69" s="8">
        <f t="shared" si="12"/>
        <v>85.864999999999995</v>
      </c>
      <c r="V69" s="8">
        <f t="shared" si="6"/>
        <v>6.9680000000000035</v>
      </c>
    </row>
    <row r="70" spans="1:22" ht="11.25" customHeight="1" x14ac:dyDescent="0.2">
      <c r="A70" s="1" t="str">
        <f t="shared" si="9"/>
        <v>2016_AUS</v>
      </c>
      <c r="B70" s="1" t="str">
        <f t="shared" si="10"/>
        <v>2016_AUS#8</v>
      </c>
      <c r="C70" s="3">
        <v>42449</v>
      </c>
      <c r="D70" s="1">
        <f t="shared" si="8"/>
        <v>2016</v>
      </c>
      <c r="E70" s="1" t="s">
        <v>11</v>
      </c>
      <c r="F70" s="1" t="s">
        <v>12</v>
      </c>
      <c r="G70" s="6">
        <v>8</v>
      </c>
      <c r="H70" s="2">
        <v>77</v>
      </c>
      <c r="I70" s="2" t="s">
        <v>14</v>
      </c>
      <c r="J70" s="2" t="s">
        <v>38</v>
      </c>
      <c r="K70" s="2" t="s">
        <v>20</v>
      </c>
      <c r="L70" s="2">
        <v>57</v>
      </c>
      <c r="M70" s="2">
        <v>4</v>
      </c>
      <c r="P70" s="1" t="s">
        <v>200</v>
      </c>
      <c r="Q70" s="1">
        <v>11</v>
      </c>
      <c r="R70" s="1" t="s">
        <v>218</v>
      </c>
      <c r="T70" s="8">
        <f t="shared" si="11"/>
        <v>92.724999999999994</v>
      </c>
      <c r="U70" s="8">
        <f t="shared" si="12"/>
        <v>85.960999999999999</v>
      </c>
      <c r="V70" s="8">
        <f t="shared" si="6"/>
        <v>6.7639999999999958</v>
      </c>
    </row>
    <row r="71" spans="1:22" ht="11.25" customHeight="1" x14ac:dyDescent="0.2">
      <c r="A71" s="1" t="str">
        <f t="shared" si="9"/>
        <v>2016_AUS</v>
      </c>
      <c r="B71" s="1" t="str">
        <f t="shared" si="10"/>
        <v>2016_AUS#9</v>
      </c>
      <c r="C71" s="3">
        <v>42449</v>
      </c>
      <c r="D71" s="1">
        <f t="shared" si="8"/>
        <v>2016</v>
      </c>
      <c r="E71" s="1" t="s">
        <v>11</v>
      </c>
      <c r="F71" s="1" t="s">
        <v>12</v>
      </c>
      <c r="G71" s="6">
        <v>9</v>
      </c>
      <c r="H71" s="2">
        <v>55</v>
      </c>
      <c r="I71" s="2" t="s">
        <v>42</v>
      </c>
      <c r="J71" s="2" t="s">
        <v>30</v>
      </c>
      <c r="K71" s="2" t="s">
        <v>5</v>
      </c>
      <c r="L71" s="2">
        <v>57</v>
      </c>
      <c r="M71" s="2">
        <v>2</v>
      </c>
      <c r="P71" s="1" t="s">
        <v>193</v>
      </c>
      <c r="Q71" s="1">
        <v>7</v>
      </c>
      <c r="R71" s="1" t="s">
        <v>214</v>
      </c>
      <c r="T71" s="8">
        <f t="shared" si="11"/>
        <v>91.671000000000006</v>
      </c>
      <c r="U71" s="8">
        <f t="shared" si="12"/>
        <v>85.581999999999994</v>
      </c>
      <c r="V71" s="8">
        <f t="shared" si="6"/>
        <v>6.0890000000000128</v>
      </c>
    </row>
    <row r="72" spans="1:22" ht="11.25" customHeight="1" x14ac:dyDescent="0.2">
      <c r="A72" s="1" t="str">
        <f t="shared" si="9"/>
        <v>2016_AUS</v>
      </c>
      <c r="B72" s="1" t="str">
        <f t="shared" si="10"/>
        <v>2016_AUS#10</v>
      </c>
      <c r="C72" s="3">
        <v>42449</v>
      </c>
      <c r="D72" s="1">
        <f t="shared" si="8"/>
        <v>2016</v>
      </c>
      <c r="E72" s="1" t="s">
        <v>11</v>
      </c>
      <c r="F72" s="1" t="s">
        <v>12</v>
      </c>
      <c r="G72" s="6">
        <v>10</v>
      </c>
      <c r="H72" s="2">
        <v>33</v>
      </c>
      <c r="I72" s="2" t="s">
        <v>16</v>
      </c>
      <c r="J72" s="2" t="s">
        <v>30</v>
      </c>
      <c r="K72" s="2" t="s">
        <v>5</v>
      </c>
      <c r="L72" s="2">
        <v>57</v>
      </c>
      <c r="M72" s="2">
        <v>1</v>
      </c>
      <c r="P72" s="1" t="s">
        <v>192</v>
      </c>
      <c r="Q72" s="1">
        <v>5</v>
      </c>
      <c r="R72" s="1" t="s">
        <v>212</v>
      </c>
      <c r="T72" s="8">
        <f t="shared" si="11"/>
        <v>91.516000000000005</v>
      </c>
      <c r="U72" s="8">
        <f t="shared" si="12"/>
        <v>85.433999999999997</v>
      </c>
      <c r="V72" s="8">
        <f t="shared" si="6"/>
        <v>6.0820000000000078</v>
      </c>
    </row>
    <row r="73" spans="1:22" ht="11.25" customHeight="1" x14ac:dyDescent="0.2">
      <c r="A73" s="1" t="str">
        <f t="shared" si="9"/>
        <v>2016_AUS</v>
      </c>
      <c r="B73" s="1" t="str">
        <f t="shared" si="10"/>
        <v>2016_AUS#11</v>
      </c>
      <c r="C73" s="3">
        <v>42449</v>
      </c>
      <c r="D73" s="1">
        <f t="shared" si="8"/>
        <v>2016</v>
      </c>
      <c r="E73" s="1" t="s">
        <v>11</v>
      </c>
      <c r="F73" s="1" t="s">
        <v>12</v>
      </c>
      <c r="G73" s="6">
        <v>11</v>
      </c>
      <c r="H73" s="2">
        <v>30</v>
      </c>
      <c r="I73" s="2" t="s">
        <v>140</v>
      </c>
      <c r="J73" s="2" t="s">
        <v>24</v>
      </c>
      <c r="K73" s="2" t="s">
        <v>24</v>
      </c>
      <c r="L73" s="2">
        <v>57</v>
      </c>
      <c r="P73" s="1" t="s">
        <v>204</v>
      </c>
      <c r="Q73" s="1">
        <v>14</v>
      </c>
      <c r="R73" s="1" t="s">
        <v>221</v>
      </c>
      <c r="T73" s="8">
        <f t="shared" si="11"/>
        <v>92.954999999999998</v>
      </c>
      <c r="U73" s="8">
        <f t="shared" si="12"/>
        <v>87.600999999999999</v>
      </c>
      <c r="V73" s="8">
        <f t="shared" si="6"/>
        <v>5.3539999999999992</v>
      </c>
    </row>
    <row r="74" spans="1:22" ht="11.25" customHeight="1" x14ac:dyDescent="0.2">
      <c r="A74" s="1" t="str">
        <f t="shared" si="9"/>
        <v>2016_AUS</v>
      </c>
      <c r="B74" s="1" t="str">
        <f t="shared" si="10"/>
        <v>2016_AUS#12</v>
      </c>
      <c r="C74" s="3">
        <v>42449</v>
      </c>
      <c r="D74" s="1">
        <f t="shared" si="8"/>
        <v>2016</v>
      </c>
      <c r="E74" s="1" t="s">
        <v>11</v>
      </c>
      <c r="F74" s="1" t="s">
        <v>12</v>
      </c>
      <c r="G74" s="6">
        <v>12</v>
      </c>
      <c r="H74" s="2">
        <v>20</v>
      </c>
      <c r="I74" s="2" t="s">
        <v>19</v>
      </c>
      <c r="J74" s="2" t="s">
        <v>24</v>
      </c>
      <c r="K74" s="2" t="s">
        <v>24</v>
      </c>
      <c r="L74" s="2">
        <v>57</v>
      </c>
      <c r="P74" s="1" t="s">
        <v>196</v>
      </c>
      <c r="Q74" s="1">
        <v>15</v>
      </c>
      <c r="R74" s="1" t="s">
        <v>222</v>
      </c>
      <c r="T74" s="8">
        <f t="shared" si="11"/>
        <v>92.451999999999998</v>
      </c>
      <c r="U74" s="8">
        <f t="shared" si="12"/>
        <v>87.742000000000004</v>
      </c>
      <c r="V74" s="8">
        <f t="shared" si="6"/>
        <v>4.7099999999999937</v>
      </c>
    </row>
    <row r="75" spans="1:22" ht="11.25" customHeight="1" x14ac:dyDescent="0.2">
      <c r="A75" s="1" t="str">
        <f t="shared" si="9"/>
        <v>2016_AUS</v>
      </c>
      <c r="B75" s="1" t="str">
        <f t="shared" si="10"/>
        <v>2016_AUS#13</v>
      </c>
      <c r="C75" s="3">
        <v>42449</v>
      </c>
      <c r="D75" s="1">
        <f t="shared" si="8"/>
        <v>2016</v>
      </c>
      <c r="E75" s="1" t="s">
        <v>11</v>
      </c>
      <c r="F75" s="1" t="s">
        <v>12</v>
      </c>
      <c r="G75" s="6">
        <v>13</v>
      </c>
      <c r="H75" s="2">
        <v>11</v>
      </c>
      <c r="I75" s="2" t="s">
        <v>34</v>
      </c>
      <c r="J75" s="2" t="s">
        <v>101</v>
      </c>
      <c r="K75" s="2" t="s">
        <v>20</v>
      </c>
      <c r="L75" s="2">
        <v>57</v>
      </c>
      <c r="P75" s="1" t="s">
        <v>201</v>
      </c>
      <c r="Q75" s="1">
        <v>9</v>
      </c>
      <c r="R75" s="1" t="s">
        <v>216</v>
      </c>
      <c r="T75" s="8">
        <f t="shared" si="11"/>
        <v>92.78</v>
      </c>
      <c r="U75" s="8">
        <f t="shared" si="12"/>
        <v>85.753</v>
      </c>
      <c r="V75" s="8">
        <f t="shared" si="6"/>
        <v>7.027000000000001</v>
      </c>
    </row>
    <row r="76" spans="1:22" ht="11.25" customHeight="1" x14ac:dyDescent="0.2">
      <c r="A76" s="1" t="str">
        <f t="shared" si="9"/>
        <v>2016_AUS</v>
      </c>
      <c r="B76" s="1" t="str">
        <f t="shared" si="10"/>
        <v>2016_AUS#14</v>
      </c>
      <c r="C76" s="3">
        <v>42449</v>
      </c>
      <c r="D76" s="1">
        <f t="shared" si="8"/>
        <v>2016</v>
      </c>
      <c r="E76" s="1" t="s">
        <v>11</v>
      </c>
      <c r="F76" s="1" t="s">
        <v>12</v>
      </c>
      <c r="G76" s="6">
        <v>14</v>
      </c>
      <c r="H76" s="2">
        <v>22</v>
      </c>
      <c r="I76" s="2" t="s">
        <v>181</v>
      </c>
      <c r="J76" s="2" t="s">
        <v>33</v>
      </c>
      <c r="K76" s="2" t="s">
        <v>107</v>
      </c>
      <c r="L76" s="2">
        <v>56</v>
      </c>
      <c r="P76" s="1" t="s">
        <v>194</v>
      </c>
      <c r="Q76" s="1">
        <v>13</v>
      </c>
      <c r="R76" s="1" t="s">
        <v>220</v>
      </c>
      <c r="T76" s="8">
        <f t="shared" si="11"/>
        <v>91.683999999999997</v>
      </c>
      <c r="U76" s="8">
        <f t="shared" si="12"/>
        <v>86.304000000000002</v>
      </c>
      <c r="V76" s="8">
        <f t="shared" si="6"/>
        <v>5.3799999999999955</v>
      </c>
    </row>
    <row r="77" spans="1:22" ht="11.25" customHeight="1" x14ac:dyDescent="0.2">
      <c r="A77" s="1" t="str">
        <f t="shared" si="9"/>
        <v>2016_AUS</v>
      </c>
      <c r="B77" s="1" t="str">
        <f t="shared" si="10"/>
        <v>2016_AUS#15</v>
      </c>
      <c r="C77" s="3">
        <v>42449</v>
      </c>
      <c r="D77" s="1">
        <f t="shared" si="8"/>
        <v>2016</v>
      </c>
      <c r="E77" s="1" t="s">
        <v>11</v>
      </c>
      <c r="F77" s="1" t="s">
        <v>12</v>
      </c>
      <c r="G77" s="6">
        <v>15</v>
      </c>
      <c r="H77" s="2">
        <v>12</v>
      </c>
      <c r="I77" s="2" t="s">
        <v>182</v>
      </c>
      <c r="J77" s="2" t="s">
        <v>110</v>
      </c>
      <c r="K77" s="2" t="s">
        <v>5</v>
      </c>
      <c r="L77" s="2">
        <v>56</v>
      </c>
      <c r="P77" s="1" t="s">
        <v>199</v>
      </c>
      <c r="Q77" s="1">
        <v>17</v>
      </c>
      <c r="R77" s="1" t="s">
        <v>224</v>
      </c>
      <c r="T77" s="8">
        <f t="shared" si="11"/>
        <v>92.710999999999999</v>
      </c>
      <c r="U77" s="8">
        <f t="shared" si="12"/>
        <v>87.957999999999998</v>
      </c>
      <c r="V77" s="8">
        <f t="shared" si="6"/>
        <v>4.7530000000000001</v>
      </c>
    </row>
    <row r="78" spans="1:22" ht="11.25" customHeight="1" x14ac:dyDescent="0.2">
      <c r="A78" s="1" t="str">
        <f t="shared" si="9"/>
        <v>2016_AUS</v>
      </c>
      <c r="B78" s="1" t="str">
        <f t="shared" si="10"/>
        <v>2016_AUS#16</v>
      </c>
      <c r="C78" s="3">
        <v>42449</v>
      </c>
      <c r="D78" s="1">
        <f t="shared" si="8"/>
        <v>2016</v>
      </c>
      <c r="E78" s="1" t="s">
        <v>11</v>
      </c>
      <c r="F78" s="1" t="s">
        <v>12</v>
      </c>
      <c r="G78" s="6">
        <v>16</v>
      </c>
      <c r="H78" s="2">
        <v>94</v>
      </c>
      <c r="I78" s="2" t="s">
        <v>142</v>
      </c>
      <c r="J78" s="2" t="s">
        <v>183</v>
      </c>
      <c r="K78" s="2" t="s">
        <v>20</v>
      </c>
      <c r="L78" s="2">
        <v>56</v>
      </c>
      <c r="P78" s="1" t="s">
        <v>198</v>
      </c>
      <c r="Q78" s="1">
        <v>22</v>
      </c>
      <c r="R78" s="1" t="s">
        <v>228</v>
      </c>
      <c r="T78" s="8">
        <f t="shared" si="11"/>
        <v>92.673000000000002</v>
      </c>
      <c r="U78" s="8">
        <f t="shared" si="12"/>
        <v>89.641999999999996</v>
      </c>
      <c r="V78" s="8">
        <f t="shared" si="6"/>
        <v>3.0310000000000059</v>
      </c>
    </row>
    <row r="79" spans="1:22" ht="11.25" customHeight="1" x14ac:dyDescent="0.2">
      <c r="A79" s="1" t="str">
        <f t="shared" si="9"/>
        <v>2016_AUS</v>
      </c>
      <c r="B79" s="1" t="str">
        <f t="shared" si="10"/>
        <v>2016_AUS#ab</v>
      </c>
      <c r="C79" s="3">
        <v>42449</v>
      </c>
      <c r="D79" s="1">
        <f t="shared" si="8"/>
        <v>2016</v>
      </c>
      <c r="E79" s="1" t="s">
        <v>11</v>
      </c>
      <c r="F79" s="1" t="s">
        <v>12</v>
      </c>
      <c r="G79" s="6" t="s">
        <v>13</v>
      </c>
      <c r="H79" s="2">
        <v>9</v>
      </c>
      <c r="I79" s="2" t="s">
        <v>109</v>
      </c>
      <c r="J79" s="2" t="s">
        <v>110</v>
      </c>
      <c r="K79" s="2" t="s">
        <v>5</v>
      </c>
      <c r="L79" s="2">
        <v>38</v>
      </c>
      <c r="P79" s="1" t="s">
        <v>207</v>
      </c>
      <c r="Q79" s="1">
        <v>16</v>
      </c>
      <c r="R79" s="1" t="s">
        <v>223</v>
      </c>
      <c r="T79" s="8">
        <f t="shared" si="11"/>
        <v>93.891999999999996</v>
      </c>
      <c r="U79" s="8">
        <f t="shared" si="12"/>
        <v>87.435000000000002</v>
      </c>
      <c r="V79" s="8">
        <f t="shared" si="6"/>
        <v>6.4569999999999936</v>
      </c>
    </row>
    <row r="80" spans="1:22" ht="11.25" customHeight="1" x14ac:dyDescent="0.2">
      <c r="A80" s="1" t="str">
        <f t="shared" si="9"/>
        <v>2016_AUS</v>
      </c>
      <c r="B80" s="1" t="str">
        <f t="shared" si="10"/>
        <v>2016_AUS#ab</v>
      </c>
      <c r="C80" s="3">
        <v>42449</v>
      </c>
      <c r="D80" s="1">
        <f t="shared" si="8"/>
        <v>2016</v>
      </c>
      <c r="E80" s="1" t="s">
        <v>11</v>
      </c>
      <c r="F80" s="1" t="s">
        <v>12</v>
      </c>
      <c r="G80" s="6" t="s">
        <v>13</v>
      </c>
      <c r="H80" s="2">
        <v>7</v>
      </c>
      <c r="I80" s="2" t="s">
        <v>25</v>
      </c>
      <c r="J80" s="2" t="s">
        <v>5</v>
      </c>
      <c r="K80" s="2" t="s">
        <v>5</v>
      </c>
      <c r="L80" s="2">
        <v>21</v>
      </c>
      <c r="P80" s="1" t="s">
        <v>191</v>
      </c>
      <c r="Q80" s="1">
        <v>4</v>
      </c>
      <c r="R80" s="1" t="s">
        <v>211</v>
      </c>
      <c r="S80" s="1">
        <v>3</v>
      </c>
      <c r="T80" s="8">
        <f t="shared" si="11"/>
        <v>90.700999999999993</v>
      </c>
      <c r="U80" s="8">
        <f t="shared" si="12"/>
        <v>85.033000000000001</v>
      </c>
      <c r="V80" s="8">
        <f t="shared" si="6"/>
        <v>5.6679999999999922</v>
      </c>
    </row>
    <row r="81" spans="1:22" ht="11.25" customHeight="1" x14ac:dyDescent="0.2">
      <c r="A81" s="1" t="str">
        <f t="shared" si="9"/>
        <v>2016_AUS</v>
      </c>
      <c r="B81" s="1" t="str">
        <f t="shared" si="10"/>
        <v>2016_AUS#ab</v>
      </c>
      <c r="C81" s="3">
        <v>42449</v>
      </c>
      <c r="D81" s="1">
        <f t="shared" si="8"/>
        <v>2016</v>
      </c>
      <c r="E81" s="1" t="s">
        <v>11</v>
      </c>
      <c r="F81" s="1" t="s">
        <v>12</v>
      </c>
      <c r="G81" s="6" t="s">
        <v>13</v>
      </c>
      <c r="H81" s="2">
        <v>88</v>
      </c>
      <c r="I81" s="2" t="s">
        <v>184</v>
      </c>
      <c r="J81" s="2" t="s">
        <v>183</v>
      </c>
      <c r="K81" s="2" t="s">
        <v>20</v>
      </c>
      <c r="L81" s="2">
        <v>17</v>
      </c>
      <c r="P81" s="1" t="s">
        <v>206</v>
      </c>
      <c r="Q81" s="1">
        <v>21</v>
      </c>
      <c r="R81" s="1" t="s">
        <v>227</v>
      </c>
      <c r="T81" s="8">
        <f t="shared" si="11"/>
        <v>93.846999999999994</v>
      </c>
      <c r="U81" s="8">
        <f t="shared" si="12"/>
        <v>89.626999999999995</v>
      </c>
      <c r="V81" s="8">
        <f t="shared" si="6"/>
        <v>4.2199999999999989</v>
      </c>
    </row>
    <row r="82" spans="1:22" ht="11.25" customHeight="1" x14ac:dyDescent="0.2">
      <c r="A82" s="1" t="str">
        <f t="shared" si="9"/>
        <v>2016_AUS</v>
      </c>
      <c r="B82" s="1" t="str">
        <f t="shared" si="10"/>
        <v>2016_AUS#ab</v>
      </c>
      <c r="C82" s="3">
        <v>42449</v>
      </c>
      <c r="D82" s="1">
        <f t="shared" si="8"/>
        <v>2016</v>
      </c>
      <c r="E82" s="1" t="s">
        <v>11</v>
      </c>
      <c r="F82" s="1" t="s">
        <v>12</v>
      </c>
      <c r="G82" s="6" t="s">
        <v>13</v>
      </c>
      <c r="H82" s="2">
        <v>21</v>
      </c>
      <c r="I82" s="2" t="s">
        <v>185</v>
      </c>
      <c r="J82" s="2" t="s">
        <v>22</v>
      </c>
      <c r="K82" s="2" t="s">
        <v>5</v>
      </c>
      <c r="L82" s="2">
        <v>16</v>
      </c>
      <c r="P82" s="1" t="s">
        <v>205</v>
      </c>
      <c r="Q82" s="1">
        <v>20</v>
      </c>
      <c r="R82" s="1" t="s">
        <v>226</v>
      </c>
      <c r="T82" s="8">
        <f t="shared" si="11"/>
        <v>92.998000000000005</v>
      </c>
      <c r="U82" s="8">
        <f t="shared" si="12"/>
        <v>89.605999999999995</v>
      </c>
      <c r="V82" s="8">
        <f t="shared" si="6"/>
        <v>3.3920000000000101</v>
      </c>
    </row>
    <row r="83" spans="1:22" ht="11.25" customHeight="1" x14ac:dyDescent="0.2">
      <c r="A83" s="1" t="str">
        <f t="shared" si="9"/>
        <v>2016_AUS</v>
      </c>
      <c r="B83" s="1" t="str">
        <f t="shared" si="10"/>
        <v>2016_AUS#ab</v>
      </c>
      <c r="C83" s="3">
        <v>42449</v>
      </c>
      <c r="D83" s="1">
        <f t="shared" si="8"/>
        <v>2016</v>
      </c>
      <c r="E83" s="1" t="s">
        <v>11</v>
      </c>
      <c r="F83" s="1" t="s">
        <v>12</v>
      </c>
      <c r="G83" s="6" t="s">
        <v>13</v>
      </c>
      <c r="H83" s="2">
        <v>14</v>
      </c>
      <c r="I83" s="2" t="s">
        <v>97</v>
      </c>
      <c r="J83" s="2" t="s">
        <v>33</v>
      </c>
      <c r="K83" s="2" t="s">
        <v>107</v>
      </c>
      <c r="L83" s="2">
        <v>16</v>
      </c>
      <c r="P83" s="1" t="s">
        <v>197</v>
      </c>
      <c r="Q83" s="1">
        <v>12</v>
      </c>
      <c r="R83" s="1" t="s">
        <v>219</v>
      </c>
      <c r="T83" s="8">
        <f t="shared" si="11"/>
        <v>92.552999999999997</v>
      </c>
      <c r="U83" s="8">
        <f t="shared" si="12"/>
        <v>86.125</v>
      </c>
      <c r="V83" s="8">
        <f t="shared" si="6"/>
        <v>6.4279999999999973</v>
      </c>
    </row>
    <row r="84" spans="1:22" ht="11.25" customHeight="1" x14ac:dyDescent="0.2">
      <c r="A84" s="1" t="str">
        <f t="shared" si="9"/>
        <v>2016_AUS</v>
      </c>
      <c r="B84" s="1" t="str">
        <f t="shared" si="10"/>
        <v>2016_AUS#np</v>
      </c>
      <c r="C84" s="3">
        <v>42449</v>
      </c>
      <c r="D84" s="1">
        <f t="shared" si="8"/>
        <v>2016</v>
      </c>
      <c r="E84" s="1" t="s">
        <v>11</v>
      </c>
      <c r="F84" s="1" t="s">
        <v>12</v>
      </c>
      <c r="G84" s="6" t="s">
        <v>186</v>
      </c>
      <c r="H84" s="2">
        <v>26</v>
      </c>
      <c r="I84" s="2" t="s">
        <v>29</v>
      </c>
      <c r="J84" s="2" t="s">
        <v>21</v>
      </c>
      <c r="K84" s="2" t="s">
        <v>89</v>
      </c>
      <c r="T84" s="8" t="str">
        <f t="shared" si="11"/>
        <v/>
      </c>
      <c r="U84" s="8" t="str">
        <f t="shared" si="12"/>
        <v/>
      </c>
      <c r="V84" s="8" t="str">
        <f t="shared" si="6"/>
        <v/>
      </c>
    </row>
    <row r="85" spans="1:22" ht="11.25" customHeight="1" x14ac:dyDescent="0.2">
      <c r="A85" s="1" t="str">
        <f t="shared" si="9"/>
        <v>2015_AUS</v>
      </c>
      <c r="B85" s="1" t="str">
        <f t="shared" si="10"/>
        <v>2015_AUS#1</v>
      </c>
      <c r="C85" s="3">
        <v>42078</v>
      </c>
      <c r="D85" s="1">
        <f t="shared" si="8"/>
        <v>2015</v>
      </c>
      <c r="E85" s="1" t="s">
        <v>11</v>
      </c>
      <c r="F85" s="1" t="s">
        <v>12</v>
      </c>
      <c r="G85" s="6">
        <v>1</v>
      </c>
      <c r="H85" s="2">
        <v>44</v>
      </c>
      <c r="I85" s="2" t="s">
        <v>15</v>
      </c>
      <c r="J85" s="2" t="s">
        <v>20</v>
      </c>
      <c r="K85" s="2" t="s">
        <v>20</v>
      </c>
      <c r="L85" s="2">
        <v>58</v>
      </c>
      <c r="M85" s="2">
        <v>25</v>
      </c>
      <c r="P85" s="1" t="s">
        <v>251</v>
      </c>
      <c r="Q85" s="1">
        <v>1</v>
      </c>
      <c r="R85" s="1" t="s">
        <v>235</v>
      </c>
      <c r="S85" s="1">
        <v>56</v>
      </c>
      <c r="T85" s="8">
        <f t="shared" si="11"/>
        <v>90.944999999999993</v>
      </c>
      <c r="U85" s="8">
        <f t="shared" si="12"/>
        <v>86.326999999999998</v>
      </c>
      <c r="V85" s="8">
        <f t="shared" si="6"/>
        <v>4.617999999999995</v>
      </c>
    </row>
    <row r="86" spans="1:22" ht="11.25" customHeight="1" x14ac:dyDescent="0.2">
      <c r="A86" s="1" t="str">
        <f t="shared" si="9"/>
        <v>2015_AUS</v>
      </c>
      <c r="B86" s="1" t="str">
        <f t="shared" si="10"/>
        <v>2015_AUS#2</v>
      </c>
      <c r="C86" s="3">
        <v>42078</v>
      </c>
      <c r="D86" s="1">
        <f t="shared" ref="D86:D105" si="13">YEAR(C86)</f>
        <v>2015</v>
      </c>
      <c r="E86" s="1" t="s">
        <v>11</v>
      </c>
      <c r="F86" s="1" t="s">
        <v>12</v>
      </c>
      <c r="G86" s="6">
        <v>2</v>
      </c>
      <c r="H86" s="2">
        <v>6</v>
      </c>
      <c r="I86" s="2" t="s">
        <v>180</v>
      </c>
      <c r="J86" s="2" t="s">
        <v>20</v>
      </c>
      <c r="K86" s="2" t="s">
        <v>20</v>
      </c>
      <c r="L86" s="2">
        <v>58</v>
      </c>
      <c r="M86" s="2">
        <v>18</v>
      </c>
      <c r="P86" s="1" t="s">
        <v>252</v>
      </c>
      <c r="Q86" s="1">
        <v>2</v>
      </c>
      <c r="R86" s="1" t="s">
        <v>236</v>
      </c>
      <c r="S86" s="1">
        <v>2</v>
      </c>
      <c r="T86" s="8">
        <f t="shared" si="11"/>
        <v>91.091999999999999</v>
      </c>
      <c r="U86" s="8">
        <f t="shared" si="12"/>
        <v>86.921000000000006</v>
      </c>
      <c r="V86" s="8">
        <f t="shared" si="6"/>
        <v>4.1709999999999923</v>
      </c>
    </row>
    <row r="87" spans="1:22" ht="11.25" customHeight="1" x14ac:dyDescent="0.2">
      <c r="A87" s="1" t="str">
        <f t="shared" si="9"/>
        <v>2015_AUS</v>
      </c>
      <c r="B87" s="1" t="str">
        <f t="shared" si="10"/>
        <v>2015_AUS#3</v>
      </c>
      <c r="C87" s="3">
        <v>42078</v>
      </c>
      <c r="D87" s="1">
        <f t="shared" si="13"/>
        <v>2015</v>
      </c>
      <c r="E87" s="1" t="s">
        <v>11</v>
      </c>
      <c r="F87" s="1" t="s">
        <v>12</v>
      </c>
      <c r="G87" s="6">
        <v>3</v>
      </c>
      <c r="H87" s="2">
        <v>5</v>
      </c>
      <c r="I87" s="2" t="s">
        <v>17</v>
      </c>
      <c r="J87" s="2" t="s">
        <v>5</v>
      </c>
      <c r="K87" s="2" t="s">
        <v>5</v>
      </c>
      <c r="L87" s="2">
        <v>58</v>
      </c>
      <c r="M87" s="2">
        <v>15</v>
      </c>
      <c r="P87" s="1" t="s">
        <v>254</v>
      </c>
      <c r="Q87" s="1">
        <v>4</v>
      </c>
      <c r="R87" s="1" t="s">
        <v>238</v>
      </c>
      <c r="T87" s="8">
        <f t="shared" si="11"/>
        <v>91.456999999999994</v>
      </c>
      <c r="U87" s="8">
        <f t="shared" si="12"/>
        <v>87.757000000000005</v>
      </c>
      <c r="V87" s="8">
        <f t="shared" si="6"/>
        <v>3.6999999999999886</v>
      </c>
    </row>
    <row r="88" spans="1:22" ht="11.25" customHeight="1" x14ac:dyDescent="0.2">
      <c r="A88" s="1" t="str">
        <f t="shared" si="9"/>
        <v>2015_AUS</v>
      </c>
      <c r="B88" s="1" t="str">
        <f t="shared" si="10"/>
        <v>2015_AUS#4</v>
      </c>
      <c r="C88" s="3">
        <v>42078</v>
      </c>
      <c r="D88" s="1">
        <f t="shared" si="13"/>
        <v>2015</v>
      </c>
      <c r="E88" s="1" t="s">
        <v>11</v>
      </c>
      <c r="F88" s="1" t="s">
        <v>12</v>
      </c>
      <c r="G88" s="6">
        <v>4</v>
      </c>
      <c r="H88" s="2">
        <v>19</v>
      </c>
      <c r="I88" s="2" t="s">
        <v>139</v>
      </c>
      <c r="J88" s="2" t="s">
        <v>38</v>
      </c>
      <c r="K88" s="2" t="s">
        <v>20</v>
      </c>
      <c r="L88" s="2">
        <v>58</v>
      </c>
      <c r="M88" s="2">
        <v>12</v>
      </c>
      <c r="P88" s="1" t="s">
        <v>256</v>
      </c>
      <c r="Q88" s="1">
        <v>3</v>
      </c>
      <c r="R88" s="1" t="s">
        <v>237</v>
      </c>
      <c r="T88" s="8">
        <f t="shared" si="11"/>
        <v>91.718999999999994</v>
      </c>
      <c r="U88" s="8">
        <f t="shared" si="12"/>
        <v>87.718000000000004</v>
      </c>
      <c r="V88" s="8">
        <f t="shared" si="6"/>
        <v>4.0009999999999906</v>
      </c>
    </row>
    <row r="89" spans="1:22" ht="11.25" customHeight="1" x14ac:dyDescent="0.2">
      <c r="A89" s="1" t="str">
        <f t="shared" si="9"/>
        <v>2015_AUS</v>
      </c>
      <c r="B89" s="1" t="str">
        <f t="shared" si="10"/>
        <v>2015_AUS#5</v>
      </c>
      <c r="C89" s="3">
        <v>42078</v>
      </c>
      <c r="D89" s="1">
        <f t="shared" si="13"/>
        <v>2015</v>
      </c>
      <c r="E89" s="1" t="s">
        <v>11</v>
      </c>
      <c r="F89" s="1" t="s">
        <v>12</v>
      </c>
      <c r="G89" s="6">
        <v>5</v>
      </c>
      <c r="H89" s="2">
        <v>12</v>
      </c>
      <c r="I89" s="2" t="s">
        <v>182</v>
      </c>
      <c r="J89" s="2" t="s">
        <v>110</v>
      </c>
      <c r="K89" s="2" t="s">
        <v>5</v>
      </c>
      <c r="L89" s="2">
        <v>58</v>
      </c>
      <c r="M89" s="2">
        <v>10</v>
      </c>
      <c r="P89" s="1" t="s">
        <v>259</v>
      </c>
      <c r="Q89" s="1">
        <v>11</v>
      </c>
      <c r="R89" s="1" t="s">
        <v>245</v>
      </c>
      <c r="T89" s="8">
        <f t="shared" si="11"/>
        <v>92.611999999999995</v>
      </c>
      <c r="U89" s="8">
        <f t="shared" si="12"/>
        <v>88.8</v>
      </c>
      <c r="V89" s="8">
        <f t="shared" si="6"/>
        <v>3.8119999999999976</v>
      </c>
    </row>
    <row r="90" spans="1:22" ht="11.25" customHeight="1" x14ac:dyDescent="0.2">
      <c r="A90" s="1" t="str">
        <f t="shared" si="9"/>
        <v>2015_AUS</v>
      </c>
      <c r="B90" s="1" t="str">
        <f t="shared" si="10"/>
        <v>2015_AUS#6</v>
      </c>
      <c r="C90" s="3">
        <v>42078</v>
      </c>
      <c r="D90" s="1">
        <f t="shared" si="13"/>
        <v>2015</v>
      </c>
      <c r="E90" s="1" t="s">
        <v>11</v>
      </c>
      <c r="F90" s="1" t="s">
        <v>12</v>
      </c>
      <c r="G90" s="6">
        <v>6</v>
      </c>
      <c r="H90" s="2">
        <v>3</v>
      </c>
      <c r="I90" s="2" t="s">
        <v>41</v>
      </c>
      <c r="J90" s="2" t="s">
        <v>21</v>
      </c>
      <c r="K90" s="2" t="s">
        <v>24</v>
      </c>
      <c r="L90" s="2">
        <v>57</v>
      </c>
      <c r="M90" s="2">
        <v>8</v>
      </c>
      <c r="P90" s="1" t="s">
        <v>260</v>
      </c>
      <c r="Q90" s="1">
        <v>7</v>
      </c>
      <c r="R90" s="1" t="s">
        <v>241</v>
      </c>
      <c r="T90" s="8">
        <f t="shared" si="11"/>
        <v>92.796999999999997</v>
      </c>
      <c r="U90" s="8">
        <f t="shared" si="12"/>
        <v>88.328999999999994</v>
      </c>
      <c r="V90" s="8">
        <f t="shared" si="6"/>
        <v>4.4680000000000035</v>
      </c>
    </row>
    <row r="91" spans="1:22" ht="11.25" customHeight="1" x14ac:dyDescent="0.2">
      <c r="A91" s="1" t="str">
        <f t="shared" si="9"/>
        <v>2015_AUS</v>
      </c>
      <c r="B91" s="1" t="str">
        <f t="shared" si="10"/>
        <v>2015_AUS#7</v>
      </c>
      <c r="C91" s="3">
        <v>42078</v>
      </c>
      <c r="D91" s="1">
        <f t="shared" si="13"/>
        <v>2015</v>
      </c>
      <c r="E91" s="1" t="s">
        <v>11</v>
      </c>
      <c r="F91" s="1" t="s">
        <v>12</v>
      </c>
      <c r="G91" s="6">
        <v>7</v>
      </c>
      <c r="H91" s="2">
        <v>27</v>
      </c>
      <c r="I91" s="2" t="s">
        <v>23</v>
      </c>
      <c r="J91" s="2" t="s">
        <v>101</v>
      </c>
      <c r="K91" s="2" t="s">
        <v>20</v>
      </c>
      <c r="L91" s="2">
        <v>57</v>
      </c>
      <c r="M91" s="2">
        <v>6</v>
      </c>
      <c r="P91" s="1" t="s">
        <v>258</v>
      </c>
      <c r="Q91" s="1">
        <v>14</v>
      </c>
      <c r="R91" s="1" t="s">
        <v>247</v>
      </c>
      <c r="T91" s="8">
        <f t="shared" si="11"/>
        <v>91.97</v>
      </c>
      <c r="U91" s="8">
        <f t="shared" si="12"/>
        <v>89.207999999999998</v>
      </c>
      <c r="V91" s="8">
        <f t="shared" si="6"/>
        <v>2.7620000000000005</v>
      </c>
    </row>
    <row r="92" spans="1:22" ht="11.25" customHeight="1" x14ac:dyDescent="0.2">
      <c r="A92" s="1" t="str">
        <f t="shared" si="9"/>
        <v>2015_AUS</v>
      </c>
      <c r="B92" s="1" t="str">
        <f t="shared" si="10"/>
        <v>2015_AUS#8</v>
      </c>
      <c r="C92" s="3">
        <v>42078</v>
      </c>
      <c r="D92" s="1">
        <f t="shared" si="13"/>
        <v>2015</v>
      </c>
      <c r="E92" s="1" t="s">
        <v>11</v>
      </c>
      <c r="F92" s="1" t="s">
        <v>12</v>
      </c>
      <c r="G92" s="6">
        <v>8</v>
      </c>
      <c r="H92" s="2">
        <v>9</v>
      </c>
      <c r="I92" s="2" t="s">
        <v>109</v>
      </c>
      <c r="J92" s="2" t="s">
        <v>110</v>
      </c>
      <c r="K92" s="2" t="s">
        <v>5</v>
      </c>
      <c r="L92" s="2">
        <v>57</v>
      </c>
      <c r="M92" s="2">
        <v>4</v>
      </c>
      <c r="P92" s="1" t="s">
        <v>255</v>
      </c>
      <c r="Q92" s="1">
        <v>16</v>
      </c>
      <c r="R92" s="1" t="s">
        <v>249</v>
      </c>
      <c r="T92" s="8">
        <f t="shared" si="11"/>
        <v>91.56</v>
      </c>
      <c r="U92" s="8">
        <f t="shared" si="12"/>
        <v>91.376000000000005</v>
      </c>
      <c r="V92" s="8">
        <f t="shared" si="6"/>
        <v>0.1839999999999975</v>
      </c>
    </row>
    <row r="93" spans="1:22" ht="11.25" customHeight="1" x14ac:dyDescent="0.2">
      <c r="A93" s="1" t="str">
        <f t="shared" si="9"/>
        <v>2015_AUS</v>
      </c>
      <c r="B93" s="1" t="str">
        <f t="shared" si="10"/>
        <v>2015_AUS#9</v>
      </c>
      <c r="C93" s="3">
        <v>42078</v>
      </c>
      <c r="D93" s="1">
        <f t="shared" si="13"/>
        <v>2015</v>
      </c>
      <c r="E93" s="1" t="s">
        <v>11</v>
      </c>
      <c r="F93" s="1" t="s">
        <v>12</v>
      </c>
      <c r="G93" s="6">
        <v>9</v>
      </c>
      <c r="H93" s="2">
        <v>55</v>
      </c>
      <c r="I93" s="2" t="s">
        <v>42</v>
      </c>
      <c r="J93" s="2" t="s">
        <v>30</v>
      </c>
      <c r="K93" s="2" t="s">
        <v>24</v>
      </c>
      <c r="L93" s="2">
        <v>57</v>
      </c>
      <c r="M93" s="2">
        <v>2</v>
      </c>
      <c r="P93" s="1" t="s">
        <v>261</v>
      </c>
      <c r="Q93" s="1">
        <v>8</v>
      </c>
      <c r="R93" s="1" t="s">
        <v>242</v>
      </c>
      <c r="T93" s="8">
        <f t="shared" si="11"/>
        <v>92.872</v>
      </c>
      <c r="U93" s="8">
        <f t="shared" si="12"/>
        <v>88.51</v>
      </c>
      <c r="V93" s="8">
        <f t="shared" si="6"/>
        <v>4.3619999999999948</v>
      </c>
    </row>
    <row r="94" spans="1:22" ht="11.25" customHeight="1" x14ac:dyDescent="0.2">
      <c r="A94" s="1" t="str">
        <f t="shared" si="9"/>
        <v>2015_AUS</v>
      </c>
      <c r="B94" s="1" t="str">
        <f t="shared" si="10"/>
        <v>2015_AUS#10</v>
      </c>
      <c r="C94" s="3">
        <v>42078</v>
      </c>
      <c r="D94" s="1">
        <f t="shared" si="13"/>
        <v>2015</v>
      </c>
      <c r="E94" s="1" t="s">
        <v>11</v>
      </c>
      <c r="F94" s="1" t="s">
        <v>12</v>
      </c>
      <c r="G94" s="6">
        <v>10</v>
      </c>
      <c r="H94" s="2">
        <v>11</v>
      </c>
      <c r="I94" s="2" t="s">
        <v>34</v>
      </c>
      <c r="J94" s="2" t="s">
        <v>101</v>
      </c>
      <c r="K94" s="2" t="s">
        <v>20</v>
      </c>
      <c r="L94" s="2">
        <v>57</v>
      </c>
      <c r="M94" s="2">
        <v>1</v>
      </c>
      <c r="P94" s="1" t="s">
        <v>257</v>
      </c>
      <c r="Q94" s="1">
        <v>15</v>
      </c>
      <c r="R94" s="1" t="s">
        <v>248</v>
      </c>
      <c r="T94" s="8">
        <f t="shared" si="11"/>
        <v>91.959000000000003</v>
      </c>
      <c r="U94" s="8">
        <f t="shared" si="12"/>
        <v>89.209000000000003</v>
      </c>
      <c r="V94" s="8">
        <f t="shared" ref="V94:V157" si="14">IF(OR($T94="",$U94=""),"",$T94-$U94)</f>
        <v>2.75</v>
      </c>
    </row>
    <row r="95" spans="1:22" ht="11.25" customHeight="1" x14ac:dyDescent="0.2">
      <c r="A95" s="1" t="str">
        <f t="shared" si="9"/>
        <v>2015_AUS</v>
      </c>
      <c r="B95" s="1" t="str">
        <f t="shared" si="10"/>
        <v>2015_AUS#11</v>
      </c>
      <c r="C95" s="3">
        <v>42078</v>
      </c>
      <c r="D95" s="1">
        <f t="shared" si="13"/>
        <v>2015</v>
      </c>
      <c r="E95" s="1" t="s">
        <v>11</v>
      </c>
      <c r="F95" s="1" t="s">
        <v>12</v>
      </c>
      <c r="G95" s="6">
        <v>11</v>
      </c>
      <c r="H95" s="2">
        <v>22</v>
      </c>
      <c r="I95" s="2" t="s">
        <v>181</v>
      </c>
      <c r="J95" s="2" t="s">
        <v>33</v>
      </c>
      <c r="K95" s="2" t="s">
        <v>107</v>
      </c>
      <c r="L95" s="2">
        <v>56</v>
      </c>
      <c r="P95" s="1" t="s">
        <v>262</v>
      </c>
      <c r="Q95" s="1">
        <v>17</v>
      </c>
      <c r="R95" s="1" t="s">
        <v>250</v>
      </c>
      <c r="T95" s="8">
        <f t="shared" si="11"/>
        <v>93.337999999999994</v>
      </c>
      <c r="U95" s="8">
        <f t="shared" si="12"/>
        <v>91.421999999999997</v>
      </c>
      <c r="V95" s="8">
        <f t="shared" si="14"/>
        <v>1.9159999999999968</v>
      </c>
    </row>
    <row r="96" spans="1:22" ht="11.25" customHeight="1" x14ac:dyDescent="0.2">
      <c r="A96" s="1" t="str">
        <f t="shared" si="9"/>
        <v>2015_AUS</v>
      </c>
      <c r="B96" s="1" t="str">
        <f t="shared" si="10"/>
        <v>2015_AUS#ab</v>
      </c>
      <c r="C96" s="3">
        <v>42078</v>
      </c>
      <c r="D96" s="1">
        <f t="shared" si="13"/>
        <v>2015</v>
      </c>
      <c r="E96" s="1" t="s">
        <v>11</v>
      </c>
      <c r="F96" s="1" t="s">
        <v>12</v>
      </c>
      <c r="G96" s="6" t="s">
        <v>13</v>
      </c>
      <c r="H96" s="2">
        <v>7</v>
      </c>
      <c r="I96" s="2" t="s">
        <v>25</v>
      </c>
      <c r="J96" s="2" t="s">
        <v>5</v>
      </c>
      <c r="K96" s="2" t="s">
        <v>5</v>
      </c>
      <c r="L96" s="2">
        <v>40</v>
      </c>
      <c r="P96" s="1" t="s">
        <v>253</v>
      </c>
      <c r="Q96" s="1">
        <v>5</v>
      </c>
      <c r="R96" s="1" t="s">
        <v>239</v>
      </c>
      <c r="T96" s="8">
        <f t="shared" si="11"/>
        <v>91.426000000000002</v>
      </c>
      <c r="U96" s="8">
        <f t="shared" si="12"/>
        <v>87.79</v>
      </c>
      <c r="V96" s="8">
        <f t="shared" si="14"/>
        <v>3.6359999999999957</v>
      </c>
    </row>
    <row r="97" spans="1:22" ht="11.25" customHeight="1" x14ac:dyDescent="0.2">
      <c r="A97" s="1" t="str">
        <f t="shared" si="9"/>
        <v>2015_AUS</v>
      </c>
      <c r="B97" s="1" t="str">
        <f t="shared" si="10"/>
        <v>2015_AUS#ab</v>
      </c>
      <c r="C97" s="3">
        <v>42078</v>
      </c>
      <c r="D97" s="1">
        <f t="shared" si="13"/>
        <v>2015</v>
      </c>
      <c r="E97" s="1" t="s">
        <v>11</v>
      </c>
      <c r="F97" s="1" t="s">
        <v>12</v>
      </c>
      <c r="G97" s="6" t="s">
        <v>13</v>
      </c>
      <c r="H97" s="2">
        <v>33</v>
      </c>
      <c r="I97" s="2" t="s">
        <v>16</v>
      </c>
      <c r="J97" s="2" t="s">
        <v>30</v>
      </c>
      <c r="K97" s="2" t="s">
        <v>24</v>
      </c>
      <c r="L97" s="2">
        <v>32</v>
      </c>
      <c r="P97" s="1" t="s">
        <v>263</v>
      </c>
      <c r="Q97" s="1">
        <v>12</v>
      </c>
      <c r="R97" s="1" t="s">
        <v>246</v>
      </c>
      <c r="T97" s="8">
        <f t="shared" si="11"/>
        <v>94.295000000000002</v>
      </c>
      <c r="U97" s="8">
        <f t="shared" si="12"/>
        <v>88.867999999999995</v>
      </c>
      <c r="V97" s="8">
        <f t="shared" si="14"/>
        <v>5.4270000000000067</v>
      </c>
    </row>
    <row r="98" spans="1:22" ht="11.25" customHeight="1" x14ac:dyDescent="0.2">
      <c r="A98" s="1" t="str">
        <f t="shared" si="9"/>
        <v>2015_AUS</v>
      </c>
      <c r="B98" s="1" t="str">
        <f t="shared" si="10"/>
        <v>2015_AUS#ab</v>
      </c>
      <c r="C98" s="3">
        <v>42078</v>
      </c>
      <c r="D98" s="1">
        <f t="shared" si="13"/>
        <v>2015</v>
      </c>
      <c r="E98" s="1" t="s">
        <v>11</v>
      </c>
      <c r="F98" s="1" t="s">
        <v>12</v>
      </c>
      <c r="G98" s="6" t="s">
        <v>13</v>
      </c>
      <c r="H98" s="2">
        <v>8</v>
      </c>
      <c r="I98" s="2" t="s">
        <v>40</v>
      </c>
      <c r="J98" s="2" t="s">
        <v>229</v>
      </c>
      <c r="K98" s="2" t="s">
        <v>20</v>
      </c>
      <c r="Q98" s="1">
        <v>9</v>
      </c>
      <c r="R98" s="1" t="s">
        <v>243</v>
      </c>
      <c r="T98" s="8" t="str">
        <f t="shared" si="11"/>
        <v/>
      </c>
      <c r="U98" s="8">
        <f t="shared" si="12"/>
        <v>88.56</v>
      </c>
      <c r="V98" s="8" t="str">
        <f t="shared" si="14"/>
        <v/>
      </c>
    </row>
    <row r="99" spans="1:22" ht="11.25" customHeight="1" x14ac:dyDescent="0.2">
      <c r="A99" s="1" t="str">
        <f t="shared" si="9"/>
        <v>2015_AUS</v>
      </c>
      <c r="B99" s="1" t="str">
        <f t="shared" si="10"/>
        <v>2015_AUS#ab</v>
      </c>
      <c r="C99" s="3">
        <v>42078</v>
      </c>
      <c r="D99" s="1">
        <f t="shared" si="13"/>
        <v>2015</v>
      </c>
      <c r="E99" s="1" t="s">
        <v>11</v>
      </c>
      <c r="F99" s="1" t="s">
        <v>12</v>
      </c>
      <c r="G99" s="6" t="s">
        <v>13</v>
      </c>
      <c r="H99" s="2">
        <v>13</v>
      </c>
      <c r="I99" s="2" t="s">
        <v>230</v>
      </c>
      <c r="J99" s="2" t="s">
        <v>229</v>
      </c>
      <c r="K99" s="2" t="s">
        <v>20</v>
      </c>
      <c r="Q99" s="1">
        <v>10</v>
      </c>
      <c r="R99" s="1" t="s">
        <v>244</v>
      </c>
      <c r="T99" s="8" t="str">
        <f t="shared" si="11"/>
        <v/>
      </c>
      <c r="U99" s="8">
        <f t="shared" si="12"/>
        <v>89.48</v>
      </c>
      <c r="V99" s="8" t="str">
        <f t="shared" si="14"/>
        <v/>
      </c>
    </row>
    <row r="100" spans="1:22" ht="11.25" customHeight="1" x14ac:dyDescent="0.2">
      <c r="A100" s="1" t="str">
        <f t="shared" si="9"/>
        <v>2015_AUS</v>
      </c>
      <c r="B100" s="1" t="str">
        <f t="shared" si="10"/>
        <v>2015_AUS#np</v>
      </c>
      <c r="C100" s="3">
        <v>42078</v>
      </c>
      <c r="D100" s="1">
        <f t="shared" si="13"/>
        <v>2015</v>
      </c>
      <c r="E100" s="1" t="s">
        <v>11</v>
      </c>
      <c r="F100" s="1" t="s">
        <v>12</v>
      </c>
      <c r="G100" s="6" t="s">
        <v>186</v>
      </c>
      <c r="H100" s="2">
        <v>26</v>
      </c>
      <c r="I100" s="2" t="s">
        <v>29</v>
      </c>
      <c r="J100" s="2" t="s">
        <v>21</v>
      </c>
      <c r="K100" s="2" t="s">
        <v>24</v>
      </c>
      <c r="T100" s="8" t="str">
        <f t="shared" si="11"/>
        <v/>
      </c>
      <c r="U100" s="8" t="str">
        <f t="shared" si="12"/>
        <v/>
      </c>
      <c r="V100" s="8" t="str">
        <f t="shared" si="14"/>
        <v/>
      </c>
    </row>
    <row r="101" spans="1:22" ht="11.25" customHeight="1" x14ac:dyDescent="0.2">
      <c r="A101" s="1" t="str">
        <f t="shared" si="9"/>
        <v>2015_AUS</v>
      </c>
      <c r="B101" s="1" t="str">
        <f t="shared" si="10"/>
        <v>2015_AUS#np</v>
      </c>
      <c r="C101" s="3">
        <v>42078</v>
      </c>
      <c r="D101" s="1">
        <f t="shared" si="13"/>
        <v>2015</v>
      </c>
      <c r="E101" s="1" t="s">
        <v>11</v>
      </c>
      <c r="F101" s="1" t="s">
        <v>12</v>
      </c>
      <c r="G101" s="6" t="s">
        <v>186</v>
      </c>
      <c r="H101" s="2">
        <v>20</v>
      </c>
      <c r="I101" s="2" t="s">
        <v>19</v>
      </c>
      <c r="J101" s="2" t="s">
        <v>33</v>
      </c>
      <c r="K101" s="2" t="s">
        <v>107</v>
      </c>
      <c r="T101" s="8" t="str">
        <f t="shared" si="11"/>
        <v/>
      </c>
      <c r="U101" s="8" t="str">
        <f t="shared" si="12"/>
        <v/>
      </c>
      <c r="V101" s="8" t="str">
        <f t="shared" si="14"/>
        <v/>
      </c>
    </row>
    <row r="102" spans="1:22" ht="11.25" customHeight="1" x14ac:dyDescent="0.2">
      <c r="A102" s="1" t="str">
        <f t="shared" si="9"/>
        <v>2015_AUS</v>
      </c>
      <c r="B102" s="1" t="str">
        <f t="shared" si="10"/>
        <v>2015_AUS#f</v>
      </c>
      <c r="C102" s="3">
        <v>42078</v>
      </c>
      <c r="D102" s="1">
        <f t="shared" si="13"/>
        <v>2015</v>
      </c>
      <c r="E102" s="1" t="s">
        <v>11</v>
      </c>
      <c r="F102" s="1" t="s">
        <v>12</v>
      </c>
      <c r="G102" s="6" t="s">
        <v>141</v>
      </c>
      <c r="H102" s="2">
        <v>77</v>
      </c>
      <c r="I102" s="2" t="s">
        <v>14</v>
      </c>
      <c r="J102" s="2" t="s">
        <v>38</v>
      </c>
      <c r="K102" s="2" t="s">
        <v>20</v>
      </c>
      <c r="Q102" s="1">
        <v>6</v>
      </c>
      <c r="R102" s="1" t="s">
        <v>240</v>
      </c>
      <c r="T102" s="8" t="str">
        <f t="shared" si="11"/>
        <v/>
      </c>
      <c r="U102" s="8">
        <f t="shared" si="12"/>
        <v>88.087000000000003</v>
      </c>
      <c r="V102" s="8" t="str">
        <f t="shared" si="14"/>
        <v/>
      </c>
    </row>
    <row r="103" spans="1:22" ht="11.25" customHeight="1" x14ac:dyDescent="0.2">
      <c r="A103" s="1" t="str">
        <f t="shared" si="9"/>
        <v>2015_AUS</v>
      </c>
      <c r="B103" s="1" t="str">
        <f t="shared" si="10"/>
        <v>2015_AUS#nq</v>
      </c>
      <c r="C103" s="3">
        <v>42078</v>
      </c>
      <c r="D103" s="1">
        <f t="shared" si="13"/>
        <v>2015</v>
      </c>
      <c r="E103" s="1" t="s">
        <v>11</v>
      </c>
      <c r="F103" s="1" t="s">
        <v>12</v>
      </c>
      <c r="G103" s="6" t="s">
        <v>231</v>
      </c>
      <c r="H103" s="2">
        <v>98</v>
      </c>
      <c r="I103" s="2" t="s">
        <v>232</v>
      </c>
      <c r="J103" s="2" t="s">
        <v>233</v>
      </c>
      <c r="K103" s="2" t="s">
        <v>5</v>
      </c>
      <c r="T103" s="8" t="str">
        <f t="shared" si="11"/>
        <v/>
      </c>
      <c r="U103" s="8" t="str">
        <f t="shared" si="12"/>
        <v/>
      </c>
      <c r="V103" s="8" t="str">
        <f t="shared" si="14"/>
        <v/>
      </c>
    </row>
    <row r="104" spans="1:22" ht="11.25" customHeight="1" x14ac:dyDescent="0.2">
      <c r="A104" s="1" t="str">
        <f t="shared" si="9"/>
        <v>2015_AUS</v>
      </c>
      <c r="B104" s="1" t="str">
        <f t="shared" si="10"/>
        <v>2015_AUS#nq</v>
      </c>
      <c r="C104" s="3">
        <v>42078</v>
      </c>
      <c r="D104" s="1">
        <f t="shared" si="13"/>
        <v>2015</v>
      </c>
      <c r="E104" s="1" t="s">
        <v>11</v>
      </c>
      <c r="F104" s="1" t="s">
        <v>12</v>
      </c>
      <c r="G104" s="6" t="s">
        <v>231</v>
      </c>
      <c r="H104" s="2">
        <v>28</v>
      </c>
      <c r="I104" s="2" t="s">
        <v>234</v>
      </c>
      <c r="J104" s="2" t="s">
        <v>233</v>
      </c>
      <c r="K104" s="2" t="s">
        <v>5</v>
      </c>
      <c r="T104" s="8" t="str">
        <f t="shared" si="11"/>
        <v/>
      </c>
      <c r="U104" s="8" t="str">
        <f t="shared" si="12"/>
        <v/>
      </c>
      <c r="V104" s="8" t="str">
        <f t="shared" si="14"/>
        <v/>
      </c>
    </row>
    <row r="105" spans="1:22" ht="11.25" customHeight="1" x14ac:dyDescent="0.2">
      <c r="A105" s="1" t="str">
        <f t="shared" si="9"/>
        <v>2014_AUS</v>
      </c>
      <c r="B105" s="1" t="str">
        <f t="shared" si="10"/>
        <v>2014_AUS#1</v>
      </c>
      <c r="C105" s="3">
        <v>41714</v>
      </c>
      <c r="D105" s="1">
        <f t="shared" si="13"/>
        <v>2014</v>
      </c>
      <c r="E105" s="1" t="s">
        <v>11</v>
      </c>
      <c r="F105" s="1" t="s">
        <v>12</v>
      </c>
      <c r="G105" s="6">
        <v>1</v>
      </c>
      <c r="H105" s="2">
        <v>6</v>
      </c>
      <c r="I105" s="2" t="s">
        <v>180</v>
      </c>
      <c r="J105" s="2" t="s">
        <v>20</v>
      </c>
      <c r="K105" s="2" t="s">
        <v>20</v>
      </c>
      <c r="L105" s="2">
        <v>57</v>
      </c>
      <c r="M105" s="2">
        <v>25</v>
      </c>
      <c r="P105" s="1" t="s">
        <v>293</v>
      </c>
      <c r="Q105" s="1">
        <v>3</v>
      </c>
      <c r="R105" s="1" t="s">
        <v>274</v>
      </c>
      <c r="S105" s="1">
        <v>57</v>
      </c>
      <c r="T105" s="8">
        <f t="shared" si="11"/>
        <v>92.477999999999994</v>
      </c>
      <c r="U105" s="8">
        <f t="shared" si="12"/>
        <v>104.595</v>
      </c>
      <c r="V105" s="8">
        <f t="shared" si="14"/>
        <v>-12.117000000000004</v>
      </c>
    </row>
    <row r="106" spans="1:22" ht="11.25" customHeight="1" x14ac:dyDescent="0.2">
      <c r="A106" s="1" t="str">
        <f t="shared" si="9"/>
        <v>2014_AUS</v>
      </c>
      <c r="B106" s="1" t="str">
        <f t="shared" si="10"/>
        <v>2014_AUS#dsq</v>
      </c>
      <c r="C106" s="3">
        <v>41714</v>
      </c>
      <c r="D106" s="1">
        <f t="shared" ref="D106:D127" si="15">YEAR(C106)</f>
        <v>2014</v>
      </c>
      <c r="E106" s="1" t="s">
        <v>11</v>
      </c>
      <c r="F106" s="1" t="s">
        <v>12</v>
      </c>
      <c r="G106" s="6" t="s">
        <v>264</v>
      </c>
      <c r="H106" s="2">
        <v>3</v>
      </c>
      <c r="I106" s="2" t="s">
        <v>41</v>
      </c>
      <c r="J106" s="2" t="s">
        <v>21</v>
      </c>
      <c r="K106" s="2" t="s">
        <v>24</v>
      </c>
      <c r="L106" s="2">
        <v>57</v>
      </c>
      <c r="P106" s="1" t="s">
        <v>298</v>
      </c>
      <c r="Q106" s="1">
        <v>2</v>
      </c>
      <c r="R106" s="1" t="s">
        <v>273</v>
      </c>
      <c r="T106" s="8">
        <f t="shared" si="11"/>
        <v>93.066000000000003</v>
      </c>
      <c r="U106" s="8">
        <f t="shared" si="12"/>
        <v>104.548</v>
      </c>
      <c r="V106" s="8">
        <f t="shared" si="14"/>
        <v>-11.481999999999999</v>
      </c>
    </row>
    <row r="107" spans="1:22" ht="11.25" customHeight="1" x14ac:dyDescent="0.2">
      <c r="A107" s="1" t="str">
        <f t="shared" si="9"/>
        <v>2014_AUS</v>
      </c>
      <c r="B107" s="1" t="str">
        <f t="shared" si="10"/>
        <v>2014_AUS#2</v>
      </c>
      <c r="C107" s="3">
        <v>41714</v>
      </c>
      <c r="D107" s="1">
        <f t="shared" si="15"/>
        <v>2014</v>
      </c>
      <c r="E107" s="1" t="s">
        <v>11</v>
      </c>
      <c r="F107" s="1" t="s">
        <v>12</v>
      </c>
      <c r="G107" s="6">
        <v>2</v>
      </c>
      <c r="H107" s="2">
        <v>20</v>
      </c>
      <c r="I107" s="2" t="s">
        <v>19</v>
      </c>
      <c r="J107" s="2" t="s">
        <v>33</v>
      </c>
      <c r="K107" s="2" t="s">
        <v>20</v>
      </c>
      <c r="L107" s="2">
        <v>57</v>
      </c>
      <c r="M107" s="2">
        <v>18</v>
      </c>
      <c r="P107" s="1" t="s">
        <v>297</v>
      </c>
      <c r="Q107" s="1">
        <v>4</v>
      </c>
      <c r="R107" s="1" t="s">
        <v>275</v>
      </c>
      <c r="T107" s="8">
        <f t="shared" si="11"/>
        <v>92.917000000000002</v>
      </c>
      <c r="U107" s="8">
        <f t="shared" si="12"/>
        <v>105.745</v>
      </c>
      <c r="V107" s="8">
        <f t="shared" si="14"/>
        <v>-12.828000000000003</v>
      </c>
    </row>
    <row r="108" spans="1:22" ht="11.25" customHeight="1" x14ac:dyDescent="0.2">
      <c r="A108" s="1" t="str">
        <f t="shared" si="9"/>
        <v>2014_AUS</v>
      </c>
      <c r="B108" s="1" t="str">
        <f t="shared" si="10"/>
        <v>2014_AUS#3</v>
      </c>
      <c r="C108" s="3">
        <v>41714</v>
      </c>
      <c r="D108" s="1">
        <f t="shared" si="15"/>
        <v>2014</v>
      </c>
      <c r="E108" s="1" t="s">
        <v>11</v>
      </c>
      <c r="F108" s="1" t="s">
        <v>12</v>
      </c>
      <c r="G108" s="6">
        <v>3</v>
      </c>
      <c r="H108" s="2">
        <v>22</v>
      </c>
      <c r="I108" s="2" t="s">
        <v>181</v>
      </c>
      <c r="J108" s="2" t="s">
        <v>33</v>
      </c>
      <c r="K108" s="2" t="s">
        <v>20</v>
      </c>
      <c r="L108" s="2">
        <v>57</v>
      </c>
      <c r="M108" s="2">
        <v>15</v>
      </c>
      <c r="P108" s="1" t="s">
        <v>299</v>
      </c>
      <c r="Q108" s="1">
        <v>11</v>
      </c>
      <c r="R108" s="1" t="s">
        <v>282</v>
      </c>
      <c r="T108" s="8">
        <f t="shared" si="11"/>
        <v>93.186000000000007</v>
      </c>
      <c r="U108" s="8">
        <f t="shared" si="12"/>
        <v>104.437</v>
      </c>
      <c r="V108" s="8">
        <f t="shared" si="14"/>
        <v>-11.250999999999991</v>
      </c>
    </row>
    <row r="109" spans="1:22" ht="11.25" customHeight="1" x14ac:dyDescent="0.2">
      <c r="A109" s="1" t="str">
        <f t="shared" si="9"/>
        <v>2014_AUS</v>
      </c>
      <c r="B109" s="1" t="str">
        <f t="shared" si="10"/>
        <v>2014_AUS#4</v>
      </c>
      <c r="C109" s="3">
        <v>41714</v>
      </c>
      <c r="D109" s="1">
        <f t="shared" si="15"/>
        <v>2014</v>
      </c>
      <c r="E109" s="1" t="s">
        <v>11</v>
      </c>
      <c r="F109" s="1" t="s">
        <v>12</v>
      </c>
      <c r="G109" s="6">
        <v>4</v>
      </c>
      <c r="H109" s="2">
        <v>14</v>
      </c>
      <c r="I109" s="2" t="s">
        <v>97</v>
      </c>
      <c r="J109" s="2" t="s">
        <v>5</v>
      </c>
      <c r="K109" s="2" t="s">
        <v>5</v>
      </c>
      <c r="L109" s="2">
        <v>57</v>
      </c>
      <c r="M109" s="2">
        <v>12</v>
      </c>
      <c r="P109" s="1" t="s">
        <v>295</v>
      </c>
      <c r="Q109" s="1">
        <v>5</v>
      </c>
      <c r="R109" s="1" t="s">
        <v>276</v>
      </c>
      <c r="T109" s="8">
        <f t="shared" si="11"/>
        <v>92.616</v>
      </c>
      <c r="U109" s="8">
        <f t="shared" si="12"/>
        <v>105.819</v>
      </c>
      <c r="V109" s="8">
        <f t="shared" si="14"/>
        <v>-13.203000000000003</v>
      </c>
    </row>
    <row r="110" spans="1:22" ht="11.25" customHeight="1" x14ac:dyDescent="0.2">
      <c r="A110" s="1" t="str">
        <f t="shared" si="9"/>
        <v>2014_AUS</v>
      </c>
      <c r="B110" s="1" t="str">
        <f t="shared" si="10"/>
        <v>2014_AUS#5</v>
      </c>
      <c r="C110" s="3">
        <v>41714</v>
      </c>
      <c r="D110" s="1">
        <f t="shared" si="15"/>
        <v>2014</v>
      </c>
      <c r="E110" s="1" t="s">
        <v>11</v>
      </c>
      <c r="F110" s="1" t="s">
        <v>12</v>
      </c>
      <c r="G110" s="6">
        <v>5</v>
      </c>
      <c r="H110" s="2">
        <v>77</v>
      </c>
      <c r="I110" s="2" t="s">
        <v>14</v>
      </c>
      <c r="J110" s="2" t="s">
        <v>38</v>
      </c>
      <c r="K110" s="2" t="s">
        <v>20</v>
      </c>
      <c r="L110" s="2">
        <v>57</v>
      </c>
      <c r="M110" s="2">
        <v>10</v>
      </c>
      <c r="P110" s="1" t="s">
        <v>294</v>
      </c>
      <c r="Q110" s="1">
        <v>10</v>
      </c>
      <c r="R110" s="1" t="s">
        <v>281</v>
      </c>
      <c r="T110" s="8">
        <f t="shared" si="11"/>
        <v>92.567999999999998</v>
      </c>
      <c r="U110" s="8">
        <f t="shared" si="12"/>
        <v>108.14700000000001</v>
      </c>
      <c r="V110" s="8">
        <f t="shared" si="14"/>
        <v>-15.579000000000008</v>
      </c>
    </row>
    <row r="111" spans="1:22" ht="11.25" customHeight="1" x14ac:dyDescent="0.2">
      <c r="A111" s="1" t="str">
        <f t="shared" si="9"/>
        <v>2014_AUS</v>
      </c>
      <c r="B111" s="1" t="str">
        <f t="shared" si="10"/>
        <v>2014_AUS#6</v>
      </c>
      <c r="C111" s="3">
        <v>41714</v>
      </c>
      <c r="D111" s="1">
        <f t="shared" si="15"/>
        <v>2014</v>
      </c>
      <c r="E111" s="1" t="s">
        <v>11</v>
      </c>
      <c r="F111" s="1" t="s">
        <v>12</v>
      </c>
      <c r="G111" s="6">
        <v>6</v>
      </c>
      <c r="H111" s="2">
        <v>27</v>
      </c>
      <c r="I111" s="2" t="s">
        <v>23</v>
      </c>
      <c r="J111" s="2" t="s">
        <v>101</v>
      </c>
      <c r="K111" s="2" t="s">
        <v>20</v>
      </c>
      <c r="L111" s="2">
        <v>57</v>
      </c>
      <c r="M111" s="2">
        <v>8</v>
      </c>
      <c r="P111" s="1" t="s">
        <v>300</v>
      </c>
      <c r="Q111" s="1">
        <v>7</v>
      </c>
      <c r="R111" s="1" t="s">
        <v>278</v>
      </c>
      <c r="T111" s="8">
        <f t="shared" si="11"/>
        <v>93.21</v>
      </c>
      <c r="U111" s="8">
        <f t="shared" si="12"/>
        <v>106.03</v>
      </c>
      <c r="V111" s="8">
        <f t="shared" si="14"/>
        <v>-12.820000000000007</v>
      </c>
    </row>
    <row r="112" spans="1:22" ht="11.25" customHeight="1" x14ac:dyDescent="0.2">
      <c r="A112" s="1" t="str">
        <f t="shared" si="9"/>
        <v>2014_AUS</v>
      </c>
      <c r="B112" s="1" t="str">
        <f t="shared" si="10"/>
        <v>2014_AUS#7</v>
      </c>
      <c r="C112" s="3">
        <v>41714</v>
      </c>
      <c r="D112" s="1">
        <f t="shared" si="15"/>
        <v>2014</v>
      </c>
      <c r="E112" s="1" t="s">
        <v>11</v>
      </c>
      <c r="F112" s="1" t="s">
        <v>12</v>
      </c>
      <c r="G112" s="6">
        <v>7</v>
      </c>
      <c r="H112" s="2">
        <v>7</v>
      </c>
      <c r="I112" s="2" t="s">
        <v>25</v>
      </c>
      <c r="J112" s="2" t="s">
        <v>5</v>
      </c>
      <c r="K112" s="2" t="s">
        <v>5</v>
      </c>
      <c r="L112" s="2">
        <v>57</v>
      </c>
      <c r="M112" s="2">
        <v>6</v>
      </c>
      <c r="P112" s="1" t="s">
        <v>302</v>
      </c>
      <c r="Q112" s="1">
        <v>12</v>
      </c>
      <c r="R112" s="1" t="s">
        <v>283</v>
      </c>
      <c r="T112" s="8">
        <f t="shared" si="11"/>
        <v>93.691000000000003</v>
      </c>
      <c r="U112" s="8">
        <f t="shared" si="12"/>
        <v>104.494</v>
      </c>
      <c r="V112" s="8">
        <f t="shared" si="14"/>
        <v>-10.802999999999997</v>
      </c>
    </row>
    <row r="113" spans="1:22" ht="11.25" customHeight="1" x14ac:dyDescent="0.2">
      <c r="A113" s="1" t="str">
        <f t="shared" si="9"/>
        <v>2014_AUS</v>
      </c>
      <c r="B113" s="1" t="str">
        <f t="shared" si="10"/>
        <v>2014_AUS#8</v>
      </c>
      <c r="C113" s="3">
        <v>41714</v>
      </c>
      <c r="D113" s="1">
        <f t="shared" si="15"/>
        <v>2014</v>
      </c>
      <c r="E113" s="1" t="s">
        <v>11</v>
      </c>
      <c r="F113" s="1" t="s">
        <v>12</v>
      </c>
      <c r="G113" s="6">
        <v>8</v>
      </c>
      <c r="H113" s="2">
        <v>25</v>
      </c>
      <c r="I113" s="2" t="s">
        <v>265</v>
      </c>
      <c r="J113" s="2" t="s">
        <v>30</v>
      </c>
      <c r="K113" s="2" t="s">
        <v>24</v>
      </c>
      <c r="L113" s="2">
        <v>57</v>
      </c>
      <c r="M113" s="2">
        <v>4</v>
      </c>
      <c r="P113" s="1" t="s">
        <v>303</v>
      </c>
      <c r="Q113" s="1">
        <v>6</v>
      </c>
      <c r="R113" s="1" t="s">
        <v>277</v>
      </c>
      <c r="T113" s="8">
        <f t="shared" si="11"/>
        <v>93.864000000000004</v>
      </c>
      <c r="U113" s="8">
        <f t="shared" si="12"/>
        <v>105.864</v>
      </c>
      <c r="V113" s="8">
        <f t="shared" si="14"/>
        <v>-12</v>
      </c>
    </row>
    <row r="114" spans="1:22" ht="11.25" customHeight="1" x14ac:dyDescent="0.2">
      <c r="A114" s="1" t="str">
        <f t="shared" si="9"/>
        <v>2014_AUS</v>
      </c>
      <c r="B114" s="1" t="str">
        <f t="shared" si="10"/>
        <v>2014_AUS#9</v>
      </c>
      <c r="C114" s="3">
        <v>41714</v>
      </c>
      <c r="D114" s="1">
        <f t="shared" si="15"/>
        <v>2014</v>
      </c>
      <c r="E114" s="1" t="s">
        <v>11</v>
      </c>
      <c r="F114" s="1" t="s">
        <v>12</v>
      </c>
      <c r="G114" s="6">
        <v>9</v>
      </c>
      <c r="H114" s="2">
        <v>26</v>
      </c>
      <c r="I114" s="2" t="s">
        <v>29</v>
      </c>
      <c r="J114" s="2" t="s">
        <v>30</v>
      </c>
      <c r="K114" s="2" t="s">
        <v>24</v>
      </c>
      <c r="L114" s="2">
        <v>57</v>
      </c>
      <c r="M114" s="2">
        <v>2</v>
      </c>
      <c r="P114" s="1" t="s">
        <v>296</v>
      </c>
      <c r="Q114" s="1">
        <v>8</v>
      </c>
      <c r="R114" s="1" t="s">
        <v>279</v>
      </c>
      <c r="T114" s="8">
        <f t="shared" si="11"/>
        <v>92.634</v>
      </c>
      <c r="U114" s="8">
        <f t="shared" si="12"/>
        <v>107.36799999999999</v>
      </c>
      <c r="V114" s="8">
        <f t="shared" si="14"/>
        <v>-14.733999999999995</v>
      </c>
    </row>
    <row r="115" spans="1:22" ht="11.25" customHeight="1" x14ac:dyDescent="0.2">
      <c r="A115" s="1" t="str">
        <f t="shared" si="9"/>
        <v>2014_AUS</v>
      </c>
      <c r="B115" s="1" t="str">
        <f t="shared" si="10"/>
        <v>2014_AUS#10</v>
      </c>
      <c r="C115" s="3">
        <v>41714</v>
      </c>
      <c r="D115" s="1">
        <f t="shared" si="15"/>
        <v>2014</v>
      </c>
      <c r="E115" s="1" t="s">
        <v>11</v>
      </c>
      <c r="F115" s="1" t="s">
        <v>12</v>
      </c>
      <c r="G115" s="6">
        <v>10</v>
      </c>
      <c r="H115" s="2">
        <v>11</v>
      </c>
      <c r="I115" s="2" t="s">
        <v>34</v>
      </c>
      <c r="J115" s="2" t="s">
        <v>101</v>
      </c>
      <c r="K115" s="2" t="s">
        <v>20</v>
      </c>
      <c r="L115" s="2">
        <v>57</v>
      </c>
      <c r="M115" s="2">
        <v>1</v>
      </c>
      <c r="P115" s="1" t="s">
        <v>301</v>
      </c>
      <c r="Q115" s="1">
        <v>16</v>
      </c>
      <c r="R115" s="1" t="s">
        <v>287</v>
      </c>
      <c r="T115" s="8">
        <f t="shared" si="11"/>
        <v>93.366</v>
      </c>
      <c r="U115" s="8">
        <f t="shared" si="12"/>
        <v>107.29300000000001</v>
      </c>
      <c r="V115" s="8">
        <f t="shared" si="14"/>
        <v>-13.927000000000007</v>
      </c>
    </row>
    <row r="116" spans="1:22" ht="11.25" customHeight="1" x14ac:dyDescent="0.2">
      <c r="A116" s="1" t="str">
        <f t="shared" si="9"/>
        <v>2014_AUS</v>
      </c>
      <c r="B116" s="1" t="str">
        <f t="shared" si="10"/>
        <v>2014_AUS#11</v>
      </c>
      <c r="C116" s="3">
        <v>41714</v>
      </c>
      <c r="D116" s="1">
        <f t="shared" si="15"/>
        <v>2014</v>
      </c>
      <c r="E116" s="1" t="s">
        <v>11</v>
      </c>
      <c r="F116" s="1" t="s">
        <v>12</v>
      </c>
      <c r="G116" s="6">
        <v>11</v>
      </c>
      <c r="H116" s="2">
        <v>99</v>
      </c>
      <c r="I116" s="2" t="s">
        <v>266</v>
      </c>
      <c r="J116" s="2" t="s">
        <v>110</v>
      </c>
      <c r="K116" s="2" t="s">
        <v>5</v>
      </c>
      <c r="L116" s="2">
        <v>56</v>
      </c>
      <c r="P116" s="1" t="s">
        <v>305</v>
      </c>
      <c r="Q116" s="1">
        <v>14</v>
      </c>
      <c r="R116" s="1" t="s">
        <v>285</v>
      </c>
      <c r="T116" s="8">
        <f t="shared" si="11"/>
        <v>94.563999999999993</v>
      </c>
      <c r="U116" s="8">
        <f t="shared" si="12"/>
        <v>105.655</v>
      </c>
      <c r="V116" s="8">
        <f t="shared" si="14"/>
        <v>-11.091000000000008</v>
      </c>
    </row>
    <row r="117" spans="1:22" ht="11.25" customHeight="1" x14ac:dyDescent="0.2">
      <c r="A117" s="1" t="str">
        <f t="shared" si="9"/>
        <v>2014_AUS</v>
      </c>
      <c r="B117" s="1" t="str">
        <f t="shared" si="10"/>
        <v>2014_AUS#12</v>
      </c>
      <c r="C117" s="3">
        <v>41714</v>
      </c>
      <c r="D117" s="1">
        <f t="shared" si="15"/>
        <v>2014</v>
      </c>
      <c r="E117" s="1" t="s">
        <v>11</v>
      </c>
      <c r="F117" s="1" t="s">
        <v>12</v>
      </c>
      <c r="G117" s="6">
        <v>12</v>
      </c>
      <c r="H117" s="2">
        <v>21</v>
      </c>
      <c r="I117" s="2" t="s">
        <v>185</v>
      </c>
      <c r="J117" s="2" t="s">
        <v>110</v>
      </c>
      <c r="K117" s="2" t="s">
        <v>5</v>
      </c>
      <c r="L117" s="2">
        <v>56</v>
      </c>
      <c r="P117" s="1" t="s">
        <v>304</v>
      </c>
      <c r="Q117" s="1">
        <v>19</v>
      </c>
      <c r="R117" s="1" t="s">
        <v>290</v>
      </c>
      <c r="T117" s="8">
        <f t="shared" si="11"/>
        <v>94.201999999999998</v>
      </c>
      <c r="U117" s="8">
        <f t="shared" si="12"/>
        <v>95.117000000000004</v>
      </c>
      <c r="V117" s="8">
        <f t="shared" si="14"/>
        <v>-0.91500000000000625</v>
      </c>
    </row>
    <row r="118" spans="1:22" ht="11.25" customHeight="1" x14ac:dyDescent="0.2">
      <c r="A118" s="1" t="str">
        <f t="shared" si="9"/>
        <v>2014_AUS</v>
      </c>
      <c r="B118" s="1" t="str">
        <f t="shared" si="10"/>
        <v>2014_AUS#13</v>
      </c>
      <c r="C118" s="3">
        <v>41714</v>
      </c>
      <c r="D118" s="1">
        <f t="shared" si="15"/>
        <v>2014</v>
      </c>
      <c r="E118" s="1" t="s">
        <v>11</v>
      </c>
      <c r="F118" s="1" t="s">
        <v>12</v>
      </c>
      <c r="G118" s="6">
        <v>13</v>
      </c>
      <c r="H118" s="2">
        <v>4</v>
      </c>
      <c r="I118" s="2" t="s">
        <v>267</v>
      </c>
      <c r="J118" s="2" t="s">
        <v>233</v>
      </c>
      <c r="K118" s="2" t="s">
        <v>5</v>
      </c>
      <c r="L118" s="2">
        <v>55</v>
      </c>
      <c r="P118" s="1" t="s">
        <v>308</v>
      </c>
      <c r="Q118" s="1">
        <v>17</v>
      </c>
      <c r="R118" s="1" t="s">
        <v>288</v>
      </c>
      <c r="T118" s="8">
        <f t="shared" si="11"/>
        <v>95.635000000000005</v>
      </c>
      <c r="U118" s="8">
        <f t="shared" si="12"/>
        <v>94.293000000000006</v>
      </c>
      <c r="V118" s="8">
        <f t="shared" si="14"/>
        <v>1.3419999999999987</v>
      </c>
    </row>
    <row r="119" spans="1:22" ht="11.25" customHeight="1" x14ac:dyDescent="0.2">
      <c r="A119" s="1" t="str">
        <f t="shared" si="9"/>
        <v>2014_AUS</v>
      </c>
      <c r="B119" s="1" t="str">
        <f t="shared" si="10"/>
        <v>2014_AUS#nc</v>
      </c>
      <c r="C119" s="3">
        <v>41714</v>
      </c>
      <c r="D119" s="1">
        <f t="shared" si="15"/>
        <v>2014</v>
      </c>
      <c r="E119" s="1" t="s">
        <v>11</v>
      </c>
      <c r="F119" s="1" t="s">
        <v>12</v>
      </c>
      <c r="G119" s="6" t="s">
        <v>268</v>
      </c>
      <c r="H119" s="2">
        <v>17</v>
      </c>
      <c r="I119" s="2" t="s">
        <v>269</v>
      </c>
      <c r="J119" s="2" t="s">
        <v>233</v>
      </c>
      <c r="K119" s="2" t="s">
        <v>5</v>
      </c>
      <c r="L119" s="2">
        <v>49</v>
      </c>
      <c r="P119" s="1" t="s">
        <v>307</v>
      </c>
      <c r="Q119" s="1">
        <v>18</v>
      </c>
      <c r="R119" s="1" t="s">
        <v>289</v>
      </c>
      <c r="T119" s="8">
        <f t="shared" si="11"/>
        <v>95.281000000000006</v>
      </c>
      <c r="U119" s="8">
        <f t="shared" si="12"/>
        <v>94.793999999999997</v>
      </c>
      <c r="V119" s="8">
        <f t="shared" si="14"/>
        <v>0.48700000000000898</v>
      </c>
    </row>
    <row r="120" spans="1:22" ht="11.25" customHeight="1" x14ac:dyDescent="0.2">
      <c r="A120" s="1" t="str">
        <f t="shared" si="9"/>
        <v>2014_AUS</v>
      </c>
      <c r="B120" s="1" t="str">
        <f t="shared" si="10"/>
        <v>2014_AUS#ab</v>
      </c>
      <c r="C120" s="3">
        <v>41714</v>
      </c>
      <c r="D120" s="1">
        <f t="shared" si="15"/>
        <v>2014</v>
      </c>
      <c r="E120" s="1" t="s">
        <v>11</v>
      </c>
      <c r="F120" s="1" t="s">
        <v>12</v>
      </c>
      <c r="G120" s="6" t="s">
        <v>13</v>
      </c>
      <c r="H120" s="2">
        <v>8</v>
      </c>
      <c r="I120" s="2" t="s">
        <v>40</v>
      </c>
      <c r="J120" s="2" t="s">
        <v>229</v>
      </c>
      <c r="K120" s="2" t="s">
        <v>24</v>
      </c>
      <c r="L120" s="2">
        <v>43</v>
      </c>
      <c r="P120" s="1" t="s">
        <v>306</v>
      </c>
      <c r="Q120" s="1">
        <v>21</v>
      </c>
      <c r="R120" s="1" t="s">
        <v>292</v>
      </c>
      <c r="T120" s="8">
        <f t="shared" si="11"/>
        <v>94.766000000000005</v>
      </c>
      <c r="U120" s="8">
        <f t="shared" si="12"/>
        <v>96.992999999999995</v>
      </c>
      <c r="V120" s="8">
        <f t="shared" si="14"/>
        <v>-2.2269999999999897</v>
      </c>
    </row>
    <row r="121" spans="1:22" ht="11.25" customHeight="1" x14ac:dyDescent="0.2">
      <c r="A121" s="1" t="str">
        <f t="shared" si="9"/>
        <v>2014_AUS</v>
      </c>
      <c r="B121" s="1" t="str">
        <f t="shared" si="10"/>
        <v>2014_AUS#ab</v>
      </c>
      <c r="C121" s="3">
        <v>41714</v>
      </c>
      <c r="D121" s="1">
        <f t="shared" si="15"/>
        <v>2014</v>
      </c>
      <c r="E121" s="1" t="s">
        <v>11</v>
      </c>
      <c r="F121" s="1" t="s">
        <v>12</v>
      </c>
      <c r="G121" s="6" t="s">
        <v>13</v>
      </c>
      <c r="H121" s="2">
        <v>13</v>
      </c>
      <c r="I121" s="2" t="s">
        <v>230</v>
      </c>
      <c r="J121" s="2" t="s">
        <v>229</v>
      </c>
      <c r="K121" s="2" t="s">
        <v>24</v>
      </c>
      <c r="L121" s="2">
        <v>29</v>
      </c>
      <c r="P121" s="1" t="s">
        <v>310</v>
      </c>
      <c r="Q121" s="1">
        <v>22</v>
      </c>
      <c r="R121" s="1" t="s">
        <v>96</v>
      </c>
      <c r="T121" s="8">
        <f t="shared" si="11"/>
        <v>97.331999999999994</v>
      </c>
      <c r="U121" s="8" t="e">
        <f t="shared" si="12"/>
        <v>#VALUE!</v>
      </c>
      <c r="V121" s="8" t="e">
        <f t="shared" si="14"/>
        <v>#VALUE!</v>
      </c>
    </row>
    <row r="122" spans="1:22" ht="11.25" customHeight="1" x14ac:dyDescent="0.2">
      <c r="A122" s="1" t="str">
        <f t="shared" si="9"/>
        <v>2014_AUS</v>
      </c>
      <c r="B122" s="1" t="str">
        <f t="shared" si="10"/>
        <v>2014_AUS#ab</v>
      </c>
      <c r="C122" s="3">
        <v>41714</v>
      </c>
      <c r="D122" s="1">
        <f t="shared" si="15"/>
        <v>2014</v>
      </c>
      <c r="E122" s="1" t="s">
        <v>11</v>
      </c>
      <c r="F122" s="1" t="s">
        <v>12</v>
      </c>
      <c r="G122" s="6" t="s">
        <v>13</v>
      </c>
      <c r="H122" s="2">
        <v>9</v>
      </c>
      <c r="I122" s="2" t="s">
        <v>109</v>
      </c>
      <c r="J122" s="2" t="s">
        <v>270</v>
      </c>
      <c r="K122" s="2" t="s">
        <v>24</v>
      </c>
      <c r="L122" s="2">
        <v>27</v>
      </c>
      <c r="P122" s="1" t="s">
        <v>309</v>
      </c>
      <c r="Q122" s="1">
        <v>20</v>
      </c>
      <c r="R122" s="1" t="s">
        <v>291</v>
      </c>
      <c r="T122" s="8">
        <f t="shared" si="11"/>
        <v>97.063999999999993</v>
      </c>
      <c r="U122" s="8">
        <f t="shared" si="12"/>
        <v>95.156999999999996</v>
      </c>
      <c r="V122" s="8">
        <f t="shared" si="14"/>
        <v>1.9069999999999965</v>
      </c>
    </row>
    <row r="123" spans="1:22" ht="11.25" customHeight="1" x14ac:dyDescent="0.2">
      <c r="A123" s="1" t="str">
        <f t="shared" si="9"/>
        <v>2014_AUS</v>
      </c>
      <c r="B123" s="1" t="str">
        <f t="shared" si="10"/>
        <v>2014_AUS#ab</v>
      </c>
      <c r="C123" s="3">
        <v>41714</v>
      </c>
      <c r="D123" s="1">
        <f t="shared" si="15"/>
        <v>2014</v>
      </c>
      <c r="E123" s="1" t="s">
        <v>11</v>
      </c>
      <c r="F123" s="1" t="s">
        <v>12</v>
      </c>
      <c r="G123" s="6" t="s">
        <v>13</v>
      </c>
      <c r="H123" s="2">
        <v>1</v>
      </c>
      <c r="I123" s="2" t="s">
        <v>17</v>
      </c>
      <c r="J123" s="2" t="s">
        <v>21</v>
      </c>
      <c r="K123" s="2" t="s">
        <v>24</v>
      </c>
      <c r="L123" s="2">
        <v>3</v>
      </c>
      <c r="P123" s="1" t="s">
        <v>312</v>
      </c>
      <c r="Q123" s="1">
        <v>13</v>
      </c>
      <c r="R123" s="1" t="s">
        <v>284</v>
      </c>
      <c r="T123" s="8">
        <f t="shared" si="11"/>
        <v>109.947</v>
      </c>
      <c r="U123" s="8">
        <f t="shared" si="12"/>
        <v>104.688</v>
      </c>
      <c r="V123" s="8">
        <f t="shared" si="14"/>
        <v>5.2590000000000003</v>
      </c>
    </row>
    <row r="124" spans="1:22" ht="11.25" customHeight="1" x14ac:dyDescent="0.2">
      <c r="A124" s="1" t="str">
        <f t="shared" si="9"/>
        <v>2014_AUS</v>
      </c>
      <c r="B124" s="1" t="str">
        <f t="shared" si="10"/>
        <v>2014_AUS#ab</v>
      </c>
      <c r="C124" s="3">
        <v>41714</v>
      </c>
      <c r="D124" s="1">
        <f t="shared" si="15"/>
        <v>2014</v>
      </c>
      <c r="E124" s="1" t="s">
        <v>11</v>
      </c>
      <c r="F124" s="1" t="s">
        <v>12</v>
      </c>
      <c r="G124" s="6" t="s">
        <v>13</v>
      </c>
      <c r="H124" s="2">
        <v>44</v>
      </c>
      <c r="I124" s="2" t="s">
        <v>15</v>
      </c>
      <c r="J124" s="2" t="s">
        <v>20</v>
      </c>
      <c r="K124" s="2" t="s">
        <v>20</v>
      </c>
      <c r="L124" s="2">
        <v>2</v>
      </c>
      <c r="P124" s="1" t="s">
        <v>311</v>
      </c>
      <c r="Q124" s="1">
        <v>1</v>
      </c>
      <c r="R124" s="1" t="s">
        <v>272</v>
      </c>
      <c r="T124" s="8">
        <f t="shared" si="11"/>
        <v>100.28700000000001</v>
      </c>
      <c r="U124" s="8">
        <f t="shared" si="12"/>
        <v>104.23099999999999</v>
      </c>
      <c r="V124" s="8">
        <f t="shared" si="14"/>
        <v>-3.9439999999999884</v>
      </c>
    </row>
    <row r="125" spans="1:22" ht="11.25" customHeight="1" x14ac:dyDescent="0.2">
      <c r="A125" s="1" t="str">
        <f t="shared" si="9"/>
        <v>2014_AUS</v>
      </c>
      <c r="B125" s="1" t="str">
        <f t="shared" si="10"/>
        <v>2014_AUS#ab</v>
      </c>
      <c r="C125" s="3">
        <v>41714</v>
      </c>
      <c r="D125" s="1">
        <f t="shared" si="15"/>
        <v>2014</v>
      </c>
      <c r="E125" s="1" t="s">
        <v>11</v>
      </c>
      <c r="F125" s="1" t="s">
        <v>12</v>
      </c>
      <c r="G125" s="6" t="s">
        <v>13</v>
      </c>
      <c r="H125" s="2">
        <v>19</v>
      </c>
      <c r="I125" s="2" t="s">
        <v>139</v>
      </c>
      <c r="J125" s="2" t="s">
        <v>38</v>
      </c>
      <c r="K125" s="2" t="s">
        <v>20</v>
      </c>
      <c r="L125" s="2">
        <v>0</v>
      </c>
      <c r="Q125" s="1">
        <v>9</v>
      </c>
      <c r="R125" s="1" t="s">
        <v>280</v>
      </c>
      <c r="T125" s="8" t="str">
        <f t="shared" si="11"/>
        <v/>
      </c>
      <c r="U125" s="8">
        <f t="shared" si="12"/>
        <v>108.07899999999999</v>
      </c>
      <c r="V125" s="8" t="str">
        <f t="shared" si="14"/>
        <v/>
      </c>
    </row>
    <row r="126" spans="1:22" ht="11.25" customHeight="1" x14ac:dyDescent="0.2">
      <c r="A126" s="1" t="str">
        <f t="shared" si="9"/>
        <v>2014_AUS</v>
      </c>
      <c r="B126" s="1" t="str">
        <f t="shared" si="10"/>
        <v>2014_AUS#ab</v>
      </c>
      <c r="C126" s="3">
        <v>41714</v>
      </c>
      <c r="D126" s="1">
        <f t="shared" si="15"/>
        <v>2014</v>
      </c>
      <c r="E126" s="1" t="s">
        <v>11</v>
      </c>
      <c r="F126" s="1" t="s">
        <v>12</v>
      </c>
      <c r="G126" s="6" t="s">
        <v>13</v>
      </c>
      <c r="H126" s="2">
        <v>10</v>
      </c>
      <c r="I126" s="2" t="s">
        <v>271</v>
      </c>
      <c r="J126" s="2" t="s">
        <v>270</v>
      </c>
      <c r="K126" s="2" t="s">
        <v>24</v>
      </c>
      <c r="Q126" s="1">
        <v>15</v>
      </c>
      <c r="R126" s="1" t="s">
        <v>286</v>
      </c>
      <c r="T126" s="8" t="str">
        <f t="shared" si="11"/>
        <v/>
      </c>
      <c r="U126" s="8">
        <f t="shared" si="12"/>
        <v>105.867</v>
      </c>
      <c r="V126" s="8" t="str">
        <f t="shared" si="14"/>
        <v/>
      </c>
    </row>
    <row r="127" spans="1:22" ht="11.25" customHeight="1" x14ac:dyDescent="0.2">
      <c r="A127" s="1" t="str">
        <f t="shared" si="9"/>
        <v>2013_AUS</v>
      </c>
      <c r="B127" s="1" t="str">
        <f t="shared" si="10"/>
        <v>2013_AUS#1</v>
      </c>
      <c r="C127" s="3">
        <v>41350</v>
      </c>
      <c r="D127" s="1">
        <f t="shared" si="15"/>
        <v>2013</v>
      </c>
      <c r="E127" s="1" t="s">
        <v>11</v>
      </c>
      <c r="F127" s="1" t="s">
        <v>12</v>
      </c>
      <c r="G127" s="6">
        <v>1</v>
      </c>
      <c r="H127" s="2">
        <v>7</v>
      </c>
      <c r="I127" s="2" t="s">
        <v>25</v>
      </c>
      <c r="J127" s="2" t="s">
        <v>229</v>
      </c>
      <c r="K127" s="2" t="s">
        <v>24</v>
      </c>
      <c r="L127" s="2">
        <v>58</v>
      </c>
      <c r="M127" s="2">
        <v>25</v>
      </c>
      <c r="P127" s="1" t="s">
        <v>318</v>
      </c>
      <c r="Q127" s="1">
        <v>7</v>
      </c>
      <c r="R127" s="1" t="s">
        <v>343</v>
      </c>
      <c r="S127" s="1">
        <v>27</v>
      </c>
      <c r="T127" s="8">
        <f t="shared" si="11"/>
        <v>89.274000000000001</v>
      </c>
      <c r="U127" s="8">
        <f t="shared" si="12"/>
        <v>88.738</v>
      </c>
      <c r="V127" s="8">
        <f t="shared" si="14"/>
        <v>0.53600000000000136</v>
      </c>
    </row>
    <row r="128" spans="1:22" ht="11.25" customHeight="1" x14ac:dyDescent="0.2">
      <c r="A128" s="1" t="str">
        <f t="shared" si="9"/>
        <v>2013_AUS</v>
      </c>
      <c r="B128" s="1" t="str">
        <f t="shared" si="10"/>
        <v>2013_AUS#2</v>
      </c>
      <c r="C128" s="3">
        <v>41350</v>
      </c>
      <c r="D128" s="1">
        <f t="shared" ref="D128:D149" si="16">YEAR(C128)</f>
        <v>2013</v>
      </c>
      <c r="E128" s="1" t="s">
        <v>11</v>
      </c>
      <c r="F128" s="1" t="s">
        <v>12</v>
      </c>
      <c r="G128" s="6">
        <v>2</v>
      </c>
      <c r="H128" s="2">
        <v>3</v>
      </c>
      <c r="I128" s="2" t="s">
        <v>97</v>
      </c>
      <c r="J128" s="2" t="s">
        <v>5</v>
      </c>
      <c r="K128" s="2" t="s">
        <v>5</v>
      </c>
      <c r="L128" s="2">
        <v>58</v>
      </c>
      <c r="M128" s="2">
        <v>18</v>
      </c>
      <c r="P128" s="1" t="s">
        <v>320</v>
      </c>
      <c r="Q128" s="1">
        <v>5</v>
      </c>
      <c r="R128" s="1" t="s">
        <v>341</v>
      </c>
      <c r="S128" s="1">
        <v>6</v>
      </c>
      <c r="T128" s="8">
        <f t="shared" si="11"/>
        <v>89.56</v>
      </c>
      <c r="U128" s="8">
        <f t="shared" si="12"/>
        <v>88.492999999999995</v>
      </c>
      <c r="V128" s="8">
        <f t="shared" si="14"/>
        <v>1.0670000000000073</v>
      </c>
    </row>
    <row r="129" spans="1:22" ht="11.25" customHeight="1" x14ac:dyDescent="0.2">
      <c r="A129" s="1" t="str">
        <f t="shared" si="9"/>
        <v>2013_AUS</v>
      </c>
      <c r="B129" s="1" t="str">
        <f t="shared" si="10"/>
        <v>2013_AUS#3</v>
      </c>
      <c r="C129" s="3">
        <v>41350</v>
      </c>
      <c r="D129" s="1">
        <f t="shared" si="16"/>
        <v>2013</v>
      </c>
      <c r="E129" s="1" t="s">
        <v>11</v>
      </c>
      <c r="F129" s="1" t="s">
        <v>12</v>
      </c>
      <c r="G129" s="6">
        <v>3</v>
      </c>
      <c r="H129" s="2">
        <v>1</v>
      </c>
      <c r="I129" s="2" t="s">
        <v>17</v>
      </c>
      <c r="J129" s="2" t="s">
        <v>21</v>
      </c>
      <c r="K129" s="2" t="s">
        <v>24</v>
      </c>
      <c r="L129" s="2">
        <v>58</v>
      </c>
      <c r="M129" s="2">
        <v>15</v>
      </c>
      <c r="P129" s="1" t="s">
        <v>327</v>
      </c>
      <c r="Q129" s="1">
        <v>1</v>
      </c>
      <c r="R129" s="1" t="s">
        <v>338</v>
      </c>
      <c r="S129" s="1">
        <v>6</v>
      </c>
      <c r="T129" s="8">
        <f t="shared" si="11"/>
        <v>90.409000000000006</v>
      </c>
      <c r="U129" s="8">
        <f t="shared" si="12"/>
        <v>87.406999999999996</v>
      </c>
      <c r="V129" s="8">
        <f t="shared" si="14"/>
        <v>3.0020000000000095</v>
      </c>
    </row>
    <row r="130" spans="1:22" ht="11.25" customHeight="1" x14ac:dyDescent="0.2">
      <c r="A130" s="1" t="str">
        <f t="shared" si="9"/>
        <v>2013_AUS</v>
      </c>
      <c r="B130" s="1" t="str">
        <f t="shared" si="10"/>
        <v>2013_AUS#4</v>
      </c>
      <c r="C130" s="3">
        <v>41350</v>
      </c>
      <c r="D130" s="1">
        <f t="shared" si="16"/>
        <v>2013</v>
      </c>
      <c r="E130" s="1" t="s">
        <v>11</v>
      </c>
      <c r="F130" s="1" t="s">
        <v>12</v>
      </c>
      <c r="G130" s="6">
        <v>4</v>
      </c>
      <c r="H130" s="2">
        <v>4</v>
      </c>
      <c r="I130" s="2" t="s">
        <v>139</v>
      </c>
      <c r="J130" s="2" t="s">
        <v>5</v>
      </c>
      <c r="K130" s="2" t="s">
        <v>5</v>
      </c>
      <c r="L130" s="2">
        <v>58</v>
      </c>
      <c r="M130" s="2">
        <v>12</v>
      </c>
      <c r="P130" s="1" t="s">
        <v>325</v>
      </c>
      <c r="Q130" s="1">
        <v>4</v>
      </c>
      <c r="R130" s="1" t="s">
        <v>340</v>
      </c>
      <c r="S130" s="1">
        <v>3</v>
      </c>
      <c r="T130" s="8">
        <f t="shared" si="11"/>
        <v>90.239000000000004</v>
      </c>
      <c r="U130" s="8">
        <f t="shared" si="12"/>
        <v>88.49</v>
      </c>
      <c r="V130" s="8">
        <f t="shared" si="14"/>
        <v>1.7490000000000094</v>
      </c>
    </row>
    <row r="131" spans="1:22" ht="11.25" customHeight="1" x14ac:dyDescent="0.2">
      <c r="A131" s="1" t="str">
        <f t="shared" ref="A131:A194" si="17">D131&amp;"_"&amp;UPPER(LEFT(F131,3))</f>
        <v>2013_AUS</v>
      </c>
      <c r="B131" s="1" t="str">
        <f t="shared" ref="B131:B194" si="18">$D131&amp;"_"&amp;UPPER(LEFT($F131,3))&amp;"#"&amp;$G131</f>
        <v>2013_AUS#5</v>
      </c>
      <c r="C131" s="3">
        <v>41350</v>
      </c>
      <c r="D131" s="1">
        <f t="shared" si="16"/>
        <v>2013</v>
      </c>
      <c r="E131" s="1" t="s">
        <v>11</v>
      </c>
      <c r="F131" s="1" t="s">
        <v>12</v>
      </c>
      <c r="G131" s="6">
        <v>5</v>
      </c>
      <c r="H131" s="2">
        <v>10</v>
      </c>
      <c r="I131" s="2" t="s">
        <v>15</v>
      </c>
      <c r="J131" s="2" t="s">
        <v>20</v>
      </c>
      <c r="K131" s="2" t="s">
        <v>20</v>
      </c>
      <c r="L131" s="2">
        <v>58</v>
      </c>
      <c r="M131" s="2">
        <v>10</v>
      </c>
      <c r="P131" s="1" t="s">
        <v>322</v>
      </c>
      <c r="Q131" s="1">
        <v>3</v>
      </c>
      <c r="R131" s="1" t="s">
        <v>240</v>
      </c>
      <c r="S131" s="1">
        <v>4</v>
      </c>
      <c r="T131" s="8">
        <f t="shared" ref="T131:T194" si="19">IF(ISBLANK($P131),"",LEFT($P131,1)*60+(RIGHT(LEFT($P131,4),2))+("0,"&amp;RIGHT($P131,3)))</f>
        <v>89.759</v>
      </c>
      <c r="U131" s="8">
        <f t="shared" ref="U131:U194" si="20">IF(ISBLANK($R131),"",LEFT($R131,1)*60+(RIGHT(LEFT($R131,4),2))+("0,"&amp;RIGHT($R131,3)))</f>
        <v>88.087000000000003</v>
      </c>
      <c r="V131" s="8">
        <f t="shared" si="14"/>
        <v>1.671999999999997</v>
      </c>
    </row>
    <row r="132" spans="1:22" ht="11.25" customHeight="1" x14ac:dyDescent="0.2">
      <c r="A132" s="1" t="str">
        <f t="shared" si="17"/>
        <v>2013_AUS</v>
      </c>
      <c r="B132" s="1" t="str">
        <f t="shared" si="18"/>
        <v>2013_AUS#6</v>
      </c>
      <c r="C132" s="3">
        <v>41350</v>
      </c>
      <c r="D132" s="1">
        <f t="shared" si="16"/>
        <v>2013</v>
      </c>
      <c r="E132" s="1" t="s">
        <v>11</v>
      </c>
      <c r="F132" s="1" t="s">
        <v>12</v>
      </c>
      <c r="G132" s="6">
        <v>6</v>
      </c>
      <c r="H132" s="2">
        <v>2</v>
      </c>
      <c r="I132" s="2" t="s">
        <v>313</v>
      </c>
      <c r="J132" s="2" t="s">
        <v>21</v>
      </c>
      <c r="K132" s="2" t="s">
        <v>24</v>
      </c>
      <c r="L132" s="2">
        <v>58</v>
      </c>
      <c r="M132" s="2">
        <v>8</v>
      </c>
      <c r="P132" s="1" t="s">
        <v>321</v>
      </c>
      <c r="Q132" s="1">
        <v>2</v>
      </c>
      <c r="R132" s="1" t="s">
        <v>339</v>
      </c>
      <c r="T132" s="8">
        <f t="shared" si="19"/>
        <v>89.731999999999999</v>
      </c>
      <c r="U132" s="8">
        <f t="shared" si="20"/>
        <v>87.826999999999998</v>
      </c>
      <c r="V132" s="8">
        <f t="shared" si="14"/>
        <v>1.9050000000000011</v>
      </c>
    </row>
    <row r="133" spans="1:22" ht="11.25" customHeight="1" x14ac:dyDescent="0.2">
      <c r="A133" s="1" t="str">
        <f t="shared" si="17"/>
        <v>2013_AUS</v>
      </c>
      <c r="B133" s="1" t="str">
        <f t="shared" si="18"/>
        <v>2013_AUS#7</v>
      </c>
      <c r="C133" s="3">
        <v>41350</v>
      </c>
      <c r="D133" s="1">
        <f t="shared" si="16"/>
        <v>2013</v>
      </c>
      <c r="E133" s="1" t="s">
        <v>11</v>
      </c>
      <c r="F133" s="1" t="s">
        <v>12</v>
      </c>
      <c r="G133" s="6">
        <v>7</v>
      </c>
      <c r="H133" s="2">
        <v>15</v>
      </c>
      <c r="I133" s="2" t="s">
        <v>266</v>
      </c>
      <c r="J133" s="2" t="s">
        <v>101</v>
      </c>
      <c r="K133" s="2" t="s">
        <v>20</v>
      </c>
      <c r="L133" s="2">
        <v>58</v>
      </c>
      <c r="M133" s="2">
        <v>6</v>
      </c>
      <c r="P133" s="1" t="s">
        <v>330</v>
      </c>
      <c r="Q133" s="1">
        <v>12</v>
      </c>
      <c r="R133" s="1" t="s">
        <v>347</v>
      </c>
      <c r="S133" s="1">
        <v>11</v>
      </c>
      <c r="T133" s="8">
        <f t="shared" si="19"/>
        <v>90.71</v>
      </c>
      <c r="U133" s="8">
        <f t="shared" si="20"/>
        <v>98.134</v>
      </c>
      <c r="V133" s="8">
        <f t="shared" si="14"/>
        <v>-7.4240000000000066</v>
      </c>
    </row>
    <row r="134" spans="1:22" ht="11.25" customHeight="1" x14ac:dyDescent="0.2">
      <c r="A134" s="1" t="str">
        <f t="shared" si="17"/>
        <v>2013_AUS</v>
      </c>
      <c r="B134" s="1" t="str">
        <f t="shared" si="18"/>
        <v>2013_AUS#8</v>
      </c>
      <c r="C134" s="3">
        <v>41350</v>
      </c>
      <c r="D134" s="1">
        <f t="shared" si="16"/>
        <v>2013</v>
      </c>
      <c r="E134" s="1" t="s">
        <v>11</v>
      </c>
      <c r="F134" s="1" t="s">
        <v>12</v>
      </c>
      <c r="G134" s="6">
        <v>8</v>
      </c>
      <c r="H134" s="2">
        <v>14</v>
      </c>
      <c r="I134" s="2" t="s">
        <v>314</v>
      </c>
      <c r="J134" s="2" t="s">
        <v>101</v>
      </c>
      <c r="K134" s="2" t="s">
        <v>20</v>
      </c>
      <c r="L134" s="2">
        <v>58</v>
      </c>
      <c r="M134" s="2">
        <v>4</v>
      </c>
      <c r="P134" s="1" t="s">
        <v>332</v>
      </c>
      <c r="Q134" s="1">
        <v>9</v>
      </c>
      <c r="R134" s="1" t="s">
        <v>345</v>
      </c>
      <c r="T134" s="8">
        <f t="shared" si="19"/>
        <v>90.894000000000005</v>
      </c>
      <c r="U134" s="8">
        <f t="shared" si="20"/>
        <v>89.305000000000007</v>
      </c>
      <c r="V134" s="8">
        <f t="shared" si="14"/>
        <v>1.5889999999999986</v>
      </c>
    </row>
    <row r="135" spans="1:22" ht="11.25" customHeight="1" x14ac:dyDescent="0.2">
      <c r="A135" s="1" t="str">
        <f t="shared" si="17"/>
        <v>2013_AUS</v>
      </c>
      <c r="B135" s="1" t="str">
        <f t="shared" si="18"/>
        <v>2013_AUS#9</v>
      </c>
      <c r="C135" s="3">
        <v>41350</v>
      </c>
      <c r="D135" s="1">
        <f t="shared" si="16"/>
        <v>2013</v>
      </c>
      <c r="E135" s="1" t="s">
        <v>11</v>
      </c>
      <c r="F135" s="1" t="s">
        <v>12</v>
      </c>
      <c r="G135" s="6">
        <v>9</v>
      </c>
      <c r="H135" s="2">
        <v>5</v>
      </c>
      <c r="I135" s="2" t="s">
        <v>181</v>
      </c>
      <c r="J135" s="2" t="s">
        <v>33</v>
      </c>
      <c r="K135" s="2" t="s">
        <v>20</v>
      </c>
      <c r="L135" s="2">
        <v>58</v>
      </c>
      <c r="M135" s="2">
        <v>2</v>
      </c>
      <c r="P135" s="1" t="s">
        <v>324</v>
      </c>
      <c r="Q135" s="1">
        <v>10</v>
      </c>
      <c r="R135" s="1" t="s">
        <v>346</v>
      </c>
      <c r="T135" s="8">
        <f t="shared" si="19"/>
        <v>90.197999999999993</v>
      </c>
      <c r="U135" s="8">
        <f t="shared" si="20"/>
        <v>90.356999999999999</v>
      </c>
      <c r="V135" s="8">
        <f t="shared" si="14"/>
        <v>-0.15900000000000603</v>
      </c>
    </row>
    <row r="136" spans="1:22" ht="11.25" customHeight="1" x14ac:dyDescent="0.2">
      <c r="A136" s="1" t="str">
        <f t="shared" si="17"/>
        <v>2013_AUS</v>
      </c>
      <c r="B136" s="1" t="str">
        <f t="shared" si="18"/>
        <v>2013_AUS#10</v>
      </c>
      <c r="C136" s="3">
        <v>41350</v>
      </c>
      <c r="D136" s="1">
        <f t="shared" si="16"/>
        <v>2013</v>
      </c>
      <c r="E136" s="1" t="s">
        <v>11</v>
      </c>
      <c r="F136" s="1" t="s">
        <v>12</v>
      </c>
      <c r="G136" s="6">
        <v>10</v>
      </c>
      <c r="H136" s="2">
        <v>8</v>
      </c>
      <c r="I136" s="2" t="s">
        <v>40</v>
      </c>
      <c r="J136" s="2" t="s">
        <v>229</v>
      </c>
      <c r="K136" s="2" t="s">
        <v>24</v>
      </c>
      <c r="L136" s="2">
        <v>58</v>
      </c>
      <c r="M136" s="2">
        <v>1</v>
      </c>
      <c r="P136" s="1" t="s">
        <v>326</v>
      </c>
      <c r="Q136" s="1">
        <v>8</v>
      </c>
      <c r="R136" s="1" t="s">
        <v>344</v>
      </c>
      <c r="T136" s="8">
        <f t="shared" si="19"/>
        <v>90.394999999999996</v>
      </c>
      <c r="U136" s="8">
        <f t="shared" si="20"/>
        <v>89.013000000000005</v>
      </c>
      <c r="V136" s="8">
        <f t="shared" si="14"/>
        <v>1.3819999999999908</v>
      </c>
    </row>
    <row r="137" spans="1:22" ht="11.25" customHeight="1" x14ac:dyDescent="0.2">
      <c r="A137" s="1" t="str">
        <f t="shared" si="17"/>
        <v>2013_AUS</v>
      </c>
      <c r="B137" s="1" t="str">
        <f t="shared" si="18"/>
        <v>2013_AUS#11</v>
      </c>
      <c r="C137" s="3">
        <v>41350</v>
      </c>
      <c r="D137" s="1">
        <f t="shared" si="16"/>
        <v>2013</v>
      </c>
      <c r="E137" s="1" t="s">
        <v>11</v>
      </c>
      <c r="F137" s="1" t="s">
        <v>12</v>
      </c>
      <c r="G137" s="6">
        <v>11</v>
      </c>
      <c r="H137" s="2">
        <v>6</v>
      </c>
      <c r="I137" s="2" t="s">
        <v>34</v>
      </c>
      <c r="J137" s="2" t="s">
        <v>33</v>
      </c>
      <c r="K137" s="2" t="s">
        <v>20</v>
      </c>
      <c r="L137" s="2">
        <v>58</v>
      </c>
      <c r="P137" s="1" t="s">
        <v>323</v>
      </c>
      <c r="Q137" s="1">
        <v>15</v>
      </c>
      <c r="R137" s="1" t="s">
        <v>350</v>
      </c>
      <c r="T137" s="8">
        <f t="shared" si="19"/>
        <v>89.926000000000002</v>
      </c>
      <c r="U137" s="8">
        <f t="shared" si="20"/>
        <v>99.9</v>
      </c>
      <c r="V137" s="8">
        <f t="shared" si="14"/>
        <v>-9.9740000000000038</v>
      </c>
    </row>
    <row r="138" spans="1:22" ht="11.25" customHeight="1" x14ac:dyDescent="0.2">
      <c r="A138" s="1" t="str">
        <f t="shared" si="17"/>
        <v>2013_AUS</v>
      </c>
      <c r="B138" s="1" t="str">
        <f t="shared" si="18"/>
        <v>2013_AUS#12</v>
      </c>
      <c r="C138" s="3">
        <v>41350</v>
      </c>
      <c r="D138" s="1">
        <f t="shared" si="16"/>
        <v>2013</v>
      </c>
      <c r="E138" s="1" t="s">
        <v>11</v>
      </c>
      <c r="F138" s="1" t="s">
        <v>12</v>
      </c>
      <c r="G138" s="6">
        <v>12</v>
      </c>
      <c r="H138" s="2">
        <v>18</v>
      </c>
      <c r="I138" s="2" t="s">
        <v>265</v>
      </c>
      <c r="J138" s="2" t="s">
        <v>30</v>
      </c>
      <c r="K138" s="2" t="s">
        <v>5</v>
      </c>
      <c r="L138" s="2">
        <v>58</v>
      </c>
      <c r="P138" s="1" t="s">
        <v>319</v>
      </c>
      <c r="Q138" s="1">
        <v>13</v>
      </c>
      <c r="R138" s="1" t="s">
        <v>348</v>
      </c>
      <c r="T138" s="8">
        <f t="shared" si="19"/>
        <v>89.498000000000005</v>
      </c>
      <c r="U138" s="8">
        <f t="shared" si="20"/>
        <v>98.778000000000006</v>
      </c>
      <c r="V138" s="8">
        <f t="shared" si="14"/>
        <v>-9.2800000000000011</v>
      </c>
    </row>
    <row r="139" spans="1:22" ht="11.25" customHeight="1" x14ac:dyDescent="0.2">
      <c r="A139" s="1" t="str">
        <f t="shared" si="17"/>
        <v>2013_AUS</v>
      </c>
      <c r="B139" s="1" t="str">
        <f t="shared" si="18"/>
        <v>2013_AUS#13</v>
      </c>
      <c r="C139" s="3">
        <v>41350</v>
      </c>
      <c r="D139" s="1">
        <f t="shared" si="16"/>
        <v>2013</v>
      </c>
      <c r="E139" s="1" t="s">
        <v>11</v>
      </c>
      <c r="F139" s="1" t="s">
        <v>12</v>
      </c>
      <c r="G139" s="6">
        <v>13</v>
      </c>
      <c r="H139" s="2">
        <v>12</v>
      </c>
      <c r="I139" s="2" t="s">
        <v>185</v>
      </c>
      <c r="J139" s="2" t="s">
        <v>110</v>
      </c>
      <c r="K139" s="2" t="s">
        <v>5</v>
      </c>
      <c r="L139" s="2">
        <v>57</v>
      </c>
      <c r="P139" s="1" t="s">
        <v>333</v>
      </c>
      <c r="Q139" s="1">
        <v>18</v>
      </c>
      <c r="R139" s="1" t="s">
        <v>353</v>
      </c>
      <c r="T139" s="8">
        <f t="shared" si="19"/>
        <v>91.415000000000006</v>
      </c>
      <c r="U139" s="8">
        <f t="shared" si="20"/>
        <v>107.776</v>
      </c>
      <c r="V139" s="8">
        <f t="shared" si="14"/>
        <v>-16.36099999999999</v>
      </c>
    </row>
    <row r="140" spans="1:22" ht="11.25" customHeight="1" x14ac:dyDescent="0.2">
      <c r="A140" s="1" t="str">
        <f t="shared" si="17"/>
        <v>2013_AUS</v>
      </c>
      <c r="B140" s="1" t="str">
        <f t="shared" si="18"/>
        <v>2013_AUS#14</v>
      </c>
      <c r="C140" s="3">
        <v>41350</v>
      </c>
      <c r="D140" s="1">
        <f t="shared" si="16"/>
        <v>2013</v>
      </c>
      <c r="E140" s="1" t="s">
        <v>11</v>
      </c>
      <c r="F140" s="1" t="s">
        <v>12</v>
      </c>
      <c r="G140" s="6">
        <v>14</v>
      </c>
      <c r="H140" s="2">
        <v>17</v>
      </c>
      <c r="I140" s="2" t="s">
        <v>14</v>
      </c>
      <c r="J140" s="2" t="s">
        <v>38</v>
      </c>
      <c r="K140" s="2" t="s">
        <v>24</v>
      </c>
      <c r="L140" s="2">
        <v>57</v>
      </c>
      <c r="P140" s="1" t="s">
        <v>329</v>
      </c>
      <c r="Q140" s="1">
        <v>16</v>
      </c>
      <c r="R140" s="1" t="s">
        <v>351</v>
      </c>
      <c r="T140" s="8">
        <f t="shared" si="19"/>
        <v>90.652000000000001</v>
      </c>
      <c r="U140" s="8">
        <f t="shared" si="20"/>
        <v>100.29</v>
      </c>
      <c r="V140" s="8">
        <f t="shared" si="14"/>
        <v>-9.6380000000000052</v>
      </c>
    </row>
    <row r="141" spans="1:22" ht="11.25" customHeight="1" x14ac:dyDescent="0.2">
      <c r="A141" s="1" t="str">
        <f t="shared" si="17"/>
        <v>2013_AUS</v>
      </c>
      <c r="B141" s="1" t="str">
        <f t="shared" si="18"/>
        <v>2013_AUS#15</v>
      </c>
      <c r="C141" s="3">
        <v>41350</v>
      </c>
      <c r="D141" s="1">
        <f t="shared" si="16"/>
        <v>2013</v>
      </c>
      <c r="E141" s="1" t="s">
        <v>11</v>
      </c>
      <c r="F141" s="1" t="s">
        <v>12</v>
      </c>
      <c r="G141" s="6">
        <v>15</v>
      </c>
      <c r="H141" s="2">
        <v>22</v>
      </c>
      <c r="I141" s="2" t="s">
        <v>269</v>
      </c>
      <c r="J141" s="2" t="s">
        <v>233</v>
      </c>
      <c r="K141" s="2" t="s">
        <v>315</v>
      </c>
      <c r="L141" s="2">
        <v>57</v>
      </c>
      <c r="P141" s="1" t="s">
        <v>328</v>
      </c>
      <c r="Q141" s="1">
        <v>19</v>
      </c>
      <c r="R141" s="1" t="s">
        <v>281</v>
      </c>
      <c r="T141" s="8">
        <f t="shared" si="19"/>
        <v>90.453999999999994</v>
      </c>
      <c r="U141" s="8">
        <f t="shared" si="20"/>
        <v>108.14700000000001</v>
      </c>
      <c r="V141" s="8">
        <f t="shared" si="14"/>
        <v>-17.693000000000012</v>
      </c>
    </row>
    <row r="142" spans="1:22" ht="11.25" customHeight="1" x14ac:dyDescent="0.2">
      <c r="A142" s="1" t="str">
        <f t="shared" si="17"/>
        <v>2013_AUS</v>
      </c>
      <c r="B142" s="1" t="str">
        <f t="shared" si="18"/>
        <v>2013_AUS#16</v>
      </c>
      <c r="C142" s="3">
        <v>41350</v>
      </c>
      <c r="D142" s="1">
        <f t="shared" si="16"/>
        <v>2013</v>
      </c>
      <c r="E142" s="1" t="s">
        <v>11</v>
      </c>
      <c r="F142" s="1" t="s">
        <v>12</v>
      </c>
      <c r="G142" s="6">
        <v>16</v>
      </c>
      <c r="H142" s="2">
        <v>20</v>
      </c>
      <c r="I142" s="2" t="s">
        <v>316</v>
      </c>
      <c r="J142" s="2" t="s">
        <v>270</v>
      </c>
      <c r="K142" s="2" t="s">
        <v>24</v>
      </c>
      <c r="L142" s="2">
        <v>56</v>
      </c>
      <c r="P142" s="1" t="s">
        <v>335</v>
      </c>
      <c r="Q142" s="1">
        <v>22</v>
      </c>
      <c r="R142" s="1" t="s">
        <v>356</v>
      </c>
      <c r="T142" s="8">
        <f t="shared" si="19"/>
        <v>92.260999999999996</v>
      </c>
      <c r="U142" s="8">
        <f t="shared" si="20"/>
        <v>110.626</v>
      </c>
      <c r="V142" s="8">
        <f t="shared" si="14"/>
        <v>-18.365000000000009</v>
      </c>
    </row>
    <row r="143" spans="1:22" ht="11.25" customHeight="1" x14ac:dyDescent="0.2">
      <c r="A143" s="1" t="str">
        <f t="shared" si="17"/>
        <v>2013_AUS</v>
      </c>
      <c r="B143" s="1" t="str">
        <f t="shared" si="18"/>
        <v>2013_AUS#17</v>
      </c>
      <c r="C143" s="3">
        <v>41350</v>
      </c>
      <c r="D143" s="1">
        <f t="shared" si="16"/>
        <v>2013</v>
      </c>
      <c r="E143" s="1" t="s">
        <v>11</v>
      </c>
      <c r="F143" s="1" t="s">
        <v>12</v>
      </c>
      <c r="G143" s="6">
        <v>17</v>
      </c>
      <c r="H143" s="2">
        <v>23</v>
      </c>
      <c r="I143" s="2" t="s">
        <v>267</v>
      </c>
      <c r="J143" s="2" t="s">
        <v>233</v>
      </c>
      <c r="K143" s="2" t="s">
        <v>315</v>
      </c>
      <c r="L143" s="2">
        <v>56</v>
      </c>
      <c r="P143" s="1" t="s">
        <v>137</v>
      </c>
      <c r="Q143" s="1">
        <v>20</v>
      </c>
      <c r="R143" s="1" t="s">
        <v>354</v>
      </c>
      <c r="T143" s="8">
        <f t="shared" si="19"/>
        <v>92.21</v>
      </c>
      <c r="U143" s="8">
        <f t="shared" si="20"/>
        <v>108.90900000000001</v>
      </c>
      <c r="V143" s="8">
        <f t="shared" si="14"/>
        <v>-16.699000000000012</v>
      </c>
    </row>
    <row r="144" spans="1:22" ht="11.25" customHeight="1" x14ac:dyDescent="0.2">
      <c r="A144" s="1" t="str">
        <f t="shared" si="17"/>
        <v>2013_AUS</v>
      </c>
      <c r="B144" s="1" t="str">
        <f t="shared" si="18"/>
        <v>2013_AUS#18</v>
      </c>
      <c r="C144" s="3">
        <v>41350</v>
      </c>
      <c r="D144" s="1">
        <f t="shared" si="16"/>
        <v>2013</v>
      </c>
      <c r="E144" s="1" t="s">
        <v>11</v>
      </c>
      <c r="F144" s="1" t="s">
        <v>12</v>
      </c>
      <c r="G144" s="6">
        <v>18</v>
      </c>
      <c r="H144" s="2">
        <v>21</v>
      </c>
      <c r="I144" s="2" t="s">
        <v>317</v>
      </c>
      <c r="J144" s="2" t="s">
        <v>270</v>
      </c>
      <c r="K144" s="2" t="s">
        <v>24</v>
      </c>
      <c r="L144" s="2">
        <v>56</v>
      </c>
      <c r="P144" s="1" t="s">
        <v>336</v>
      </c>
      <c r="Q144" s="1">
        <v>21</v>
      </c>
      <c r="R144" s="1" t="s">
        <v>355</v>
      </c>
      <c r="T144" s="8">
        <f t="shared" si="19"/>
        <v>92.635999999999996</v>
      </c>
      <c r="U144" s="8">
        <f t="shared" si="20"/>
        <v>109.51900000000001</v>
      </c>
      <c r="V144" s="8">
        <f t="shared" si="14"/>
        <v>-16.88300000000001</v>
      </c>
    </row>
    <row r="145" spans="1:22" ht="11.25" customHeight="1" x14ac:dyDescent="0.2">
      <c r="A145" s="1" t="str">
        <f t="shared" si="17"/>
        <v>2013_AUS</v>
      </c>
      <c r="B145" s="1" t="str">
        <f t="shared" si="18"/>
        <v>2013_AUS#ab</v>
      </c>
      <c r="C145" s="3">
        <v>41350</v>
      </c>
      <c r="D145" s="1">
        <f t="shared" si="16"/>
        <v>2013</v>
      </c>
      <c r="E145" s="1" t="s">
        <v>11</v>
      </c>
      <c r="F145" s="1" t="s">
        <v>12</v>
      </c>
      <c r="G145" s="6" t="s">
        <v>13</v>
      </c>
      <c r="H145" s="2">
        <v>19</v>
      </c>
      <c r="I145" s="2" t="s">
        <v>41</v>
      </c>
      <c r="J145" s="2" t="s">
        <v>30</v>
      </c>
      <c r="K145" s="2" t="s">
        <v>5</v>
      </c>
      <c r="L145" s="2">
        <v>39</v>
      </c>
      <c r="P145" s="1" t="s">
        <v>331</v>
      </c>
      <c r="Q145" s="1">
        <v>14</v>
      </c>
      <c r="R145" s="1" t="s">
        <v>349</v>
      </c>
      <c r="T145" s="8">
        <f t="shared" si="19"/>
        <v>90.881</v>
      </c>
      <c r="U145" s="8">
        <f t="shared" si="20"/>
        <v>99.042000000000002</v>
      </c>
      <c r="V145" s="8">
        <f t="shared" si="14"/>
        <v>-8.1610000000000014</v>
      </c>
    </row>
    <row r="146" spans="1:22" ht="11.25" customHeight="1" x14ac:dyDescent="0.2">
      <c r="A146" s="1" t="str">
        <f t="shared" si="17"/>
        <v>2013_AUS</v>
      </c>
      <c r="B146" s="1" t="str">
        <f t="shared" si="18"/>
        <v>2013_AUS#ab</v>
      </c>
      <c r="C146" s="3">
        <v>41350</v>
      </c>
      <c r="D146" s="1">
        <f t="shared" si="16"/>
        <v>2013</v>
      </c>
      <c r="E146" s="1" t="s">
        <v>11</v>
      </c>
      <c r="F146" s="1" t="s">
        <v>12</v>
      </c>
      <c r="G146" s="6" t="s">
        <v>13</v>
      </c>
      <c r="H146" s="2">
        <v>9</v>
      </c>
      <c r="I146" s="2" t="s">
        <v>180</v>
      </c>
      <c r="J146" s="2" t="s">
        <v>20</v>
      </c>
      <c r="K146" s="2" t="s">
        <v>20</v>
      </c>
      <c r="L146" s="2">
        <v>26</v>
      </c>
      <c r="P146" s="1" t="s">
        <v>334</v>
      </c>
      <c r="Q146" s="1">
        <v>6</v>
      </c>
      <c r="R146" s="1" t="s">
        <v>342</v>
      </c>
      <c r="S146" s="1">
        <v>1</v>
      </c>
      <c r="T146" s="8">
        <f t="shared" si="19"/>
        <v>92.259</v>
      </c>
      <c r="U146" s="8">
        <f t="shared" si="20"/>
        <v>88.522999999999996</v>
      </c>
      <c r="V146" s="8">
        <f t="shared" si="14"/>
        <v>3.7360000000000042</v>
      </c>
    </row>
    <row r="147" spans="1:22" ht="11.25" customHeight="1" x14ac:dyDescent="0.2">
      <c r="A147" s="1" t="str">
        <f t="shared" si="17"/>
        <v>2013_AUS</v>
      </c>
      <c r="B147" s="1" t="str">
        <f t="shared" si="18"/>
        <v>2013_AUS#ab</v>
      </c>
      <c r="C147" s="3">
        <v>41350</v>
      </c>
      <c r="D147" s="1">
        <f t="shared" si="16"/>
        <v>2013</v>
      </c>
      <c r="E147" s="1" t="s">
        <v>11</v>
      </c>
      <c r="F147" s="1" t="s">
        <v>12</v>
      </c>
      <c r="G147" s="6" t="s">
        <v>13</v>
      </c>
      <c r="H147" s="2">
        <v>16</v>
      </c>
      <c r="I147" s="2" t="s">
        <v>230</v>
      </c>
      <c r="J147" s="2" t="s">
        <v>38</v>
      </c>
      <c r="K147" s="2" t="s">
        <v>24</v>
      </c>
      <c r="L147" s="2">
        <v>24</v>
      </c>
      <c r="P147" s="1" t="s">
        <v>337</v>
      </c>
      <c r="Q147" s="1">
        <v>17</v>
      </c>
      <c r="R147" s="1" t="s">
        <v>352</v>
      </c>
      <c r="T147" s="8">
        <f t="shared" si="19"/>
        <v>92.915000000000006</v>
      </c>
      <c r="U147" s="8">
        <f t="shared" si="20"/>
        <v>107.614</v>
      </c>
      <c r="V147" s="8">
        <f t="shared" si="14"/>
        <v>-14.698999999999998</v>
      </c>
    </row>
    <row r="148" spans="1:22" ht="11.25" customHeight="1" x14ac:dyDescent="0.2">
      <c r="A148" s="1" t="str">
        <f t="shared" si="17"/>
        <v>2013_AUS</v>
      </c>
      <c r="B148" s="1" t="str">
        <f t="shared" si="18"/>
        <v>2013_AUS#np</v>
      </c>
      <c r="C148" s="3">
        <v>41350</v>
      </c>
      <c r="D148" s="1">
        <f t="shared" si="16"/>
        <v>2013</v>
      </c>
      <c r="E148" s="1" t="s">
        <v>11</v>
      </c>
      <c r="F148" s="1" t="s">
        <v>12</v>
      </c>
      <c r="G148" s="6" t="s">
        <v>186</v>
      </c>
      <c r="H148" s="2">
        <v>11</v>
      </c>
      <c r="I148" s="2" t="s">
        <v>23</v>
      </c>
      <c r="J148" s="2" t="s">
        <v>110</v>
      </c>
      <c r="K148" s="2" t="s">
        <v>5</v>
      </c>
      <c r="T148" s="8" t="str">
        <f t="shared" si="19"/>
        <v/>
      </c>
      <c r="U148" s="8" t="str">
        <f t="shared" si="20"/>
        <v/>
      </c>
      <c r="V148" s="8" t="str">
        <f t="shared" si="14"/>
        <v/>
      </c>
    </row>
    <row r="149" spans="1:22" ht="11.25" customHeight="1" x14ac:dyDescent="0.2">
      <c r="A149" s="1" t="str">
        <f t="shared" si="17"/>
        <v>2012_AUS</v>
      </c>
      <c r="B149" s="1" t="str">
        <f t="shared" si="18"/>
        <v>2012_AUS#1</v>
      </c>
      <c r="C149" s="3">
        <v>40986</v>
      </c>
      <c r="D149" s="1">
        <f t="shared" si="16"/>
        <v>2012</v>
      </c>
      <c r="E149" s="1" t="s">
        <v>11</v>
      </c>
      <c r="F149" s="1" t="s">
        <v>12</v>
      </c>
      <c r="G149" s="6">
        <v>1</v>
      </c>
      <c r="H149" s="2">
        <v>3</v>
      </c>
      <c r="I149" s="2" t="s">
        <v>181</v>
      </c>
      <c r="J149" s="2" t="s">
        <v>33</v>
      </c>
      <c r="K149" s="2" t="s">
        <v>20</v>
      </c>
      <c r="L149" s="2">
        <v>58</v>
      </c>
      <c r="M149" s="2">
        <v>25</v>
      </c>
      <c r="P149" s="1" t="s">
        <v>386</v>
      </c>
      <c r="Q149" s="1">
        <v>2</v>
      </c>
      <c r="R149" s="1" t="s">
        <v>365</v>
      </c>
      <c r="S149" s="1">
        <v>56</v>
      </c>
      <c r="T149" s="8">
        <f t="shared" si="19"/>
        <v>89.186999999999998</v>
      </c>
      <c r="U149" s="8">
        <f t="shared" si="20"/>
        <v>85.073999999999998</v>
      </c>
      <c r="V149" s="8">
        <f t="shared" si="14"/>
        <v>4.1129999999999995</v>
      </c>
    </row>
    <row r="150" spans="1:22" ht="11.25" customHeight="1" x14ac:dyDescent="0.2">
      <c r="A150" s="1" t="str">
        <f t="shared" si="17"/>
        <v>2012_AUS</v>
      </c>
      <c r="B150" s="1" t="str">
        <f t="shared" si="18"/>
        <v>2012_AUS#2</v>
      </c>
      <c r="C150" s="3">
        <v>40986</v>
      </c>
      <c r="D150" s="1">
        <f t="shared" ref="D150:D173" si="21">YEAR(C150)</f>
        <v>2012</v>
      </c>
      <c r="E150" s="1" t="s">
        <v>11</v>
      </c>
      <c r="F150" s="1" t="s">
        <v>12</v>
      </c>
      <c r="G150" s="6">
        <v>2</v>
      </c>
      <c r="H150" s="2">
        <v>1</v>
      </c>
      <c r="I150" s="2" t="s">
        <v>17</v>
      </c>
      <c r="J150" s="2" t="s">
        <v>21</v>
      </c>
      <c r="K150" s="2" t="s">
        <v>24</v>
      </c>
      <c r="L150" s="2">
        <v>58</v>
      </c>
      <c r="M150" s="2">
        <v>18</v>
      </c>
      <c r="P150" s="1" t="s">
        <v>387</v>
      </c>
      <c r="Q150" s="1">
        <v>6</v>
      </c>
      <c r="R150" s="1" t="s">
        <v>369</v>
      </c>
      <c r="S150" s="1">
        <v>1</v>
      </c>
      <c r="T150" s="8">
        <f t="shared" si="19"/>
        <v>89.417000000000002</v>
      </c>
      <c r="U150" s="8">
        <f t="shared" si="20"/>
        <v>85.668000000000006</v>
      </c>
      <c r="V150" s="8">
        <f t="shared" si="14"/>
        <v>3.7489999999999952</v>
      </c>
    </row>
    <row r="151" spans="1:22" ht="11.25" customHeight="1" x14ac:dyDescent="0.2">
      <c r="A151" s="1" t="str">
        <f t="shared" si="17"/>
        <v>2012_AUS</v>
      </c>
      <c r="B151" s="1" t="str">
        <f t="shared" si="18"/>
        <v>2012_AUS#3</v>
      </c>
      <c r="C151" s="3">
        <v>40986</v>
      </c>
      <c r="D151" s="1">
        <f t="shared" si="21"/>
        <v>2012</v>
      </c>
      <c r="E151" s="1" t="s">
        <v>11</v>
      </c>
      <c r="F151" s="1" t="s">
        <v>12</v>
      </c>
      <c r="G151" s="6">
        <v>3</v>
      </c>
      <c r="H151" s="2">
        <v>4</v>
      </c>
      <c r="I151" s="2" t="s">
        <v>15</v>
      </c>
      <c r="J151" s="2" t="s">
        <v>33</v>
      </c>
      <c r="K151" s="2" t="s">
        <v>20</v>
      </c>
      <c r="L151" s="2">
        <v>58</v>
      </c>
      <c r="M151" s="2">
        <v>15</v>
      </c>
      <c r="P151" s="1" t="s">
        <v>389</v>
      </c>
      <c r="Q151" s="1">
        <v>1</v>
      </c>
      <c r="R151" s="1" t="s">
        <v>114</v>
      </c>
      <c r="S151" s="1">
        <v>1</v>
      </c>
      <c r="T151" s="8">
        <f t="shared" si="19"/>
        <v>89.537999999999997</v>
      </c>
      <c r="U151" s="8">
        <f t="shared" si="20"/>
        <v>84.921999999999997</v>
      </c>
      <c r="V151" s="8">
        <f t="shared" si="14"/>
        <v>4.6159999999999997</v>
      </c>
    </row>
    <row r="152" spans="1:22" ht="11.25" customHeight="1" x14ac:dyDescent="0.2">
      <c r="A152" s="1" t="str">
        <f t="shared" si="17"/>
        <v>2012_AUS</v>
      </c>
      <c r="B152" s="1" t="str">
        <f t="shared" si="18"/>
        <v>2012_AUS#4</v>
      </c>
      <c r="C152" s="3">
        <v>40986</v>
      </c>
      <c r="D152" s="1">
        <f t="shared" si="21"/>
        <v>2012</v>
      </c>
      <c r="E152" s="1" t="s">
        <v>11</v>
      </c>
      <c r="F152" s="1" t="s">
        <v>12</v>
      </c>
      <c r="G152" s="6">
        <v>4</v>
      </c>
      <c r="H152" s="2">
        <v>2</v>
      </c>
      <c r="I152" s="2" t="s">
        <v>313</v>
      </c>
      <c r="J152" s="2" t="s">
        <v>21</v>
      </c>
      <c r="K152" s="2" t="s">
        <v>24</v>
      </c>
      <c r="L152" s="2">
        <v>58</v>
      </c>
      <c r="M152" s="2">
        <v>12</v>
      </c>
      <c r="P152" s="1" t="s">
        <v>388</v>
      </c>
      <c r="Q152" s="1">
        <v>5</v>
      </c>
      <c r="R152" s="1" t="s">
        <v>368</v>
      </c>
      <c r="T152" s="8">
        <f t="shared" si="19"/>
        <v>89.438000000000002</v>
      </c>
      <c r="U152" s="8">
        <f t="shared" si="20"/>
        <v>85.650999999999996</v>
      </c>
      <c r="V152" s="8">
        <f t="shared" si="14"/>
        <v>3.7870000000000061</v>
      </c>
    </row>
    <row r="153" spans="1:22" ht="11.25" customHeight="1" x14ac:dyDescent="0.2">
      <c r="A153" s="1" t="str">
        <f t="shared" si="17"/>
        <v>2012_AUS</v>
      </c>
      <c r="B153" s="1" t="str">
        <f t="shared" si="18"/>
        <v>2012_AUS#5</v>
      </c>
      <c r="C153" s="3">
        <v>40986</v>
      </c>
      <c r="D153" s="1">
        <f t="shared" si="21"/>
        <v>2012</v>
      </c>
      <c r="E153" s="1" t="s">
        <v>11</v>
      </c>
      <c r="F153" s="1" t="s">
        <v>12</v>
      </c>
      <c r="G153" s="6">
        <v>5</v>
      </c>
      <c r="H153" s="2">
        <v>5</v>
      </c>
      <c r="I153" s="2" t="s">
        <v>97</v>
      </c>
      <c r="J153" s="2" t="s">
        <v>5</v>
      </c>
      <c r="K153" s="2" t="s">
        <v>5</v>
      </c>
      <c r="L153" s="2">
        <v>58</v>
      </c>
      <c r="M153" s="2">
        <v>10</v>
      </c>
      <c r="P153" s="1" t="s">
        <v>392</v>
      </c>
      <c r="Q153" s="1">
        <v>12</v>
      </c>
      <c r="R153" s="1" t="s">
        <v>374</v>
      </c>
      <c r="T153" s="8">
        <f t="shared" si="19"/>
        <v>90.277000000000001</v>
      </c>
      <c r="U153" s="8">
        <f t="shared" si="20"/>
        <v>86.497</v>
      </c>
      <c r="V153" s="8">
        <f t="shared" si="14"/>
        <v>3.7800000000000011</v>
      </c>
    </row>
    <row r="154" spans="1:22" ht="11.25" customHeight="1" x14ac:dyDescent="0.2">
      <c r="A154" s="1" t="str">
        <f t="shared" si="17"/>
        <v>2012_AUS</v>
      </c>
      <c r="B154" s="1" t="str">
        <f t="shared" si="18"/>
        <v>2012_AUS#6</v>
      </c>
      <c r="C154" s="3">
        <v>40986</v>
      </c>
      <c r="D154" s="1">
        <f t="shared" si="21"/>
        <v>2012</v>
      </c>
      <c r="E154" s="1" t="s">
        <v>11</v>
      </c>
      <c r="F154" s="1" t="s">
        <v>12</v>
      </c>
      <c r="G154" s="6">
        <v>6</v>
      </c>
      <c r="H154" s="2">
        <v>14</v>
      </c>
      <c r="I154" s="2" t="s">
        <v>271</v>
      </c>
      <c r="J154" s="2" t="s">
        <v>110</v>
      </c>
      <c r="K154" s="2" t="s">
        <v>5</v>
      </c>
      <c r="L154" s="2">
        <v>58</v>
      </c>
      <c r="M154" s="2">
        <v>8</v>
      </c>
      <c r="P154" s="1" t="s">
        <v>395</v>
      </c>
      <c r="Q154" s="1">
        <v>13</v>
      </c>
      <c r="R154" s="1" t="s">
        <v>375</v>
      </c>
      <c r="T154" s="8">
        <f t="shared" si="19"/>
        <v>90.62</v>
      </c>
      <c r="U154" s="8">
        <f t="shared" si="20"/>
        <v>86.59</v>
      </c>
      <c r="V154" s="8">
        <f t="shared" si="14"/>
        <v>4.0300000000000011</v>
      </c>
    </row>
    <row r="155" spans="1:22" ht="11.25" customHeight="1" x14ac:dyDescent="0.2">
      <c r="A155" s="1" t="str">
        <f t="shared" si="17"/>
        <v>2012_AUS</v>
      </c>
      <c r="B155" s="1" t="str">
        <f t="shared" si="18"/>
        <v>2012_AUS#7</v>
      </c>
      <c r="C155" s="3">
        <v>40986</v>
      </c>
      <c r="D155" s="1">
        <f t="shared" si="21"/>
        <v>2012</v>
      </c>
      <c r="E155" s="1" t="s">
        <v>11</v>
      </c>
      <c r="F155" s="1" t="s">
        <v>12</v>
      </c>
      <c r="G155" s="6">
        <v>7</v>
      </c>
      <c r="H155" s="2">
        <v>9</v>
      </c>
      <c r="I155" s="2" t="s">
        <v>25</v>
      </c>
      <c r="J155" s="2" t="s">
        <v>229</v>
      </c>
      <c r="K155" s="2" t="s">
        <v>24</v>
      </c>
      <c r="L155" s="2">
        <v>58</v>
      </c>
      <c r="M155" s="2">
        <v>6</v>
      </c>
      <c r="P155" s="1" t="s">
        <v>396</v>
      </c>
      <c r="Q155" s="1">
        <v>18</v>
      </c>
      <c r="R155" s="1" t="s">
        <v>379</v>
      </c>
      <c r="T155" s="8">
        <f t="shared" si="19"/>
        <v>90.759</v>
      </c>
      <c r="U155" s="8">
        <f t="shared" si="20"/>
        <v>87.757999999999996</v>
      </c>
      <c r="V155" s="8">
        <f t="shared" si="14"/>
        <v>3.0010000000000048</v>
      </c>
    </row>
    <row r="156" spans="1:22" ht="11.25" customHeight="1" x14ac:dyDescent="0.2">
      <c r="A156" s="1" t="str">
        <f t="shared" si="17"/>
        <v>2012_AUS</v>
      </c>
      <c r="B156" s="1" t="str">
        <f t="shared" si="18"/>
        <v>2012_AUS#8</v>
      </c>
      <c r="C156" s="3">
        <v>40986</v>
      </c>
      <c r="D156" s="1">
        <f t="shared" si="21"/>
        <v>2012</v>
      </c>
      <c r="E156" s="1" t="s">
        <v>11</v>
      </c>
      <c r="F156" s="1" t="s">
        <v>12</v>
      </c>
      <c r="G156" s="6">
        <v>8</v>
      </c>
      <c r="H156" s="2">
        <v>15</v>
      </c>
      <c r="I156" s="2" t="s">
        <v>34</v>
      </c>
      <c r="J156" s="2" t="s">
        <v>110</v>
      </c>
      <c r="K156" s="2" t="s">
        <v>5</v>
      </c>
      <c r="L156" s="2">
        <v>58</v>
      </c>
      <c r="M156" s="2">
        <v>4</v>
      </c>
      <c r="P156" s="1" t="s">
        <v>397</v>
      </c>
      <c r="Q156" s="1">
        <v>17</v>
      </c>
      <c r="T156" s="8">
        <f t="shared" si="19"/>
        <v>90.843000000000004</v>
      </c>
      <c r="U156" s="8" t="str">
        <f t="shared" si="20"/>
        <v/>
      </c>
      <c r="V156" s="8" t="str">
        <f t="shared" si="14"/>
        <v/>
      </c>
    </row>
    <row r="157" spans="1:22" ht="11.25" customHeight="1" x14ac:dyDescent="0.2">
      <c r="A157" s="1" t="str">
        <f t="shared" si="17"/>
        <v>2012_AUS</v>
      </c>
      <c r="B157" s="1" t="str">
        <f t="shared" si="18"/>
        <v>2012_AUS#9</v>
      </c>
      <c r="C157" s="3">
        <v>40986</v>
      </c>
      <c r="D157" s="1">
        <f t="shared" si="21"/>
        <v>2012</v>
      </c>
      <c r="E157" s="1" t="s">
        <v>11</v>
      </c>
      <c r="F157" s="1" t="s">
        <v>12</v>
      </c>
      <c r="G157" s="6">
        <v>9</v>
      </c>
      <c r="H157" s="2">
        <v>16</v>
      </c>
      <c r="I157" s="2" t="s">
        <v>41</v>
      </c>
      <c r="J157" s="2" t="s">
        <v>30</v>
      </c>
      <c r="K157" s="2" t="s">
        <v>5</v>
      </c>
      <c r="L157" s="2">
        <v>58</v>
      </c>
      <c r="M157" s="2">
        <v>2</v>
      </c>
      <c r="P157" s="1" t="s">
        <v>393</v>
      </c>
      <c r="Q157" s="1">
        <v>10</v>
      </c>
      <c r="T157" s="8">
        <f t="shared" si="19"/>
        <v>90.591999999999999</v>
      </c>
      <c r="U157" s="8" t="str">
        <f t="shared" si="20"/>
        <v/>
      </c>
      <c r="V157" s="8" t="str">
        <f t="shared" si="14"/>
        <v/>
      </c>
    </row>
    <row r="158" spans="1:22" ht="11.25" customHeight="1" x14ac:dyDescent="0.2">
      <c r="A158" s="1" t="str">
        <f t="shared" si="17"/>
        <v>2012_AUS</v>
      </c>
      <c r="B158" s="1" t="str">
        <f t="shared" si="18"/>
        <v>2012_AUS#10</v>
      </c>
      <c r="C158" s="3">
        <v>40986</v>
      </c>
      <c r="D158" s="1">
        <f t="shared" si="21"/>
        <v>2012</v>
      </c>
      <c r="E158" s="1" t="s">
        <v>11</v>
      </c>
      <c r="F158" s="1" t="s">
        <v>12</v>
      </c>
      <c r="G158" s="6">
        <v>10</v>
      </c>
      <c r="H158" s="2">
        <v>11</v>
      </c>
      <c r="I158" s="2" t="s">
        <v>314</v>
      </c>
      <c r="J158" s="2" t="s">
        <v>101</v>
      </c>
      <c r="K158" s="2" t="s">
        <v>20</v>
      </c>
      <c r="L158" s="2">
        <v>58</v>
      </c>
      <c r="M158" s="2">
        <v>1</v>
      </c>
      <c r="P158" s="1" t="s">
        <v>394</v>
      </c>
      <c r="Q158" s="1">
        <v>15</v>
      </c>
      <c r="R158" s="1" t="s">
        <v>377</v>
      </c>
      <c r="T158" s="8">
        <f t="shared" si="19"/>
        <v>90.605000000000004</v>
      </c>
      <c r="U158" s="8">
        <f t="shared" si="20"/>
        <v>87.085999999999999</v>
      </c>
      <c r="V158" s="8">
        <f t="shared" ref="V158:V221" si="22">IF(OR($T158="",$U158=""),"",$T158-$U158)</f>
        <v>3.5190000000000055</v>
      </c>
    </row>
    <row r="159" spans="1:22" ht="11.25" customHeight="1" x14ac:dyDescent="0.2">
      <c r="A159" s="1" t="str">
        <f t="shared" si="17"/>
        <v>2012_AUS</v>
      </c>
      <c r="B159" s="1" t="str">
        <f t="shared" si="18"/>
        <v>2012_AUS#11</v>
      </c>
      <c r="C159" s="3">
        <v>40986</v>
      </c>
      <c r="D159" s="1">
        <f t="shared" si="21"/>
        <v>2012</v>
      </c>
      <c r="E159" s="1" t="s">
        <v>11</v>
      </c>
      <c r="F159" s="1" t="s">
        <v>12</v>
      </c>
      <c r="G159" s="6">
        <v>11</v>
      </c>
      <c r="H159" s="2">
        <v>17</v>
      </c>
      <c r="I159" s="2" t="s">
        <v>265</v>
      </c>
      <c r="J159" s="2" t="s">
        <v>30</v>
      </c>
      <c r="K159" s="2" t="s">
        <v>5</v>
      </c>
      <c r="L159" s="2">
        <v>58</v>
      </c>
      <c r="P159" s="1" t="s">
        <v>391</v>
      </c>
      <c r="Q159" s="1">
        <v>11</v>
      </c>
      <c r="R159" s="1" t="s">
        <v>373</v>
      </c>
      <c r="T159" s="8">
        <f t="shared" si="19"/>
        <v>90.274000000000001</v>
      </c>
      <c r="U159" s="8">
        <f t="shared" si="20"/>
        <v>86.429000000000002</v>
      </c>
      <c r="V159" s="8">
        <f t="shared" si="22"/>
        <v>3.8449999999999989</v>
      </c>
    </row>
    <row r="160" spans="1:22" ht="11.25" customHeight="1" x14ac:dyDescent="0.2">
      <c r="A160" s="1" t="str">
        <f t="shared" si="17"/>
        <v>2012_AUS</v>
      </c>
      <c r="B160" s="1" t="str">
        <f t="shared" si="18"/>
        <v>2012_AUS#12</v>
      </c>
      <c r="C160" s="3">
        <v>40986</v>
      </c>
      <c r="D160" s="1">
        <f t="shared" si="21"/>
        <v>2012</v>
      </c>
      <c r="E160" s="1" t="s">
        <v>11</v>
      </c>
      <c r="F160" s="1" t="s">
        <v>12</v>
      </c>
      <c r="G160" s="6">
        <v>12</v>
      </c>
      <c r="H160" s="2">
        <v>8</v>
      </c>
      <c r="I160" s="2" t="s">
        <v>180</v>
      </c>
      <c r="J160" s="2" t="s">
        <v>20</v>
      </c>
      <c r="K160" s="2" t="s">
        <v>20</v>
      </c>
      <c r="L160" s="2">
        <v>58</v>
      </c>
      <c r="P160" s="1" t="s">
        <v>399</v>
      </c>
      <c r="Q160" s="1">
        <v>7</v>
      </c>
      <c r="R160" s="1" t="s">
        <v>370</v>
      </c>
      <c r="T160" s="8">
        <f t="shared" si="19"/>
        <v>90.930999999999997</v>
      </c>
      <c r="U160" s="8">
        <f t="shared" si="20"/>
        <v>85.686000000000007</v>
      </c>
      <c r="V160" s="8">
        <f t="shared" si="22"/>
        <v>5.2449999999999903</v>
      </c>
    </row>
    <row r="161" spans="1:22" ht="11.25" customHeight="1" x14ac:dyDescent="0.2">
      <c r="A161" s="1" t="str">
        <f t="shared" si="17"/>
        <v>2012_AUS</v>
      </c>
      <c r="B161" s="1" t="str">
        <f t="shared" si="18"/>
        <v>2012_AUS#13</v>
      </c>
      <c r="C161" s="3">
        <v>40986</v>
      </c>
      <c r="D161" s="1">
        <f t="shared" si="21"/>
        <v>2012</v>
      </c>
      <c r="E161" s="1" t="s">
        <v>11</v>
      </c>
      <c r="F161" s="1" t="s">
        <v>12</v>
      </c>
      <c r="G161" s="6">
        <v>13</v>
      </c>
      <c r="H161" s="2">
        <v>18</v>
      </c>
      <c r="I161" s="2" t="s">
        <v>230</v>
      </c>
      <c r="J161" s="2" t="s">
        <v>38</v>
      </c>
      <c r="K161" s="2" t="s">
        <v>24</v>
      </c>
      <c r="L161" s="2">
        <v>57</v>
      </c>
      <c r="P161" s="1" t="s">
        <v>390</v>
      </c>
      <c r="Q161" s="1">
        <v>8</v>
      </c>
      <c r="R161" s="1" t="s">
        <v>371</v>
      </c>
      <c r="T161" s="8">
        <f t="shared" si="19"/>
        <v>90.254000000000005</v>
      </c>
      <c r="U161" s="8">
        <f t="shared" si="20"/>
        <v>85.908000000000001</v>
      </c>
      <c r="V161" s="8">
        <f t="shared" si="22"/>
        <v>4.3460000000000036</v>
      </c>
    </row>
    <row r="162" spans="1:22" ht="11.25" customHeight="1" x14ac:dyDescent="0.2">
      <c r="A162" s="1" t="str">
        <f t="shared" si="17"/>
        <v>2012_AUS</v>
      </c>
      <c r="B162" s="1" t="str">
        <f t="shared" si="18"/>
        <v>2012_AUS#14</v>
      </c>
      <c r="C162" s="3">
        <v>40986</v>
      </c>
      <c r="D162" s="1">
        <f t="shared" si="21"/>
        <v>2012</v>
      </c>
      <c r="E162" s="1" t="s">
        <v>11</v>
      </c>
      <c r="F162" s="1" t="s">
        <v>12</v>
      </c>
      <c r="G162" s="6">
        <v>14</v>
      </c>
      <c r="H162" s="2">
        <v>24</v>
      </c>
      <c r="I162" s="2" t="s">
        <v>357</v>
      </c>
      <c r="J162" s="2" t="s">
        <v>233</v>
      </c>
      <c r="K162" s="2" t="s">
        <v>315</v>
      </c>
      <c r="L162" s="2">
        <v>57</v>
      </c>
      <c r="P162" s="1" t="s">
        <v>404</v>
      </c>
      <c r="Q162" s="1">
        <v>21</v>
      </c>
      <c r="R162" s="1" t="s">
        <v>382</v>
      </c>
      <c r="T162" s="8">
        <f t="shared" si="19"/>
        <v>94.253</v>
      </c>
      <c r="U162" s="8">
        <f t="shared" si="20"/>
        <v>90.923000000000002</v>
      </c>
      <c r="V162" s="8">
        <f t="shared" si="22"/>
        <v>3.3299999999999983</v>
      </c>
    </row>
    <row r="163" spans="1:22" ht="11.25" customHeight="1" x14ac:dyDescent="0.2">
      <c r="A163" s="1" t="str">
        <f t="shared" si="17"/>
        <v>2012_AUS</v>
      </c>
      <c r="B163" s="1" t="str">
        <f t="shared" si="18"/>
        <v>2012_AUS#15</v>
      </c>
      <c r="C163" s="3">
        <v>40986</v>
      </c>
      <c r="D163" s="1">
        <f t="shared" si="21"/>
        <v>2012</v>
      </c>
      <c r="E163" s="1" t="s">
        <v>11</v>
      </c>
      <c r="F163" s="1" t="s">
        <v>12</v>
      </c>
      <c r="G163" s="6">
        <v>15</v>
      </c>
      <c r="H163" s="2">
        <v>25</v>
      </c>
      <c r="I163" s="2" t="s">
        <v>316</v>
      </c>
      <c r="J163" s="2" t="s">
        <v>233</v>
      </c>
      <c r="K163" s="2" t="s">
        <v>315</v>
      </c>
      <c r="L163" s="2">
        <v>53</v>
      </c>
      <c r="P163" s="1" t="s">
        <v>405</v>
      </c>
      <c r="Q163" s="1">
        <v>22</v>
      </c>
      <c r="R163" s="1" t="s">
        <v>383</v>
      </c>
      <c r="T163" s="8">
        <f t="shared" si="19"/>
        <v>95.010999999999996</v>
      </c>
      <c r="U163" s="8">
        <f t="shared" si="20"/>
        <v>91.67</v>
      </c>
      <c r="V163" s="8">
        <f t="shared" si="22"/>
        <v>3.340999999999994</v>
      </c>
    </row>
    <row r="164" spans="1:22" ht="11.25" customHeight="1" x14ac:dyDescent="0.2">
      <c r="A164" s="1" t="str">
        <f t="shared" si="17"/>
        <v>2012_AUS</v>
      </c>
      <c r="B164" s="1" t="str">
        <f t="shared" si="18"/>
        <v>2012_AUS#16</v>
      </c>
      <c r="C164" s="3">
        <v>40986</v>
      </c>
      <c r="D164" s="1">
        <f t="shared" si="21"/>
        <v>2012</v>
      </c>
      <c r="E164" s="1" t="s">
        <v>11</v>
      </c>
      <c r="F164" s="1" t="s">
        <v>12</v>
      </c>
      <c r="G164" s="6">
        <v>16</v>
      </c>
      <c r="H164" s="2">
        <v>19</v>
      </c>
      <c r="I164" s="2" t="s">
        <v>358</v>
      </c>
      <c r="J164" s="2" t="s">
        <v>38</v>
      </c>
      <c r="K164" s="2" t="s">
        <v>24</v>
      </c>
      <c r="L164" s="2">
        <v>52</v>
      </c>
      <c r="P164" s="1" t="s">
        <v>398</v>
      </c>
      <c r="Q164" s="1">
        <v>14</v>
      </c>
      <c r="R164" s="1" t="s">
        <v>376</v>
      </c>
      <c r="T164" s="8">
        <f t="shared" si="19"/>
        <v>90.855000000000004</v>
      </c>
      <c r="U164" s="8">
        <f t="shared" si="20"/>
        <v>86.662999999999997</v>
      </c>
      <c r="V164" s="8">
        <f t="shared" si="22"/>
        <v>4.1920000000000073</v>
      </c>
    </row>
    <row r="165" spans="1:22" ht="11.25" customHeight="1" x14ac:dyDescent="0.2">
      <c r="A165" s="1" t="str">
        <f t="shared" si="17"/>
        <v>2012_AUS</v>
      </c>
      <c r="B165" s="1" t="str">
        <f t="shared" si="18"/>
        <v>2012_AUS#ab</v>
      </c>
      <c r="C165" s="3">
        <v>40986</v>
      </c>
      <c r="D165" s="1">
        <f t="shared" si="21"/>
        <v>2012</v>
      </c>
      <c r="E165" s="1" t="s">
        <v>11</v>
      </c>
      <c r="F165" s="1" t="s">
        <v>12</v>
      </c>
      <c r="G165" s="6" t="s">
        <v>13</v>
      </c>
      <c r="H165" s="2">
        <v>6</v>
      </c>
      <c r="I165" s="2" t="s">
        <v>139</v>
      </c>
      <c r="J165" s="2" t="s">
        <v>5</v>
      </c>
      <c r="K165" s="2" t="s">
        <v>5</v>
      </c>
      <c r="L165" s="2">
        <v>46</v>
      </c>
      <c r="P165" s="1" t="s">
        <v>400</v>
      </c>
      <c r="Q165" s="1">
        <v>16</v>
      </c>
      <c r="R165" s="1" t="s">
        <v>378</v>
      </c>
      <c r="T165" s="8">
        <f t="shared" si="19"/>
        <v>91.94</v>
      </c>
      <c r="U165" s="8">
        <f t="shared" si="20"/>
        <v>87.497</v>
      </c>
      <c r="V165" s="8">
        <f t="shared" si="22"/>
        <v>4.4429999999999978</v>
      </c>
    </row>
    <row r="166" spans="1:22" ht="11.25" customHeight="1" x14ac:dyDescent="0.2">
      <c r="A166" s="1" t="str">
        <f t="shared" si="17"/>
        <v>2012_AUS</v>
      </c>
      <c r="B166" s="1" t="str">
        <f t="shared" si="18"/>
        <v>2012_AUS#ab</v>
      </c>
      <c r="C166" s="3">
        <v>40986</v>
      </c>
      <c r="D166" s="1">
        <f t="shared" si="21"/>
        <v>2012</v>
      </c>
      <c r="E166" s="1" t="s">
        <v>11</v>
      </c>
      <c r="F166" s="1" t="s">
        <v>12</v>
      </c>
      <c r="G166" s="6" t="s">
        <v>13</v>
      </c>
      <c r="H166" s="2">
        <v>20</v>
      </c>
      <c r="I166" s="2" t="s">
        <v>359</v>
      </c>
      <c r="J166" s="2" t="s">
        <v>270</v>
      </c>
      <c r="K166" s="2" t="s">
        <v>24</v>
      </c>
      <c r="L166" s="2">
        <v>38</v>
      </c>
      <c r="P166" s="1" t="s">
        <v>402</v>
      </c>
      <c r="Q166" s="1">
        <v>19</v>
      </c>
      <c r="R166" s="1" t="s">
        <v>380</v>
      </c>
      <c r="T166" s="8">
        <f t="shared" si="19"/>
        <v>93.692999999999998</v>
      </c>
      <c r="U166" s="8">
        <f t="shared" si="20"/>
        <v>88.679000000000002</v>
      </c>
      <c r="V166" s="8">
        <f t="shared" si="22"/>
        <v>5.0139999999999958</v>
      </c>
    </row>
    <row r="167" spans="1:22" ht="11.25" customHeight="1" x14ac:dyDescent="0.2">
      <c r="A167" s="1" t="str">
        <f t="shared" si="17"/>
        <v>2012_AUS</v>
      </c>
      <c r="B167" s="1" t="str">
        <f t="shared" si="18"/>
        <v>2012_AUS#ab</v>
      </c>
      <c r="C167" s="3">
        <v>40986</v>
      </c>
      <c r="D167" s="1">
        <f t="shared" si="21"/>
        <v>2012</v>
      </c>
      <c r="E167" s="1" t="s">
        <v>11</v>
      </c>
      <c r="F167" s="1" t="s">
        <v>12</v>
      </c>
      <c r="G167" s="6" t="s">
        <v>13</v>
      </c>
      <c r="H167" s="2">
        <v>21</v>
      </c>
      <c r="I167" s="2" t="s">
        <v>360</v>
      </c>
      <c r="J167" s="2" t="s">
        <v>270</v>
      </c>
      <c r="K167" s="2" t="s">
        <v>24</v>
      </c>
      <c r="L167" s="2">
        <v>34</v>
      </c>
      <c r="P167" s="1" t="s">
        <v>401</v>
      </c>
      <c r="Q167" s="1">
        <v>20</v>
      </c>
      <c r="R167" s="1" t="s">
        <v>381</v>
      </c>
      <c r="T167" s="8">
        <f t="shared" si="19"/>
        <v>93.213999999999999</v>
      </c>
      <c r="U167" s="8">
        <f t="shared" si="20"/>
        <v>89.018000000000001</v>
      </c>
      <c r="V167" s="8">
        <f t="shared" si="22"/>
        <v>4.195999999999998</v>
      </c>
    </row>
    <row r="168" spans="1:22" ht="11.25" customHeight="1" x14ac:dyDescent="0.2">
      <c r="A168" s="1" t="str">
        <f t="shared" si="17"/>
        <v>2012_AUS</v>
      </c>
      <c r="B168" s="1" t="str">
        <f t="shared" si="18"/>
        <v>2012_AUS#ab</v>
      </c>
      <c r="C168" s="3">
        <v>40986</v>
      </c>
      <c r="D168" s="1">
        <f t="shared" si="21"/>
        <v>2012</v>
      </c>
      <c r="E168" s="1" t="s">
        <v>11</v>
      </c>
      <c r="F168" s="1" t="s">
        <v>12</v>
      </c>
      <c r="G168" s="6" t="s">
        <v>13</v>
      </c>
      <c r="H168" s="2">
        <v>7</v>
      </c>
      <c r="I168" s="2" t="s">
        <v>361</v>
      </c>
      <c r="J168" s="2" t="s">
        <v>20</v>
      </c>
      <c r="K168" s="2" t="s">
        <v>20</v>
      </c>
      <c r="L168" s="2">
        <v>10</v>
      </c>
      <c r="P168" s="1" t="s">
        <v>403</v>
      </c>
      <c r="Q168" s="1">
        <v>4</v>
      </c>
      <c r="R168" s="1" t="s">
        <v>367</v>
      </c>
      <c r="T168" s="8">
        <f t="shared" si="19"/>
        <v>94.021000000000001</v>
      </c>
      <c r="U168" s="8">
        <f t="shared" si="20"/>
        <v>85.335999999999999</v>
      </c>
      <c r="V168" s="8">
        <f t="shared" si="22"/>
        <v>8.6850000000000023</v>
      </c>
    </row>
    <row r="169" spans="1:22" ht="11.25" customHeight="1" x14ac:dyDescent="0.2">
      <c r="A169" s="1" t="str">
        <f t="shared" si="17"/>
        <v>2012_AUS</v>
      </c>
      <c r="B169" s="1" t="str">
        <f t="shared" si="18"/>
        <v>2012_AUS#ab</v>
      </c>
      <c r="C169" s="3">
        <v>40986</v>
      </c>
      <c r="D169" s="1">
        <f t="shared" si="21"/>
        <v>2012</v>
      </c>
      <c r="E169" s="1" t="s">
        <v>11</v>
      </c>
      <c r="F169" s="1" t="s">
        <v>12</v>
      </c>
      <c r="G169" s="6" t="s">
        <v>13</v>
      </c>
      <c r="H169" s="2">
        <v>10</v>
      </c>
      <c r="I169" s="2" t="s">
        <v>40</v>
      </c>
      <c r="J169" s="2" t="s">
        <v>229</v>
      </c>
      <c r="K169" s="2" t="s">
        <v>24</v>
      </c>
      <c r="L169" s="2">
        <v>1</v>
      </c>
      <c r="Q169" s="1">
        <v>3</v>
      </c>
      <c r="R169" s="1" t="s">
        <v>366</v>
      </c>
      <c r="T169" s="8" t="str">
        <f t="shared" si="19"/>
        <v/>
      </c>
      <c r="U169" s="8">
        <f t="shared" si="20"/>
        <v>85.302000000000007</v>
      </c>
      <c r="V169" s="8" t="str">
        <f t="shared" si="22"/>
        <v/>
      </c>
    </row>
    <row r="170" spans="1:22" ht="11.25" customHeight="1" x14ac:dyDescent="0.2">
      <c r="A170" s="1" t="str">
        <f t="shared" si="17"/>
        <v>2012_AUS</v>
      </c>
      <c r="B170" s="1" t="str">
        <f t="shared" si="18"/>
        <v>2012_AUS#ab</v>
      </c>
      <c r="C170" s="3">
        <v>40986</v>
      </c>
      <c r="D170" s="1">
        <f t="shared" si="21"/>
        <v>2012</v>
      </c>
      <c r="E170" s="1" t="s">
        <v>11</v>
      </c>
      <c r="F170" s="1" t="s">
        <v>12</v>
      </c>
      <c r="G170" s="6" t="s">
        <v>13</v>
      </c>
      <c r="H170" s="2">
        <v>12</v>
      </c>
      <c r="I170" s="2" t="s">
        <v>23</v>
      </c>
      <c r="J170" s="2" t="s">
        <v>101</v>
      </c>
      <c r="K170" s="2" t="s">
        <v>20</v>
      </c>
      <c r="L170" s="2">
        <v>0</v>
      </c>
      <c r="Q170" s="1">
        <v>9</v>
      </c>
      <c r="R170" s="1" t="s">
        <v>372</v>
      </c>
      <c r="T170" s="8" t="str">
        <f t="shared" si="19"/>
        <v/>
      </c>
      <c r="U170" s="8">
        <f t="shared" si="20"/>
        <v>86.450999999999993</v>
      </c>
      <c r="V170" s="8" t="str">
        <f t="shared" si="22"/>
        <v/>
      </c>
    </row>
    <row r="171" spans="1:22" ht="11.25" customHeight="1" x14ac:dyDescent="0.2">
      <c r="A171" s="1" t="str">
        <f t="shared" si="17"/>
        <v>2012_AUS</v>
      </c>
      <c r="B171" s="1" t="str">
        <f t="shared" si="18"/>
        <v>2012_AUS#nq</v>
      </c>
      <c r="C171" s="3">
        <v>40986</v>
      </c>
      <c r="D171" s="1">
        <f t="shared" si="21"/>
        <v>2012</v>
      </c>
      <c r="E171" s="1" t="s">
        <v>11</v>
      </c>
      <c r="F171" s="1" t="s">
        <v>12</v>
      </c>
      <c r="G171" s="6" t="s">
        <v>231</v>
      </c>
      <c r="H171" s="2">
        <v>22</v>
      </c>
      <c r="I171" s="2" t="s">
        <v>362</v>
      </c>
      <c r="J171" s="2" t="s">
        <v>363</v>
      </c>
      <c r="K171" s="2" t="s">
        <v>315</v>
      </c>
      <c r="Q171" s="1">
        <v>23</v>
      </c>
      <c r="R171" s="1" t="s">
        <v>384</v>
      </c>
      <c r="T171" s="8" t="str">
        <f t="shared" si="19"/>
        <v/>
      </c>
      <c r="U171" s="8">
        <f t="shared" si="20"/>
        <v>93.495000000000005</v>
      </c>
      <c r="V171" s="8" t="str">
        <f t="shared" si="22"/>
        <v/>
      </c>
    </row>
    <row r="172" spans="1:22" ht="11.25" customHeight="1" x14ac:dyDescent="0.2">
      <c r="A172" s="1" t="str">
        <f t="shared" si="17"/>
        <v>2012_AUS</v>
      </c>
      <c r="B172" s="1" t="str">
        <f t="shared" si="18"/>
        <v>2012_AUS#nq</v>
      </c>
      <c r="C172" s="3">
        <v>40986</v>
      </c>
      <c r="D172" s="1">
        <f t="shared" si="21"/>
        <v>2012</v>
      </c>
      <c r="E172" s="1" t="s">
        <v>11</v>
      </c>
      <c r="F172" s="1" t="s">
        <v>12</v>
      </c>
      <c r="G172" s="6" t="s">
        <v>231</v>
      </c>
      <c r="H172" s="2">
        <v>23</v>
      </c>
      <c r="I172" s="2" t="s">
        <v>364</v>
      </c>
      <c r="J172" s="2" t="s">
        <v>363</v>
      </c>
      <c r="K172" s="2" t="s">
        <v>315</v>
      </c>
      <c r="Q172" s="1">
        <v>24</v>
      </c>
      <c r="R172" s="1" t="s">
        <v>385</v>
      </c>
      <c r="T172" s="8" t="str">
        <f t="shared" si="19"/>
        <v/>
      </c>
      <c r="U172" s="8">
        <f t="shared" si="20"/>
        <v>93.643000000000001</v>
      </c>
      <c r="V172" s="8" t="str">
        <f t="shared" si="22"/>
        <v/>
      </c>
    </row>
    <row r="173" spans="1:22" ht="11.25" customHeight="1" x14ac:dyDescent="0.2">
      <c r="A173" s="1" t="str">
        <f t="shared" si="17"/>
        <v>2011_AUS</v>
      </c>
      <c r="B173" s="1" t="str">
        <f t="shared" si="18"/>
        <v>2011_AUS#1</v>
      </c>
      <c r="C173" s="3">
        <v>40629</v>
      </c>
      <c r="D173" s="1">
        <f t="shared" si="21"/>
        <v>2011</v>
      </c>
      <c r="E173" s="1" t="s">
        <v>11</v>
      </c>
      <c r="F173" s="1" t="s">
        <v>12</v>
      </c>
      <c r="G173" s="6">
        <v>1</v>
      </c>
      <c r="H173" s="2">
        <v>1</v>
      </c>
      <c r="I173" s="2" t="s">
        <v>17</v>
      </c>
      <c r="J173" s="2" t="s">
        <v>21</v>
      </c>
      <c r="K173" s="2" t="s">
        <v>24</v>
      </c>
      <c r="L173" s="2">
        <v>58</v>
      </c>
      <c r="M173" s="2">
        <v>25</v>
      </c>
      <c r="P173" s="1" t="s">
        <v>417</v>
      </c>
      <c r="Q173" s="1">
        <v>1</v>
      </c>
      <c r="R173" s="1" t="s">
        <v>436</v>
      </c>
      <c r="S173" s="1">
        <v>55</v>
      </c>
      <c r="T173" s="8">
        <f t="shared" si="19"/>
        <v>89.843999999999994</v>
      </c>
      <c r="U173" s="8">
        <f t="shared" si="20"/>
        <v>83.528999999999996</v>
      </c>
      <c r="V173" s="8">
        <f t="shared" si="22"/>
        <v>6.3149999999999977</v>
      </c>
    </row>
    <row r="174" spans="1:22" ht="11.25" customHeight="1" x14ac:dyDescent="0.2">
      <c r="A174" s="1" t="str">
        <f t="shared" si="17"/>
        <v>2011_AUS</v>
      </c>
      <c r="B174" s="1" t="str">
        <f t="shared" si="18"/>
        <v>2011_AUS#2</v>
      </c>
      <c r="C174" s="3">
        <v>40629</v>
      </c>
      <c r="D174" s="1">
        <f t="shared" ref="D174:D197" si="23">YEAR(C174)</f>
        <v>2011</v>
      </c>
      <c r="E174" s="1" t="s">
        <v>11</v>
      </c>
      <c r="F174" s="1" t="s">
        <v>12</v>
      </c>
      <c r="G174" s="6">
        <v>2</v>
      </c>
      <c r="H174" s="2">
        <v>3</v>
      </c>
      <c r="I174" s="2" t="s">
        <v>15</v>
      </c>
      <c r="J174" s="2" t="s">
        <v>33</v>
      </c>
      <c r="K174" s="2" t="s">
        <v>20</v>
      </c>
      <c r="L174" s="2">
        <v>58</v>
      </c>
      <c r="M174" s="2">
        <v>18</v>
      </c>
      <c r="P174" s="1" t="s">
        <v>421</v>
      </c>
      <c r="Q174" s="1">
        <v>2</v>
      </c>
      <c r="R174" s="1" t="s">
        <v>437</v>
      </c>
      <c r="S174" s="1">
        <v>3</v>
      </c>
      <c r="T174" s="8">
        <f t="shared" si="19"/>
        <v>90.313999999999993</v>
      </c>
      <c r="U174" s="8">
        <f t="shared" si="20"/>
        <v>84.307000000000002</v>
      </c>
      <c r="V174" s="8">
        <f t="shared" si="22"/>
        <v>6.0069999999999908</v>
      </c>
    </row>
    <row r="175" spans="1:22" ht="11.25" customHeight="1" x14ac:dyDescent="0.2">
      <c r="A175" s="1" t="str">
        <f t="shared" si="17"/>
        <v>2011_AUS</v>
      </c>
      <c r="B175" s="1" t="str">
        <f t="shared" si="18"/>
        <v>2011_AUS#3</v>
      </c>
      <c r="C175" s="3">
        <v>40629</v>
      </c>
      <c r="D175" s="1">
        <f t="shared" si="23"/>
        <v>2011</v>
      </c>
      <c r="E175" s="1" t="s">
        <v>11</v>
      </c>
      <c r="F175" s="1" t="s">
        <v>12</v>
      </c>
      <c r="G175" s="6">
        <v>3</v>
      </c>
      <c r="H175" s="2">
        <v>10</v>
      </c>
      <c r="I175" s="2" t="s">
        <v>360</v>
      </c>
      <c r="J175" s="2" t="s">
        <v>24</v>
      </c>
      <c r="K175" s="2" t="s">
        <v>24</v>
      </c>
      <c r="L175" s="2">
        <v>58</v>
      </c>
      <c r="M175" s="2">
        <v>15</v>
      </c>
      <c r="P175" s="1" t="s">
        <v>420</v>
      </c>
      <c r="Q175" s="1">
        <v>6</v>
      </c>
      <c r="R175" s="1" t="s">
        <v>441</v>
      </c>
      <c r="T175" s="8">
        <f t="shared" si="19"/>
        <v>90.063999999999993</v>
      </c>
      <c r="U175" s="8">
        <f t="shared" si="20"/>
        <v>85.247</v>
      </c>
      <c r="V175" s="8">
        <f t="shared" si="22"/>
        <v>4.8169999999999931</v>
      </c>
    </row>
    <row r="176" spans="1:22" ht="11.25" customHeight="1" x14ac:dyDescent="0.2">
      <c r="A176" s="1" t="str">
        <f t="shared" si="17"/>
        <v>2011_AUS</v>
      </c>
      <c r="B176" s="1" t="str">
        <f t="shared" si="18"/>
        <v>2011_AUS#4</v>
      </c>
      <c r="C176" s="3">
        <v>40629</v>
      </c>
      <c r="D176" s="1">
        <f t="shared" si="23"/>
        <v>2011</v>
      </c>
      <c r="E176" s="1" t="s">
        <v>11</v>
      </c>
      <c r="F176" s="1" t="s">
        <v>12</v>
      </c>
      <c r="G176" s="6">
        <v>4</v>
      </c>
      <c r="H176" s="2">
        <v>5</v>
      </c>
      <c r="I176" s="2" t="s">
        <v>97</v>
      </c>
      <c r="J176" s="2" t="s">
        <v>5</v>
      </c>
      <c r="K176" s="2" t="s">
        <v>5</v>
      </c>
      <c r="L176" s="2">
        <v>58</v>
      </c>
      <c r="M176" s="2">
        <v>12</v>
      </c>
      <c r="P176" s="1" t="s">
        <v>415</v>
      </c>
      <c r="Q176" s="1">
        <v>5</v>
      </c>
      <c r="R176" s="1" t="s">
        <v>440</v>
      </c>
      <c r="T176" s="8">
        <f t="shared" si="19"/>
        <v>89.486999999999995</v>
      </c>
      <c r="U176" s="8">
        <f t="shared" si="20"/>
        <v>84.974000000000004</v>
      </c>
      <c r="V176" s="8">
        <f t="shared" si="22"/>
        <v>4.512999999999991</v>
      </c>
    </row>
    <row r="177" spans="1:22" ht="11.25" customHeight="1" x14ac:dyDescent="0.2">
      <c r="A177" s="1" t="str">
        <f t="shared" si="17"/>
        <v>2011_AUS</v>
      </c>
      <c r="B177" s="1" t="str">
        <f t="shared" si="18"/>
        <v>2011_AUS#5</v>
      </c>
      <c r="C177" s="3">
        <v>40629</v>
      </c>
      <c r="D177" s="1">
        <f t="shared" si="23"/>
        <v>2011</v>
      </c>
      <c r="E177" s="1" t="s">
        <v>11</v>
      </c>
      <c r="F177" s="1" t="s">
        <v>12</v>
      </c>
      <c r="G177" s="6">
        <v>5</v>
      </c>
      <c r="H177" s="2">
        <v>2</v>
      </c>
      <c r="I177" s="2" t="s">
        <v>313</v>
      </c>
      <c r="J177" s="2" t="s">
        <v>21</v>
      </c>
      <c r="K177" s="2" t="s">
        <v>24</v>
      </c>
      <c r="L177" s="2">
        <v>58</v>
      </c>
      <c r="M177" s="2">
        <v>10</v>
      </c>
      <c r="P177" s="1" t="s">
        <v>416</v>
      </c>
      <c r="Q177" s="1">
        <v>3</v>
      </c>
      <c r="R177" s="1" t="s">
        <v>438</v>
      </c>
      <c r="T177" s="8">
        <f t="shared" si="19"/>
        <v>89.6</v>
      </c>
      <c r="U177" s="8">
        <f t="shared" si="20"/>
        <v>84.394999999999996</v>
      </c>
      <c r="V177" s="8">
        <f t="shared" si="22"/>
        <v>5.2049999999999983</v>
      </c>
    </row>
    <row r="178" spans="1:22" ht="11.25" customHeight="1" x14ac:dyDescent="0.2">
      <c r="A178" s="1" t="str">
        <f t="shared" si="17"/>
        <v>2011_AUS</v>
      </c>
      <c r="B178" s="1" t="str">
        <f t="shared" si="18"/>
        <v>2011_AUS#6</v>
      </c>
      <c r="C178" s="3">
        <v>40629</v>
      </c>
      <c r="D178" s="1">
        <f t="shared" si="23"/>
        <v>2011</v>
      </c>
      <c r="E178" s="1" t="s">
        <v>11</v>
      </c>
      <c r="F178" s="1" t="s">
        <v>12</v>
      </c>
      <c r="G178" s="6">
        <v>6</v>
      </c>
      <c r="H178" s="2">
        <v>4</v>
      </c>
      <c r="I178" s="2" t="s">
        <v>181</v>
      </c>
      <c r="J178" s="2" t="s">
        <v>33</v>
      </c>
      <c r="K178" s="2" t="s">
        <v>20</v>
      </c>
      <c r="L178" s="2">
        <v>58</v>
      </c>
      <c r="M178" s="2">
        <v>8</v>
      </c>
      <c r="P178" s="1" t="s">
        <v>418</v>
      </c>
      <c r="Q178" s="1">
        <v>4</v>
      </c>
      <c r="R178" s="1" t="s">
        <v>439</v>
      </c>
      <c r="T178" s="8">
        <f t="shared" si="19"/>
        <v>89.882999999999996</v>
      </c>
      <c r="U178" s="8">
        <f t="shared" si="20"/>
        <v>84.778999999999996</v>
      </c>
      <c r="V178" s="8">
        <f t="shared" si="22"/>
        <v>5.1039999999999992</v>
      </c>
    </row>
    <row r="179" spans="1:22" ht="11.25" customHeight="1" x14ac:dyDescent="0.2">
      <c r="A179" s="1" t="str">
        <f t="shared" si="17"/>
        <v>2011_AUS</v>
      </c>
      <c r="B179" s="1" t="str">
        <f t="shared" si="18"/>
        <v>2011_AUS#dsq</v>
      </c>
      <c r="C179" s="3">
        <v>40629</v>
      </c>
      <c r="D179" s="1">
        <f t="shared" si="23"/>
        <v>2011</v>
      </c>
      <c r="E179" s="1" t="s">
        <v>11</v>
      </c>
      <c r="F179" s="1" t="s">
        <v>12</v>
      </c>
      <c r="G179" s="6" t="s">
        <v>264</v>
      </c>
      <c r="H179" s="2">
        <v>17</v>
      </c>
      <c r="I179" s="2" t="s">
        <v>34</v>
      </c>
      <c r="J179" s="2" t="s">
        <v>110</v>
      </c>
      <c r="K179" s="2" t="s">
        <v>5</v>
      </c>
      <c r="L179" s="2">
        <v>58</v>
      </c>
      <c r="P179" s="1" t="s">
        <v>419</v>
      </c>
      <c r="Q179" s="1">
        <v>13</v>
      </c>
      <c r="R179" s="1" t="s">
        <v>448</v>
      </c>
      <c r="T179" s="8">
        <f t="shared" si="19"/>
        <v>89.962000000000003</v>
      </c>
      <c r="U179" s="8">
        <f t="shared" si="20"/>
        <v>86.108000000000004</v>
      </c>
      <c r="V179" s="8">
        <f t="shared" si="22"/>
        <v>3.8539999999999992</v>
      </c>
    </row>
    <row r="180" spans="1:22" ht="11.25" customHeight="1" x14ac:dyDescent="0.2">
      <c r="A180" s="1" t="str">
        <f t="shared" si="17"/>
        <v>2011_AUS</v>
      </c>
      <c r="B180" s="1" t="str">
        <f t="shared" si="18"/>
        <v>2011_AUS#dsq</v>
      </c>
      <c r="C180" s="3">
        <v>40629</v>
      </c>
      <c r="D180" s="1">
        <f t="shared" si="23"/>
        <v>2011</v>
      </c>
      <c r="E180" s="1" t="s">
        <v>11</v>
      </c>
      <c r="F180" s="1" t="s">
        <v>12</v>
      </c>
      <c r="G180" s="6" t="s">
        <v>264</v>
      </c>
      <c r="H180" s="2">
        <v>16</v>
      </c>
      <c r="I180" s="2" t="s">
        <v>271</v>
      </c>
      <c r="J180" s="2" t="s">
        <v>110</v>
      </c>
      <c r="K180" s="2" t="s">
        <v>5</v>
      </c>
      <c r="L180" s="2">
        <v>58</v>
      </c>
      <c r="P180" s="1" t="s">
        <v>422</v>
      </c>
      <c r="Q180" s="1">
        <v>9</v>
      </c>
      <c r="R180" s="1" t="s">
        <v>444</v>
      </c>
      <c r="T180" s="8">
        <f t="shared" si="19"/>
        <v>90.384</v>
      </c>
      <c r="U180" s="8">
        <f t="shared" si="20"/>
        <v>85.626000000000005</v>
      </c>
      <c r="V180" s="8">
        <f t="shared" si="22"/>
        <v>4.7579999999999956</v>
      </c>
    </row>
    <row r="181" spans="1:22" ht="11.25" customHeight="1" x14ac:dyDescent="0.2">
      <c r="A181" s="1" t="str">
        <f t="shared" si="17"/>
        <v>2011_AUS</v>
      </c>
      <c r="B181" s="1" t="str">
        <f t="shared" si="18"/>
        <v>2011_AUS#7</v>
      </c>
      <c r="C181" s="3">
        <v>40629</v>
      </c>
      <c r="D181" s="1">
        <f t="shared" si="23"/>
        <v>2011</v>
      </c>
      <c r="E181" s="1" t="s">
        <v>11</v>
      </c>
      <c r="F181" s="1" t="s">
        <v>12</v>
      </c>
      <c r="G181" s="6">
        <v>7</v>
      </c>
      <c r="H181" s="2">
        <v>6</v>
      </c>
      <c r="I181" s="2" t="s">
        <v>139</v>
      </c>
      <c r="J181" s="2" t="s">
        <v>5</v>
      </c>
      <c r="K181" s="2" t="s">
        <v>5</v>
      </c>
      <c r="L181" s="2">
        <v>58</v>
      </c>
      <c r="M181" s="2">
        <v>6</v>
      </c>
      <c r="P181" s="1" t="s">
        <v>414</v>
      </c>
      <c r="Q181" s="1">
        <v>8</v>
      </c>
      <c r="R181" s="1" t="s">
        <v>443</v>
      </c>
      <c r="T181" s="8">
        <f t="shared" si="19"/>
        <v>88.947000000000003</v>
      </c>
      <c r="U181" s="8">
        <f t="shared" si="20"/>
        <v>85.599000000000004</v>
      </c>
      <c r="V181" s="8">
        <f t="shared" si="22"/>
        <v>3.347999999999999</v>
      </c>
    </row>
    <row r="182" spans="1:22" ht="11.25" customHeight="1" x14ac:dyDescent="0.2">
      <c r="A182" s="1" t="str">
        <f t="shared" si="17"/>
        <v>2011_AUS</v>
      </c>
      <c r="B182" s="1" t="str">
        <f t="shared" si="18"/>
        <v>2011_AUS#8</v>
      </c>
      <c r="C182" s="3">
        <v>40629</v>
      </c>
      <c r="D182" s="1">
        <f t="shared" si="23"/>
        <v>2011</v>
      </c>
      <c r="E182" s="1" t="s">
        <v>11</v>
      </c>
      <c r="F182" s="1" t="s">
        <v>12</v>
      </c>
      <c r="G182" s="6">
        <v>8</v>
      </c>
      <c r="H182" s="2">
        <v>18</v>
      </c>
      <c r="I182" s="2" t="s">
        <v>406</v>
      </c>
      <c r="J182" s="2" t="s">
        <v>30</v>
      </c>
      <c r="K182" s="2" t="s">
        <v>5</v>
      </c>
      <c r="L182" s="2">
        <v>57</v>
      </c>
      <c r="M182" s="2">
        <v>4</v>
      </c>
      <c r="P182" s="1" t="s">
        <v>424</v>
      </c>
      <c r="Q182" s="1">
        <v>10</v>
      </c>
      <c r="R182" s="1" t="s">
        <v>445</v>
      </c>
      <c r="T182" s="8">
        <f t="shared" si="19"/>
        <v>90.835999999999999</v>
      </c>
      <c r="U182" s="8">
        <f t="shared" si="20"/>
        <v>87.066000000000003</v>
      </c>
      <c r="V182" s="8">
        <f t="shared" si="22"/>
        <v>3.769999999999996</v>
      </c>
    </row>
    <row r="183" spans="1:22" ht="11.25" customHeight="1" x14ac:dyDescent="0.2">
      <c r="A183" s="1" t="str">
        <f t="shared" si="17"/>
        <v>2011_AUS</v>
      </c>
      <c r="B183" s="1" t="str">
        <f t="shared" si="18"/>
        <v>2011_AUS#9</v>
      </c>
      <c r="C183" s="3">
        <v>40629</v>
      </c>
      <c r="D183" s="1">
        <f t="shared" si="23"/>
        <v>2011</v>
      </c>
      <c r="E183" s="1" t="s">
        <v>11</v>
      </c>
      <c r="F183" s="1" t="s">
        <v>12</v>
      </c>
      <c r="G183" s="6">
        <v>9</v>
      </c>
      <c r="H183" s="2">
        <v>14</v>
      </c>
      <c r="I183" s="2" t="s">
        <v>266</v>
      </c>
      <c r="J183" s="2" t="s">
        <v>101</v>
      </c>
      <c r="K183" s="2" t="s">
        <v>20</v>
      </c>
      <c r="L183" s="2">
        <v>57</v>
      </c>
      <c r="M183" s="2">
        <v>2</v>
      </c>
      <c r="P183" s="1" t="s">
        <v>426</v>
      </c>
      <c r="Q183" s="1">
        <v>16</v>
      </c>
      <c r="R183" s="1" t="s">
        <v>451</v>
      </c>
      <c r="T183" s="8">
        <f t="shared" si="19"/>
        <v>91.525999999999996</v>
      </c>
      <c r="U183" s="8">
        <f t="shared" si="20"/>
        <v>91.406999999999996</v>
      </c>
      <c r="V183" s="8">
        <f t="shared" si="22"/>
        <v>0.11899999999999977</v>
      </c>
    </row>
    <row r="184" spans="1:22" ht="11.25" customHeight="1" x14ac:dyDescent="0.2">
      <c r="A184" s="1" t="str">
        <f t="shared" si="17"/>
        <v>2011_AUS</v>
      </c>
      <c r="B184" s="1" t="str">
        <f t="shared" si="18"/>
        <v>2011_AUS#10</v>
      </c>
      <c r="C184" s="3">
        <v>40629</v>
      </c>
      <c r="D184" s="1">
        <f t="shared" si="23"/>
        <v>2011</v>
      </c>
      <c r="E184" s="1" t="s">
        <v>11</v>
      </c>
      <c r="F184" s="1" t="s">
        <v>12</v>
      </c>
      <c r="G184" s="6">
        <v>10</v>
      </c>
      <c r="H184" s="2">
        <v>15</v>
      </c>
      <c r="I184" s="2" t="s">
        <v>314</v>
      </c>
      <c r="J184" s="2" t="s">
        <v>101</v>
      </c>
      <c r="K184" s="2" t="s">
        <v>20</v>
      </c>
      <c r="L184" s="2">
        <v>57</v>
      </c>
      <c r="M184" s="2">
        <v>1</v>
      </c>
      <c r="P184" s="1" t="s">
        <v>427</v>
      </c>
      <c r="Q184" s="1">
        <v>14</v>
      </c>
      <c r="R184" s="1" t="s">
        <v>449</v>
      </c>
      <c r="T184" s="8">
        <f t="shared" si="19"/>
        <v>91.941000000000003</v>
      </c>
      <c r="U184" s="8">
        <f t="shared" si="20"/>
        <v>86.739000000000004</v>
      </c>
      <c r="V184" s="8">
        <f t="shared" si="22"/>
        <v>5.2019999999999982</v>
      </c>
    </row>
    <row r="185" spans="1:22" ht="11.25" customHeight="1" x14ac:dyDescent="0.2">
      <c r="A185" s="1" t="str">
        <f t="shared" si="17"/>
        <v>2011_AUS</v>
      </c>
      <c r="B185" s="1" t="str">
        <f t="shared" si="18"/>
        <v>2011_AUS#11</v>
      </c>
      <c r="C185" s="3">
        <v>40629</v>
      </c>
      <c r="D185" s="1">
        <f t="shared" si="23"/>
        <v>2011</v>
      </c>
      <c r="E185" s="1" t="s">
        <v>11</v>
      </c>
      <c r="F185" s="1" t="s">
        <v>12</v>
      </c>
      <c r="G185" s="6">
        <v>11</v>
      </c>
      <c r="H185" s="2">
        <v>19</v>
      </c>
      <c r="I185" s="2" t="s">
        <v>407</v>
      </c>
      <c r="J185" s="2" t="s">
        <v>30</v>
      </c>
      <c r="K185" s="2" t="s">
        <v>5</v>
      </c>
      <c r="L185" s="2">
        <v>57</v>
      </c>
      <c r="P185" s="1" t="s">
        <v>423</v>
      </c>
      <c r="Q185" s="1">
        <v>12</v>
      </c>
      <c r="R185" s="1" t="s">
        <v>447</v>
      </c>
      <c r="T185" s="8">
        <f t="shared" si="19"/>
        <v>90.466999999999999</v>
      </c>
      <c r="U185" s="8">
        <f t="shared" si="20"/>
        <v>86.102999999999994</v>
      </c>
      <c r="V185" s="8">
        <f t="shared" si="22"/>
        <v>4.3640000000000043</v>
      </c>
    </row>
    <row r="186" spans="1:22" ht="11.25" customHeight="1" x14ac:dyDescent="0.2">
      <c r="A186" s="1" t="str">
        <f t="shared" si="17"/>
        <v>2011_AUS</v>
      </c>
      <c r="B186" s="1" t="str">
        <f t="shared" si="18"/>
        <v>2011_AUS#12</v>
      </c>
      <c r="C186" s="3">
        <v>40629</v>
      </c>
      <c r="D186" s="1">
        <f t="shared" si="23"/>
        <v>2011</v>
      </c>
      <c r="E186" s="1" t="s">
        <v>11</v>
      </c>
      <c r="F186" s="1" t="s">
        <v>12</v>
      </c>
      <c r="G186" s="6">
        <v>12</v>
      </c>
      <c r="H186" s="2">
        <v>9</v>
      </c>
      <c r="I186" s="2" t="s">
        <v>408</v>
      </c>
      <c r="J186" s="2" t="s">
        <v>24</v>
      </c>
      <c r="K186" s="2" t="s">
        <v>24</v>
      </c>
      <c r="L186" s="2">
        <v>57</v>
      </c>
      <c r="P186" s="1" t="s">
        <v>428</v>
      </c>
      <c r="Q186" s="1">
        <v>18</v>
      </c>
      <c r="R186" s="1" t="s">
        <v>452</v>
      </c>
      <c r="T186" s="8">
        <f t="shared" si="19"/>
        <v>92.376999999999995</v>
      </c>
      <c r="U186" s="8">
        <f t="shared" si="20"/>
        <v>87.239000000000004</v>
      </c>
      <c r="V186" s="8">
        <f t="shared" si="22"/>
        <v>5.137999999999991</v>
      </c>
    </row>
    <row r="187" spans="1:22" ht="11.25" customHeight="1" x14ac:dyDescent="0.2">
      <c r="A187" s="1" t="str">
        <f t="shared" si="17"/>
        <v>2011_AUS</v>
      </c>
      <c r="B187" s="1" t="str">
        <f t="shared" si="18"/>
        <v>2011_AUS#13</v>
      </c>
      <c r="C187" s="3">
        <v>40629</v>
      </c>
      <c r="D187" s="1">
        <f t="shared" si="23"/>
        <v>2011</v>
      </c>
      <c r="E187" s="1" t="s">
        <v>11</v>
      </c>
      <c r="F187" s="1" t="s">
        <v>12</v>
      </c>
      <c r="G187" s="6">
        <v>13</v>
      </c>
      <c r="H187" s="2">
        <v>21</v>
      </c>
      <c r="I187" s="2" t="s">
        <v>409</v>
      </c>
      <c r="J187" s="2" t="s">
        <v>229</v>
      </c>
      <c r="K187" s="2" t="s">
        <v>24</v>
      </c>
      <c r="L187" s="2">
        <v>56</v>
      </c>
      <c r="P187" s="1" t="s">
        <v>429</v>
      </c>
      <c r="Q187" s="1">
        <v>20</v>
      </c>
      <c r="R187" s="1" t="s">
        <v>454</v>
      </c>
      <c r="T187" s="8">
        <f t="shared" si="19"/>
        <v>92.55</v>
      </c>
      <c r="U187" s="8">
        <f t="shared" si="20"/>
        <v>89.341999999999999</v>
      </c>
      <c r="V187" s="8">
        <f t="shared" si="22"/>
        <v>3.2079999999999984</v>
      </c>
    </row>
    <row r="188" spans="1:22" ht="11.25" customHeight="1" x14ac:dyDescent="0.2">
      <c r="A188" s="1" t="str">
        <f t="shared" si="17"/>
        <v>2011_AUS</v>
      </c>
      <c r="B188" s="1" t="str">
        <f t="shared" si="18"/>
        <v>2011_AUS#14</v>
      </c>
      <c r="C188" s="3">
        <v>40629</v>
      </c>
      <c r="D188" s="1">
        <f t="shared" si="23"/>
        <v>2011</v>
      </c>
      <c r="E188" s="1" t="s">
        <v>11</v>
      </c>
      <c r="F188" s="1" t="s">
        <v>12</v>
      </c>
      <c r="G188" s="6">
        <v>14</v>
      </c>
      <c r="H188" s="2">
        <v>25</v>
      </c>
      <c r="I188" s="2" t="s">
        <v>410</v>
      </c>
      <c r="J188" s="2" t="s">
        <v>411</v>
      </c>
      <c r="K188" s="2" t="s">
        <v>315</v>
      </c>
      <c r="L188" s="2">
        <v>54</v>
      </c>
      <c r="P188" s="1" t="s">
        <v>432</v>
      </c>
      <c r="Q188" s="1">
        <v>22</v>
      </c>
      <c r="R188" s="1" t="s">
        <v>456</v>
      </c>
      <c r="T188" s="8">
        <f t="shared" si="19"/>
        <v>94.522999999999996</v>
      </c>
      <c r="U188" s="8">
        <f t="shared" si="20"/>
        <v>90.822000000000003</v>
      </c>
      <c r="V188" s="8">
        <f t="shared" si="22"/>
        <v>3.7009999999999934</v>
      </c>
    </row>
    <row r="189" spans="1:22" ht="11.25" customHeight="1" x14ac:dyDescent="0.2">
      <c r="A189" s="1" t="str">
        <f t="shared" si="17"/>
        <v>2011_AUS</v>
      </c>
      <c r="B189" s="1" t="str">
        <f t="shared" si="18"/>
        <v>2011_AUS#nc</v>
      </c>
      <c r="C189" s="3">
        <v>40629</v>
      </c>
      <c r="D189" s="1">
        <f t="shared" si="23"/>
        <v>2011</v>
      </c>
      <c r="E189" s="1" t="s">
        <v>11</v>
      </c>
      <c r="F189" s="1" t="s">
        <v>12</v>
      </c>
      <c r="G189" s="6" t="s">
        <v>268</v>
      </c>
      <c r="H189" s="2">
        <v>24</v>
      </c>
      <c r="I189" s="2" t="s">
        <v>357</v>
      </c>
      <c r="J189" s="2" t="s">
        <v>411</v>
      </c>
      <c r="K189" s="2" t="s">
        <v>315</v>
      </c>
      <c r="L189" s="2">
        <v>49</v>
      </c>
      <c r="P189" s="1" t="s">
        <v>435</v>
      </c>
      <c r="Q189" s="1">
        <v>21</v>
      </c>
      <c r="R189" s="1" t="s">
        <v>455</v>
      </c>
      <c r="T189" s="8">
        <f t="shared" si="19"/>
        <v>95.789000000000001</v>
      </c>
      <c r="U189" s="8">
        <f t="shared" si="20"/>
        <v>89.858000000000004</v>
      </c>
      <c r="V189" s="8">
        <f t="shared" si="22"/>
        <v>5.9309999999999974</v>
      </c>
    </row>
    <row r="190" spans="1:22" ht="11.25" customHeight="1" x14ac:dyDescent="0.2">
      <c r="A190" s="1" t="str">
        <f t="shared" si="17"/>
        <v>2011_AUS</v>
      </c>
      <c r="B190" s="1" t="str">
        <f t="shared" si="18"/>
        <v>2011_AUS#ab</v>
      </c>
      <c r="C190" s="3">
        <v>40629</v>
      </c>
      <c r="D190" s="1">
        <f t="shared" si="23"/>
        <v>2011</v>
      </c>
      <c r="E190" s="1" t="s">
        <v>11</v>
      </c>
      <c r="F190" s="1" t="s">
        <v>12</v>
      </c>
      <c r="G190" s="6" t="s">
        <v>13</v>
      </c>
      <c r="H190" s="2">
        <v>11</v>
      </c>
      <c r="I190" s="2" t="s">
        <v>412</v>
      </c>
      <c r="J190" s="2" t="s">
        <v>38</v>
      </c>
      <c r="K190" s="2" t="s">
        <v>315</v>
      </c>
      <c r="L190" s="2">
        <v>48</v>
      </c>
      <c r="P190" s="1" t="s">
        <v>425</v>
      </c>
      <c r="Q190" s="1">
        <v>17</v>
      </c>
      <c r="R190" s="1" t="s">
        <v>96</v>
      </c>
      <c r="T190" s="8">
        <f t="shared" si="19"/>
        <v>91.403999999999996</v>
      </c>
      <c r="U190" s="8" t="e">
        <f t="shared" si="20"/>
        <v>#VALUE!</v>
      </c>
      <c r="V190" s="8" t="e">
        <f t="shared" si="22"/>
        <v>#VALUE!</v>
      </c>
    </row>
    <row r="191" spans="1:22" ht="11.25" customHeight="1" x14ac:dyDescent="0.2">
      <c r="A191" s="1" t="str">
        <f t="shared" si="17"/>
        <v>2011_AUS</v>
      </c>
      <c r="B191" s="1" t="str">
        <f t="shared" si="18"/>
        <v>2011_AUS#ab</v>
      </c>
      <c r="C191" s="3">
        <v>40629</v>
      </c>
      <c r="D191" s="1">
        <f t="shared" si="23"/>
        <v>2011</v>
      </c>
      <c r="E191" s="1" t="s">
        <v>11</v>
      </c>
      <c r="F191" s="1" t="s">
        <v>12</v>
      </c>
      <c r="G191" s="6" t="s">
        <v>13</v>
      </c>
      <c r="H191" s="2">
        <v>8</v>
      </c>
      <c r="I191" s="2" t="s">
        <v>180</v>
      </c>
      <c r="J191" s="2" t="s">
        <v>20</v>
      </c>
      <c r="K191" s="2" t="s">
        <v>20</v>
      </c>
      <c r="L191" s="2">
        <v>22</v>
      </c>
      <c r="P191" s="1" t="s">
        <v>430</v>
      </c>
      <c r="Q191" s="1">
        <v>7</v>
      </c>
      <c r="R191" s="1" t="s">
        <v>442</v>
      </c>
      <c r="T191" s="8">
        <f t="shared" si="19"/>
        <v>93.503</v>
      </c>
      <c r="U191" s="8">
        <f t="shared" si="20"/>
        <v>85.421000000000006</v>
      </c>
      <c r="V191" s="8">
        <f t="shared" si="22"/>
        <v>8.0819999999999936</v>
      </c>
    </row>
    <row r="192" spans="1:22" ht="11.25" customHeight="1" x14ac:dyDescent="0.2">
      <c r="A192" s="1" t="str">
        <f t="shared" si="17"/>
        <v>2011_AUS</v>
      </c>
      <c r="B192" s="1" t="str">
        <f t="shared" si="18"/>
        <v>2011_AUS#ab</v>
      </c>
      <c r="C192" s="3">
        <v>40629</v>
      </c>
      <c r="D192" s="1">
        <f t="shared" si="23"/>
        <v>2011</v>
      </c>
      <c r="E192" s="1" t="s">
        <v>11</v>
      </c>
      <c r="F192" s="1" t="s">
        <v>12</v>
      </c>
      <c r="G192" s="6" t="s">
        <v>13</v>
      </c>
      <c r="H192" s="2">
        <v>20</v>
      </c>
      <c r="I192" s="2" t="s">
        <v>359</v>
      </c>
      <c r="J192" s="2" t="s">
        <v>229</v>
      </c>
      <c r="K192" s="2" t="s">
        <v>24</v>
      </c>
      <c r="L192" s="2">
        <v>19</v>
      </c>
      <c r="P192" s="1" t="s">
        <v>433</v>
      </c>
      <c r="Q192" s="1">
        <v>19</v>
      </c>
      <c r="R192" s="1" t="s">
        <v>453</v>
      </c>
      <c r="T192" s="8">
        <f t="shared" si="19"/>
        <v>94.918000000000006</v>
      </c>
      <c r="U192" s="8">
        <f t="shared" si="20"/>
        <v>89.254000000000005</v>
      </c>
      <c r="V192" s="8">
        <f t="shared" si="22"/>
        <v>5.6640000000000015</v>
      </c>
    </row>
    <row r="193" spans="1:22" ht="11.25" customHeight="1" x14ac:dyDescent="0.2">
      <c r="A193" s="1" t="str">
        <f t="shared" si="17"/>
        <v>2011_AUS</v>
      </c>
      <c r="B193" s="1" t="str">
        <f t="shared" si="18"/>
        <v>2011_AUS#ab</v>
      </c>
      <c r="C193" s="3">
        <v>40629</v>
      </c>
      <c r="D193" s="1">
        <f t="shared" si="23"/>
        <v>2011</v>
      </c>
      <c r="E193" s="1" t="s">
        <v>11</v>
      </c>
      <c r="F193" s="1" t="s">
        <v>12</v>
      </c>
      <c r="G193" s="6" t="s">
        <v>13</v>
      </c>
      <c r="H193" s="2">
        <v>7</v>
      </c>
      <c r="I193" s="2" t="s">
        <v>361</v>
      </c>
      <c r="J193" s="2" t="s">
        <v>20</v>
      </c>
      <c r="K193" s="2" t="s">
        <v>20</v>
      </c>
      <c r="L193" s="2">
        <v>19</v>
      </c>
      <c r="P193" s="1" t="s">
        <v>434</v>
      </c>
      <c r="Q193" s="1">
        <v>11</v>
      </c>
      <c r="R193" s="1" t="s">
        <v>446</v>
      </c>
      <c r="T193" s="8">
        <f t="shared" si="19"/>
        <v>95.319000000000003</v>
      </c>
      <c r="U193" s="8">
        <f t="shared" si="20"/>
        <v>85.971000000000004</v>
      </c>
      <c r="V193" s="8">
        <f t="shared" si="22"/>
        <v>9.347999999999999</v>
      </c>
    </row>
    <row r="194" spans="1:22" ht="11.25" customHeight="1" x14ac:dyDescent="0.2">
      <c r="A194" s="1" t="str">
        <f t="shared" si="17"/>
        <v>2011_AUS</v>
      </c>
      <c r="B194" s="1" t="str">
        <f t="shared" si="18"/>
        <v>2011_AUS#ab</v>
      </c>
      <c r="C194" s="3">
        <v>40629</v>
      </c>
      <c r="D194" s="1">
        <f t="shared" si="23"/>
        <v>2011</v>
      </c>
      <c r="E194" s="1" t="s">
        <v>11</v>
      </c>
      <c r="F194" s="1" t="s">
        <v>12</v>
      </c>
      <c r="G194" s="6" t="s">
        <v>13</v>
      </c>
      <c r="H194" s="2">
        <v>12</v>
      </c>
      <c r="I194" s="2" t="s">
        <v>230</v>
      </c>
      <c r="J194" s="2" t="s">
        <v>38</v>
      </c>
      <c r="K194" s="2" t="s">
        <v>315</v>
      </c>
      <c r="L194" s="2">
        <v>9</v>
      </c>
      <c r="P194" s="1" t="s">
        <v>431</v>
      </c>
      <c r="Q194" s="1">
        <v>15</v>
      </c>
      <c r="R194" s="1" t="s">
        <v>450</v>
      </c>
      <c r="T194" s="8">
        <f t="shared" si="19"/>
        <v>94.102000000000004</v>
      </c>
      <c r="U194" s="8">
        <f t="shared" si="20"/>
        <v>86.768000000000001</v>
      </c>
      <c r="V194" s="8">
        <f t="shared" si="22"/>
        <v>7.3340000000000032</v>
      </c>
    </row>
    <row r="195" spans="1:22" ht="11.25" customHeight="1" x14ac:dyDescent="0.2">
      <c r="A195" s="1" t="str">
        <f t="shared" ref="A195:A258" si="24">D195&amp;"_"&amp;UPPER(LEFT(F195,3))</f>
        <v>2011_AUS</v>
      </c>
      <c r="B195" s="1" t="str">
        <f t="shared" ref="B195:B258" si="25">$D195&amp;"_"&amp;UPPER(LEFT($F195,3))&amp;"#"&amp;$G195</f>
        <v>2011_AUS#nq</v>
      </c>
      <c r="C195" s="3">
        <v>40629</v>
      </c>
      <c r="D195" s="1">
        <f t="shared" si="23"/>
        <v>2011</v>
      </c>
      <c r="E195" s="1" t="s">
        <v>11</v>
      </c>
      <c r="F195" s="1" t="s">
        <v>12</v>
      </c>
      <c r="G195" s="6" t="s">
        <v>231</v>
      </c>
      <c r="H195" s="2">
        <v>23</v>
      </c>
      <c r="I195" s="2" t="s">
        <v>413</v>
      </c>
      <c r="J195" s="2" t="s">
        <v>363</v>
      </c>
      <c r="K195" s="2" t="s">
        <v>315</v>
      </c>
      <c r="Q195" s="1">
        <v>23</v>
      </c>
      <c r="R195" s="1" t="s">
        <v>457</v>
      </c>
      <c r="T195" s="8" t="str">
        <f t="shared" ref="T195:T258" si="26">IF(ISBLANK($P195),"",LEFT($P195,1)*60+(RIGHT(LEFT($P195,4),2))+("0,"&amp;RIGHT($P195,3)))</f>
        <v/>
      </c>
      <c r="U195" s="8">
        <f t="shared" ref="U195:U258" si="27">IF(ISBLANK($R195),"",LEFT($R195,1)*60+(RIGHT(LEFT($R195,4),2))+("0,"&amp;RIGHT($R195,3)))</f>
        <v>92.977999999999994</v>
      </c>
      <c r="V195" s="8" t="str">
        <f t="shared" si="22"/>
        <v/>
      </c>
    </row>
    <row r="196" spans="1:22" ht="11.25" customHeight="1" x14ac:dyDescent="0.2">
      <c r="A196" s="1" t="str">
        <f t="shared" si="24"/>
        <v>2011_AUS</v>
      </c>
      <c r="B196" s="1" t="str">
        <f t="shared" si="25"/>
        <v>2011_AUS#nq</v>
      </c>
      <c r="C196" s="3">
        <v>40629</v>
      </c>
      <c r="D196" s="1">
        <f t="shared" si="23"/>
        <v>2011</v>
      </c>
      <c r="E196" s="1" t="s">
        <v>11</v>
      </c>
      <c r="F196" s="1" t="s">
        <v>12</v>
      </c>
      <c r="G196" s="6" t="s">
        <v>231</v>
      </c>
      <c r="H196" s="2">
        <v>22</v>
      </c>
      <c r="I196" s="2" t="s">
        <v>364</v>
      </c>
      <c r="J196" s="2" t="s">
        <v>363</v>
      </c>
      <c r="K196" s="2" t="s">
        <v>315</v>
      </c>
      <c r="Q196" s="1">
        <v>24</v>
      </c>
      <c r="R196" s="1" t="s">
        <v>288</v>
      </c>
      <c r="T196" s="8" t="str">
        <f t="shared" si="26"/>
        <v/>
      </c>
      <c r="U196" s="8">
        <f t="shared" si="27"/>
        <v>94.293000000000006</v>
      </c>
      <c r="V196" s="8" t="str">
        <f t="shared" si="22"/>
        <v/>
      </c>
    </row>
    <row r="197" spans="1:22" ht="11.25" customHeight="1" x14ac:dyDescent="0.2">
      <c r="A197" s="1" t="str">
        <f t="shared" si="24"/>
        <v>2010_AUS</v>
      </c>
      <c r="B197" s="1" t="str">
        <f t="shared" si="25"/>
        <v>2010_AUS#1</v>
      </c>
      <c r="C197" s="3">
        <v>40265</v>
      </c>
      <c r="D197" s="1">
        <f t="shared" si="23"/>
        <v>2010</v>
      </c>
      <c r="E197" s="1" t="s">
        <v>11</v>
      </c>
      <c r="F197" s="1" t="s">
        <v>12</v>
      </c>
      <c r="G197" s="6">
        <v>1</v>
      </c>
      <c r="H197" s="2">
        <v>1</v>
      </c>
      <c r="I197" s="2" t="s">
        <v>181</v>
      </c>
      <c r="J197" s="2" t="s">
        <v>33</v>
      </c>
      <c r="K197" s="2" t="s">
        <v>20</v>
      </c>
      <c r="L197" s="2">
        <v>58</v>
      </c>
      <c r="M197" s="2">
        <v>25</v>
      </c>
      <c r="P197" s="1" t="s">
        <v>488</v>
      </c>
      <c r="Q197" s="1">
        <v>4</v>
      </c>
      <c r="R197" s="1" t="s">
        <v>210</v>
      </c>
      <c r="S197" s="1">
        <v>33</v>
      </c>
      <c r="T197" s="8">
        <f t="shared" si="26"/>
        <v>89.290999999999997</v>
      </c>
      <c r="U197" s="8">
        <f t="shared" si="27"/>
        <v>84.674999999999997</v>
      </c>
      <c r="V197" s="8">
        <f t="shared" si="22"/>
        <v>4.6159999999999997</v>
      </c>
    </row>
    <row r="198" spans="1:22" ht="11.25" customHeight="1" x14ac:dyDescent="0.2">
      <c r="A198" s="1" t="str">
        <f t="shared" si="24"/>
        <v>2010_AUS</v>
      </c>
      <c r="B198" s="1" t="str">
        <f t="shared" si="25"/>
        <v>2010_AUS#2</v>
      </c>
      <c r="C198" s="3">
        <v>40265</v>
      </c>
      <c r="D198" s="1">
        <f t="shared" ref="D198:D221" si="28">YEAR(C198)</f>
        <v>2010</v>
      </c>
      <c r="E198" s="1" t="s">
        <v>11</v>
      </c>
      <c r="F198" s="1" t="s">
        <v>12</v>
      </c>
      <c r="G198" s="6">
        <v>2</v>
      </c>
      <c r="H198" s="2">
        <v>11</v>
      </c>
      <c r="I198" s="2" t="s">
        <v>39</v>
      </c>
      <c r="J198" s="2" t="s">
        <v>24</v>
      </c>
      <c r="K198" s="2" t="s">
        <v>24</v>
      </c>
      <c r="L198" s="2">
        <v>58</v>
      </c>
      <c r="M198" s="2">
        <v>18</v>
      </c>
      <c r="P198" s="1" t="s">
        <v>490</v>
      </c>
      <c r="Q198" s="1">
        <v>9</v>
      </c>
      <c r="R198" s="1" t="s">
        <v>468</v>
      </c>
      <c r="T198" s="8">
        <f t="shared" si="26"/>
        <v>89.57</v>
      </c>
      <c r="U198" s="8">
        <f t="shared" si="27"/>
        <v>85.372</v>
      </c>
      <c r="V198" s="8">
        <f t="shared" si="22"/>
        <v>4.1979999999999933</v>
      </c>
    </row>
    <row r="199" spans="1:22" ht="11.25" customHeight="1" x14ac:dyDescent="0.2">
      <c r="A199" s="1" t="str">
        <f t="shared" si="24"/>
        <v>2010_AUS</v>
      </c>
      <c r="B199" s="1" t="str">
        <f t="shared" si="25"/>
        <v>2010_AUS#3</v>
      </c>
      <c r="C199" s="3">
        <v>40265</v>
      </c>
      <c r="D199" s="1">
        <f t="shared" si="28"/>
        <v>2010</v>
      </c>
      <c r="E199" s="1" t="s">
        <v>11</v>
      </c>
      <c r="F199" s="1" t="s">
        <v>12</v>
      </c>
      <c r="G199" s="6">
        <v>3</v>
      </c>
      <c r="H199" s="2">
        <v>7</v>
      </c>
      <c r="I199" s="2" t="s">
        <v>139</v>
      </c>
      <c r="J199" s="2" t="s">
        <v>5</v>
      </c>
      <c r="K199" s="2" t="s">
        <v>5</v>
      </c>
      <c r="L199" s="2">
        <v>58</v>
      </c>
      <c r="M199" s="2">
        <v>15</v>
      </c>
      <c r="P199" s="1" t="s">
        <v>489</v>
      </c>
      <c r="Q199" s="1">
        <v>5</v>
      </c>
      <c r="R199" s="1" t="s">
        <v>464</v>
      </c>
      <c r="T199" s="8">
        <f t="shared" si="26"/>
        <v>89.537000000000006</v>
      </c>
      <c r="U199" s="8">
        <f t="shared" si="27"/>
        <v>84.837000000000003</v>
      </c>
      <c r="V199" s="8">
        <f t="shared" si="22"/>
        <v>4.7000000000000028</v>
      </c>
    </row>
    <row r="200" spans="1:22" ht="11.25" customHeight="1" x14ac:dyDescent="0.2">
      <c r="A200" s="1" t="str">
        <f t="shared" si="24"/>
        <v>2010_AUS</v>
      </c>
      <c r="B200" s="1" t="str">
        <f t="shared" si="25"/>
        <v>2010_AUS#4</v>
      </c>
      <c r="C200" s="3">
        <v>40265</v>
      </c>
      <c r="D200" s="1">
        <f t="shared" si="28"/>
        <v>2010</v>
      </c>
      <c r="E200" s="1" t="s">
        <v>11</v>
      </c>
      <c r="F200" s="1" t="s">
        <v>12</v>
      </c>
      <c r="G200" s="6">
        <v>4</v>
      </c>
      <c r="H200" s="2">
        <v>8</v>
      </c>
      <c r="I200" s="2" t="s">
        <v>97</v>
      </c>
      <c r="J200" s="2" t="s">
        <v>5</v>
      </c>
      <c r="K200" s="2" t="s">
        <v>5</v>
      </c>
      <c r="L200" s="2">
        <v>58</v>
      </c>
      <c r="M200" s="2">
        <v>12</v>
      </c>
      <c r="P200" s="1" t="s">
        <v>492</v>
      </c>
      <c r="Q200" s="1">
        <v>3</v>
      </c>
      <c r="R200" s="1" t="s">
        <v>463</v>
      </c>
      <c r="T200" s="8">
        <f t="shared" si="26"/>
        <v>89.706999999999994</v>
      </c>
      <c r="U200" s="8">
        <f t="shared" si="27"/>
        <v>84.111000000000004</v>
      </c>
      <c r="V200" s="8">
        <f t="shared" si="22"/>
        <v>5.5959999999999894</v>
      </c>
    </row>
    <row r="201" spans="1:22" ht="11.25" customHeight="1" x14ac:dyDescent="0.2">
      <c r="A201" s="1" t="str">
        <f t="shared" si="24"/>
        <v>2010_AUS</v>
      </c>
      <c r="B201" s="1" t="str">
        <f t="shared" si="25"/>
        <v>2010_AUS#5</v>
      </c>
      <c r="C201" s="3">
        <v>40265</v>
      </c>
      <c r="D201" s="1">
        <f t="shared" si="28"/>
        <v>2010</v>
      </c>
      <c r="E201" s="1" t="s">
        <v>11</v>
      </c>
      <c r="F201" s="1" t="s">
        <v>12</v>
      </c>
      <c r="G201" s="6">
        <v>5</v>
      </c>
      <c r="H201" s="2">
        <v>4</v>
      </c>
      <c r="I201" s="2" t="s">
        <v>180</v>
      </c>
      <c r="J201" s="2" t="s">
        <v>20</v>
      </c>
      <c r="K201" s="2" t="s">
        <v>20</v>
      </c>
      <c r="L201" s="2">
        <v>58</v>
      </c>
      <c r="M201" s="2">
        <v>10</v>
      </c>
      <c r="P201" s="1" t="s">
        <v>484</v>
      </c>
      <c r="Q201" s="1">
        <v>6</v>
      </c>
      <c r="R201" s="1" t="s">
        <v>465</v>
      </c>
      <c r="T201" s="8">
        <f t="shared" si="26"/>
        <v>88.489000000000004</v>
      </c>
      <c r="U201" s="8">
        <f t="shared" si="27"/>
        <v>84.884</v>
      </c>
      <c r="V201" s="8">
        <f t="shared" si="22"/>
        <v>3.605000000000004</v>
      </c>
    </row>
    <row r="202" spans="1:22" ht="11.25" customHeight="1" x14ac:dyDescent="0.2">
      <c r="A202" s="1" t="str">
        <f t="shared" si="24"/>
        <v>2010_AUS</v>
      </c>
      <c r="B202" s="1" t="str">
        <f t="shared" si="25"/>
        <v>2010_AUS#6</v>
      </c>
      <c r="C202" s="3">
        <v>40265</v>
      </c>
      <c r="D202" s="1">
        <f t="shared" si="28"/>
        <v>2010</v>
      </c>
      <c r="E202" s="1" t="s">
        <v>11</v>
      </c>
      <c r="F202" s="1" t="s">
        <v>12</v>
      </c>
      <c r="G202" s="6">
        <v>6</v>
      </c>
      <c r="H202" s="2">
        <v>2</v>
      </c>
      <c r="I202" s="2" t="s">
        <v>15</v>
      </c>
      <c r="J202" s="2" t="s">
        <v>33</v>
      </c>
      <c r="K202" s="2" t="s">
        <v>20</v>
      </c>
      <c r="L202" s="2">
        <v>58</v>
      </c>
      <c r="M202" s="2">
        <v>8</v>
      </c>
      <c r="P202" s="1" t="s">
        <v>485</v>
      </c>
      <c r="Q202" s="1">
        <v>11</v>
      </c>
      <c r="R202" s="1" t="s">
        <v>470</v>
      </c>
      <c r="T202" s="8">
        <f t="shared" si="26"/>
        <v>88.506</v>
      </c>
      <c r="U202" s="8">
        <f t="shared" si="27"/>
        <v>85.183999999999997</v>
      </c>
      <c r="V202" s="8">
        <f t="shared" si="22"/>
        <v>3.3220000000000027</v>
      </c>
    </row>
    <row r="203" spans="1:22" ht="11.25" customHeight="1" x14ac:dyDescent="0.2">
      <c r="A203" s="1" t="str">
        <f t="shared" si="24"/>
        <v>2010_AUS</v>
      </c>
      <c r="B203" s="1" t="str">
        <f t="shared" si="25"/>
        <v>2010_AUS#7</v>
      </c>
      <c r="C203" s="3">
        <v>40265</v>
      </c>
      <c r="D203" s="1">
        <f t="shared" si="28"/>
        <v>2010</v>
      </c>
      <c r="E203" s="1" t="s">
        <v>11</v>
      </c>
      <c r="F203" s="1" t="s">
        <v>12</v>
      </c>
      <c r="G203" s="6">
        <v>7</v>
      </c>
      <c r="H203" s="2">
        <v>15</v>
      </c>
      <c r="I203" s="2" t="s">
        <v>413</v>
      </c>
      <c r="J203" s="2" t="s">
        <v>101</v>
      </c>
      <c r="K203" s="2" t="s">
        <v>20</v>
      </c>
      <c r="L203" s="2">
        <v>58</v>
      </c>
      <c r="M203" s="2">
        <v>6</v>
      </c>
      <c r="P203" s="1" t="s">
        <v>491</v>
      </c>
      <c r="Q203" s="1">
        <v>13</v>
      </c>
      <c r="R203" s="1" t="s">
        <v>472</v>
      </c>
      <c r="T203" s="8">
        <f t="shared" si="26"/>
        <v>89.685000000000002</v>
      </c>
      <c r="U203" s="8">
        <f t="shared" si="27"/>
        <v>85.742999999999995</v>
      </c>
      <c r="V203" s="8">
        <f t="shared" si="22"/>
        <v>3.9420000000000073</v>
      </c>
    </row>
    <row r="204" spans="1:22" ht="11.25" customHeight="1" x14ac:dyDescent="0.2">
      <c r="A204" s="1" t="str">
        <f t="shared" si="24"/>
        <v>2010_AUS</v>
      </c>
      <c r="B204" s="1" t="str">
        <f t="shared" si="25"/>
        <v>2010_AUS#8</v>
      </c>
      <c r="C204" s="3">
        <v>40265</v>
      </c>
      <c r="D204" s="1">
        <f t="shared" si="28"/>
        <v>2010</v>
      </c>
      <c r="E204" s="1" t="s">
        <v>11</v>
      </c>
      <c r="F204" s="1" t="s">
        <v>12</v>
      </c>
      <c r="G204" s="6">
        <v>8</v>
      </c>
      <c r="H204" s="2">
        <v>9</v>
      </c>
      <c r="I204" s="2" t="s">
        <v>412</v>
      </c>
      <c r="J204" s="2" t="s">
        <v>38</v>
      </c>
      <c r="K204" s="2" t="s">
        <v>315</v>
      </c>
      <c r="L204" s="2">
        <v>58</v>
      </c>
      <c r="M204" s="2">
        <v>4</v>
      </c>
      <c r="P204" s="1" t="s">
        <v>487</v>
      </c>
      <c r="Q204" s="1">
        <v>8</v>
      </c>
      <c r="R204" s="1" t="s">
        <v>467</v>
      </c>
      <c r="T204" s="8">
        <f t="shared" si="26"/>
        <v>89.21</v>
      </c>
      <c r="U204" s="8">
        <f t="shared" si="27"/>
        <v>85.216999999999999</v>
      </c>
      <c r="V204" s="8">
        <f t="shared" si="22"/>
        <v>3.992999999999995</v>
      </c>
    </row>
    <row r="205" spans="1:22" ht="11.25" customHeight="1" x14ac:dyDescent="0.2">
      <c r="A205" s="1" t="str">
        <f t="shared" si="24"/>
        <v>2010_AUS</v>
      </c>
      <c r="B205" s="1" t="str">
        <f t="shared" si="25"/>
        <v>2010_AUS#9</v>
      </c>
      <c r="C205" s="3">
        <v>40265</v>
      </c>
      <c r="D205" s="1">
        <f t="shared" si="28"/>
        <v>2010</v>
      </c>
      <c r="E205" s="1" t="s">
        <v>11</v>
      </c>
      <c r="F205" s="1" t="s">
        <v>12</v>
      </c>
      <c r="G205" s="6">
        <v>9</v>
      </c>
      <c r="H205" s="2">
        <v>6</v>
      </c>
      <c r="I205" s="2" t="s">
        <v>313</v>
      </c>
      <c r="J205" s="2" t="s">
        <v>21</v>
      </c>
      <c r="K205" s="2" t="s">
        <v>24</v>
      </c>
      <c r="L205" s="2">
        <v>58</v>
      </c>
      <c r="M205" s="2">
        <v>2</v>
      </c>
      <c r="P205" s="1" t="s">
        <v>483</v>
      </c>
      <c r="Q205" s="1">
        <v>2</v>
      </c>
      <c r="R205" s="1" t="s">
        <v>462</v>
      </c>
      <c r="S205" s="1">
        <v>2</v>
      </c>
      <c r="T205" s="8">
        <f t="shared" si="26"/>
        <v>88.358000000000004</v>
      </c>
      <c r="U205" s="8">
        <f t="shared" si="27"/>
        <v>84.034999999999997</v>
      </c>
      <c r="V205" s="8">
        <f t="shared" si="22"/>
        <v>4.3230000000000075</v>
      </c>
    </row>
    <row r="206" spans="1:22" ht="11.25" customHeight="1" x14ac:dyDescent="0.2">
      <c r="A206" s="1" t="str">
        <f t="shared" si="24"/>
        <v>2010_AUS</v>
      </c>
      <c r="B206" s="1" t="str">
        <f t="shared" si="25"/>
        <v>2010_AUS#10</v>
      </c>
      <c r="C206" s="3">
        <v>40265</v>
      </c>
      <c r="D206" s="1">
        <f t="shared" si="28"/>
        <v>2010</v>
      </c>
      <c r="E206" s="1" t="s">
        <v>11</v>
      </c>
      <c r="F206" s="1" t="s">
        <v>12</v>
      </c>
      <c r="G206" s="6">
        <v>10</v>
      </c>
      <c r="H206" s="2">
        <v>3</v>
      </c>
      <c r="I206" s="2" t="s">
        <v>361</v>
      </c>
      <c r="J206" s="2" t="s">
        <v>20</v>
      </c>
      <c r="K206" s="2" t="s">
        <v>20</v>
      </c>
      <c r="L206" s="2">
        <v>58</v>
      </c>
      <c r="M206" s="2">
        <v>1</v>
      </c>
      <c r="P206" s="1" t="s">
        <v>486</v>
      </c>
      <c r="Q206" s="1">
        <v>7</v>
      </c>
      <c r="R206" s="1" t="s">
        <v>466</v>
      </c>
      <c r="T206" s="8">
        <f t="shared" si="26"/>
        <v>89.185000000000002</v>
      </c>
      <c r="U206" s="8">
        <f t="shared" si="27"/>
        <v>84.927000000000007</v>
      </c>
      <c r="V206" s="8">
        <f t="shared" si="22"/>
        <v>4.2579999999999956</v>
      </c>
    </row>
    <row r="207" spans="1:22" ht="11.25" customHeight="1" x14ac:dyDescent="0.2">
      <c r="A207" s="1" t="str">
        <f t="shared" si="24"/>
        <v>2010_AUS</v>
      </c>
      <c r="B207" s="1" t="str">
        <f t="shared" si="25"/>
        <v>2010_AUS#11</v>
      </c>
      <c r="C207" s="3">
        <v>40265</v>
      </c>
      <c r="D207" s="1">
        <f t="shared" si="28"/>
        <v>2010</v>
      </c>
      <c r="E207" s="1" t="s">
        <v>11</v>
      </c>
      <c r="F207" s="1" t="s">
        <v>12</v>
      </c>
      <c r="G207" s="6">
        <v>11</v>
      </c>
      <c r="H207" s="2">
        <v>17</v>
      </c>
      <c r="I207" s="2" t="s">
        <v>407</v>
      </c>
      <c r="J207" s="2" t="s">
        <v>30</v>
      </c>
      <c r="K207" s="2" t="s">
        <v>5</v>
      </c>
      <c r="L207" s="2">
        <v>58</v>
      </c>
      <c r="P207" s="1" t="s">
        <v>493</v>
      </c>
      <c r="Q207" s="1">
        <v>17</v>
      </c>
      <c r="R207" s="1" t="s">
        <v>476</v>
      </c>
      <c r="T207" s="8">
        <f t="shared" si="26"/>
        <v>89.712999999999994</v>
      </c>
      <c r="U207" s="8">
        <f t="shared" si="27"/>
        <v>86.088999999999999</v>
      </c>
      <c r="V207" s="8">
        <f t="shared" si="22"/>
        <v>3.6239999999999952</v>
      </c>
    </row>
    <row r="208" spans="1:22" ht="11.25" customHeight="1" x14ac:dyDescent="0.2">
      <c r="A208" s="1" t="str">
        <f t="shared" si="24"/>
        <v>2010_AUS</v>
      </c>
      <c r="B208" s="1" t="str">
        <f t="shared" si="25"/>
        <v>2010_AUS#12</v>
      </c>
      <c r="C208" s="3">
        <v>40265</v>
      </c>
      <c r="D208" s="1">
        <f t="shared" si="28"/>
        <v>2010</v>
      </c>
      <c r="E208" s="1" t="s">
        <v>11</v>
      </c>
      <c r="F208" s="1" t="s">
        <v>12</v>
      </c>
      <c r="G208" s="6">
        <v>12</v>
      </c>
      <c r="H208" s="2">
        <v>22</v>
      </c>
      <c r="I208" s="2" t="s">
        <v>362</v>
      </c>
      <c r="J208" s="2" t="s">
        <v>458</v>
      </c>
      <c r="K208" s="2" t="s">
        <v>5</v>
      </c>
      <c r="L208" s="2">
        <v>58</v>
      </c>
      <c r="P208" s="1" t="s">
        <v>494</v>
      </c>
      <c r="Q208" s="1">
        <v>14</v>
      </c>
      <c r="R208" s="1" t="s">
        <v>473</v>
      </c>
      <c r="T208" s="8">
        <f t="shared" si="26"/>
        <v>90.587000000000003</v>
      </c>
      <c r="U208" s="8">
        <f t="shared" si="27"/>
        <v>85.747</v>
      </c>
      <c r="V208" s="8">
        <f t="shared" si="22"/>
        <v>4.8400000000000034</v>
      </c>
    </row>
    <row r="209" spans="1:22" ht="11.25" customHeight="1" x14ac:dyDescent="0.2">
      <c r="A209" s="1" t="str">
        <f t="shared" si="24"/>
        <v>2010_AUS</v>
      </c>
      <c r="B209" s="1" t="str">
        <f t="shared" si="25"/>
        <v>2010_AUS#13</v>
      </c>
      <c r="C209" s="3">
        <v>40265</v>
      </c>
      <c r="D209" s="1">
        <f t="shared" si="28"/>
        <v>2010</v>
      </c>
      <c r="E209" s="1" t="s">
        <v>11</v>
      </c>
      <c r="F209" s="1" t="s">
        <v>12</v>
      </c>
      <c r="G209" s="6">
        <v>13</v>
      </c>
      <c r="H209" s="2">
        <v>19</v>
      </c>
      <c r="I209" s="2" t="s">
        <v>359</v>
      </c>
      <c r="J209" s="2" t="s">
        <v>229</v>
      </c>
      <c r="K209" s="2" t="s">
        <v>315</v>
      </c>
      <c r="L209" s="2">
        <v>56</v>
      </c>
      <c r="P209" s="1" t="s">
        <v>496</v>
      </c>
      <c r="Q209" s="1">
        <v>19</v>
      </c>
      <c r="R209" s="1" t="s">
        <v>478</v>
      </c>
      <c r="T209" s="8">
        <f t="shared" si="26"/>
        <v>93.638000000000005</v>
      </c>
      <c r="U209" s="8">
        <f t="shared" si="27"/>
        <v>88.796999999999997</v>
      </c>
      <c r="V209" s="8">
        <f t="shared" si="22"/>
        <v>4.8410000000000082</v>
      </c>
    </row>
    <row r="210" spans="1:22" ht="11.25" customHeight="1" x14ac:dyDescent="0.2">
      <c r="A210" s="1" t="str">
        <f t="shared" si="24"/>
        <v>2010_AUS</v>
      </c>
      <c r="B210" s="1" t="str">
        <f t="shared" si="25"/>
        <v>2010_AUS#14</v>
      </c>
      <c r="C210" s="3">
        <v>40265</v>
      </c>
      <c r="D210" s="1">
        <f t="shared" si="28"/>
        <v>2010</v>
      </c>
      <c r="E210" s="1" t="s">
        <v>11</v>
      </c>
      <c r="F210" s="1" t="s">
        <v>12</v>
      </c>
      <c r="G210" s="6">
        <v>14</v>
      </c>
      <c r="H210" s="2">
        <v>20</v>
      </c>
      <c r="I210" s="2" t="s">
        <v>459</v>
      </c>
      <c r="J210" s="2" t="s">
        <v>363</v>
      </c>
      <c r="K210" s="2" t="s">
        <v>315</v>
      </c>
      <c r="L210" s="2">
        <v>53</v>
      </c>
      <c r="P210" s="1" t="s">
        <v>498</v>
      </c>
      <c r="Q210" s="1">
        <v>24</v>
      </c>
      <c r="R210" s="1" t="s">
        <v>482</v>
      </c>
      <c r="T210" s="8">
        <f t="shared" si="26"/>
        <v>95.045000000000002</v>
      </c>
      <c r="U210" s="8">
        <f t="shared" si="27"/>
        <v>90.613</v>
      </c>
      <c r="V210" s="8">
        <f t="shared" si="22"/>
        <v>4.4320000000000022</v>
      </c>
    </row>
    <row r="211" spans="1:22" ht="11.25" customHeight="1" x14ac:dyDescent="0.2">
      <c r="A211" s="1" t="str">
        <f t="shared" si="24"/>
        <v>2010_AUS</v>
      </c>
      <c r="B211" s="1" t="str">
        <f t="shared" si="25"/>
        <v>2010_AUS#ab</v>
      </c>
      <c r="C211" s="3">
        <v>40265</v>
      </c>
      <c r="D211" s="1">
        <f t="shared" si="28"/>
        <v>2010</v>
      </c>
      <c r="E211" s="1" t="s">
        <v>11</v>
      </c>
      <c r="F211" s="1" t="s">
        <v>12</v>
      </c>
      <c r="G211" s="6" t="s">
        <v>13</v>
      </c>
      <c r="H211" s="2">
        <v>24</v>
      </c>
      <c r="I211" s="2" t="s">
        <v>357</v>
      </c>
      <c r="J211" s="2" t="s">
        <v>411</v>
      </c>
      <c r="K211" s="2" t="s">
        <v>315</v>
      </c>
      <c r="L211" s="2">
        <v>41</v>
      </c>
      <c r="P211" s="1" t="s">
        <v>497</v>
      </c>
      <c r="Q211" s="1">
        <v>21</v>
      </c>
      <c r="R211" s="1" t="s">
        <v>479</v>
      </c>
      <c r="T211" s="8">
        <f t="shared" si="26"/>
        <v>94.23</v>
      </c>
      <c r="U211" s="8">
        <f t="shared" si="27"/>
        <v>89.591999999999999</v>
      </c>
      <c r="V211" s="8">
        <f t="shared" si="22"/>
        <v>4.6380000000000052</v>
      </c>
    </row>
    <row r="212" spans="1:22" ht="11.25" customHeight="1" x14ac:dyDescent="0.2">
      <c r="A212" s="1" t="str">
        <f t="shared" si="24"/>
        <v>2010_AUS</v>
      </c>
      <c r="B212" s="1" t="str">
        <f t="shared" si="25"/>
        <v>2010_AUS#ab</v>
      </c>
      <c r="C212" s="3">
        <v>40265</v>
      </c>
      <c r="D212" s="1">
        <f t="shared" si="28"/>
        <v>2010</v>
      </c>
      <c r="E212" s="1" t="s">
        <v>11</v>
      </c>
      <c r="F212" s="1" t="s">
        <v>12</v>
      </c>
      <c r="G212" s="6" t="s">
        <v>13</v>
      </c>
      <c r="H212" s="2">
        <v>25</v>
      </c>
      <c r="I212" s="2" t="s">
        <v>460</v>
      </c>
      <c r="J212" s="2" t="s">
        <v>411</v>
      </c>
      <c r="K212" s="2" t="s">
        <v>315</v>
      </c>
      <c r="L212" s="2">
        <v>26</v>
      </c>
      <c r="P212" s="1" t="s">
        <v>499</v>
      </c>
      <c r="Q212" s="1">
        <v>22</v>
      </c>
      <c r="R212" s="1" t="s">
        <v>480</v>
      </c>
      <c r="T212" s="8">
        <f t="shared" si="26"/>
        <v>96.606999999999999</v>
      </c>
      <c r="U212" s="8">
        <f t="shared" si="27"/>
        <v>90.185000000000002</v>
      </c>
      <c r="V212" s="8">
        <f t="shared" si="22"/>
        <v>6.421999999999997</v>
      </c>
    </row>
    <row r="213" spans="1:22" ht="11.25" customHeight="1" x14ac:dyDescent="0.2">
      <c r="A213" s="1" t="str">
        <f t="shared" si="24"/>
        <v>2010_AUS</v>
      </c>
      <c r="B213" s="1" t="str">
        <f t="shared" si="25"/>
        <v>2010_AUS#ab</v>
      </c>
      <c r="C213" s="3">
        <v>40265</v>
      </c>
      <c r="D213" s="1">
        <f t="shared" si="28"/>
        <v>2010</v>
      </c>
      <c r="E213" s="1" t="s">
        <v>11</v>
      </c>
      <c r="F213" s="1" t="s">
        <v>12</v>
      </c>
      <c r="G213" s="6" t="s">
        <v>13</v>
      </c>
      <c r="H213" s="2">
        <v>5</v>
      </c>
      <c r="I213" s="2" t="s">
        <v>17</v>
      </c>
      <c r="J213" s="2" t="s">
        <v>21</v>
      </c>
      <c r="K213" s="2" t="s">
        <v>24</v>
      </c>
      <c r="L213" s="2">
        <v>25</v>
      </c>
      <c r="P213" s="1" t="s">
        <v>495</v>
      </c>
      <c r="Q213" s="1">
        <v>1</v>
      </c>
      <c r="R213" s="1" t="s">
        <v>461</v>
      </c>
      <c r="S213" s="1">
        <v>23</v>
      </c>
      <c r="T213" s="8">
        <f t="shared" si="26"/>
        <v>91.555999999999997</v>
      </c>
      <c r="U213" s="8">
        <f t="shared" si="27"/>
        <v>83.918999999999997</v>
      </c>
      <c r="V213" s="8">
        <f t="shared" si="22"/>
        <v>7.6370000000000005</v>
      </c>
    </row>
    <row r="214" spans="1:22" ht="11.25" customHeight="1" x14ac:dyDescent="0.2">
      <c r="A214" s="1" t="str">
        <f t="shared" si="24"/>
        <v>2010_AUS</v>
      </c>
      <c r="B214" s="1" t="str">
        <f t="shared" si="25"/>
        <v>2010_AUS#ab</v>
      </c>
      <c r="C214" s="3">
        <v>40265</v>
      </c>
      <c r="D214" s="1">
        <f t="shared" si="28"/>
        <v>2010</v>
      </c>
      <c r="E214" s="1" t="s">
        <v>11</v>
      </c>
      <c r="F214" s="1" t="s">
        <v>12</v>
      </c>
      <c r="G214" s="6" t="s">
        <v>13</v>
      </c>
      <c r="H214" s="2">
        <v>14</v>
      </c>
      <c r="I214" s="2" t="s">
        <v>266</v>
      </c>
      <c r="J214" s="2" t="s">
        <v>101</v>
      </c>
      <c r="K214" s="2" t="s">
        <v>20</v>
      </c>
      <c r="L214" s="2">
        <v>9</v>
      </c>
      <c r="P214" s="1" t="s">
        <v>501</v>
      </c>
      <c r="Q214" s="1">
        <v>10</v>
      </c>
      <c r="R214" s="1" t="s">
        <v>469</v>
      </c>
      <c r="T214" s="8">
        <f t="shared" si="26"/>
        <v>103.223</v>
      </c>
      <c r="U214" s="8">
        <f t="shared" si="27"/>
        <v>86.036000000000001</v>
      </c>
      <c r="V214" s="8">
        <f t="shared" si="22"/>
        <v>17.186999999999998</v>
      </c>
    </row>
    <row r="215" spans="1:22" ht="11.25" customHeight="1" x14ac:dyDescent="0.2">
      <c r="A215" s="1" t="str">
        <f t="shared" si="24"/>
        <v>2010_AUS</v>
      </c>
      <c r="B215" s="1" t="str">
        <f t="shared" si="25"/>
        <v>2010_AUS#ab</v>
      </c>
      <c r="C215" s="3">
        <v>40265</v>
      </c>
      <c r="D215" s="1">
        <f t="shared" si="28"/>
        <v>2010</v>
      </c>
      <c r="E215" s="1" t="s">
        <v>11</v>
      </c>
      <c r="F215" s="1" t="s">
        <v>12</v>
      </c>
      <c r="G215" s="6" t="s">
        <v>13</v>
      </c>
      <c r="H215" s="2">
        <v>12</v>
      </c>
      <c r="I215" s="2" t="s">
        <v>360</v>
      </c>
      <c r="J215" s="2" t="s">
        <v>24</v>
      </c>
      <c r="K215" s="2" t="s">
        <v>24</v>
      </c>
      <c r="L215" s="2">
        <v>9</v>
      </c>
      <c r="P215" s="1" t="s">
        <v>500</v>
      </c>
      <c r="Q215" s="1">
        <v>18</v>
      </c>
      <c r="R215" s="1" t="s">
        <v>477</v>
      </c>
      <c r="T215" s="8">
        <f t="shared" si="26"/>
        <v>103.13200000000001</v>
      </c>
      <c r="U215" s="8">
        <f t="shared" si="27"/>
        <v>86.471000000000004</v>
      </c>
      <c r="V215" s="8">
        <f t="shared" si="22"/>
        <v>16.661000000000001</v>
      </c>
    </row>
    <row r="216" spans="1:22" ht="11.25" customHeight="1" x14ac:dyDescent="0.2">
      <c r="A216" s="1" t="str">
        <f t="shared" si="24"/>
        <v>2010_AUS</v>
      </c>
      <c r="B216" s="1" t="str">
        <f t="shared" si="25"/>
        <v>2010_AUS#ab</v>
      </c>
      <c r="C216" s="3">
        <v>40265</v>
      </c>
      <c r="D216" s="1">
        <f t="shared" si="28"/>
        <v>2010</v>
      </c>
      <c r="E216" s="1" t="s">
        <v>11</v>
      </c>
      <c r="F216" s="1" t="s">
        <v>12</v>
      </c>
      <c r="G216" s="6" t="s">
        <v>13</v>
      </c>
      <c r="H216" s="2">
        <v>21</v>
      </c>
      <c r="I216" s="2" t="s">
        <v>358</v>
      </c>
      <c r="J216" s="2" t="s">
        <v>363</v>
      </c>
      <c r="K216" s="2" t="s">
        <v>315</v>
      </c>
      <c r="L216" s="2">
        <v>4</v>
      </c>
      <c r="P216" s="1" t="s">
        <v>502</v>
      </c>
      <c r="Q216" s="1">
        <v>23</v>
      </c>
      <c r="R216" s="1" t="s">
        <v>481</v>
      </c>
      <c r="T216" s="8">
        <f t="shared" si="26"/>
        <v>147.27600000000001</v>
      </c>
      <c r="U216" s="8">
        <f t="shared" si="27"/>
        <v>90.525999999999996</v>
      </c>
      <c r="V216" s="8">
        <f t="shared" si="22"/>
        <v>56.750000000000014</v>
      </c>
    </row>
    <row r="217" spans="1:22" ht="11.25" customHeight="1" x14ac:dyDescent="0.2">
      <c r="A217" s="1" t="str">
        <f t="shared" si="24"/>
        <v>2010_AUS</v>
      </c>
      <c r="B217" s="1" t="str">
        <f t="shared" si="25"/>
        <v>2010_AUS#ab</v>
      </c>
      <c r="C217" s="3">
        <v>40265</v>
      </c>
      <c r="D217" s="1">
        <f t="shared" si="28"/>
        <v>2010</v>
      </c>
      <c r="E217" s="1" t="s">
        <v>11</v>
      </c>
      <c r="F217" s="1" t="s">
        <v>12</v>
      </c>
      <c r="G217" s="6" t="s">
        <v>13</v>
      </c>
      <c r="H217" s="2">
        <v>16</v>
      </c>
      <c r="I217" s="2" t="s">
        <v>406</v>
      </c>
      <c r="J217" s="2" t="s">
        <v>30</v>
      </c>
      <c r="K217" s="2" t="s">
        <v>5</v>
      </c>
      <c r="L217" s="2">
        <v>0</v>
      </c>
      <c r="Q217" s="1">
        <v>12</v>
      </c>
      <c r="R217" s="1" t="s">
        <v>471</v>
      </c>
      <c r="T217" s="8" t="str">
        <f t="shared" si="26"/>
        <v/>
      </c>
      <c r="U217" s="8">
        <f t="shared" si="27"/>
        <v>85.638000000000005</v>
      </c>
      <c r="V217" s="8" t="str">
        <f t="shared" si="22"/>
        <v/>
      </c>
    </row>
    <row r="218" spans="1:22" ht="11.25" customHeight="1" x14ac:dyDescent="0.2">
      <c r="A218" s="1" t="str">
        <f t="shared" si="24"/>
        <v>2010_AUS</v>
      </c>
      <c r="B218" s="1" t="str">
        <f t="shared" si="25"/>
        <v>2010_AUS#ab</v>
      </c>
      <c r="C218" s="3">
        <v>40265</v>
      </c>
      <c r="D218" s="1">
        <f t="shared" si="28"/>
        <v>2010</v>
      </c>
      <c r="E218" s="1" t="s">
        <v>11</v>
      </c>
      <c r="F218" s="1" t="s">
        <v>12</v>
      </c>
      <c r="G218" s="6" t="s">
        <v>13</v>
      </c>
      <c r="H218" s="2">
        <v>10</v>
      </c>
      <c r="I218" s="2" t="s">
        <v>23</v>
      </c>
      <c r="J218" s="2" t="s">
        <v>38</v>
      </c>
      <c r="K218" s="2" t="s">
        <v>315</v>
      </c>
      <c r="L218" s="2">
        <v>0</v>
      </c>
      <c r="Q218" s="1">
        <v>15</v>
      </c>
      <c r="R218" s="1" t="s">
        <v>474</v>
      </c>
      <c r="T218" s="8" t="str">
        <f t="shared" si="26"/>
        <v/>
      </c>
      <c r="U218" s="8">
        <f t="shared" si="27"/>
        <v>85.748000000000005</v>
      </c>
      <c r="V218" s="8" t="str">
        <f t="shared" si="22"/>
        <v/>
      </c>
    </row>
    <row r="219" spans="1:22" ht="11.25" customHeight="1" x14ac:dyDescent="0.2">
      <c r="A219" s="1" t="str">
        <f t="shared" si="24"/>
        <v>2010_AUS</v>
      </c>
      <c r="B219" s="1" t="str">
        <f t="shared" si="25"/>
        <v>2010_AUS#ab</v>
      </c>
      <c r="C219" s="3">
        <v>40265</v>
      </c>
      <c r="D219" s="1">
        <f t="shared" si="28"/>
        <v>2010</v>
      </c>
      <c r="E219" s="1" t="s">
        <v>11</v>
      </c>
      <c r="F219" s="1" t="s">
        <v>12</v>
      </c>
      <c r="G219" s="6" t="s">
        <v>13</v>
      </c>
      <c r="H219" s="2">
        <v>23</v>
      </c>
      <c r="I219" s="2" t="s">
        <v>271</v>
      </c>
      <c r="J219" s="2" t="s">
        <v>458</v>
      </c>
      <c r="K219" s="2" t="s">
        <v>5</v>
      </c>
      <c r="L219" s="2">
        <v>0</v>
      </c>
      <c r="Q219" s="1">
        <v>16</v>
      </c>
      <c r="R219" s="1" t="s">
        <v>475</v>
      </c>
      <c r="T219" s="8" t="str">
        <f t="shared" si="26"/>
        <v/>
      </c>
      <c r="U219" s="8">
        <f t="shared" si="27"/>
        <v>85.777000000000001</v>
      </c>
      <c r="V219" s="8" t="str">
        <f t="shared" si="22"/>
        <v/>
      </c>
    </row>
    <row r="220" spans="1:22" ht="11.25" customHeight="1" x14ac:dyDescent="0.2">
      <c r="A220" s="1" t="str">
        <f t="shared" si="24"/>
        <v>2010_AUS</v>
      </c>
      <c r="B220" s="1" t="str">
        <f t="shared" si="25"/>
        <v>2010_AUS#np</v>
      </c>
      <c r="C220" s="3">
        <v>40265</v>
      </c>
      <c r="D220" s="1">
        <f t="shared" si="28"/>
        <v>2010</v>
      </c>
      <c r="E220" s="1" t="s">
        <v>11</v>
      </c>
      <c r="F220" s="1" t="s">
        <v>12</v>
      </c>
      <c r="G220" s="6" t="s">
        <v>186</v>
      </c>
      <c r="H220" s="2">
        <v>18</v>
      </c>
      <c r="I220" s="2" t="s">
        <v>409</v>
      </c>
      <c r="J220" s="2" t="s">
        <v>229</v>
      </c>
      <c r="K220" s="2" t="s">
        <v>315</v>
      </c>
      <c r="T220" s="8" t="str">
        <f t="shared" si="26"/>
        <v/>
      </c>
      <c r="U220" s="8" t="str">
        <f t="shared" si="27"/>
        <v/>
      </c>
      <c r="V220" s="8" t="str">
        <f t="shared" si="22"/>
        <v/>
      </c>
    </row>
    <row r="221" spans="1:22" ht="11.25" customHeight="1" x14ac:dyDescent="0.2">
      <c r="A221" s="1" t="str">
        <f t="shared" si="24"/>
        <v>2009_AUS</v>
      </c>
      <c r="B221" s="1" t="str">
        <f t="shared" si="25"/>
        <v>2009_AUS#1</v>
      </c>
      <c r="C221" s="3">
        <v>39901</v>
      </c>
      <c r="D221" s="1">
        <f t="shared" si="28"/>
        <v>2009</v>
      </c>
      <c r="E221" s="1" t="s">
        <v>11</v>
      </c>
      <c r="F221" s="1" t="s">
        <v>12</v>
      </c>
      <c r="G221" s="6">
        <v>1</v>
      </c>
      <c r="H221" s="2">
        <v>22</v>
      </c>
      <c r="I221" s="2" t="s">
        <v>181</v>
      </c>
      <c r="J221" s="2" t="s">
        <v>504</v>
      </c>
      <c r="K221" s="2" t="s">
        <v>20</v>
      </c>
      <c r="L221" s="2">
        <v>58</v>
      </c>
      <c r="M221" s="2">
        <v>10</v>
      </c>
      <c r="P221" s="1" t="s">
        <v>530</v>
      </c>
      <c r="Q221" s="1">
        <v>1</v>
      </c>
      <c r="R221" s="1" t="s">
        <v>511</v>
      </c>
      <c r="S221" s="1">
        <v>58</v>
      </c>
      <c r="T221" s="8">
        <f t="shared" si="26"/>
        <v>88.02</v>
      </c>
      <c r="U221" s="8">
        <f t="shared" si="27"/>
        <v>86.201999999999998</v>
      </c>
      <c r="V221" s="8">
        <f t="shared" si="22"/>
        <v>1.8179999999999978</v>
      </c>
    </row>
    <row r="222" spans="1:22" ht="11.25" customHeight="1" x14ac:dyDescent="0.2">
      <c r="A222" s="1" t="str">
        <f t="shared" si="24"/>
        <v>2009_AUS</v>
      </c>
      <c r="B222" s="1" t="str">
        <f t="shared" si="25"/>
        <v>2009_AUS#2</v>
      </c>
      <c r="C222" s="3">
        <v>39901</v>
      </c>
      <c r="D222" s="1">
        <f t="shared" ref="D222:D240" si="29">YEAR(C222)</f>
        <v>2009</v>
      </c>
      <c r="E222" s="1" t="s">
        <v>11</v>
      </c>
      <c r="F222" s="1" t="s">
        <v>12</v>
      </c>
      <c r="G222" s="6">
        <v>2</v>
      </c>
      <c r="H222" s="2">
        <v>23</v>
      </c>
      <c r="I222" s="2" t="s">
        <v>412</v>
      </c>
      <c r="J222" s="2" t="s">
        <v>504</v>
      </c>
      <c r="K222" s="2" t="s">
        <v>20</v>
      </c>
      <c r="L222" s="2">
        <v>58</v>
      </c>
      <c r="M222" s="2">
        <v>8</v>
      </c>
      <c r="P222" s="1" t="s">
        <v>541</v>
      </c>
      <c r="Q222" s="1">
        <v>2</v>
      </c>
      <c r="R222" s="1" t="s">
        <v>512</v>
      </c>
      <c r="T222" s="8">
        <f t="shared" si="26"/>
        <v>89.066000000000003</v>
      </c>
      <c r="U222" s="8">
        <f t="shared" si="27"/>
        <v>86.504999999999995</v>
      </c>
      <c r="V222" s="8">
        <f t="shared" ref="V222:V285" si="30">IF(OR($T222="",$U222=""),"",$T222-$U222)</f>
        <v>2.561000000000007</v>
      </c>
    </row>
    <row r="223" spans="1:22" ht="11.25" customHeight="1" x14ac:dyDescent="0.2">
      <c r="A223" s="1" t="str">
        <f t="shared" si="24"/>
        <v>2009_AUS</v>
      </c>
      <c r="B223" s="1" t="str">
        <f t="shared" si="25"/>
        <v>2009_AUS#3</v>
      </c>
      <c r="C223" s="3">
        <v>39901</v>
      </c>
      <c r="D223" s="1">
        <f t="shared" si="29"/>
        <v>2009</v>
      </c>
      <c r="E223" s="1" t="s">
        <v>11</v>
      </c>
      <c r="F223" s="1" t="s">
        <v>12</v>
      </c>
      <c r="G223" s="6">
        <v>3</v>
      </c>
      <c r="H223" s="2">
        <v>9</v>
      </c>
      <c r="I223" s="2" t="s">
        <v>409</v>
      </c>
      <c r="J223" s="2" t="s">
        <v>505</v>
      </c>
      <c r="K223" s="2" t="s">
        <v>505</v>
      </c>
      <c r="L223" s="2">
        <v>58</v>
      </c>
      <c r="M223" s="2">
        <v>6</v>
      </c>
      <c r="P223" s="1" t="s">
        <v>537</v>
      </c>
      <c r="Q223" s="1">
        <v>8</v>
      </c>
      <c r="R223" s="1" t="s">
        <v>517</v>
      </c>
      <c r="T223" s="8">
        <f t="shared" si="26"/>
        <v>88.915999999999997</v>
      </c>
      <c r="U223" s="8">
        <f t="shared" si="27"/>
        <v>87.126999999999995</v>
      </c>
      <c r="V223" s="8">
        <f t="shared" si="30"/>
        <v>1.7890000000000015</v>
      </c>
    </row>
    <row r="224" spans="1:22" ht="11.25" customHeight="1" x14ac:dyDescent="0.2">
      <c r="A224" s="1" t="str">
        <f t="shared" si="24"/>
        <v>2009_AUS</v>
      </c>
      <c r="B224" s="1" t="str">
        <f t="shared" si="25"/>
        <v>2009_AUS#dsq</v>
      </c>
      <c r="C224" s="3">
        <v>39901</v>
      </c>
      <c r="D224" s="1">
        <f t="shared" si="29"/>
        <v>2009</v>
      </c>
      <c r="E224" s="1" t="s">
        <v>11</v>
      </c>
      <c r="F224" s="1" t="s">
        <v>12</v>
      </c>
      <c r="G224" s="6" t="s">
        <v>264</v>
      </c>
      <c r="H224" s="2">
        <v>1</v>
      </c>
      <c r="I224" s="2" t="s">
        <v>15</v>
      </c>
      <c r="J224" s="2" t="s">
        <v>33</v>
      </c>
      <c r="K224" s="2" t="s">
        <v>20</v>
      </c>
      <c r="L224" s="2">
        <v>58</v>
      </c>
      <c r="P224" s="1" t="s">
        <v>540</v>
      </c>
      <c r="Q224" s="1">
        <v>15</v>
      </c>
      <c r="T224" s="8">
        <f t="shared" si="26"/>
        <v>89.02</v>
      </c>
      <c r="U224" s="8" t="str">
        <f t="shared" si="27"/>
        <v/>
      </c>
      <c r="V224" s="8" t="str">
        <f t="shared" si="30"/>
        <v/>
      </c>
    </row>
    <row r="225" spans="1:22" ht="11.25" customHeight="1" x14ac:dyDescent="0.2">
      <c r="A225" s="1" t="str">
        <f t="shared" si="24"/>
        <v>2009_AUS</v>
      </c>
      <c r="B225" s="1" t="str">
        <f t="shared" si="25"/>
        <v>2009_AUS#4</v>
      </c>
      <c r="C225" s="3">
        <v>39901</v>
      </c>
      <c r="D225" s="1">
        <f t="shared" si="29"/>
        <v>2009</v>
      </c>
      <c r="E225" s="1" t="s">
        <v>11</v>
      </c>
      <c r="F225" s="1" t="s">
        <v>12</v>
      </c>
      <c r="G225" s="6">
        <v>4</v>
      </c>
      <c r="H225" s="2">
        <v>10</v>
      </c>
      <c r="I225" s="2" t="s">
        <v>357</v>
      </c>
      <c r="J225" s="2" t="s">
        <v>505</v>
      </c>
      <c r="K225" s="2" t="s">
        <v>505</v>
      </c>
      <c r="L225" s="2">
        <v>58</v>
      </c>
      <c r="M225" s="2">
        <v>5</v>
      </c>
      <c r="P225" s="1" t="s">
        <v>533</v>
      </c>
      <c r="Q225" s="1">
        <v>6</v>
      </c>
      <c r="R225" s="1" t="s">
        <v>516</v>
      </c>
      <c r="T225" s="8">
        <f t="shared" si="26"/>
        <v>88.415999999999997</v>
      </c>
      <c r="U225" s="8">
        <f t="shared" si="27"/>
        <v>86.974999999999994</v>
      </c>
      <c r="V225" s="8">
        <f t="shared" si="30"/>
        <v>1.4410000000000025</v>
      </c>
    </row>
    <row r="226" spans="1:22" ht="11.25" customHeight="1" x14ac:dyDescent="0.2">
      <c r="A226" s="1" t="str">
        <f t="shared" si="24"/>
        <v>2009_AUS</v>
      </c>
      <c r="B226" s="1" t="str">
        <f t="shared" si="25"/>
        <v>2009_AUS#5</v>
      </c>
      <c r="C226" s="3">
        <v>39901</v>
      </c>
      <c r="D226" s="1">
        <f t="shared" si="29"/>
        <v>2009</v>
      </c>
      <c r="E226" s="1" t="s">
        <v>11</v>
      </c>
      <c r="F226" s="1" t="s">
        <v>12</v>
      </c>
      <c r="G226" s="6">
        <v>5</v>
      </c>
      <c r="H226" s="2">
        <v>7</v>
      </c>
      <c r="I226" s="2" t="s">
        <v>97</v>
      </c>
      <c r="J226" s="2" t="s">
        <v>24</v>
      </c>
      <c r="K226" s="2" t="s">
        <v>24</v>
      </c>
      <c r="L226" s="2">
        <v>58</v>
      </c>
      <c r="M226" s="2">
        <v>4</v>
      </c>
      <c r="P226" s="1" t="s">
        <v>536</v>
      </c>
      <c r="Q226" s="1">
        <v>12</v>
      </c>
      <c r="R226" s="1" t="s">
        <v>521</v>
      </c>
      <c r="T226" s="8">
        <f t="shared" si="26"/>
        <v>88.712000000000003</v>
      </c>
      <c r="U226" s="8">
        <f t="shared" si="27"/>
        <v>85.605000000000004</v>
      </c>
      <c r="V226" s="8">
        <f t="shared" si="30"/>
        <v>3.1069999999999993</v>
      </c>
    </row>
    <row r="227" spans="1:22" ht="11.25" customHeight="1" x14ac:dyDescent="0.2">
      <c r="A227" s="1" t="str">
        <f t="shared" si="24"/>
        <v>2009_AUS</v>
      </c>
      <c r="B227" s="1" t="str">
        <f t="shared" si="25"/>
        <v>2009_AUS#6</v>
      </c>
      <c r="C227" s="3">
        <v>39901</v>
      </c>
      <c r="D227" s="1">
        <f t="shared" si="29"/>
        <v>2009</v>
      </c>
      <c r="E227" s="1" t="s">
        <v>11</v>
      </c>
      <c r="F227" s="1" t="s">
        <v>12</v>
      </c>
      <c r="G227" s="6">
        <v>6</v>
      </c>
      <c r="H227" s="2">
        <v>16</v>
      </c>
      <c r="I227" s="2" t="s">
        <v>180</v>
      </c>
      <c r="J227" s="2" t="s">
        <v>38</v>
      </c>
      <c r="K227" s="2" t="s">
        <v>505</v>
      </c>
      <c r="L227" s="2">
        <v>58</v>
      </c>
      <c r="M227" s="2">
        <v>3</v>
      </c>
      <c r="P227" s="1" t="s">
        <v>528</v>
      </c>
      <c r="Q227" s="1">
        <v>5</v>
      </c>
      <c r="R227" s="1" t="s">
        <v>515</v>
      </c>
      <c r="T227" s="8">
        <f t="shared" si="26"/>
        <v>87.706000000000003</v>
      </c>
      <c r="U227" s="8">
        <f t="shared" si="27"/>
        <v>86.972999999999999</v>
      </c>
      <c r="V227" s="8">
        <f t="shared" si="30"/>
        <v>0.73300000000000409</v>
      </c>
    </row>
    <row r="228" spans="1:22" ht="11.25" customHeight="1" x14ac:dyDescent="0.2">
      <c r="A228" s="1" t="str">
        <f t="shared" si="24"/>
        <v>2009_AUS</v>
      </c>
      <c r="B228" s="1" t="str">
        <f t="shared" si="25"/>
        <v>2009_AUS#7</v>
      </c>
      <c r="C228" s="3">
        <v>39901</v>
      </c>
      <c r="D228" s="1">
        <f t="shared" si="29"/>
        <v>2009</v>
      </c>
      <c r="E228" s="1" t="s">
        <v>11</v>
      </c>
      <c r="F228" s="1" t="s">
        <v>12</v>
      </c>
      <c r="G228" s="6">
        <v>7</v>
      </c>
      <c r="H228" s="2">
        <v>12</v>
      </c>
      <c r="I228" s="2" t="s">
        <v>406</v>
      </c>
      <c r="J228" s="2" t="s">
        <v>30</v>
      </c>
      <c r="K228" s="2" t="s">
        <v>5</v>
      </c>
      <c r="L228" s="2">
        <v>58</v>
      </c>
      <c r="M228" s="2">
        <v>2</v>
      </c>
      <c r="P228" s="1" t="s">
        <v>543</v>
      </c>
      <c r="Q228" s="1">
        <v>16</v>
      </c>
      <c r="R228" s="1" t="s">
        <v>524</v>
      </c>
      <c r="T228" s="8">
        <f t="shared" si="26"/>
        <v>89.23</v>
      </c>
      <c r="U228" s="8">
        <f t="shared" si="27"/>
        <v>86.503</v>
      </c>
      <c r="V228" s="8">
        <f t="shared" si="30"/>
        <v>2.7270000000000039</v>
      </c>
    </row>
    <row r="229" spans="1:22" ht="11.25" customHeight="1" x14ac:dyDescent="0.2">
      <c r="A229" s="1" t="str">
        <f t="shared" si="24"/>
        <v>2009_AUS</v>
      </c>
      <c r="B229" s="1" t="str">
        <f t="shared" si="25"/>
        <v>2009_AUS#8</v>
      </c>
      <c r="C229" s="3">
        <v>39901</v>
      </c>
      <c r="D229" s="1">
        <f t="shared" si="29"/>
        <v>2009</v>
      </c>
      <c r="E229" s="1" t="s">
        <v>11</v>
      </c>
      <c r="F229" s="1" t="s">
        <v>12</v>
      </c>
      <c r="G229" s="6">
        <v>8</v>
      </c>
      <c r="H229" s="2">
        <v>11</v>
      </c>
      <c r="I229" s="2" t="s">
        <v>506</v>
      </c>
      <c r="J229" s="2" t="s">
        <v>30</v>
      </c>
      <c r="K229" s="2" t="s">
        <v>5</v>
      </c>
      <c r="L229" s="2">
        <v>58</v>
      </c>
      <c r="M229" s="2">
        <v>1</v>
      </c>
      <c r="P229" s="1" t="s">
        <v>544</v>
      </c>
      <c r="Q229" s="1">
        <v>20</v>
      </c>
      <c r="R229" s="1" t="s">
        <v>147</v>
      </c>
      <c r="T229" s="8">
        <f t="shared" si="26"/>
        <v>89.822999999999993</v>
      </c>
      <c r="U229" s="8">
        <f t="shared" si="27"/>
        <v>86.963999999999999</v>
      </c>
      <c r="V229" s="8">
        <f t="shared" si="30"/>
        <v>2.8589999999999947</v>
      </c>
    </row>
    <row r="230" spans="1:22" ht="11.25" customHeight="1" x14ac:dyDescent="0.2">
      <c r="A230" s="1" t="str">
        <f t="shared" si="24"/>
        <v>2009_AUS</v>
      </c>
      <c r="B230" s="1" t="str">
        <f t="shared" si="25"/>
        <v>2009_AUS#9</v>
      </c>
      <c r="C230" s="3">
        <v>39901</v>
      </c>
      <c r="D230" s="1">
        <f t="shared" si="29"/>
        <v>2009</v>
      </c>
      <c r="E230" s="1" t="s">
        <v>11</v>
      </c>
      <c r="F230" s="1" t="s">
        <v>12</v>
      </c>
      <c r="G230" s="6">
        <v>9</v>
      </c>
      <c r="H230" s="2">
        <v>20</v>
      </c>
      <c r="I230" s="2" t="s">
        <v>266</v>
      </c>
      <c r="J230" s="2" t="s">
        <v>101</v>
      </c>
      <c r="K230" s="2" t="s">
        <v>20</v>
      </c>
      <c r="L230" s="2">
        <v>58</v>
      </c>
      <c r="P230" s="1" t="s">
        <v>538</v>
      </c>
      <c r="Q230" s="1">
        <v>19</v>
      </c>
      <c r="R230" s="1" t="s">
        <v>527</v>
      </c>
      <c r="T230" s="8">
        <f t="shared" si="26"/>
        <v>88.942999999999998</v>
      </c>
      <c r="U230" s="8">
        <f t="shared" si="27"/>
        <v>86.742000000000004</v>
      </c>
      <c r="V230" s="8">
        <f t="shared" si="30"/>
        <v>2.2009999999999934</v>
      </c>
    </row>
    <row r="231" spans="1:22" ht="11.25" customHeight="1" x14ac:dyDescent="0.2">
      <c r="A231" s="1" t="str">
        <f t="shared" si="24"/>
        <v>2009_AUS</v>
      </c>
      <c r="B231" s="1" t="str">
        <f t="shared" si="25"/>
        <v>2009_AUS#10</v>
      </c>
      <c r="C231" s="3">
        <v>39901</v>
      </c>
      <c r="D231" s="1">
        <f t="shared" si="29"/>
        <v>2009</v>
      </c>
      <c r="E231" s="1" t="s">
        <v>11</v>
      </c>
      <c r="F231" s="1" t="s">
        <v>12</v>
      </c>
      <c r="G231" s="6">
        <v>10</v>
      </c>
      <c r="H231" s="2">
        <v>6</v>
      </c>
      <c r="I231" s="2" t="s">
        <v>408</v>
      </c>
      <c r="J231" s="2" t="s">
        <v>458</v>
      </c>
      <c r="K231" s="2" t="s">
        <v>507</v>
      </c>
      <c r="L231" s="2">
        <v>58</v>
      </c>
      <c r="P231" s="1" t="s">
        <v>532</v>
      </c>
      <c r="Q231" s="1">
        <v>11</v>
      </c>
      <c r="R231" s="1" t="s">
        <v>520</v>
      </c>
      <c r="T231" s="8">
        <f t="shared" si="26"/>
        <v>88.283000000000001</v>
      </c>
      <c r="U231" s="8">
        <f t="shared" si="27"/>
        <v>85.504000000000005</v>
      </c>
      <c r="V231" s="8">
        <f t="shared" si="30"/>
        <v>2.7789999999999964</v>
      </c>
    </row>
    <row r="232" spans="1:22" ht="11.25" customHeight="1" x14ac:dyDescent="0.2">
      <c r="A232" s="1" t="str">
        <f t="shared" si="24"/>
        <v>2009_AUS</v>
      </c>
      <c r="B232" s="1" t="str">
        <f t="shared" si="25"/>
        <v>2009_AUS#11</v>
      </c>
      <c r="C232" s="3">
        <v>39901</v>
      </c>
      <c r="D232" s="1">
        <f t="shared" si="29"/>
        <v>2009</v>
      </c>
      <c r="E232" s="1" t="s">
        <v>11</v>
      </c>
      <c r="F232" s="1" t="s">
        <v>12</v>
      </c>
      <c r="G232" s="6">
        <v>11</v>
      </c>
      <c r="H232" s="2">
        <v>21</v>
      </c>
      <c r="I232" s="2" t="s">
        <v>508</v>
      </c>
      <c r="J232" s="2" t="s">
        <v>101</v>
      </c>
      <c r="K232" s="2" t="s">
        <v>20</v>
      </c>
      <c r="L232" s="2">
        <v>58</v>
      </c>
      <c r="P232" s="1" t="s">
        <v>539</v>
      </c>
      <c r="Q232" s="1">
        <v>18</v>
      </c>
      <c r="R232" s="1" t="s">
        <v>526</v>
      </c>
      <c r="T232" s="8">
        <f t="shared" si="26"/>
        <v>89.004999999999995</v>
      </c>
      <c r="U232" s="8">
        <f t="shared" si="27"/>
        <v>86.677000000000007</v>
      </c>
      <c r="V232" s="8">
        <f t="shared" si="30"/>
        <v>2.3279999999999887</v>
      </c>
    </row>
    <row r="233" spans="1:22" ht="11.25" customHeight="1" x14ac:dyDescent="0.2">
      <c r="A233" s="1" t="str">
        <f t="shared" si="24"/>
        <v>2009_AUS</v>
      </c>
      <c r="B233" s="1" t="str">
        <f t="shared" si="25"/>
        <v>2009_AUS#12</v>
      </c>
      <c r="C233" s="3">
        <v>39901</v>
      </c>
      <c r="D233" s="1">
        <f t="shared" si="29"/>
        <v>2009</v>
      </c>
      <c r="E233" s="1" t="s">
        <v>11</v>
      </c>
      <c r="F233" s="1" t="s">
        <v>12</v>
      </c>
      <c r="G233" s="6">
        <v>12</v>
      </c>
      <c r="H233" s="2">
        <v>14</v>
      </c>
      <c r="I233" s="2" t="s">
        <v>313</v>
      </c>
      <c r="J233" s="2" t="s">
        <v>21</v>
      </c>
      <c r="K233" s="2" t="s">
        <v>24</v>
      </c>
      <c r="L233" s="2">
        <v>57</v>
      </c>
      <c r="P233" s="1" t="s">
        <v>535</v>
      </c>
      <c r="Q233" s="1">
        <v>10</v>
      </c>
      <c r="R233" s="1" t="s">
        <v>519</v>
      </c>
      <c r="T233" s="8">
        <f t="shared" si="26"/>
        <v>88.507999999999996</v>
      </c>
      <c r="U233" s="8">
        <f t="shared" si="27"/>
        <v>87.245999999999995</v>
      </c>
      <c r="V233" s="8">
        <f t="shared" si="30"/>
        <v>1.2620000000000005</v>
      </c>
    </row>
    <row r="234" spans="1:22" ht="11.25" customHeight="1" x14ac:dyDescent="0.2">
      <c r="A234" s="1" t="str">
        <f t="shared" si="24"/>
        <v>2009_AUS</v>
      </c>
      <c r="B234" s="1" t="str">
        <f t="shared" si="25"/>
        <v>2009_AUS#13</v>
      </c>
      <c r="C234" s="3">
        <v>39901</v>
      </c>
      <c r="D234" s="1">
        <f t="shared" si="29"/>
        <v>2009</v>
      </c>
      <c r="E234" s="1" t="s">
        <v>11</v>
      </c>
      <c r="F234" s="1" t="s">
        <v>12</v>
      </c>
      <c r="G234" s="6">
        <v>13</v>
      </c>
      <c r="H234" s="2">
        <v>15</v>
      </c>
      <c r="I234" s="2" t="s">
        <v>17</v>
      </c>
      <c r="J234" s="2" t="s">
        <v>21</v>
      </c>
      <c r="K234" s="2" t="s">
        <v>24</v>
      </c>
      <c r="L234" s="2">
        <v>56</v>
      </c>
      <c r="P234" s="1" t="s">
        <v>531</v>
      </c>
      <c r="Q234" s="1">
        <v>3</v>
      </c>
      <c r="R234" s="1" t="s">
        <v>513</v>
      </c>
      <c r="T234" s="8">
        <f t="shared" si="26"/>
        <v>88.14</v>
      </c>
      <c r="U234" s="8">
        <f t="shared" si="27"/>
        <v>86.83</v>
      </c>
      <c r="V234" s="8">
        <f t="shared" si="30"/>
        <v>1.3100000000000023</v>
      </c>
    </row>
    <row r="235" spans="1:22" ht="11.25" customHeight="1" x14ac:dyDescent="0.2">
      <c r="A235" s="1" t="str">
        <f t="shared" si="24"/>
        <v>2009_AUS</v>
      </c>
      <c r="B235" s="1" t="str">
        <f t="shared" si="25"/>
        <v>2009_AUS#14</v>
      </c>
      <c r="C235" s="3">
        <v>39901</v>
      </c>
      <c r="D235" s="1">
        <f t="shared" si="29"/>
        <v>2009</v>
      </c>
      <c r="E235" s="1" t="s">
        <v>11</v>
      </c>
      <c r="F235" s="1" t="s">
        <v>12</v>
      </c>
      <c r="G235" s="6">
        <v>14</v>
      </c>
      <c r="H235" s="2">
        <v>5</v>
      </c>
      <c r="I235" s="2" t="s">
        <v>39</v>
      </c>
      <c r="J235" s="2" t="s">
        <v>458</v>
      </c>
      <c r="K235" s="2" t="s">
        <v>507</v>
      </c>
      <c r="L235" s="2">
        <v>55</v>
      </c>
      <c r="P235" s="1" t="s">
        <v>529</v>
      </c>
      <c r="Q235" s="1">
        <v>4</v>
      </c>
      <c r="R235" s="1" t="s">
        <v>514</v>
      </c>
      <c r="T235" s="8">
        <f t="shared" si="26"/>
        <v>87.988</v>
      </c>
      <c r="U235" s="8">
        <f t="shared" si="27"/>
        <v>86.914000000000001</v>
      </c>
      <c r="V235" s="8">
        <f t="shared" si="30"/>
        <v>1.0739999999999981</v>
      </c>
    </row>
    <row r="236" spans="1:22" ht="11.25" customHeight="1" x14ac:dyDescent="0.2">
      <c r="A236" s="1" t="str">
        <f t="shared" si="24"/>
        <v>2009_AUS</v>
      </c>
      <c r="B236" s="1" t="str">
        <f t="shared" si="25"/>
        <v>2009_AUS#15</v>
      </c>
      <c r="C236" s="3">
        <v>39901</v>
      </c>
      <c r="D236" s="1">
        <f t="shared" si="29"/>
        <v>2009</v>
      </c>
      <c r="E236" s="1" t="s">
        <v>11</v>
      </c>
      <c r="F236" s="1" t="s">
        <v>12</v>
      </c>
      <c r="G236" s="6">
        <v>15</v>
      </c>
      <c r="H236" s="2">
        <v>4</v>
      </c>
      <c r="I236" s="2" t="s">
        <v>25</v>
      </c>
      <c r="J236" s="2" t="s">
        <v>5</v>
      </c>
      <c r="K236" s="2" t="s">
        <v>5</v>
      </c>
      <c r="L236" s="2">
        <v>55</v>
      </c>
      <c r="P236" s="1" t="s">
        <v>534</v>
      </c>
      <c r="Q236" s="1">
        <v>9</v>
      </c>
      <c r="R236" s="1" t="s">
        <v>518</v>
      </c>
      <c r="T236" s="8">
        <f t="shared" si="26"/>
        <v>88.488</v>
      </c>
      <c r="U236" s="8">
        <f t="shared" si="27"/>
        <v>87.162999999999997</v>
      </c>
      <c r="V236" s="8">
        <f t="shared" si="30"/>
        <v>1.3250000000000028</v>
      </c>
    </row>
    <row r="237" spans="1:22" ht="11.25" customHeight="1" x14ac:dyDescent="0.2">
      <c r="A237" s="1" t="str">
        <f t="shared" si="24"/>
        <v>2009_AUS</v>
      </c>
      <c r="B237" s="1" t="str">
        <f t="shared" si="25"/>
        <v>2009_AUS#ab</v>
      </c>
      <c r="C237" s="3">
        <v>39901</v>
      </c>
      <c r="D237" s="1">
        <f t="shared" si="29"/>
        <v>2009</v>
      </c>
      <c r="E237" s="1" t="s">
        <v>11</v>
      </c>
      <c r="F237" s="1" t="s">
        <v>12</v>
      </c>
      <c r="G237" s="6" t="s">
        <v>13</v>
      </c>
      <c r="H237" s="2">
        <v>3</v>
      </c>
      <c r="I237" s="2" t="s">
        <v>139</v>
      </c>
      <c r="J237" s="2" t="s">
        <v>5</v>
      </c>
      <c r="K237" s="2" t="s">
        <v>5</v>
      </c>
      <c r="L237" s="2">
        <v>45</v>
      </c>
      <c r="P237" s="1" t="s">
        <v>542</v>
      </c>
      <c r="Q237" s="1">
        <v>7</v>
      </c>
      <c r="R237" s="1" t="s">
        <v>148</v>
      </c>
      <c r="T237" s="8">
        <f t="shared" si="26"/>
        <v>89.141000000000005</v>
      </c>
      <c r="U237" s="8">
        <f t="shared" si="27"/>
        <v>87.033000000000001</v>
      </c>
      <c r="V237" s="8">
        <f t="shared" si="30"/>
        <v>2.1080000000000041</v>
      </c>
    </row>
    <row r="238" spans="1:22" ht="11.25" customHeight="1" x14ac:dyDescent="0.2">
      <c r="A238" s="1" t="str">
        <f t="shared" si="24"/>
        <v>2009_AUS</v>
      </c>
      <c r="B238" s="1" t="str">
        <f t="shared" si="25"/>
        <v>2009_AUS#ab</v>
      </c>
      <c r="C238" s="3">
        <v>39901</v>
      </c>
      <c r="D238" s="1">
        <f t="shared" si="29"/>
        <v>2009</v>
      </c>
      <c r="E238" s="1" t="s">
        <v>11</v>
      </c>
      <c r="F238" s="1" t="s">
        <v>12</v>
      </c>
      <c r="G238" s="6" t="s">
        <v>13</v>
      </c>
      <c r="H238" s="2">
        <v>8</v>
      </c>
      <c r="I238" s="2" t="s">
        <v>509</v>
      </c>
      <c r="J238" s="2" t="s">
        <v>24</v>
      </c>
      <c r="K238" s="2" t="s">
        <v>24</v>
      </c>
      <c r="L238" s="2">
        <v>24</v>
      </c>
      <c r="P238" s="1" t="s">
        <v>546</v>
      </c>
      <c r="Q238" s="1">
        <v>17</v>
      </c>
      <c r="R238" s="1" t="s">
        <v>525</v>
      </c>
      <c r="T238" s="8">
        <f t="shared" si="26"/>
        <v>90.501999999999995</v>
      </c>
      <c r="U238" s="8">
        <f t="shared" si="27"/>
        <v>86.597999999999999</v>
      </c>
      <c r="V238" s="8">
        <f t="shared" si="30"/>
        <v>3.9039999999999964</v>
      </c>
    </row>
    <row r="239" spans="1:22" ht="11.25" customHeight="1" x14ac:dyDescent="0.2">
      <c r="A239" s="1" t="str">
        <f t="shared" si="24"/>
        <v>2009_AUS</v>
      </c>
      <c r="B239" s="1" t="str">
        <f t="shared" si="25"/>
        <v>2009_AUS#ab</v>
      </c>
      <c r="C239" s="3">
        <v>39901</v>
      </c>
      <c r="D239" s="1">
        <f t="shared" si="29"/>
        <v>2009</v>
      </c>
      <c r="E239" s="1" t="s">
        <v>11</v>
      </c>
      <c r="F239" s="1" t="s">
        <v>12</v>
      </c>
      <c r="G239" s="6" t="s">
        <v>13</v>
      </c>
      <c r="H239" s="2">
        <v>17</v>
      </c>
      <c r="I239" s="2" t="s">
        <v>510</v>
      </c>
      <c r="J239" s="2" t="s">
        <v>38</v>
      </c>
      <c r="K239" s="2" t="s">
        <v>505</v>
      </c>
      <c r="L239" s="2">
        <v>17</v>
      </c>
      <c r="P239" s="1" t="s">
        <v>545</v>
      </c>
      <c r="Q239" s="1">
        <v>13</v>
      </c>
      <c r="R239" s="1" t="s">
        <v>522</v>
      </c>
      <c r="T239" s="8">
        <f t="shared" si="26"/>
        <v>89.923000000000002</v>
      </c>
      <c r="U239" s="8">
        <f t="shared" si="27"/>
        <v>85.606999999999999</v>
      </c>
      <c r="V239" s="8">
        <f t="shared" si="30"/>
        <v>4.3160000000000025</v>
      </c>
    </row>
    <row r="240" spans="1:22" ht="11.25" customHeight="1" x14ac:dyDescent="0.2">
      <c r="A240" s="1" t="str">
        <f t="shared" si="24"/>
        <v>2009_AUS</v>
      </c>
      <c r="B240" s="1" t="str">
        <f t="shared" si="25"/>
        <v>2009_AUS#ab</v>
      </c>
      <c r="C240" s="3">
        <v>39901</v>
      </c>
      <c r="D240" s="1">
        <f t="shared" si="29"/>
        <v>2009</v>
      </c>
      <c r="E240" s="1" t="s">
        <v>11</v>
      </c>
      <c r="F240" s="1" t="s">
        <v>12</v>
      </c>
      <c r="G240" s="6" t="s">
        <v>13</v>
      </c>
      <c r="H240" s="2">
        <v>2</v>
      </c>
      <c r="I240" s="2" t="s">
        <v>359</v>
      </c>
      <c r="J240" s="2" t="s">
        <v>33</v>
      </c>
      <c r="K240" s="2" t="s">
        <v>20</v>
      </c>
      <c r="Q240" s="1">
        <v>14</v>
      </c>
      <c r="R240" s="1" t="s">
        <v>523</v>
      </c>
      <c r="T240" s="8" t="str">
        <f t="shared" si="26"/>
        <v/>
      </c>
      <c r="U240" s="8">
        <f t="shared" si="27"/>
        <v>85.725999999999999</v>
      </c>
      <c r="V240" s="8" t="str">
        <f t="shared" si="30"/>
        <v/>
      </c>
    </row>
    <row r="241" spans="1:22" ht="11.25" customHeight="1" x14ac:dyDescent="0.2">
      <c r="A241" s="1" t="str">
        <f t="shared" si="24"/>
        <v>2008_AUS</v>
      </c>
      <c r="B241" s="1" t="str">
        <f t="shared" si="25"/>
        <v>2008_AUS#1</v>
      </c>
      <c r="C241" s="3">
        <v>39523</v>
      </c>
      <c r="D241" s="1">
        <f t="shared" ref="D241:D263" si="31">YEAR(C241)</f>
        <v>2008</v>
      </c>
      <c r="E241" s="1" t="s">
        <v>11</v>
      </c>
      <c r="F241" s="1" t="s">
        <v>12</v>
      </c>
      <c r="G241" s="6">
        <v>1</v>
      </c>
      <c r="H241" s="2">
        <v>22</v>
      </c>
      <c r="I241" s="2" t="s">
        <v>15</v>
      </c>
      <c r="J241" s="2" t="s">
        <v>33</v>
      </c>
      <c r="K241" s="2" t="s">
        <v>20</v>
      </c>
      <c r="L241" s="2">
        <v>58</v>
      </c>
      <c r="M241" s="2">
        <v>10</v>
      </c>
      <c r="P241" s="1" t="s">
        <v>552</v>
      </c>
      <c r="Q241" s="1">
        <v>1</v>
      </c>
      <c r="R241" s="1" t="s">
        <v>567</v>
      </c>
      <c r="S241" s="1">
        <v>50</v>
      </c>
      <c r="T241" s="8">
        <f t="shared" si="26"/>
        <v>87.451999999999998</v>
      </c>
      <c r="U241" s="8">
        <f t="shared" si="27"/>
        <v>86.713999999999999</v>
      </c>
      <c r="V241" s="8">
        <f t="shared" si="30"/>
        <v>0.73799999999999955</v>
      </c>
    </row>
    <row r="242" spans="1:22" ht="11.25" customHeight="1" x14ac:dyDescent="0.2">
      <c r="A242" s="1" t="str">
        <f t="shared" si="24"/>
        <v>2008_AUS</v>
      </c>
      <c r="B242" s="1" t="str">
        <f t="shared" si="25"/>
        <v>2008_AUS#2</v>
      </c>
      <c r="C242" s="3">
        <v>39523</v>
      </c>
      <c r="D242" s="1">
        <f t="shared" si="31"/>
        <v>2008</v>
      </c>
      <c r="E242" s="1" t="s">
        <v>11</v>
      </c>
      <c r="F242" s="1" t="s">
        <v>12</v>
      </c>
      <c r="G242" s="6">
        <v>2</v>
      </c>
      <c r="H242" s="2">
        <v>3</v>
      </c>
      <c r="I242" s="2" t="s">
        <v>408</v>
      </c>
      <c r="J242" s="2" t="s">
        <v>458</v>
      </c>
      <c r="K242" s="2" t="s">
        <v>507</v>
      </c>
      <c r="L242" s="2">
        <v>58</v>
      </c>
      <c r="M242" s="2">
        <v>8</v>
      </c>
      <c r="P242" s="1" t="s">
        <v>553</v>
      </c>
      <c r="Q242" s="1">
        <v>5</v>
      </c>
      <c r="R242" s="1" t="s">
        <v>571</v>
      </c>
      <c r="T242" s="8">
        <f t="shared" si="26"/>
        <v>87.739000000000004</v>
      </c>
      <c r="U242" s="8">
        <f t="shared" si="27"/>
        <v>87.236000000000004</v>
      </c>
      <c r="V242" s="8">
        <f t="shared" si="30"/>
        <v>0.50300000000000011</v>
      </c>
    </row>
    <row r="243" spans="1:22" ht="11.25" customHeight="1" x14ac:dyDescent="0.2">
      <c r="A243" s="1" t="str">
        <f t="shared" si="24"/>
        <v>2008_AUS</v>
      </c>
      <c r="B243" s="1" t="str">
        <f t="shared" si="25"/>
        <v>2008_AUS#3</v>
      </c>
      <c r="C243" s="3">
        <v>39523</v>
      </c>
      <c r="D243" s="1">
        <f t="shared" si="31"/>
        <v>2008</v>
      </c>
      <c r="E243" s="1" t="s">
        <v>11</v>
      </c>
      <c r="F243" s="1" t="s">
        <v>12</v>
      </c>
      <c r="G243" s="6">
        <v>3</v>
      </c>
      <c r="H243" s="2">
        <v>7</v>
      </c>
      <c r="I243" s="2" t="s">
        <v>180</v>
      </c>
      <c r="J243" s="2" t="s">
        <v>38</v>
      </c>
      <c r="K243" s="2" t="s">
        <v>505</v>
      </c>
      <c r="L243" s="2">
        <v>58</v>
      </c>
      <c r="M243" s="2">
        <v>6</v>
      </c>
      <c r="P243" s="1" t="s">
        <v>555</v>
      </c>
      <c r="Q243" s="1">
        <v>7</v>
      </c>
      <c r="R243" s="1" t="s">
        <v>573</v>
      </c>
      <c r="T243" s="8">
        <f t="shared" si="26"/>
        <v>88.09</v>
      </c>
      <c r="U243" s="8">
        <f t="shared" si="27"/>
        <v>88.686999999999998</v>
      </c>
      <c r="V243" s="8">
        <f t="shared" si="30"/>
        <v>-0.5969999999999942</v>
      </c>
    </row>
    <row r="244" spans="1:22" ht="11.25" customHeight="1" x14ac:dyDescent="0.2">
      <c r="A244" s="1" t="str">
        <f t="shared" si="24"/>
        <v>2008_AUS</v>
      </c>
      <c r="B244" s="1" t="str">
        <f t="shared" si="25"/>
        <v>2008_AUS#4</v>
      </c>
      <c r="C244" s="3">
        <v>39523</v>
      </c>
      <c r="D244" s="1">
        <f t="shared" si="31"/>
        <v>2008</v>
      </c>
      <c r="E244" s="1" t="s">
        <v>11</v>
      </c>
      <c r="F244" s="1" t="s">
        <v>12</v>
      </c>
      <c r="G244" s="6">
        <v>4</v>
      </c>
      <c r="H244" s="2">
        <v>5</v>
      </c>
      <c r="I244" s="2" t="s">
        <v>97</v>
      </c>
      <c r="J244" s="2" t="s">
        <v>24</v>
      </c>
      <c r="K244" s="2" t="s">
        <v>24</v>
      </c>
      <c r="L244" s="2">
        <v>58</v>
      </c>
      <c r="M244" s="2">
        <v>5</v>
      </c>
      <c r="P244" s="1" t="s">
        <v>557</v>
      </c>
      <c r="Q244" s="1">
        <v>12</v>
      </c>
      <c r="R244" s="1" t="s">
        <v>577</v>
      </c>
      <c r="T244" s="8">
        <f t="shared" si="26"/>
        <v>88.602999999999994</v>
      </c>
      <c r="U244" s="8">
        <f t="shared" si="27"/>
        <v>86.188999999999993</v>
      </c>
      <c r="V244" s="8">
        <f t="shared" si="30"/>
        <v>2.4140000000000015</v>
      </c>
    </row>
    <row r="245" spans="1:22" ht="11.25" customHeight="1" x14ac:dyDescent="0.2">
      <c r="A245" s="1" t="str">
        <f t="shared" si="24"/>
        <v>2008_AUS</v>
      </c>
      <c r="B245" s="1" t="str">
        <f t="shared" si="25"/>
        <v>2008_AUS#5</v>
      </c>
      <c r="C245" s="3">
        <v>39523</v>
      </c>
      <c r="D245" s="1">
        <f t="shared" si="31"/>
        <v>2008</v>
      </c>
      <c r="E245" s="1" t="s">
        <v>11</v>
      </c>
      <c r="F245" s="1" t="s">
        <v>12</v>
      </c>
      <c r="G245" s="6">
        <v>5</v>
      </c>
      <c r="H245" s="2">
        <v>23</v>
      </c>
      <c r="I245" s="2" t="s">
        <v>359</v>
      </c>
      <c r="J245" s="2" t="s">
        <v>33</v>
      </c>
      <c r="K245" s="2" t="s">
        <v>20</v>
      </c>
      <c r="L245" s="2">
        <v>58</v>
      </c>
      <c r="M245" s="2">
        <v>4</v>
      </c>
      <c r="P245" s="1" t="s">
        <v>551</v>
      </c>
      <c r="Q245" s="1">
        <v>3</v>
      </c>
      <c r="R245" s="1" t="s">
        <v>569</v>
      </c>
      <c r="S245" s="1">
        <v>8</v>
      </c>
      <c r="T245" s="8">
        <f t="shared" si="26"/>
        <v>87.418000000000006</v>
      </c>
      <c r="U245" s="8">
        <f t="shared" si="27"/>
        <v>87.078999999999994</v>
      </c>
      <c r="V245" s="8">
        <f t="shared" si="30"/>
        <v>0.33900000000001285</v>
      </c>
    </row>
    <row r="246" spans="1:22" ht="11.25" customHeight="1" x14ac:dyDescent="0.2">
      <c r="A246" s="1" t="str">
        <f t="shared" si="24"/>
        <v>2008_AUS</v>
      </c>
      <c r="B246" s="1" t="str">
        <f t="shared" si="25"/>
        <v>2008_AUS#dsq</v>
      </c>
      <c r="C246" s="3">
        <v>39523</v>
      </c>
      <c r="D246" s="1">
        <f t="shared" si="31"/>
        <v>2008</v>
      </c>
      <c r="E246" s="1" t="s">
        <v>11</v>
      </c>
      <c r="F246" s="1" t="s">
        <v>12</v>
      </c>
      <c r="G246" s="6" t="s">
        <v>264</v>
      </c>
      <c r="H246" s="2">
        <v>17</v>
      </c>
      <c r="I246" s="2" t="s">
        <v>412</v>
      </c>
      <c r="J246" s="2" t="s">
        <v>107</v>
      </c>
      <c r="K246" s="2" t="s">
        <v>107</v>
      </c>
      <c r="L246" s="2">
        <v>58</v>
      </c>
      <c r="P246" s="1" t="s">
        <v>558</v>
      </c>
      <c r="Q246" s="1">
        <v>11</v>
      </c>
      <c r="R246" s="1" t="s">
        <v>576</v>
      </c>
      <c r="T246" s="8">
        <f t="shared" si="26"/>
        <v>88.736000000000004</v>
      </c>
      <c r="U246" s="8">
        <f t="shared" si="27"/>
        <v>86.173000000000002</v>
      </c>
      <c r="V246" s="8">
        <f t="shared" si="30"/>
        <v>2.5630000000000024</v>
      </c>
    </row>
    <row r="247" spans="1:22" ht="11.25" customHeight="1" x14ac:dyDescent="0.2">
      <c r="A247" s="1" t="str">
        <f t="shared" si="24"/>
        <v>2008_AUS</v>
      </c>
      <c r="B247" s="1" t="str">
        <f t="shared" si="25"/>
        <v>2008_AUS#6</v>
      </c>
      <c r="C247" s="3">
        <v>39523</v>
      </c>
      <c r="D247" s="1">
        <f t="shared" si="31"/>
        <v>2008</v>
      </c>
      <c r="E247" s="1" t="s">
        <v>11</v>
      </c>
      <c r="F247" s="1" t="s">
        <v>12</v>
      </c>
      <c r="G247" s="6">
        <v>6</v>
      </c>
      <c r="H247" s="2">
        <v>8</v>
      </c>
      <c r="I247" s="2" t="s">
        <v>510</v>
      </c>
      <c r="J247" s="2" t="s">
        <v>38</v>
      </c>
      <c r="K247" s="2" t="s">
        <v>505</v>
      </c>
      <c r="L247" s="2">
        <v>57</v>
      </c>
      <c r="M247" s="2">
        <v>3</v>
      </c>
      <c r="P247" s="1" t="s">
        <v>563</v>
      </c>
      <c r="Q247" s="1">
        <v>14</v>
      </c>
      <c r="R247" s="1" t="s">
        <v>579</v>
      </c>
      <c r="T247" s="8">
        <f t="shared" si="26"/>
        <v>89.638999999999996</v>
      </c>
      <c r="U247" s="8">
        <f t="shared" si="27"/>
        <v>86.412999999999997</v>
      </c>
      <c r="V247" s="8">
        <f t="shared" si="30"/>
        <v>3.2259999999999991</v>
      </c>
    </row>
    <row r="248" spans="1:22" ht="11.25" customHeight="1" x14ac:dyDescent="0.2">
      <c r="A248" s="1" t="str">
        <f t="shared" si="24"/>
        <v>2008_AUS</v>
      </c>
      <c r="B248" s="1" t="str">
        <f t="shared" si="25"/>
        <v>2008_AUS#7</v>
      </c>
      <c r="C248" s="3">
        <v>39523</v>
      </c>
      <c r="D248" s="1">
        <f t="shared" si="31"/>
        <v>2008</v>
      </c>
      <c r="E248" s="1" t="s">
        <v>11</v>
      </c>
      <c r="F248" s="1" t="s">
        <v>12</v>
      </c>
      <c r="G248" s="6">
        <v>7</v>
      </c>
      <c r="H248" s="2">
        <v>14</v>
      </c>
      <c r="I248" s="2" t="s">
        <v>506</v>
      </c>
      <c r="J248" s="2" t="s">
        <v>30</v>
      </c>
      <c r="K248" s="2" t="s">
        <v>5</v>
      </c>
      <c r="L248" s="2">
        <v>55</v>
      </c>
      <c r="M248" s="2">
        <v>2</v>
      </c>
      <c r="P248" s="1" t="s">
        <v>135</v>
      </c>
      <c r="Q248" s="1">
        <v>18</v>
      </c>
      <c r="R248" s="1" t="s">
        <v>581</v>
      </c>
      <c r="T248" s="8">
        <f t="shared" si="26"/>
        <v>89.534000000000006</v>
      </c>
      <c r="U248" s="8">
        <f t="shared" si="27"/>
        <v>87.445999999999998</v>
      </c>
      <c r="V248" s="8">
        <f t="shared" si="30"/>
        <v>2.0880000000000081</v>
      </c>
    </row>
    <row r="249" spans="1:22" ht="11.25" customHeight="1" x14ac:dyDescent="0.2">
      <c r="A249" s="1" t="str">
        <f t="shared" si="24"/>
        <v>2008_AUS</v>
      </c>
      <c r="B249" s="1" t="str">
        <f t="shared" si="25"/>
        <v>2008_AUS#8</v>
      </c>
      <c r="C249" s="3">
        <v>39523</v>
      </c>
      <c r="D249" s="1">
        <f t="shared" si="31"/>
        <v>2008</v>
      </c>
      <c r="E249" s="1" t="s">
        <v>11</v>
      </c>
      <c r="F249" s="1" t="s">
        <v>12</v>
      </c>
      <c r="G249" s="6">
        <v>8</v>
      </c>
      <c r="H249" s="2">
        <v>1</v>
      </c>
      <c r="I249" s="2" t="s">
        <v>25</v>
      </c>
      <c r="J249" s="2" t="s">
        <v>5</v>
      </c>
      <c r="K249" s="2" t="s">
        <v>5</v>
      </c>
      <c r="L249" s="2">
        <v>53</v>
      </c>
      <c r="M249" s="2">
        <v>1</v>
      </c>
      <c r="P249" s="1" t="s">
        <v>554</v>
      </c>
      <c r="Q249" s="1">
        <v>16</v>
      </c>
      <c r="T249" s="8">
        <f t="shared" si="26"/>
        <v>87.903000000000006</v>
      </c>
      <c r="U249" s="8" t="str">
        <f t="shared" si="27"/>
        <v/>
      </c>
      <c r="V249" s="8" t="str">
        <f t="shared" si="30"/>
        <v/>
      </c>
    </row>
    <row r="250" spans="1:22" ht="11.25" customHeight="1" x14ac:dyDescent="0.2">
      <c r="A250" s="1" t="str">
        <f t="shared" si="24"/>
        <v>2008_AUS</v>
      </c>
      <c r="B250" s="1" t="str">
        <f t="shared" si="25"/>
        <v>2008_AUS#ab</v>
      </c>
      <c r="C250" s="3">
        <v>39523</v>
      </c>
      <c r="D250" s="1">
        <f t="shared" si="31"/>
        <v>2008</v>
      </c>
      <c r="E250" s="1" t="s">
        <v>11</v>
      </c>
      <c r="F250" s="1" t="s">
        <v>12</v>
      </c>
      <c r="G250" s="6" t="s">
        <v>13</v>
      </c>
      <c r="H250" s="2">
        <v>4</v>
      </c>
      <c r="I250" s="2" t="s">
        <v>39</v>
      </c>
      <c r="J250" s="2" t="s">
        <v>458</v>
      </c>
      <c r="K250" s="2" t="s">
        <v>507</v>
      </c>
      <c r="L250" s="2">
        <v>47</v>
      </c>
      <c r="P250" s="1" t="s">
        <v>559</v>
      </c>
      <c r="Q250" s="1">
        <v>2</v>
      </c>
      <c r="R250" s="1" t="s">
        <v>568</v>
      </c>
      <c r="T250" s="8">
        <f t="shared" si="26"/>
        <v>88.753</v>
      </c>
      <c r="U250" s="8">
        <f t="shared" si="27"/>
        <v>86.869</v>
      </c>
      <c r="V250" s="8">
        <f t="shared" si="30"/>
        <v>1.8840000000000003</v>
      </c>
    </row>
    <row r="251" spans="1:22" ht="11.25" customHeight="1" x14ac:dyDescent="0.2">
      <c r="A251" s="1" t="str">
        <f t="shared" si="24"/>
        <v>2008_AUS</v>
      </c>
      <c r="B251" s="1" t="str">
        <f t="shared" si="25"/>
        <v>2008_AUS#ab</v>
      </c>
      <c r="C251" s="3">
        <v>39523</v>
      </c>
      <c r="D251" s="1">
        <f t="shared" si="31"/>
        <v>2008</v>
      </c>
      <c r="E251" s="1" t="s">
        <v>11</v>
      </c>
      <c r="F251" s="1" t="s">
        <v>12</v>
      </c>
      <c r="G251" s="6" t="s">
        <v>13</v>
      </c>
      <c r="H251" s="2">
        <v>12</v>
      </c>
      <c r="I251" s="2" t="s">
        <v>357</v>
      </c>
      <c r="J251" s="2" t="s">
        <v>505</v>
      </c>
      <c r="K251" s="2" t="s">
        <v>505</v>
      </c>
      <c r="L251" s="2">
        <v>43</v>
      </c>
      <c r="P251" s="1" t="s">
        <v>562</v>
      </c>
      <c r="Q251" s="1">
        <v>9</v>
      </c>
      <c r="R251" s="1" t="s">
        <v>575</v>
      </c>
      <c r="T251" s="8">
        <f t="shared" si="26"/>
        <v>89.558000000000007</v>
      </c>
      <c r="U251" s="8">
        <f t="shared" si="27"/>
        <v>89.593000000000004</v>
      </c>
      <c r="V251" s="8">
        <f t="shared" si="30"/>
        <v>-3.4999999999996589E-2</v>
      </c>
    </row>
    <row r="252" spans="1:22" ht="11.25" customHeight="1" x14ac:dyDescent="0.2">
      <c r="A252" s="1" t="str">
        <f t="shared" si="24"/>
        <v>2008_AUS</v>
      </c>
      <c r="B252" s="1" t="str">
        <f t="shared" si="25"/>
        <v>2008_AUS#ab</v>
      </c>
      <c r="C252" s="3">
        <v>39523</v>
      </c>
      <c r="D252" s="1">
        <f t="shared" si="31"/>
        <v>2008</v>
      </c>
      <c r="E252" s="1" t="s">
        <v>11</v>
      </c>
      <c r="F252" s="1" t="s">
        <v>12</v>
      </c>
      <c r="G252" s="6" t="s">
        <v>13</v>
      </c>
      <c r="H252" s="2">
        <v>18</v>
      </c>
      <c r="I252" s="2" t="s">
        <v>547</v>
      </c>
      <c r="J252" s="2" t="s">
        <v>548</v>
      </c>
      <c r="K252" s="2" t="s">
        <v>107</v>
      </c>
      <c r="L252" s="2">
        <v>32</v>
      </c>
      <c r="P252" s="1" t="s">
        <v>564</v>
      </c>
      <c r="Q252" s="1">
        <v>20</v>
      </c>
      <c r="R252" s="1" t="s">
        <v>583</v>
      </c>
      <c r="T252" s="8">
        <f t="shared" si="26"/>
        <v>90.891999999999996</v>
      </c>
      <c r="U252" s="8">
        <f t="shared" si="27"/>
        <v>88.207999999999998</v>
      </c>
      <c r="V252" s="8">
        <f t="shared" si="30"/>
        <v>2.6839999999999975</v>
      </c>
    </row>
    <row r="253" spans="1:22" ht="11.25" customHeight="1" x14ac:dyDescent="0.2">
      <c r="A253" s="1" t="str">
        <f t="shared" si="24"/>
        <v>2008_AUS</v>
      </c>
      <c r="B253" s="1" t="str">
        <f t="shared" si="25"/>
        <v>2008_AUS#ab</v>
      </c>
      <c r="C253" s="3">
        <v>39523</v>
      </c>
      <c r="D253" s="1">
        <f t="shared" si="31"/>
        <v>2008</v>
      </c>
      <c r="E253" s="1" t="s">
        <v>11</v>
      </c>
      <c r="F253" s="1" t="s">
        <v>12</v>
      </c>
      <c r="G253" s="6" t="s">
        <v>13</v>
      </c>
      <c r="H253" s="2">
        <v>6</v>
      </c>
      <c r="I253" s="2" t="s">
        <v>509</v>
      </c>
      <c r="J253" s="2" t="s">
        <v>24</v>
      </c>
      <c r="K253" s="2" t="s">
        <v>24</v>
      </c>
      <c r="L253" s="2">
        <v>30</v>
      </c>
      <c r="P253" s="1" t="s">
        <v>565</v>
      </c>
      <c r="Q253" s="1">
        <v>21</v>
      </c>
      <c r="R253" s="1" t="s">
        <v>584</v>
      </c>
      <c r="T253" s="8">
        <f t="shared" si="26"/>
        <v>91.384</v>
      </c>
      <c r="U253" s="8">
        <f t="shared" si="27"/>
        <v>88.33</v>
      </c>
      <c r="V253" s="8">
        <f t="shared" si="30"/>
        <v>3.054000000000002</v>
      </c>
    </row>
    <row r="254" spans="1:22" ht="11.25" customHeight="1" x14ac:dyDescent="0.2">
      <c r="A254" s="1" t="str">
        <f t="shared" si="24"/>
        <v>2008_AUS</v>
      </c>
      <c r="B254" s="1" t="str">
        <f t="shared" si="25"/>
        <v>2008_AUS#ab</v>
      </c>
      <c r="C254" s="3">
        <v>39523</v>
      </c>
      <c r="D254" s="1">
        <f t="shared" si="31"/>
        <v>2008</v>
      </c>
      <c r="E254" s="1" t="s">
        <v>11</v>
      </c>
      <c r="F254" s="1" t="s">
        <v>12</v>
      </c>
      <c r="G254" s="6" t="s">
        <v>13</v>
      </c>
      <c r="H254" s="2">
        <v>2</v>
      </c>
      <c r="I254" s="2" t="s">
        <v>139</v>
      </c>
      <c r="J254" s="2" t="s">
        <v>5</v>
      </c>
      <c r="K254" s="2" t="s">
        <v>5</v>
      </c>
      <c r="L254" s="2">
        <v>29</v>
      </c>
      <c r="P254" s="1" t="s">
        <v>556</v>
      </c>
      <c r="Q254" s="1">
        <v>4</v>
      </c>
      <c r="R254" s="1" t="s">
        <v>570</v>
      </c>
      <c r="T254" s="8">
        <f t="shared" si="26"/>
        <v>88.174999999999997</v>
      </c>
      <c r="U254" s="8">
        <f t="shared" si="27"/>
        <v>87.177999999999997</v>
      </c>
      <c r="V254" s="8">
        <f t="shared" si="30"/>
        <v>0.99699999999999989</v>
      </c>
    </row>
    <row r="255" spans="1:22" ht="11.25" customHeight="1" x14ac:dyDescent="0.2">
      <c r="A255" s="1" t="str">
        <f t="shared" si="24"/>
        <v>2008_AUS</v>
      </c>
      <c r="B255" s="1" t="str">
        <f t="shared" si="25"/>
        <v>2008_AUS#ab</v>
      </c>
      <c r="C255" s="3">
        <v>39523</v>
      </c>
      <c r="D255" s="1">
        <f t="shared" si="31"/>
        <v>2008</v>
      </c>
      <c r="E255" s="1" t="s">
        <v>11</v>
      </c>
      <c r="F255" s="1" t="s">
        <v>12</v>
      </c>
      <c r="G255" s="6" t="s">
        <v>13</v>
      </c>
      <c r="H255" s="2">
        <v>9</v>
      </c>
      <c r="I255" s="2" t="s">
        <v>549</v>
      </c>
      <c r="J255" s="2" t="s">
        <v>21</v>
      </c>
      <c r="K255" s="2" t="s">
        <v>24</v>
      </c>
      <c r="L255" s="2">
        <v>25</v>
      </c>
      <c r="P255" s="1" t="s">
        <v>561</v>
      </c>
      <c r="Q255" s="1">
        <v>8</v>
      </c>
      <c r="R255" s="1" t="s">
        <v>574</v>
      </c>
      <c r="T255" s="8">
        <f t="shared" si="26"/>
        <v>89.501999999999995</v>
      </c>
      <c r="U255" s="8">
        <f t="shared" si="27"/>
        <v>89.040999999999997</v>
      </c>
      <c r="V255" s="8">
        <f t="shared" si="30"/>
        <v>0.46099999999999852</v>
      </c>
    </row>
    <row r="256" spans="1:22" ht="11.25" customHeight="1" x14ac:dyDescent="0.2">
      <c r="A256" s="1" t="str">
        <f t="shared" si="24"/>
        <v>2008_AUS</v>
      </c>
      <c r="B256" s="1" t="str">
        <f t="shared" si="25"/>
        <v>2008_AUS#ab</v>
      </c>
      <c r="C256" s="3">
        <v>39523</v>
      </c>
      <c r="D256" s="1">
        <f t="shared" si="31"/>
        <v>2008</v>
      </c>
      <c r="E256" s="1" t="s">
        <v>11</v>
      </c>
      <c r="F256" s="1" t="s">
        <v>12</v>
      </c>
      <c r="G256" s="6" t="s">
        <v>13</v>
      </c>
      <c r="H256" s="2">
        <v>11</v>
      </c>
      <c r="I256" s="2" t="s">
        <v>409</v>
      </c>
      <c r="J256" s="2" t="s">
        <v>505</v>
      </c>
      <c r="K256" s="2" t="s">
        <v>505</v>
      </c>
      <c r="L256" s="2">
        <v>19</v>
      </c>
      <c r="P256" s="1" t="s">
        <v>560</v>
      </c>
      <c r="Q256" s="1">
        <v>6</v>
      </c>
      <c r="R256" s="1" t="s">
        <v>572</v>
      </c>
      <c r="T256" s="8">
        <f t="shared" si="26"/>
        <v>89.31</v>
      </c>
      <c r="U256" s="8">
        <f t="shared" si="27"/>
        <v>88.527000000000001</v>
      </c>
      <c r="V256" s="8">
        <f t="shared" si="30"/>
        <v>0.78300000000000125</v>
      </c>
    </row>
    <row r="257" spans="1:22" ht="11.25" customHeight="1" x14ac:dyDescent="0.2">
      <c r="A257" s="1" t="str">
        <f t="shared" si="24"/>
        <v>2008_AUS</v>
      </c>
      <c r="B257" s="1" t="str">
        <f t="shared" si="25"/>
        <v>2008_AUS#ab</v>
      </c>
      <c r="C257" s="3">
        <v>39523</v>
      </c>
      <c r="D257" s="1">
        <f t="shared" si="31"/>
        <v>2008</v>
      </c>
      <c r="E257" s="1" t="s">
        <v>11</v>
      </c>
      <c r="F257" s="1" t="s">
        <v>12</v>
      </c>
      <c r="G257" s="6" t="s">
        <v>13</v>
      </c>
      <c r="H257" s="2">
        <v>20</v>
      </c>
      <c r="I257" s="2" t="s">
        <v>266</v>
      </c>
      <c r="J257" s="2" t="s">
        <v>101</v>
      </c>
      <c r="K257" s="2" t="s">
        <v>5</v>
      </c>
      <c r="L257" s="2">
        <v>8</v>
      </c>
      <c r="P257" s="1" t="s">
        <v>566</v>
      </c>
      <c r="Q257" s="1">
        <v>19</v>
      </c>
      <c r="R257" s="1" t="s">
        <v>582</v>
      </c>
      <c r="T257" s="8">
        <f t="shared" si="26"/>
        <v>92.021000000000001</v>
      </c>
      <c r="U257" s="8">
        <f t="shared" si="27"/>
        <v>87.858999999999995</v>
      </c>
      <c r="V257" s="8">
        <f t="shared" si="30"/>
        <v>4.1620000000000061</v>
      </c>
    </row>
    <row r="258" spans="1:22" ht="11.25" customHeight="1" x14ac:dyDescent="0.2">
      <c r="A258" s="1" t="str">
        <f t="shared" si="24"/>
        <v>2008_AUS</v>
      </c>
      <c r="B258" s="1" t="str">
        <f t="shared" si="25"/>
        <v>2008_AUS#ab</v>
      </c>
      <c r="C258" s="3">
        <v>39523</v>
      </c>
      <c r="D258" s="1">
        <f t="shared" si="31"/>
        <v>2008</v>
      </c>
      <c r="E258" s="1" t="s">
        <v>11</v>
      </c>
      <c r="F258" s="1" t="s">
        <v>12</v>
      </c>
      <c r="G258" s="6" t="s">
        <v>13</v>
      </c>
      <c r="H258" s="2">
        <v>10</v>
      </c>
      <c r="I258" s="2" t="s">
        <v>313</v>
      </c>
      <c r="J258" s="2" t="s">
        <v>21</v>
      </c>
      <c r="K258" s="2" t="s">
        <v>24</v>
      </c>
      <c r="L258" s="2">
        <v>0</v>
      </c>
      <c r="Q258" s="1">
        <v>15</v>
      </c>
      <c r="T258" s="8" t="str">
        <f t="shared" si="26"/>
        <v/>
      </c>
      <c r="U258" s="8" t="str">
        <f t="shared" si="27"/>
        <v/>
      </c>
      <c r="V258" s="8" t="str">
        <f t="shared" si="30"/>
        <v/>
      </c>
    </row>
    <row r="259" spans="1:22" ht="11.25" customHeight="1" x14ac:dyDescent="0.2">
      <c r="A259" s="1" t="str">
        <f t="shared" ref="A259:A322" si="32">D259&amp;"_"&amp;UPPER(LEFT(F259,3))</f>
        <v>2008_AUS</v>
      </c>
      <c r="B259" s="1" t="str">
        <f t="shared" ref="B259:B322" si="33">$D259&amp;"_"&amp;UPPER(LEFT($F259,3))&amp;"#"&amp;$G259</f>
        <v>2008_AUS#ab</v>
      </c>
      <c r="C259" s="3">
        <v>39523</v>
      </c>
      <c r="D259" s="1">
        <f t="shared" si="31"/>
        <v>2008</v>
      </c>
      <c r="E259" s="1" t="s">
        <v>11</v>
      </c>
      <c r="F259" s="1" t="s">
        <v>12</v>
      </c>
      <c r="G259" s="6" t="s">
        <v>13</v>
      </c>
      <c r="H259" s="2">
        <v>16</v>
      </c>
      <c r="I259" s="2" t="s">
        <v>181</v>
      </c>
      <c r="J259" s="2" t="s">
        <v>107</v>
      </c>
      <c r="K259" s="2" t="s">
        <v>107</v>
      </c>
      <c r="L259" s="2">
        <v>0</v>
      </c>
      <c r="Q259" s="1">
        <v>13</v>
      </c>
      <c r="R259" s="1" t="s">
        <v>578</v>
      </c>
      <c r="T259" s="8" t="str">
        <f t="shared" ref="T259:T322" si="34">IF(ISBLANK($P259),"",LEFT($P259,1)*60+(RIGHT(LEFT($P259,4),2))+("0,"&amp;RIGHT($P259,3)))</f>
        <v/>
      </c>
      <c r="U259" s="8">
        <f t="shared" ref="U259:U322" si="35">IF(ISBLANK($R259),"",LEFT($R259,1)*60+(RIGHT(LEFT($R259,4),2))+("0,"&amp;RIGHT($R259,3)))</f>
        <v>86.259</v>
      </c>
      <c r="V259" s="8" t="str">
        <f t="shared" si="30"/>
        <v/>
      </c>
    </row>
    <row r="260" spans="1:22" ht="11.25" customHeight="1" x14ac:dyDescent="0.2">
      <c r="A260" s="1" t="str">
        <f t="shared" si="32"/>
        <v>2008_AUS</v>
      </c>
      <c r="B260" s="1" t="str">
        <f t="shared" si="33"/>
        <v>2008_AUS#ab</v>
      </c>
      <c r="C260" s="3">
        <v>39523</v>
      </c>
      <c r="D260" s="1">
        <f t="shared" si="31"/>
        <v>2008</v>
      </c>
      <c r="E260" s="1" t="s">
        <v>11</v>
      </c>
      <c r="F260" s="1" t="s">
        <v>12</v>
      </c>
      <c r="G260" s="6" t="s">
        <v>13</v>
      </c>
      <c r="H260" s="2">
        <v>19</v>
      </c>
      <c r="I260" s="2" t="s">
        <v>550</v>
      </c>
      <c r="J260" s="2" t="s">
        <v>548</v>
      </c>
      <c r="K260" s="2" t="s">
        <v>107</v>
      </c>
      <c r="L260" s="2">
        <v>0</v>
      </c>
      <c r="Q260" s="1">
        <v>22</v>
      </c>
      <c r="R260" s="1" t="s">
        <v>585</v>
      </c>
      <c r="T260" s="8" t="str">
        <f t="shared" si="34"/>
        <v/>
      </c>
      <c r="U260" s="8">
        <f t="shared" si="35"/>
        <v>89.058999999999997</v>
      </c>
      <c r="V260" s="8" t="str">
        <f t="shared" si="30"/>
        <v/>
      </c>
    </row>
    <row r="261" spans="1:22" ht="11.25" customHeight="1" x14ac:dyDescent="0.2">
      <c r="A261" s="1" t="str">
        <f t="shared" si="32"/>
        <v>2008_AUS</v>
      </c>
      <c r="B261" s="1" t="str">
        <f t="shared" si="33"/>
        <v>2008_AUS#ab</v>
      </c>
      <c r="C261" s="3">
        <v>39523</v>
      </c>
      <c r="D261" s="1">
        <f t="shared" si="31"/>
        <v>2008</v>
      </c>
      <c r="E261" s="1" t="s">
        <v>11</v>
      </c>
      <c r="F261" s="1" t="s">
        <v>12</v>
      </c>
      <c r="G261" s="6" t="s">
        <v>13</v>
      </c>
      <c r="H261" s="2">
        <v>15</v>
      </c>
      <c r="I261" s="2" t="s">
        <v>17</v>
      </c>
      <c r="J261" s="2" t="s">
        <v>30</v>
      </c>
      <c r="K261" s="2" t="s">
        <v>5</v>
      </c>
      <c r="L261" s="2">
        <v>0</v>
      </c>
      <c r="Q261" s="1">
        <v>10</v>
      </c>
      <c r="T261" s="8" t="str">
        <f t="shared" si="34"/>
        <v/>
      </c>
      <c r="U261" s="8" t="str">
        <f t="shared" si="35"/>
        <v/>
      </c>
      <c r="V261" s="8" t="str">
        <f t="shared" si="30"/>
        <v/>
      </c>
    </row>
    <row r="262" spans="1:22" ht="11.25" customHeight="1" x14ac:dyDescent="0.2">
      <c r="A262" s="1" t="str">
        <f t="shared" si="32"/>
        <v>2008_AUS</v>
      </c>
      <c r="B262" s="1" t="str">
        <f t="shared" si="33"/>
        <v>2008_AUS#ab</v>
      </c>
      <c r="C262" s="3">
        <v>39523</v>
      </c>
      <c r="D262" s="1">
        <f t="shared" si="31"/>
        <v>2008</v>
      </c>
      <c r="E262" s="1" t="s">
        <v>11</v>
      </c>
      <c r="F262" s="1" t="s">
        <v>12</v>
      </c>
      <c r="G262" s="6" t="s">
        <v>13</v>
      </c>
      <c r="H262" s="2">
        <v>21</v>
      </c>
      <c r="I262" s="2" t="s">
        <v>508</v>
      </c>
      <c r="J262" s="2" t="s">
        <v>101</v>
      </c>
      <c r="K262" s="2" t="s">
        <v>5</v>
      </c>
      <c r="L262" s="2">
        <v>0</v>
      </c>
      <c r="Q262" s="1">
        <v>17</v>
      </c>
      <c r="R262" s="1" t="s">
        <v>580</v>
      </c>
      <c r="T262" s="8" t="str">
        <f t="shared" si="34"/>
        <v/>
      </c>
      <c r="U262" s="8">
        <f t="shared" si="35"/>
        <v>87.206999999999994</v>
      </c>
      <c r="V262" s="8" t="str">
        <f t="shared" si="30"/>
        <v/>
      </c>
    </row>
    <row r="263" spans="1:22" ht="11.25" customHeight="1" x14ac:dyDescent="0.2">
      <c r="A263" s="1" t="str">
        <f t="shared" si="32"/>
        <v>2007_AUS</v>
      </c>
      <c r="B263" s="1" t="str">
        <f t="shared" si="33"/>
        <v>2007_AUS#1</v>
      </c>
      <c r="C263" s="3">
        <v>39159</v>
      </c>
      <c r="D263" s="1">
        <f t="shared" si="31"/>
        <v>2007</v>
      </c>
      <c r="E263" s="1" t="s">
        <v>11</v>
      </c>
      <c r="F263" s="1" t="s">
        <v>12</v>
      </c>
      <c r="G263" s="6">
        <v>1</v>
      </c>
      <c r="H263" s="2">
        <v>6</v>
      </c>
      <c r="I263" s="2" t="s">
        <v>25</v>
      </c>
      <c r="J263" s="2" t="s">
        <v>5</v>
      </c>
      <c r="K263" s="2" t="s">
        <v>5</v>
      </c>
      <c r="L263" s="2">
        <v>58</v>
      </c>
      <c r="M263" s="2">
        <v>10</v>
      </c>
      <c r="P263" s="1" t="s">
        <v>610</v>
      </c>
      <c r="Q263" s="1">
        <v>1</v>
      </c>
      <c r="R263" s="1" t="s">
        <v>591</v>
      </c>
      <c r="S263" s="1">
        <v>52</v>
      </c>
      <c r="T263" s="8">
        <f t="shared" si="34"/>
        <v>85.234999999999999</v>
      </c>
      <c r="U263" s="8">
        <f t="shared" si="35"/>
        <v>86.072000000000003</v>
      </c>
      <c r="V263" s="8">
        <f t="shared" si="30"/>
        <v>-0.8370000000000033</v>
      </c>
    </row>
    <row r="264" spans="1:22" ht="11.25" customHeight="1" x14ac:dyDescent="0.2">
      <c r="A264" s="1" t="str">
        <f t="shared" si="32"/>
        <v>2007_AUS</v>
      </c>
      <c r="B264" s="1" t="str">
        <f t="shared" si="33"/>
        <v>2007_AUS#2</v>
      </c>
      <c r="C264" s="3">
        <v>39159</v>
      </c>
      <c r="D264" s="1">
        <f t="shared" ref="D264:D285" si="36">YEAR(C264)</f>
        <v>2007</v>
      </c>
      <c r="E264" s="1" t="s">
        <v>11</v>
      </c>
      <c r="F264" s="1" t="s">
        <v>12</v>
      </c>
      <c r="G264" s="6">
        <v>2</v>
      </c>
      <c r="H264" s="2">
        <v>1</v>
      </c>
      <c r="I264" s="2" t="s">
        <v>97</v>
      </c>
      <c r="J264" s="2" t="s">
        <v>33</v>
      </c>
      <c r="K264" s="2" t="s">
        <v>20</v>
      </c>
      <c r="L264" s="2">
        <v>58</v>
      </c>
      <c r="M264" s="2">
        <v>8</v>
      </c>
      <c r="P264" s="1" t="s">
        <v>611</v>
      </c>
      <c r="Q264" s="1">
        <v>2</v>
      </c>
      <c r="R264" s="1" t="s">
        <v>592</v>
      </c>
      <c r="S264" s="1">
        <v>2</v>
      </c>
      <c r="T264" s="8">
        <f t="shared" si="34"/>
        <v>86.313999999999993</v>
      </c>
      <c r="U264" s="8">
        <f t="shared" si="35"/>
        <v>86.492999999999995</v>
      </c>
      <c r="V264" s="8">
        <f t="shared" si="30"/>
        <v>-0.17900000000000205</v>
      </c>
    </row>
    <row r="265" spans="1:22" ht="11.25" customHeight="1" x14ac:dyDescent="0.2">
      <c r="A265" s="1" t="str">
        <f t="shared" si="32"/>
        <v>2007_AUS</v>
      </c>
      <c r="B265" s="1" t="str">
        <f t="shared" si="33"/>
        <v>2007_AUS#3</v>
      </c>
      <c r="C265" s="3">
        <v>39159</v>
      </c>
      <c r="D265" s="1">
        <f t="shared" si="36"/>
        <v>2007</v>
      </c>
      <c r="E265" s="1" t="s">
        <v>11</v>
      </c>
      <c r="F265" s="1" t="s">
        <v>12</v>
      </c>
      <c r="G265" s="6">
        <v>3</v>
      </c>
      <c r="H265" s="2">
        <v>2</v>
      </c>
      <c r="I265" s="2" t="s">
        <v>15</v>
      </c>
      <c r="J265" s="2" t="s">
        <v>33</v>
      </c>
      <c r="K265" s="2" t="s">
        <v>20</v>
      </c>
      <c r="L265" s="2">
        <v>58</v>
      </c>
      <c r="M265" s="2">
        <v>6</v>
      </c>
      <c r="P265" s="1" t="s">
        <v>612</v>
      </c>
      <c r="Q265" s="1">
        <v>4</v>
      </c>
      <c r="R265" s="1" t="s">
        <v>594</v>
      </c>
      <c r="S265" s="1">
        <v>4</v>
      </c>
      <c r="T265" s="8">
        <f t="shared" si="34"/>
        <v>86.350999999999999</v>
      </c>
      <c r="U265" s="8">
        <f t="shared" si="35"/>
        <v>86.754999999999995</v>
      </c>
      <c r="V265" s="8">
        <f t="shared" si="30"/>
        <v>-0.40399999999999636</v>
      </c>
    </row>
    <row r="266" spans="1:22" ht="11.25" customHeight="1" x14ac:dyDescent="0.2">
      <c r="A266" s="1" t="str">
        <f t="shared" si="32"/>
        <v>2007_AUS</v>
      </c>
      <c r="B266" s="1" t="str">
        <f t="shared" si="33"/>
        <v>2007_AUS#4</v>
      </c>
      <c r="C266" s="3">
        <v>39159</v>
      </c>
      <c r="D266" s="1">
        <f t="shared" si="36"/>
        <v>2007</v>
      </c>
      <c r="E266" s="1" t="s">
        <v>11</v>
      </c>
      <c r="F266" s="1" t="s">
        <v>12</v>
      </c>
      <c r="G266" s="6">
        <v>4</v>
      </c>
      <c r="H266" s="2">
        <v>9</v>
      </c>
      <c r="I266" s="2" t="s">
        <v>408</v>
      </c>
      <c r="J266" s="2" t="s">
        <v>458</v>
      </c>
      <c r="K266" s="2" t="s">
        <v>507</v>
      </c>
      <c r="L266" s="2">
        <v>58</v>
      </c>
      <c r="M266" s="2">
        <v>5</v>
      </c>
      <c r="P266" s="1" t="s">
        <v>615</v>
      </c>
      <c r="Q266" s="1">
        <v>3</v>
      </c>
      <c r="R266" s="1" t="s">
        <v>593</v>
      </c>
      <c r="T266" s="8">
        <f t="shared" si="34"/>
        <v>86.721999999999994</v>
      </c>
      <c r="U266" s="8">
        <f t="shared" si="35"/>
        <v>86.555999999999997</v>
      </c>
      <c r="V266" s="8">
        <f t="shared" si="30"/>
        <v>0.16599999999999682</v>
      </c>
    </row>
    <row r="267" spans="1:22" ht="11.25" customHeight="1" x14ac:dyDescent="0.2">
      <c r="A267" s="1" t="str">
        <f t="shared" si="32"/>
        <v>2007_AUS</v>
      </c>
      <c r="B267" s="1" t="str">
        <f t="shared" si="33"/>
        <v>2007_AUS#5</v>
      </c>
      <c r="C267" s="3">
        <v>39159</v>
      </c>
      <c r="D267" s="1">
        <f t="shared" si="36"/>
        <v>2007</v>
      </c>
      <c r="E267" s="1" t="s">
        <v>11</v>
      </c>
      <c r="F267" s="1" t="s">
        <v>12</v>
      </c>
      <c r="G267" s="6">
        <v>5</v>
      </c>
      <c r="H267" s="2">
        <v>3</v>
      </c>
      <c r="I267" s="2" t="s">
        <v>508</v>
      </c>
      <c r="J267" s="2" t="s">
        <v>24</v>
      </c>
      <c r="K267" s="2" t="s">
        <v>24</v>
      </c>
      <c r="L267" s="2">
        <v>58</v>
      </c>
      <c r="M267" s="2">
        <v>4</v>
      </c>
      <c r="P267" s="1" t="s">
        <v>616</v>
      </c>
      <c r="Q267" s="1">
        <v>6</v>
      </c>
      <c r="R267" s="1" t="s">
        <v>596</v>
      </c>
      <c r="T267" s="8">
        <f t="shared" si="34"/>
        <v>86.891999999999996</v>
      </c>
      <c r="U267" s="8">
        <f t="shared" si="35"/>
        <v>87.634</v>
      </c>
      <c r="V267" s="8">
        <f t="shared" si="30"/>
        <v>-0.74200000000000443</v>
      </c>
    </row>
    <row r="268" spans="1:22" ht="11.25" customHeight="1" x14ac:dyDescent="0.2">
      <c r="A268" s="1" t="str">
        <f t="shared" si="32"/>
        <v>2007_AUS</v>
      </c>
      <c r="B268" s="1" t="str">
        <f t="shared" si="33"/>
        <v>2007_AUS#6</v>
      </c>
      <c r="C268" s="3">
        <v>39159</v>
      </c>
      <c r="D268" s="1">
        <f t="shared" si="36"/>
        <v>2007</v>
      </c>
      <c r="E268" s="1" t="s">
        <v>11</v>
      </c>
      <c r="F268" s="1" t="s">
        <v>12</v>
      </c>
      <c r="G268" s="6">
        <v>6</v>
      </c>
      <c r="H268" s="2">
        <v>5</v>
      </c>
      <c r="I268" s="2" t="s">
        <v>139</v>
      </c>
      <c r="J268" s="2" t="s">
        <v>5</v>
      </c>
      <c r="K268" s="2" t="s">
        <v>5</v>
      </c>
      <c r="L268" s="2">
        <v>58</v>
      </c>
      <c r="M268" s="2">
        <v>3</v>
      </c>
      <c r="P268" s="1" t="s">
        <v>617</v>
      </c>
      <c r="Q268" s="1">
        <v>16</v>
      </c>
      <c r="T268" s="8">
        <f t="shared" si="34"/>
        <v>87.043999999999997</v>
      </c>
      <c r="U268" s="8" t="str">
        <f t="shared" si="35"/>
        <v/>
      </c>
      <c r="V268" s="8" t="str">
        <f t="shared" si="30"/>
        <v/>
      </c>
    </row>
    <row r="269" spans="1:22" ht="11.25" customHeight="1" x14ac:dyDescent="0.2">
      <c r="A269" s="1" t="str">
        <f t="shared" si="32"/>
        <v>2007_AUS</v>
      </c>
      <c r="B269" s="1" t="str">
        <f t="shared" si="33"/>
        <v>2007_AUS#7</v>
      </c>
      <c r="C269" s="3">
        <v>39159</v>
      </c>
      <c r="D269" s="1">
        <f t="shared" si="36"/>
        <v>2007</v>
      </c>
      <c r="E269" s="1" t="s">
        <v>11</v>
      </c>
      <c r="F269" s="1" t="s">
        <v>12</v>
      </c>
      <c r="G269" s="6">
        <v>7</v>
      </c>
      <c r="H269" s="2">
        <v>16</v>
      </c>
      <c r="I269" s="2" t="s">
        <v>180</v>
      </c>
      <c r="J269" s="2" t="s">
        <v>38</v>
      </c>
      <c r="K269" s="2" t="s">
        <v>505</v>
      </c>
      <c r="L269" s="2">
        <v>57</v>
      </c>
      <c r="M269" s="2">
        <v>2</v>
      </c>
      <c r="P269" s="1" t="s">
        <v>614</v>
      </c>
      <c r="Q269" s="1">
        <v>12</v>
      </c>
      <c r="R269" s="1" t="s">
        <v>514</v>
      </c>
      <c r="T269" s="8">
        <f t="shared" si="34"/>
        <v>86.721000000000004</v>
      </c>
      <c r="U269" s="8">
        <f t="shared" si="35"/>
        <v>86.914000000000001</v>
      </c>
      <c r="V269" s="8">
        <f t="shared" si="30"/>
        <v>-0.19299999999999784</v>
      </c>
    </row>
    <row r="270" spans="1:22" ht="11.25" customHeight="1" x14ac:dyDescent="0.2">
      <c r="A270" s="1" t="str">
        <f t="shared" si="32"/>
        <v>2007_AUS</v>
      </c>
      <c r="B270" s="1" t="str">
        <f t="shared" si="33"/>
        <v>2007_AUS#8</v>
      </c>
      <c r="C270" s="3">
        <v>39159</v>
      </c>
      <c r="D270" s="1">
        <f t="shared" si="36"/>
        <v>2007</v>
      </c>
      <c r="E270" s="1" t="s">
        <v>11</v>
      </c>
      <c r="F270" s="1" t="s">
        <v>12</v>
      </c>
      <c r="G270" s="6">
        <v>8</v>
      </c>
      <c r="H270" s="2">
        <v>11</v>
      </c>
      <c r="I270" s="2" t="s">
        <v>586</v>
      </c>
      <c r="J270" s="2" t="s">
        <v>505</v>
      </c>
      <c r="K270" s="2" t="s">
        <v>505</v>
      </c>
      <c r="L270" s="2">
        <v>57</v>
      </c>
      <c r="M270" s="2">
        <v>1</v>
      </c>
      <c r="P270" s="1" t="s">
        <v>620</v>
      </c>
      <c r="Q270" s="1">
        <v>9</v>
      </c>
      <c r="R270" s="1" t="s">
        <v>599</v>
      </c>
      <c r="T270" s="8">
        <f t="shared" si="34"/>
        <v>87.796000000000006</v>
      </c>
      <c r="U270" s="8">
        <f t="shared" si="35"/>
        <v>88.691999999999993</v>
      </c>
      <c r="V270" s="8">
        <f t="shared" si="30"/>
        <v>-0.89599999999998658</v>
      </c>
    </row>
    <row r="271" spans="1:22" ht="11.25" customHeight="1" x14ac:dyDescent="0.2">
      <c r="A271" s="1" t="str">
        <f t="shared" si="32"/>
        <v>2007_AUS</v>
      </c>
      <c r="B271" s="1" t="str">
        <f t="shared" si="33"/>
        <v>2007_AUS#9</v>
      </c>
      <c r="C271" s="3">
        <v>39159</v>
      </c>
      <c r="D271" s="1">
        <f t="shared" si="36"/>
        <v>2007</v>
      </c>
      <c r="E271" s="1" t="s">
        <v>11</v>
      </c>
      <c r="F271" s="1" t="s">
        <v>12</v>
      </c>
      <c r="G271" s="6">
        <v>9</v>
      </c>
      <c r="H271" s="2">
        <v>12</v>
      </c>
      <c r="I271" s="2" t="s">
        <v>409</v>
      </c>
      <c r="J271" s="2" t="s">
        <v>505</v>
      </c>
      <c r="K271" s="2" t="s">
        <v>505</v>
      </c>
      <c r="L271" s="2">
        <v>57</v>
      </c>
      <c r="P271" s="1" t="s">
        <v>621</v>
      </c>
      <c r="Q271" s="1">
        <v>8</v>
      </c>
      <c r="R271" s="1" t="s">
        <v>598</v>
      </c>
      <c r="T271" s="8">
        <f t="shared" si="34"/>
        <v>88.034000000000006</v>
      </c>
      <c r="U271" s="8">
        <f t="shared" si="35"/>
        <v>88.403999999999996</v>
      </c>
      <c r="V271" s="8">
        <f t="shared" si="30"/>
        <v>-0.36999999999999034</v>
      </c>
    </row>
    <row r="272" spans="1:22" ht="11.25" customHeight="1" x14ac:dyDescent="0.2">
      <c r="A272" s="1" t="str">
        <f t="shared" si="32"/>
        <v>2007_AUS</v>
      </c>
      <c r="B272" s="1" t="str">
        <f t="shared" si="33"/>
        <v>2007_AUS#10</v>
      </c>
      <c r="C272" s="3">
        <v>39159</v>
      </c>
      <c r="D272" s="1">
        <f t="shared" si="36"/>
        <v>2007</v>
      </c>
      <c r="E272" s="1" t="s">
        <v>11</v>
      </c>
      <c r="F272" s="1" t="s">
        <v>12</v>
      </c>
      <c r="G272" s="6">
        <v>10</v>
      </c>
      <c r="H272" s="2">
        <v>4</v>
      </c>
      <c r="I272" s="2" t="s">
        <v>359</v>
      </c>
      <c r="J272" s="2" t="s">
        <v>24</v>
      </c>
      <c r="K272" s="2" t="s">
        <v>24</v>
      </c>
      <c r="L272" s="2">
        <v>57</v>
      </c>
      <c r="P272" s="1" t="s">
        <v>619</v>
      </c>
      <c r="Q272" s="1">
        <v>13</v>
      </c>
      <c r="R272" s="1" t="s">
        <v>147</v>
      </c>
      <c r="T272" s="8">
        <f t="shared" si="34"/>
        <v>87.591999999999999</v>
      </c>
      <c r="U272" s="8">
        <f t="shared" si="35"/>
        <v>86.963999999999999</v>
      </c>
      <c r="V272" s="8">
        <f t="shared" si="30"/>
        <v>0.62800000000000011</v>
      </c>
    </row>
    <row r="273" spans="1:22" ht="11.25" customHeight="1" x14ac:dyDescent="0.2">
      <c r="A273" s="1" t="str">
        <f t="shared" si="32"/>
        <v>2007_AUS</v>
      </c>
      <c r="B273" s="1" t="str">
        <f t="shared" si="33"/>
        <v>2007_AUS#11</v>
      </c>
      <c r="C273" s="3">
        <v>39159</v>
      </c>
      <c r="D273" s="1">
        <f t="shared" si="36"/>
        <v>2007</v>
      </c>
      <c r="E273" s="1" t="s">
        <v>11</v>
      </c>
      <c r="F273" s="1" t="s">
        <v>12</v>
      </c>
      <c r="G273" s="6">
        <v>11</v>
      </c>
      <c r="H273" s="2">
        <v>8</v>
      </c>
      <c r="I273" s="2" t="s">
        <v>412</v>
      </c>
      <c r="J273" s="2" t="s">
        <v>107</v>
      </c>
      <c r="K273" s="2" t="s">
        <v>107</v>
      </c>
      <c r="L273" s="2">
        <v>57</v>
      </c>
      <c r="P273" s="1" t="s">
        <v>622</v>
      </c>
      <c r="Q273" s="1">
        <v>17</v>
      </c>
      <c r="R273" s="1" t="s">
        <v>604</v>
      </c>
      <c r="T273" s="8">
        <f t="shared" si="34"/>
        <v>88.097999999999999</v>
      </c>
      <c r="U273" s="8">
        <f t="shared" si="35"/>
        <v>87.679000000000002</v>
      </c>
      <c r="V273" s="8">
        <f t="shared" si="30"/>
        <v>0.41899999999999693</v>
      </c>
    </row>
    <row r="274" spans="1:22" ht="11.25" customHeight="1" x14ac:dyDescent="0.2">
      <c r="A274" s="1" t="str">
        <f t="shared" si="32"/>
        <v>2007_AUS</v>
      </c>
      <c r="B274" s="1" t="str">
        <f t="shared" si="33"/>
        <v>2007_AUS#12</v>
      </c>
      <c r="C274" s="3">
        <v>39159</v>
      </c>
      <c r="D274" s="1">
        <f t="shared" si="36"/>
        <v>2007</v>
      </c>
      <c r="E274" s="1" t="s">
        <v>11</v>
      </c>
      <c r="F274" s="1" t="s">
        <v>12</v>
      </c>
      <c r="G274" s="6">
        <v>12</v>
      </c>
      <c r="H274" s="2">
        <v>22</v>
      </c>
      <c r="I274" s="2" t="s">
        <v>547</v>
      </c>
      <c r="J274" s="2" t="s">
        <v>548</v>
      </c>
      <c r="K274" s="2" t="s">
        <v>107</v>
      </c>
      <c r="L274" s="2">
        <v>57</v>
      </c>
      <c r="P274" s="1" t="s">
        <v>626</v>
      </c>
      <c r="Q274" s="1">
        <v>10</v>
      </c>
      <c r="R274" s="1" t="s">
        <v>600</v>
      </c>
      <c r="T274" s="8">
        <f t="shared" si="34"/>
        <v>88.486999999999995</v>
      </c>
      <c r="U274" s="8">
        <f t="shared" si="35"/>
        <v>88.870999999999995</v>
      </c>
      <c r="V274" s="8">
        <f t="shared" si="30"/>
        <v>-0.38400000000000034</v>
      </c>
    </row>
    <row r="275" spans="1:22" ht="11.25" customHeight="1" x14ac:dyDescent="0.2">
      <c r="A275" s="1" t="str">
        <f t="shared" si="32"/>
        <v>2007_AUS</v>
      </c>
      <c r="B275" s="1" t="str">
        <f t="shared" si="33"/>
        <v>2007_AUS#13</v>
      </c>
      <c r="C275" s="3">
        <v>39159</v>
      </c>
      <c r="D275" s="1">
        <f t="shared" si="36"/>
        <v>2007</v>
      </c>
      <c r="E275" s="1" t="s">
        <v>11</v>
      </c>
      <c r="F275" s="1" t="s">
        <v>12</v>
      </c>
      <c r="G275" s="6">
        <v>13</v>
      </c>
      <c r="H275" s="2">
        <v>15</v>
      </c>
      <c r="I275" s="2" t="s">
        <v>313</v>
      </c>
      <c r="J275" s="2" t="s">
        <v>21</v>
      </c>
      <c r="K275" s="2" t="s">
        <v>24</v>
      </c>
      <c r="L275" s="2">
        <v>57</v>
      </c>
      <c r="P275" s="1" t="s">
        <v>618</v>
      </c>
      <c r="Q275" s="1">
        <v>7</v>
      </c>
      <c r="R275" s="1" t="s">
        <v>597</v>
      </c>
      <c r="T275" s="8">
        <f t="shared" si="34"/>
        <v>87.501000000000005</v>
      </c>
      <c r="U275" s="8">
        <f t="shared" si="35"/>
        <v>87.933999999999997</v>
      </c>
      <c r="V275" s="8">
        <f t="shared" si="30"/>
        <v>-0.43299999999999272</v>
      </c>
    </row>
    <row r="276" spans="1:22" ht="11.25" customHeight="1" x14ac:dyDescent="0.2">
      <c r="A276" s="1" t="str">
        <f t="shared" si="32"/>
        <v>2007_AUS</v>
      </c>
      <c r="B276" s="1" t="str">
        <f t="shared" si="33"/>
        <v>2007_AUS#14</v>
      </c>
      <c r="C276" s="3">
        <v>39159</v>
      </c>
      <c r="D276" s="1">
        <f t="shared" si="36"/>
        <v>2007</v>
      </c>
      <c r="E276" s="1" t="s">
        <v>11</v>
      </c>
      <c r="F276" s="1" t="s">
        <v>12</v>
      </c>
      <c r="G276" s="6">
        <v>14</v>
      </c>
      <c r="H276" s="2">
        <v>18</v>
      </c>
      <c r="I276" s="2" t="s">
        <v>413</v>
      </c>
      <c r="J276" s="2" t="s">
        <v>30</v>
      </c>
      <c r="K276" s="2" t="s">
        <v>5</v>
      </c>
      <c r="L276" s="2">
        <v>57</v>
      </c>
      <c r="P276" s="1" t="s">
        <v>623</v>
      </c>
      <c r="Q276" s="1">
        <v>20</v>
      </c>
      <c r="R276" s="1" t="s">
        <v>607</v>
      </c>
      <c r="T276" s="8">
        <f t="shared" si="34"/>
        <v>88.281999999999996</v>
      </c>
      <c r="U276" s="8">
        <f t="shared" si="35"/>
        <v>89.266999999999996</v>
      </c>
      <c r="V276" s="8">
        <f t="shared" si="30"/>
        <v>-0.98499999999999943</v>
      </c>
    </row>
    <row r="277" spans="1:22" ht="11.25" customHeight="1" x14ac:dyDescent="0.2">
      <c r="A277" s="1" t="str">
        <f t="shared" si="32"/>
        <v>2007_AUS</v>
      </c>
      <c r="B277" s="1" t="str">
        <f t="shared" si="33"/>
        <v>2007_AUS#15</v>
      </c>
      <c r="C277" s="3">
        <v>39159</v>
      </c>
      <c r="D277" s="1">
        <f t="shared" si="36"/>
        <v>2007</v>
      </c>
      <c r="E277" s="1" t="s">
        <v>11</v>
      </c>
      <c r="F277" s="1" t="s">
        <v>12</v>
      </c>
      <c r="G277" s="6">
        <v>15</v>
      </c>
      <c r="H277" s="2">
        <v>7</v>
      </c>
      <c r="I277" s="2" t="s">
        <v>181</v>
      </c>
      <c r="J277" s="2" t="s">
        <v>107</v>
      </c>
      <c r="K277" s="2" t="s">
        <v>107</v>
      </c>
      <c r="L277" s="2">
        <v>57</v>
      </c>
      <c r="P277" s="1" t="s">
        <v>625</v>
      </c>
      <c r="Q277" s="1">
        <v>14</v>
      </c>
      <c r="R277" s="1" t="s">
        <v>602</v>
      </c>
      <c r="T277" s="8">
        <f t="shared" si="34"/>
        <v>88.387</v>
      </c>
      <c r="U277" s="8">
        <f t="shared" si="35"/>
        <v>87.263999999999996</v>
      </c>
      <c r="V277" s="8">
        <f t="shared" si="30"/>
        <v>1.1230000000000047</v>
      </c>
    </row>
    <row r="278" spans="1:22" ht="11.25" customHeight="1" x14ac:dyDescent="0.2">
      <c r="A278" s="1" t="str">
        <f t="shared" si="32"/>
        <v>2007_AUS</v>
      </c>
      <c r="B278" s="1" t="str">
        <f t="shared" si="33"/>
        <v>2007_AUS#16</v>
      </c>
      <c r="C278" s="3">
        <v>39159</v>
      </c>
      <c r="D278" s="1">
        <f t="shared" si="36"/>
        <v>2007</v>
      </c>
      <c r="E278" s="1" t="s">
        <v>11</v>
      </c>
      <c r="F278" s="1" t="s">
        <v>12</v>
      </c>
      <c r="G278" s="6">
        <v>16</v>
      </c>
      <c r="H278" s="2">
        <v>23</v>
      </c>
      <c r="I278" s="2" t="s">
        <v>550</v>
      </c>
      <c r="J278" s="2" t="s">
        <v>548</v>
      </c>
      <c r="K278" s="2" t="s">
        <v>107</v>
      </c>
      <c r="L278" s="2">
        <v>56</v>
      </c>
      <c r="P278" s="1" t="s">
        <v>484</v>
      </c>
      <c r="Q278" s="1">
        <v>11</v>
      </c>
      <c r="R278" s="1" t="s">
        <v>601</v>
      </c>
      <c r="T278" s="8">
        <f t="shared" si="34"/>
        <v>88.489000000000004</v>
      </c>
      <c r="U278" s="8">
        <f t="shared" si="35"/>
        <v>86.909000000000006</v>
      </c>
      <c r="V278" s="8">
        <f t="shared" si="30"/>
        <v>1.5799999999999983</v>
      </c>
    </row>
    <row r="279" spans="1:22" ht="11.25" customHeight="1" x14ac:dyDescent="0.2">
      <c r="A279" s="1" t="str">
        <f t="shared" si="32"/>
        <v>2007_AUS</v>
      </c>
      <c r="B279" s="1" t="str">
        <f t="shared" si="33"/>
        <v>2007_AUS#17</v>
      </c>
      <c r="C279" s="3">
        <v>39159</v>
      </c>
      <c r="D279" s="1">
        <f t="shared" si="36"/>
        <v>2007</v>
      </c>
      <c r="E279" s="1" t="s">
        <v>11</v>
      </c>
      <c r="F279" s="1" t="s">
        <v>12</v>
      </c>
      <c r="G279" s="6">
        <v>17</v>
      </c>
      <c r="H279" s="2">
        <v>20</v>
      </c>
      <c r="I279" s="2" t="s">
        <v>266</v>
      </c>
      <c r="J279" s="2" t="s">
        <v>587</v>
      </c>
      <c r="K279" s="2" t="s">
        <v>5</v>
      </c>
      <c r="L279" s="2">
        <v>56</v>
      </c>
      <c r="P279" s="1" t="s">
        <v>573</v>
      </c>
      <c r="Q279" s="1">
        <v>21</v>
      </c>
      <c r="R279" s="1" t="s">
        <v>608</v>
      </c>
      <c r="T279" s="8">
        <f t="shared" si="34"/>
        <v>88.686999999999998</v>
      </c>
      <c r="U279" s="8">
        <f t="shared" si="35"/>
        <v>89.338999999999999</v>
      </c>
      <c r="V279" s="8">
        <f t="shared" si="30"/>
        <v>-0.65200000000000102</v>
      </c>
    </row>
    <row r="280" spans="1:22" ht="11.25" customHeight="1" x14ac:dyDescent="0.2">
      <c r="A280" s="1" t="str">
        <f t="shared" si="32"/>
        <v>2007_AUS</v>
      </c>
      <c r="B280" s="1" t="str">
        <f t="shared" si="33"/>
        <v>2007_AUS#ab</v>
      </c>
      <c r="C280" s="3">
        <v>39159</v>
      </c>
      <c r="D280" s="1">
        <f t="shared" si="36"/>
        <v>2007</v>
      </c>
      <c r="E280" s="1" t="s">
        <v>11</v>
      </c>
      <c r="F280" s="1" t="s">
        <v>12</v>
      </c>
      <c r="G280" s="6" t="s">
        <v>13</v>
      </c>
      <c r="H280" s="2">
        <v>17</v>
      </c>
      <c r="I280" s="2" t="s">
        <v>588</v>
      </c>
      <c r="J280" s="2" t="s">
        <v>38</v>
      </c>
      <c r="K280" s="2" t="s">
        <v>505</v>
      </c>
      <c r="L280" s="2">
        <v>48</v>
      </c>
      <c r="P280" s="1" t="s">
        <v>624</v>
      </c>
      <c r="Q280" s="1">
        <v>15</v>
      </c>
      <c r="R280" s="1" t="s">
        <v>603</v>
      </c>
      <c r="T280" s="8">
        <f t="shared" si="34"/>
        <v>88.302999999999997</v>
      </c>
      <c r="U280" s="8">
        <f t="shared" si="35"/>
        <v>87.393000000000001</v>
      </c>
      <c r="V280" s="8">
        <f t="shared" si="30"/>
        <v>0.90999999999999659</v>
      </c>
    </row>
    <row r="281" spans="1:22" ht="11.25" customHeight="1" x14ac:dyDescent="0.2">
      <c r="A281" s="1" t="str">
        <f t="shared" si="32"/>
        <v>2007_AUS</v>
      </c>
      <c r="B281" s="1" t="str">
        <f t="shared" si="33"/>
        <v>2007_AUS#ab</v>
      </c>
      <c r="C281" s="3">
        <v>39159</v>
      </c>
      <c r="D281" s="1">
        <f t="shared" si="36"/>
        <v>2007</v>
      </c>
      <c r="E281" s="1" t="s">
        <v>11</v>
      </c>
      <c r="F281" s="1" t="s">
        <v>12</v>
      </c>
      <c r="G281" s="6" t="s">
        <v>13</v>
      </c>
      <c r="H281" s="2">
        <v>14</v>
      </c>
      <c r="I281" s="2" t="s">
        <v>549</v>
      </c>
      <c r="J281" s="2" t="s">
        <v>21</v>
      </c>
      <c r="K281" s="2" t="s">
        <v>24</v>
      </c>
      <c r="L281" s="2">
        <v>48</v>
      </c>
      <c r="P281" s="1" t="s">
        <v>528</v>
      </c>
      <c r="Q281" s="1">
        <v>19</v>
      </c>
      <c r="R281" s="1" t="s">
        <v>606</v>
      </c>
      <c r="T281" s="8">
        <f t="shared" si="34"/>
        <v>87.706000000000003</v>
      </c>
      <c r="U281" s="8">
        <f t="shared" si="35"/>
        <v>88.578999999999994</v>
      </c>
      <c r="V281" s="8">
        <f t="shared" si="30"/>
        <v>-0.87299999999999045</v>
      </c>
    </row>
    <row r="282" spans="1:22" ht="11.25" customHeight="1" x14ac:dyDescent="0.2">
      <c r="A282" s="1" t="str">
        <f t="shared" si="32"/>
        <v>2007_AUS</v>
      </c>
      <c r="B282" s="1" t="str">
        <f t="shared" si="33"/>
        <v>2007_AUS#ab</v>
      </c>
      <c r="C282" s="3">
        <v>39159</v>
      </c>
      <c r="D282" s="1">
        <f t="shared" si="36"/>
        <v>2007</v>
      </c>
      <c r="E282" s="1" t="s">
        <v>11</v>
      </c>
      <c r="F282" s="1" t="s">
        <v>12</v>
      </c>
      <c r="G282" s="6" t="s">
        <v>13</v>
      </c>
      <c r="H282" s="2">
        <v>10</v>
      </c>
      <c r="I282" s="2" t="s">
        <v>39</v>
      </c>
      <c r="J282" s="2" t="s">
        <v>458</v>
      </c>
      <c r="K282" s="2" t="s">
        <v>507</v>
      </c>
      <c r="L282" s="2">
        <v>36</v>
      </c>
      <c r="P282" s="1" t="s">
        <v>613</v>
      </c>
      <c r="Q282" s="1">
        <v>5</v>
      </c>
      <c r="R282" s="1" t="s">
        <v>595</v>
      </c>
      <c r="T282" s="8">
        <f t="shared" si="34"/>
        <v>86.641999999999996</v>
      </c>
      <c r="U282" s="8">
        <f t="shared" si="35"/>
        <v>87.346999999999994</v>
      </c>
      <c r="V282" s="8">
        <f t="shared" si="30"/>
        <v>-0.70499999999999829</v>
      </c>
    </row>
    <row r="283" spans="1:22" ht="11.25" customHeight="1" x14ac:dyDescent="0.2">
      <c r="A283" s="1" t="str">
        <f t="shared" si="32"/>
        <v>2007_AUS</v>
      </c>
      <c r="B283" s="1" t="str">
        <f t="shared" si="33"/>
        <v>2007_AUS#ab</v>
      </c>
      <c r="C283" s="3">
        <v>39159</v>
      </c>
      <c r="D283" s="1">
        <f t="shared" si="36"/>
        <v>2007</v>
      </c>
      <c r="E283" s="1" t="s">
        <v>11</v>
      </c>
      <c r="F283" s="1" t="s">
        <v>12</v>
      </c>
      <c r="G283" s="6" t="s">
        <v>13</v>
      </c>
      <c r="H283" s="2">
        <v>19</v>
      </c>
      <c r="I283" s="2" t="s">
        <v>589</v>
      </c>
      <c r="J283" s="2" t="s">
        <v>30</v>
      </c>
      <c r="K283" s="2" t="s">
        <v>5</v>
      </c>
      <c r="L283" s="2">
        <v>28</v>
      </c>
      <c r="P283" s="1" t="s">
        <v>627</v>
      </c>
      <c r="Q283" s="1">
        <v>18</v>
      </c>
      <c r="R283" s="1" t="s">
        <v>605</v>
      </c>
      <c r="T283" s="8">
        <f t="shared" si="34"/>
        <v>88.953000000000003</v>
      </c>
      <c r="U283" s="8">
        <f t="shared" si="35"/>
        <v>88.305000000000007</v>
      </c>
      <c r="V283" s="8">
        <f t="shared" si="30"/>
        <v>0.64799999999999613</v>
      </c>
    </row>
    <row r="284" spans="1:22" ht="11.25" customHeight="1" x14ac:dyDescent="0.2">
      <c r="A284" s="1" t="str">
        <f t="shared" si="32"/>
        <v>2007_AUS</v>
      </c>
      <c r="B284" s="1" t="str">
        <f t="shared" si="33"/>
        <v>2007_AUS#ab</v>
      </c>
      <c r="C284" s="3">
        <v>39159</v>
      </c>
      <c r="D284" s="1">
        <f t="shared" si="36"/>
        <v>2007</v>
      </c>
      <c r="E284" s="1" t="s">
        <v>11</v>
      </c>
      <c r="F284" s="1" t="s">
        <v>12</v>
      </c>
      <c r="G284" s="6" t="s">
        <v>13</v>
      </c>
      <c r="H284" s="2">
        <v>21</v>
      </c>
      <c r="I284" s="2" t="s">
        <v>590</v>
      </c>
      <c r="J284" s="2" t="s">
        <v>587</v>
      </c>
      <c r="K284" s="2" t="s">
        <v>5</v>
      </c>
      <c r="L284" s="2">
        <v>10</v>
      </c>
      <c r="P284" s="1" t="s">
        <v>84</v>
      </c>
      <c r="Q284" s="1">
        <v>22</v>
      </c>
      <c r="R284" s="1" t="s">
        <v>609</v>
      </c>
      <c r="T284" s="8">
        <f t="shared" si="34"/>
        <v>90.899000000000001</v>
      </c>
      <c r="U284" s="8">
        <f t="shared" si="35"/>
        <v>91.932000000000002</v>
      </c>
      <c r="V284" s="8">
        <f t="shared" si="30"/>
        <v>-1.0330000000000013</v>
      </c>
    </row>
    <row r="285" spans="1:22" ht="11.25" customHeight="1" x14ac:dyDescent="0.2">
      <c r="A285" s="1" t="str">
        <f t="shared" si="32"/>
        <v>2006_AUS</v>
      </c>
      <c r="B285" s="1" t="str">
        <f t="shared" si="33"/>
        <v>2006_AUS#1</v>
      </c>
      <c r="C285" s="3">
        <v>38809</v>
      </c>
      <c r="D285" s="1">
        <f t="shared" si="36"/>
        <v>2006</v>
      </c>
      <c r="E285" s="1" t="s">
        <v>11</v>
      </c>
      <c r="F285" s="1" t="s">
        <v>12</v>
      </c>
      <c r="G285" s="6">
        <v>1</v>
      </c>
      <c r="H285" s="2">
        <v>1</v>
      </c>
      <c r="I285" s="2" t="s">
        <v>97</v>
      </c>
      <c r="J285" s="2" t="s">
        <v>24</v>
      </c>
      <c r="K285" s="2" t="s">
        <v>24</v>
      </c>
      <c r="L285" s="2">
        <v>57</v>
      </c>
      <c r="M285" s="2">
        <v>10</v>
      </c>
      <c r="P285" s="1" t="s">
        <v>577</v>
      </c>
      <c r="Q285" s="1">
        <v>3</v>
      </c>
      <c r="R285" s="1" t="s">
        <v>636</v>
      </c>
      <c r="S285" s="1">
        <v>51</v>
      </c>
      <c r="T285" s="8">
        <f t="shared" si="34"/>
        <v>86.188999999999993</v>
      </c>
      <c r="U285" s="8">
        <f t="shared" si="35"/>
        <v>85.778000000000006</v>
      </c>
      <c r="V285" s="8">
        <f t="shared" si="30"/>
        <v>0.41099999999998715</v>
      </c>
    </row>
    <row r="286" spans="1:22" ht="11.25" customHeight="1" x14ac:dyDescent="0.2">
      <c r="A286" s="1" t="str">
        <f t="shared" si="32"/>
        <v>2006_AUS</v>
      </c>
      <c r="B286" s="1" t="str">
        <f t="shared" si="33"/>
        <v>2006_AUS#2</v>
      </c>
      <c r="C286" s="3">
        <v>38809</v>
      </c>
      <c r="D286" s="1">
        <f t="shared" ref="D286:D307" si="37">YEAR(C286)</f>
        <v>2006</v>
      </c>
      <c r="E286" s="1" t="s">
        <v>11</v>
      </c>
      <c r="F286" s="1" t="s">
        <v>12</v>
      </c>
      <c r="G286" s="6">
        <v>2</v>
      </c>
      <c r="H286" s="2">
        <v>3</v>
      </c>
      <c r="I286" s="2" t="s">
        <v>25</v>
      </c>
      <c r="J286" s="2" t="s">
        <v>33</v>
      </c>
      <c r="K286" s="2" t="s">
        <v>20</v>
      </c>
      <c r="L286" s="2">
        <v>57</v>
      </c>
      <c r="M286" s="2">
        <v>8</v>
      </c>
      <c r="P286" s="1" t="s">
        <v>654</v>
      </c>
      <c r="Q286" s="1">
        <v>4</v>
      </c>
      <c r="R286" s="1" t="s">
        <v>637</v>
      </c>
      <c r="S286" s="1">
        <v>1</v>
      </c>
      <c r="T286" s="8">
        <f t="shared" si="34"/>
        <v>86.045000000000002</v>
      </c>
      <c r="U286" s="8">
        <f t="shared" si="35"/>
        <v>85.822000000000003</v>
      </c>
      <c r="V286" s="8">
        <f t="shared" ref="V286:V349" si="38">IF(OR($T286="",$U286=""),"",$T286-$U286)</f>
        <v>0.22299999999999898</v>
      </c>
    </row>
    <row r="287" spans="1:22" ht="11.25" customHeight="1" x14ac:dyDescent="0.2">
      <c r="A287" s="1" t="str">
        <f t="shared" si="32"/>
        <v>2006_AUS</v>
      </c>
      <c r="B287" s="1" t="str">
        <f t="shared" si="33"/>
        <v>2006_AUS#3</v>
      </c>
      <c r="C287" s="3">
        <v>38809</v>
      </c>
      <c r="D287" s="1">
        <f t="shared" si="37"/>
        <v>2006</v>
      </c>
      <c r="E287" s="1" t="s">
        <v>11</v>
      </c>
      <c r="F287" s="1" t="s">
        <v>12</v>
      </c>
      <c r="G287" s="6">
        <v>3</v>
      </c>
      <c r="H287" s="2">
        <v>7</v>
      </c>
      <c r="I287" s="2" t="s">
        <v>586</v>
      </c>
      <c r="J287" s="2" t="s">
        <v>505</v>
      </c>
      <c r="K287" s="2" t="s">
        <v>505</v>
      </c>
      <c r="L287" s="2">
        <v>57</v>
      </c>
      <c r="M287" s="2">
        <v>6</v>
      </c>
      <c r="P287" s="1" t="s">
        <v>662</v>
      </c>
      <c r="Q287" s="1">
        <v>6</v>
      </c>
      <c r="R287" s="1" t="s">
        <v>639</v>
      </c>
      <c r="T287" s="8">
        <f t="shared" si="34"/>
        <v>87.81</v>
      </c>
      <c r="U287" s="8">
        <f t="shared" si="35"/>
        <v>86.611999999999995</v>
      </c>
      <c r="V287" s="8">
        <f t="shared" si="38"/>
        <v>1.1980000000000075</v>
      </c>
    </row>
    <row r="288" spans="1:22" ht="11.25" customHeight="1" x14ac:dyDescent="0.2">
      <c r="A288" s="1" t="str">
        <f t="shared" si="32"/>
        <v>2006_AUS</v>
      </c>
      <c r="B288" s="1" t="str">
        <f t="shared" si="33"/>
        <v>2006_AUS#4</v>
      </c>
      <c r="C288" s="3">
        <v>38809</v>
      </c>
      <c r="D288" s="1">
        <f t="shared" si="37"/>
        <v>2006</v>
      </c>
      <c r="E288" s="1" t="s">
        <v>11</v>
      </c>
      <c r="F288" s="1" t="s">
        <v>12</v>
      </c>
      <c r="G288" s="6">
        <v>4</v>
      </c>
      <c r="H288" s="2">
        <v>16</v>
      </c>
      <c r="I288" s="2" t="s">
        <v>408</v>
      </c>
      <c r="J288" s="2" t="s">
        <v>458</v>
      </c>
      <c r="K288" s="2" t="s">
        <v>507</v>
      </c>
      <c r="L288" s="2">
        <v>57</v>
      </c>
      <c r="M288" s="2">
        <v>5</v>
      </c>
      <c r="P288" s="1" t="s">
        <v>659</v>
      </c>
      <c r="Q288" s="1">
        <v>8</v>
      </c>
      <c r="R288" s="1" t="s">
        <v>641</v>
      </c>
      <c r="T288" s="8">
        <f t="shared" si="34"/>
        <v>87.7</v>
      </c>
      <c r="U288" s="8">
        <f t="shared" si="35"/>
        <v>87.578999999999994</v>
      </c>
      <c r="V288" s="8">
        <f t="shared" si="38"/>
        <v>0.12100000000000932</v>
      </c>
    </row>
    <row r="289" spans="1:22" ht="11.25" customHeight="1" x14ac:dyDescent="0.2">
      <c r="A289" s="1" t="str">
        <f t="shared" si="32"/>
        <v>2006_AUS</v>
      </c>
      <c r="B289" s="1" t="str">
        <f t="shared" si="33"/>
        <v>2006_AUS#5</v>
      </c>
      <c r="C289" s="3">
        <v>38809</v>
      </c>
      <c r="D289" s="1">
        <f t="shared" si="37"/>
        <v>2006</v>
      </c>
      <c r="E289" s="1" t="s">
        <v>11</v>
      </c>
      <c r="F289" s="1" t="s">
        <v>12</v>
      </c>
      <c r="G289" s="6">
        <v>5</v>
      </c>
      <c r="H289" s="2">
        <v>2</v>
      </c>
      <c r="I289" s="2" t="s">
        <v>508</v>
      </c>
      <c r="J289" s="2" t="s">
        <v>24</v>
      </c>
      <c r="K289" s="2" t="s">
        <v>24</v>
      </c>
      <c r="L289" s="2">
        <v>57</v>
      </c>
      <c r="M289" s="2">
        <v>4</v>
      </c>
      <c r="P289" s="1" t="s">
        <v>657</v>
      </c>
      <c r="Q289" s="1">
        <v>2</v>
      </c>
      <c r="R289" s="1" t="s">
        <v>635</v>
      </c>
      <c r="T289" s="8">
        <f t="shared" si="34"/>
        <v>87.561000000000007</v>
      </c>
      <c r="U289" s="8">
        <f t="shared" si="35"/>
        <v>85.635000000000005</v>
      </c>
      <c r="V289" s="8">
        <f t="shared" si="38"/>
        <v>1.9260000000000019</v>
      </c>
    </row>
    <row r="290" spans="1:22" ht="11.25" customHeight="1" x14ac:dyDescent="0.2">
      <c r="A290" s="1" t="str">
        <f t="shared" si="32"/>
        <v>2006_AUS</v>
      </c>
      <c r="B290" s="1" t="str">
        <f t="shared" si="33"/>
        <v>2006_AUS#6</v>
      </c>
      <c r="C290" s="3">
        <v>38809</v>
      </c>
      <c r="D290" s="1">
        <f t="shared" si="37"/>
        <v>2006</v>
      </c>
      <c r="E290" s="1" t="s">
        <v>11</v>
      </c>
      <c r="F290" s="1" t="s">
        <v>12</v>
      </c>
      <c r="G290" s="6">
        <v>6</v>
      </c>
      <c r="H290" s="2">
        <v>17</v>
      </c>
      <c r="I290" s="2" t="s">
        <v>628</v>
      </c>
      <c r="J290" s="2" t="s">
        <v>458</v>
      </c>
      <c r="K290" s="2" t="s">
        <v>507</v>
      </c>
      <c r="L290" s="2">
        <v>57</v>
      </c>
      <c r="M290" s="2">
        <v>3</v>
      </c>
      <c r="P290" s="1" t="s">
        <v>664</v>
      </c>
      <c r="Q290" s="1">
        <v>9</v>
      </c>
      <c r="R290" s="1" t="s">
        <v>642</v>
      </c>
      <c r="T290" s="8">
        <f t="shared" si="34"/>
        <v>88.320999999999998</v>
      </c>
      <c r="U290" s="8">
        <f t="shared" si="35"/>
        <v>89.239000000000004</v>
      </c>
      <c r="V290" s="8">
        <f t="shared" si="38"/>
        <v>-0.91800000000000637</v>
      </c>
    </row>
    <row r="291" spans="1:22" ht="11.25" customHeight="1" x14ac:dyDescent="0.2">
      <c r="A291" s="1" t="str">
        <f t="shared" si="32"/>
        <v>2006_AUS</v>
      </c>
      <c r="B291" s="1" t="str">
        <f t="shared" si="33"/>
        <v>2006_AUS#7</v>
      </c>
      <c r="C291" s="3">
        <v>38809</v>
      </c>
      <c r="D291" s="1">
        <f t="shared" si="37"/>
        <v>2006</v>
      </c>
      <c r="E291" s="1" t="s">
        <v>11</v>
      </c>
      <c r="F291" s="1" t="s">
        <v>12</v>
      </c>
      <c r="G291" s="6">
        <v>7</v>
      </c>
      <c r="H291" s="2">
        <v>11</v>
      </c>
      <c r="I291" s="2" t="s">
        <v>412</v>
      </c>
      <c r="J291" s="2" t="s">
        <v>107</v>
      </c>
      <c r="K291" s="2" t="s">
        <v>107</v>
      </c>
      <c r="L291" s="2">
        <v>57</v>
      </c>
      <c r="M291" s="2">
        <v>2</v>
      </c>
      <c r="P291" s="1" t="s">
        <v>658</v>
      </c>
      <c r="Q291" s="1">
        <v>17</v>
      </c>
      <c r="R291" s="1" t="s">
        <v>648</v>
      </c>
      <c r="T291" s="8">
        <f t="shared" si="34"/>
        <v>87.69</v>
      </c>
      <c r="U291" s="8">
        <f t="shared" si="35"/>
        <v>89.942999999999998</v>
      </c>
      <c r="V291" s="8">
        <f t="shared" si="38"/>
        <v>-2.2530000000000001</v>
      </c>
    </row>
    <row r="292" spans="1:22" ht="11.25" customHeight="1" x14ac:dyDescent="0.2">
      <c r="A292" s="1" t="str">
        <f t="shared" si="32"/>
        <v>2006_AUS</v>
      </c>
      <c r="B292" s="1" t="str">
        <f t="shared" si="33"/>
        <v>2006_AUS#8</v>
      </c>
      <c r="C292" s="3">
        <v>38809</v>
      </c>
      <c r="D292" s="1">
        <f t="shared" si="37"/>
        <v>2006</v>
      </c>
      <c r="E292" s="1" t="s">
        <v>11</v>
      </c>
      <c r="F292" s="1" t="s">
        <v>12</v>
      </c>
      <c r="G292" s="6">
        <v>8</v>
      </c>
      <c r="H292" s="2">
        <v>14</v>
      </c>
      <c r="I292" s="2" t="s">
        <v>549</v>
      </c>
      <c r="J292" s="2" t="s">
        <v>21</v>
      </c>
      <c r="K292" s="2" t="s">
        <v>5</v>
      </c>
      <c r="L292" s="2">
        <v>57</v>
      </c>
      <c r="M292" s="2">
        <v>1</v>
      </c>
      <c r="P292" s="1" t="s">
        <v>663</v>
      </c>
      <c r="Q292" s="1">
        <v>12</v>
      </c>
      <c r="R292" s="1" t="s">
        <v>644</v>
      </c>
      <c r="T292" s="8">
        <f t="shared" si="34"/>
        <v>88.25</v>
      </c>
      <c r="U292" s="8">
        <f t="shared" si="35"/>
        <v>87.022999999999996</v>
      </c>
      <c r="V292" s="8">
        <f t="shared" si="38"/>
        <v>1.2270000000000039</v>
      </c>
    </row>
    <row r="293" spans="1:22" ht="11.25" customHeight="1" x14ac:dyDescent="0.2">
      <c r="A293" s="1" t="str">
        <f t="shared" si="32"/>
        <v>2006_AUS</v>
      </c>
      <c r="B293" s="1" t="str">
        <f t="shared" si="33"/>
        <v>2006_AUS#9</v>
      </c>
      <c r="C293" s="3">
        <v>38809</v>
      </c>
      <c r="D293" s="1">
        <f t="shared" si="37"/>
        <v>2006</v>
      </c>
      <c r="E293" s="1" t="s">
        <v>11</v>
      </c>
      <c r="F293" s="1" t="s">
        <v>12</v>
      </c>
      <c r="G293" s="6">
        <v>9</v>
      </c>
      <c r="H293" s="2">
        <v>21</v>
      </c>
      <c r="I293" s="2" t="s">
        <v>589</v>
      </c>
      <c r="J293" s="2" t="s">
        <v>30</v>
      </c>
      <c r="K293" s="2" t="s">
        <v>315</v>
      </c>
      <c r="L293" s="2">
        <v>57</v>
      </c>
      <c r="P293" s="1" t="s">
        <v>665</v>
      </c>
      <c r="Q293" s="1">
        <v>19</v>
      </c>
      <c r="R293" s="1" t="s">
        <v>650</v>
      </c>
      <c r="T293" s="8">
        <f t="shared" si="34"/>
        <v>88.367000000000004</v>
      </c>
      <c r="U293" s="8">
        <f t="shared" si="35"/>
        <v>90.426000000000002</v>
      </c>
      <c r="V293" s="8">
        <f t="shared" si="38"/>
        <v>-2.0589999999999975</v>
      </c>
    </row>
    <row r="294" spans="1:22" ht="11.25" customHeight="1" x14ac:dyDescent="0.2">
      <c r="A294" s="1" t="str">
        <f t="shared" si="32"/>
        <v>2006_AUS</v>
      </c>
      <c r="B294" s="1" t="str">
        <f t="shared" si="33"/>
        <v>2006_AUS#10</v>
      </c>
      <c r="C294" s="3">
        <v>38809</v>
      </c>
      <c r="D294" s="1">
        <f t="shared" si="37"/>
        <v>2006</v>
      </c>
      <c r="E294" s="1" t="s">
        <v>11</v>
      </c>
      <c r="F294" s="1" t="s">
        <v>12</v>
      </c>
      <c r="G294" s="6">
        <v>10</v>
      </c>
      <c r="H294" s="2">
        <v>12</v>
      </c>
      <c r="I294" s="2" t="s">
        <v>181</v>
      </c>
      <c r="J294" s="2" t="s">
        <v>107</v>
      </c>
      <c r="K294" s="2" t="s">
        <v>107</v>
      </c>
      <c r="L294" s="2">
        <v>56</v>
      </c>
      <c r="P294" s="1" t="s">
        <v>660</v>
      </c>
      <c r="Q294" s="1">
        <v>1</v>
      </c>
      <c r="R294" s="1" t="s">
        <v>634</v>
      </c>
      <c r="S294" s="1">
        <v>3</v>
      </c>
      <c r="T294" s="8">
        <f t="shared" si="34"/>
        <v>87.799000000000007</v>
      </c>
      <c r="U294" s="8">
        <f t="shared" si="35"/>
        <v>85.228999999999999</v>
      </c>
      <c r="V294" s="8">
        <f t="shared" si="38"/>
        <v>2.5700000000000074</v>
      </c>
    </row>
    <row r="295" spans="1:22" ht="11.25" customHeight="1" x14ac:dyDescent="0.2">
      <c r="A295" s="1" t="str">
        <f t="shared" si="32"/>
        <v>2006_AUS</v>
      </c>
      <c r="B295" s="1" t="str">
        <f t="shared" si="33"/>
        <v>2006_AUS#11</v>
      </c>
      <c r="C295" s="3">
        <v>38809</v>
      </c>
      <c r="D295" s="1">
        <f t="shared" si="37"/>
        <v>2006</v>
      </c>
      <c r="E295" s="1" t="s">
        <v>11</v>
      </c>
      <c r="F295" s="1" t="s">
        <v>12</v>
      </c>
      <c r="G295" s="6">
        <v>11</v>
      </c>
      <c r="H295" s="2">
        <v>19</v>
      </c>
      <c r="I295" s="2" t="s">
        <v>590</v>
      </c>
      <c r="J295" s="2" t="s">
        <v>629</v>
      </c>
      <c r="K295" s="2" t="s">
        <v>505</v>
      </c>
      <c r="L295" s="2">
        <v>56</v>
      </c>
      <c r="P295" s="1" t="s">
        <v>666</v>
      </c>
      <c r="Q295" s="1">
        <v>18</v>
      </c>
      <c r="R295" s="1" t="s">
        <v>649</v>
      </c>
      <c r="T295" s="8">
        <f t="shared" si="34"/>
        <v>89.238</v>
      </c>
      <c r="U295" s="8">
        <f t="shared" si="35"/>
        <v>90.225999999999999</v>
      </c>
      <c r="V295" s="8">
        <f t="shared" si="38"/>
        <v>-0.98799999999999955</v>
      </c>
    </row>
    <row r="296" spans="1:22" ht="11.25" customHeight="1" x14ac:dyDescent="0.2">
      <c r="A296" s="1" t="str">
        <f t="shared" si="32"/>
        <v>2006_AUS</v>
      </c>
      <c r="B296" s="1" t="str">
        <f t="shared" si="33"/>
        <v>2006_AUS#12</v>
      </c>
      <c r="C296" s="3">
        <v>38809</v>
      </c>
      <c r="D296" s="1">
        <f t="shared" si="37"/>
        <v>2006</v>
      </c>
      <c r="E296" s="1" t="s">
        <v>11</v>
      </c>
      <c r="F296" s="1" t="s">
        <v>12</v>
      </c>
      <c r="G296" s="6">
        <v>12</v>
      </c>
      <c r="H296" s="2">
        <v>22</v>
      </c>
      <c r="I296" s="2" t="s">
        <v>547</v>
      </c>
      <c r="J296" s="2" t="s">
        <v>548</v>
      </c>
      <c r="K296" s="2" t="s">
        <v>107</v>
      </c>
      <c r="L296" s="2">
        <v>55</v>
      </c>
      <c r="P296" s="1" t="s">
        <v>668</v>
      </c>
      <c r="Q296" s="1">
        <v>21</v>
      </c>
      <c r="R296" s="1" t="s">
        <v>652</v>
      </c>
      <c r="T296" s="8">
        <f t="shared" si="34"/>
        <v>90.573999999999998</v>
      </c>
      <c r="U296" s="8">
        <f t="shared" si="35"/>
        <v>92.278999999999996</v>
      </c>
      <c r="V296" s="8">
        <f t="shared" si="38"/>
        <v>-1.7049999999999983</v>
      </c>
    </row>
    <row r="297" spans="1:22" ht="11.25" customHeight="1" x14ac:dyDescent="0.2">
      <c r="A297" s="1" t="str">
        <f t="shared" si="32"/>
        <v>2006_AUS</v>
      </c>
      <c r="B297" s="1" t="str">
        <f t="shared" si="33"/>
        <v>2006_AUS#13</v>
      </c>
      <c r="C297" s="3">
        <v>38809</v>
      </c>
      <c r="D297" s="1">
        <f t="shared" si="37"/>
        <v>2006</v>
      </c>
      <c r="E297" s="1" t="s">
        <v>11</v>
      </c>
      <c r="F297" s="1" t="s">
        <v>12</v>
      </c>
      <c r="G297" s="6">
        <v>13</v>
      </c>
      <c r="H297" s="2">
        <v>23</v>
      </c>
      <c r="I297" s="2" t="s">
        <v>630</v>
      </c>
      <c r="J297" s="2" t="s">
        <v>548</v>
      </c>
      <c r="K297" s="2" t="s">
        <v>107</v>
      </c>
      <c r="L297" s="2">
        <v>54</v>
      </c>
      <c r="P297" s="1" t="s">
        <v>669</v>
      </c>
      <c r="Q297" s="1">
        <v>22</v>
      </c>
      <c r="R297" s="1" t="s">
        <v>653</v>
      </c>
      <c r="T297" s="8">
        <f t="shared" si="34"/>
        <v>93.736999999999995</v>
      </c>
      <c r="U297" s="8">
        <f t="shared" si="35"/>
        <v>96.164000000000001</v>
      </c>
      <c r="V297" s="8">
        <f t="shared" si="38"/>
        <v>-2.4270000000000067</v>
      </c>
    </row>
    <row r="298" spans="1:22" ht="11.25" customHeight="1" x14ac:dyDescent="0.2">
      <c r="A298" s="1" t="str">
        <f t="shared" si="32"/>
        <v>2006_AUS</v>
      </c>
      <c r="B298" s="1" t="str">
        <f t="shared" si="33"/>
        <v>2006_AUS#ab</v>
      </c>
      <c r="C298" s="3">
        <v>38809</v>
      </c>
      <c r="D298" s="1">
        <f t="shared" si="37"/>
        <v>2006</v>
      </c>
      <c r="E298" s="1" t="s">
        <v>11</v>
      </c>
      <c r="F298" s="1" t="s">
        <v>12</v>
      </c>
      <c r="G298" s="6" t="s">
        <v>13</v>
      </c>
      <c r="H298" s="2">
        <v>4</v>
      </c>
      <c r="I298" s="2" t="s">
        <v>631</v>
      </c>
      <c r="J298" s="2" t="s">
        <v>33</v>
      </c>
      <c r="K298" s="2" t="s">
        <v>20</v>
      </c>
      <c r="L298" s="2">
        <v>46</v>
      </c>
      <c r="P298" s="1" t="s">
        <v>656</v>
      </c>
      <c r="Q298" s="1">
        <v>5</v>
      </c>
      <c r="R298" s="1" t="s">
        <v>638</v>
      </c>
      <c r="T298" s="8">
        <f t="shared" si="34"/>
        <v>87.463999999999999</v>
      </c>
      <c r="U298" s="8">
        <f t="shared" si="35"/>
        <v>85.975999999999999</v>
      </c>
      <c r="V298" s="8">
        <f t="shared" si="38"/>
        <v>1.4879999999999995</v>
      </c>
    </row>
    <row r="299" spans="1:22" ht="11.25" customHeight="1" x14ac:dyDescent="0.2">
      <c r="A299" s="1" t="str">
        <f t="shared" si="32"/>
        <v>2006_AUS</v>
      </c>
      <c r="B299" s="1" t="str">
        <f t="shared" si="33"/>
        <v>2006_AUS#ab</v>
      </c>
      <c r="C299" s="3">
        <v>38809</v>
      </c>
      <c r="D299" s="1">
        <f t="shared" si="37"/>
        <v>2006</v>
      </c>
      <c r="E299" s="1" t="s">
        <v>11</v>
      </c>
      <c r="F299" s="1" t="s">
        <v>12</v>
      </c>
      <c r="G299" s="6" t="s">
        <v>13</v>
      </c>
      <c r="H299" s="2">
        <v>18</v>
      </c>
      <c r="I299" s="2" t="s">
        <v>632</v>
      </c>
      <c r="J299" s="2" t="s">
        <v>629</v>
      </c>
      <c r="K299" s="2" t="s">
        <v>505</v>
      </c>
      <c r="L299" s="2">
        <v>39</v>
      </c>
      <c r="P299" s="1" t="s">
        <v>667</v>
      </c>
      <c r="Q299" s="1">
        <v>20</v>
      </c>
      <c r="R299" s="1" t="s">
        <v>651</v>
      </c>
      <c r="T299" s="8">
        <f t="shared" si="34"/>
        <v>89.686999999999998</v>
      </c>
      <c r="U299" s="8">
        <f t="shared" si="35"/>
        <v>90.709000000000003</v>
      </c>
      <c r="V299" s="8">
        <f t="shared" si="38"/>
        <v>-1.0220000000000056</v>
      </c>
    </row>
    <row r="300" spans="1:22" ht="11.25" customHeight="1" x14ac:dyDescent="0.2">
      <c r="A300" s="1" t="str">
        <f t="shared" si="32"/>
        <v>2006_AUS</v>
      </c>
      <c r="B300" s="1" t="str">
        <f t="shared" si="33"/>
        <v>2006_AUS#ab</v>
      </c>
      <c r="C300" s="3">
        <v>38809</v>
      </c>
      <c r="D300" s="1">
        <f t="shared" si="37"/>
        <v>2006</v>
      </c>
      <c r="E300" s="1" t="s">
        <v>11</v>
      </c>
      <c r="F300" s="1" t="s">
        <v>12</v>
      </c>
      <c r="G300" s="6" t="s">
        <v>13</v>
      </c>
      <c r="H300" s="2">
        <v>20</v>
      </c>
      <c r="I300" s="2" t="s">
        <v>413</v>
      </c>
      <c r="J300" s="2" t="s">
        <v>30</v>
      </c>
      <c r="K300" s="2" t="s">
        <v>315</v>
      </c>
      <c r="L300" s="2">
        <v>37</v>
      </c>
      <c r="P300" s="1" t="s">
        <v>529</v>
      </c>
      <c r="Q300" s="1">
        <v>13</v>
      </c>
      <c r="R300" s="1" t="s">
        <v>645</v>
      </c>
      <c r="T300" s="8">
        <f t="shared" si="34"/>
        <v>87.988</v>
      </c>
      <c r="U300" s="8">
        <f t="shared" si="35"/>
        <v>87.218999999999994</v>
      </c>
      <c r="V300" s="8">
        <f t="shared" si="38"/>
        <v>0.76900000000000546</v>
      </c>
    </row>
    <row r="301" spans="1:22" ht="11.25" customHeight="1" x14ac:dyDescent="0.2">
      <c r="A301" s="1" t="str">
        <f t="shared" si="32"/>
        <v>2006_AUS</v>
      </c>
      <c r="B301" s="1" t="str">
        <f t="shared" si="33"/>
        <v>2006_AUS#ab</v>
      </c>
      <c r="C301" s="3">
        <v>38809</v>
      </c>
      <c r="D301" s="1">
        <f t="shared" si="37"/>
        <v>2006</v>
      </c>
      <c r="E301" s="1" t="s">
        <v>11</v>
      </c>
      <c r="F301" s="1" t="s">
        <v>12</v>
      </c>
      <c r="G301" s="6" t="s">
        <v>13</v>
      </c>
      <c r="H301" s="2">
        <v>5</v>
      </c>
      <c r="I301" s="2" t="s">
        <v>361</v>
      </c>
      <c r="J301" s="2" t="s">
        <v>5</v>
      </c>
      <c r="K301" s="2" t="s">
        <v>5</v>
      </c>
      <c r="L301" s="2">
        <v>32</v>
      </c>
      <c r="P301" s="1" t="s">
        <v>655</v>
      </c>
      <c r="Q301" s="1">
        <v>11</v>
      </c>
      <c r="R301" s="1" t="s">
        <v>643</v>
      </c>
      <c r="T301" s="8">
        <f t="shared" si="34"/>
        <v>87.18</v>
      </c>
      <c r="U301" s="8">
        <f t="shared" si="35"/>
        <v>86.718000000000004</v>
      </c>
      <c r="V301" s="8">
        <f t="shared" si="38"/>
        <v>0.4620000000000033</v>
      </c>
    </row>
    <row r="302" spans="1:22" ht="11.25" customHeight="1" x14ac:dyDescent="0.2">
      <c r="A302" s="1" t="str">
        <f t="shared" si="32"/>
        <v>2006_AUS</v>
      </c>
      <c r="B302" s="1" t="str">
        <f t="shared" si="33"/>
        <v>2006_AUS#ab</v>
      </c>
      <c r="C302" s="3">
        <v>38809</v>
      </c>
      <c r="D302" s="1">
        <f t="shared" si="37"/>
        <v>2006</v>
      </c>
      <c r="E302" s="1" t="s">
        <v>11</v>
      </c>
      <c r="F302" s="1" t="s">
        <v>12</v>
      </c>
      <c r="G302" s="6" t="s">
        <v>13</v>
      </c>
      <c r="H302" s="2">
        <v>9</v>
      </c>
      <c r="I302" s="2" t="s">
        <v>313</v>
      </c>
      <c r="J302" s="2" t="s">
        <v>38</v>
      </c>
      <c r="K302" s="2" t="s">
        <v>315</v>
      </c>
      <c r="L302" s="2">
        <v>22</v>
      </c>
      <c r="P302" s="1" t="s">
        <v>661</v>
      </c>
      <c r="Q302" s="1">
        <v>7</v>
      </c>
      <c r="R302" s="1" t="s">
        <v>640</v>
      </c>
      <c r="S302" s="1">
        <v>2</v>
      </c>
      <c r="T302" s="8">
        <f t="shared" si="34"/>
        <v>87.8</v>
      </c>
      <c r="U302" s="8">
        <f t="shared" si="35"/>
        <v>86.936999999999998</v>
      </c>
      <c r="V302" s="8">
        <f t="shared" si="38"/>
        <v>0.86299999999999955</v>
      </c>
    </row>
    <row r="303" spans="1:22" ht="11.25" customHeight="1" x14ac:dyDescent="0.2">
      <c r="A303" s="1" t="str">
        <f t="shared" si="32"/>
        <v>2006_AUS</v>
      </c>
      <c r="B303" s="1" t="str">
        <f t="shared" si="33"/>
        <v>2006_AUS#ab</v>
      </c>
      <c r="C303" s="3">
        <v>38809</v>
      </c>
      <c r="D303" s="1">
        <f t="shared" si="37"/>
        <v>2006</v>
      </c>
      <c r="E303" s="1" t="s">
        <v>11</v>
      </c>
      <c r="F303" s="1" t="s">
        <v>12</v>
      </c>
      <c r="G303" s="6" t="s">
        <v>13</v>
      </c>
      <c r="H303" s="2">
        <v>15</v>
      </c>
      <c r="I303" s="2" t="s">
        <v>633</v>
      </c>
      <c r="J303" s="2" t="s">
        <v>21</v>
      </c>
      <c r="K303" s="2" t="s">
        <v>5</v>
      </c>
      <c r="L303" s="2">
        <v>4</v>
      </c>
      <c r="P303" s="1" t="s">
        <v>670</v>
      </c>
      <c r="Q303" s="1">
        <v>14</v>
      </c>
      <c r="R303" s="1" t="s">
        <v>646</v>
      </c>
      <c r="T303" s="8">
        <f t="shared" si="34"/>
        <v>101.351</v>
      </c>
      <c r="U303" s="8">
        <f t="shared" si="35"/>
        <v>87.590999999999994</v>
      </c>
      <c r="V303" s="8">
        <f t="shared" si="38"/>
        <v>13.760000000000005</v>
      </c>
    </row>
    <row r="304" spans="1:22" ht="11.25" customHeight="1" x14ac:dyDescent="0.2">
      <c r="A304" s="1" t="str">
        <f t="shared" si="32"/>
        <v>2006_AUS</v>
      </c>
      <c r="B304" s="1" t="str">
        <f t="shared" si="33"/>
        <v>2006_AUS#ab</v>
      </c>
      <c r="C304" s="3">
        <v>38809</v>
      </c>
      <c r="D304" s="1">
        <f t="shared" si="37"/>
        <v>2006</v>
      </c>
      <c r="E304" s="1" t="s">
        <v>11</v>
      </c>
      <c r="F304" s="1" t="s">
        <v>12</v>
      </c>
      <c r="G304" s="6" t="s">
        <v>13</v>
      </c>
      <c r="H304" s="2">
        <v>8</v>
      </c>
      <c r="I304" s="2" t="s">
        <v>409</v>
      </c>
      <c r="J304" s="2" t="s">
        <v>505</v>
      </c>
      <c r="K304" s="2" t="s">
        <v>505</v>
      </c>
      <c r="Q304" s="1">
        <v>10</v>
      </c>
      <c r="R304" s="1" t="s">
        <v>96</v>
      </c>
      <c r="T304" s="8" t="str">
        <f t="shared" si="34"/>
        <v/>
      </c>
      <c r="U304" s="8" t="e">
        <f t="shared" si="35"/>
        <v>#VALUE!</v>
      </c>
      <c r="V304" s="8" t="e">
        <f t="shared" si="38"/>
        <v>#VALUE!</v>
      </c>
    </row>
    <row r="305" spans="1:22" ht="11.25" customHeight="1" x14ac:dyDescent="0.2">
      <c r="A305" s="1" t="str">
        <f t="shared" si="32"/>
        <v>2006_AUS</v>
      </c>
      <c r="B305" s="1" t="str">
        <f t="shared" si="33"/>
        <v>2006_AUS#ab</v>
      </c>
      <c r="C305" s="3">
        <v>38809</v>
      </c>
      <c r="D305" s="1">
        <f t="shared" si="37"/>
        <v>2006</v>
      </c>
      <c r="E305" s="1" t="s">
        <v>11</v>
      </c>
      <c r="F305" s="1" t="s">
        <v>12</v>
      </c>
      <c r="G305" s="6" t="s">
        <v>13</v>
      </c>
      <c r="H305" s="2">
        <v>10</v>
      </c>
      <c r="I305" s="2" t="s">
        <v>180</v>
      </c>
      <c r="J305" s="2" t="s">
        <v>38</v>
      </c>
      <c r="K305" s="2" t="s">
        <v>315</v>
      </c>
      <c r="Q305" s="1">
        <v>15</v>
      </c>
      <c r="R305" s="1" t="s">
        <v>647</v>
      </c>
      <c r="T305" s="8" t="str">
        <f t="shared" si="34"/>
        <v/>
      </c>
      <c r="U305" s="8">
        <f t="shared" si="35"/>
        <v>89.421999999999997</v>
      </c>
      <c r="V305" s="8" t="str">
        <f t="shared" si="38"/>
        <v/>
      </c>
    </row>
    <row r="306" spans="1:22" ht="11.25" customHeight="1" x14ac:dyDescent="0.2">
      <c r="A306" s="1" t="str">
        <f t="shared" si="32"/>
        <v>2006_AUS</v>
      </c>
      <c r="B306" s="1" t="str">
        <f t="shared" si="33"/>
        <v>2006_AUS#ab</v>
      </c>
      <c r="C306" s="3">
        <v>38809</v>
      </c>
      <c r="D306" s="1">
        <f t="shared" si="37"/>
        <v>2006</v>
      </c>
      <c r="E306" s="1" t="s">
        <v>11</v>
      </c>
      <c r="F306" s="1" t="s">
        <v>12</v>
      </c>
      <c r="G306" s="6" t="s">
        <v>13</v>
      </c>
      <c r="H306" s="2">
        <v>6</v>
      </c>
      <c r="I306" s="2" t="s">
        <v>139</v>
      </c>
      <c r="J306" s="2" t="s">
        <v>5</v>
      </c>
      <c r="K306" s="2" t="s">
        <v>5</v>
      </c>
      <c r="Q306" s="1">
        <v>16</v>
      </c>
      <c r="R306" s="1" t="s">
        <v>96</v>
      </c>
      <c r="T306" s="8" t="str">
        <f t="shared" si="34"/>
        <v/>
      </c>
      <c r="U306" s="8" t="e">
        <f t="shared" si="35"/>
        <v>#VALUE!</v>
      </c>
      <c r="V306" s="8" t="e">
        <f t="shared" si="38"/>
        <v>#VALUE!</v>
      </c>
    </row>
    <row r="307" spans="1:22" ht="11.25" customHeight="1" x14ac:dyDescent="0.2">
      <c r="A307" s="1" t="str">
        <f t="shared" si="32"/>
        <v>2005_AUS</v>
      </c>
      <c r="B307" s="1" t="str">
        <f t="shared" si="33"/>
        <v>2005_AUS#1</v>
      </c>
      <c r="C307" s="3">
        <v>38417</v>
      </c>
      <c r="D307" s="1">
        <f t="shared" si="37"/>
        <v>2005</v>
      </c>
      <c r="E307" s="1" t="s">
        <v>11</v>
      </c>
      <c r="F307" s="1" t="s">
        <v>12</v>
      </c>
      <c r="G307" s="6">
        <v>1</v>
      </c>
      <c r="H307" s="2">
        <v>6</v>
      </c>
      <c r="I307" s="2" t="s">
        <v>508</v>
      </c>
      <c r="J307" s="2" t="s">
        <v>24</v>
      </c>
      <c r="K307" s="2" t="s">
        <v>24</v>
      </c>
      <c r="L307" s="2">
        <v>57</v>
      </c>
      <c r="M307" s="2">
        <v>10</v>
      </c>
      <c r="P307" s="1" t="s">
        <v>677</v>
      </c>
      <c r="Q307" s="1">
        <v>1</v>
      </c>
      <c r="R307" s="1" t="s">
        <v>695</v>
      </c>
      <c r="S307" s="1">
        <v>54</v>
      </c>
      <c r="T307" s="8">
        <f t="shared" si="34"/>
        <v>85.994</v>
      </c>
      <c r="U307" s="8">
        <f t="shared" si="35"/>
        <v>181.46</v>
      </c>
      <c r="V307" s="8">
        <f t="shared" si="38"/>
        <v>-95.466000000000008</v>
      </c>
    </row>
    <row r="308" spans="1:22" ht="11.25" customHeight="1" x14ac:dyDescent="0.2">
      <c r="A308" s="1" t="str">
        <f t="shared" si="32"/>
        <v>2005_AUS</v>
      </c>
      <c r="B308" s="1" t="str">
        <f t="shared" si="33"/>
        <v>2005_AUS#2</v>
      </c>
      <c r="C308" s="3">
        <v>38417</v>
      </c>
      <c r="D308" s="1">
        <f t="shared" ref="D308:D327" si="39">YEAR(C308)</f>
        <v>2005</v>
      </c>
      <c r="E308" s="1" t="s">
        <v>11</v>
      </c>
      <c r="F308" s="1" t="s">
        <v>12</v>
      </c>
      <c r="G308" s="6">
        <v>2</v>
      </c>
      <c r="H308" s="2">
        <v>2</v>
      </c>
      <c r="I308" s="2" t="s">
        <v>412</v>
      </c>
      <c r="J308" s="2" t="s">
        <v>5</v>
      </c>
      <c r="K308" s="2" t="s">
        <v>5</v>
      </c>
      <c r="L308" s="2">
        <v>57</v>
      </c>
      <c r="M308" s="2">
        <v>8</v>
      </c>
      <c r="P308" s="1" t="s">
        <v>678</v>
      </c>
      <c r="Q308" s="1">
        <v>11</v>
      </c>
      <c r="R308" s="1" t="s">
        <v>705</v>
      </c>
      <c r="S308" s="1">
        <v>1</v>
      </c>
      <c r="T308" s="8">
        <f t="shared" si="34"/>
        <v>86.233000000000004</v>
      </c>
      <c r="U308" s="8">
        <f t="shared" si="35"/>
        <v>196.822</v>
      </c>
      <c r="V308" s="8">
        <f t="shared" si="38"/>
        <v>-110.589</v>
      </c>
    </row>
    <row r="309" spans="1:22" ht="11.25" customHeight="1" x14ac:dyDescent="0.2">
      <c r="A309" s="1" t="str">
        <f t="shared" si="32"/>
        <v>2005_AUS</v>
      </c>
      <c r="B309" s="1" t="str">
        <f t="shared" si="33"/>
        <v>2005_AUS#3</v>
      </c>
      <c r="C309" s="3">
        <v>38417</v>
      </c>
      <c r="D309" s="1">
        <f t="shared" si="39"/>
        <v>2005</v>
      </c>
      <c r="E309" s="1" t="s">
        <v>11</v>
      </c>
      <c r="F309" s="1" t="s">
        <v>12</v>
      </c>
      <c r="G309" s="6">
        <v>3</v>
      </c>
      <c r="H309" s="2">
        <v>5</v>
      </c>
      <c r="I309" s="2" t="s">
        <v>97</v>
      </c>
      <c r="J309" s="2" t="s">
        <v>24</v>
      </c>
      <c r="K309" s="2" t="s">
        <v>24</v>
      </c>
      <c r="L309" s="2">
        <v>57</v>
      </c>
      <c r="M309" s="2">
        <v>6</v>
      </c>
      <c r="P309" s="1" t="s">
        <v>676</v>
      </c>
      <c r="Q309" s="1">
        <v>13</v>
      </c>
      <c r="R309" s="1" t="s">
        <v>707</v>
      </c>
      <c r="S309" s="1">
        <v>2</v>
      </c>
      <c r="T309" s="8">
        <f t="shared" si="34"/>
        <v>85.683000000000007</v>
      </c>
      <c r="U309" s="8">
        <f t="shared" si="35"/>
        <v>197.46600000000001</v>
      </c>
      <c r="V309" s="8">
        <f t="shared" si="38"/>
        <v>-111.783</v>
      </c>
    </row>
    <row r="310" spans="1:22" ht="11.25" customHeight="1" x14ac:dyDescent="0.2">
      <c r="A310" s="1" t="str">
        <f t="shared" si="32"/>
        <v>2005_AUS</v>
      </c>
      <c r="B310" s="1" t="str">
        <f t="shared" si="33"/>
        <v>2005_AUS#4</v>
      </c>
      <c r="C310" s="3">
        <v>38417</v>
      </c>
      <c r="D310" s="1">
        <f t="shared" si="39"/>
        <v>2005</v>
      </c>
      <c r="E310" s="1" t="s">
        <v>11</v>
      </c>
      <c r="F310" s="1" t="s">
        <v>12</v>
      </c>
      <c r="G310" s="6">
        <v>4</v>
      </c>
      <c r="H310" s="2">
        <v>14</v>
      </c>
      <c r="I310" s="2" t="s">
        <v>549</v>
      </c>
      <c r="J310" s="2" t="s">
        <v>21</v>
      </c>
      <c r="K310" s="2" t="s">
        <v>315</v>
      </c>
      <c r="L310" s="2">
        <v>57</v>
      </c>
      <c r="M310" s="2">
        <v>5</v>
      </c>
      <c r="P310" s="1" t="s">
        <v>685</v>
      </c>
      <c r="Q310" s="1">
        <v>5</v>
      </c>
      <c r="R310" s="1" t="s">
        <v>699</v>
      </c>
      <c r="T310" s="8">
        <f t="shared" si="34"/>
        <v>86.69</v>
      </c>
      <c r="U310" s="8">
        <f t="shared" si="35"/>
        <v>187.21199999999999</v>
      </c>
      <c r="V310" s="8">
        <f t="shared" si="38"/>
        <v>-100.52199999999999</v>
      </c>
    </row>
    <row r="311" spans="1:22" ht="11.25" customHeight="1" x14ac:dyDescent="0.2">
      <c r="A311" s="1" t="str">
        <f t="shared" si="32"/>
        <v>2005_AUS</v>
      </c>
      <c r="B311" s="1" t="str">
        <f t="shared" si="33"/>
        <v>2005_AUS#5</v>
      </c>
      <c r="C311" s="3">
        <v>38417</v>
      </c>
      <c r="D311" s="1">
        <f t="shared" si="39"/>
        <v>2005</v>
      </c>
      <c r="E311" s="1" t="s">
        <v>11</v>
      </c>
      <c r="F311" s="1" t="s">
        <v>12</v>
      </c>
      <c r="G311" s="6">
        <v>5</v>
      </c>
      <c r="H311" s="2">
        <v>7</v>
      </c>
      <c r="I311" s="2" t="s">
        <v>313</v>
      </c>
      <c r="J311" s="2" t="s">
        <v>38</v>
      </c>
      <c r="K311" s="2" t="s">
        <v>507</v>
      </c>
      <c r="L311" s="2">
        <v>57</v>
      </c>
      <c r="M311" s="2">
        <v>4</v>
      </c>
      <c r="P311" s="1" t="s">
        <v>592</v>
      </c>
      <c r="Q311" s="1">
        <v>3</v>
      </c>
      <c r="R311" s="1" t="s">
        <v>697</v>
      </c>
      <c r="T311" s="8">
        <f t="shared" si="34"/>
        <v>86.492999999999995</v>
      </c>
      <c r="U311" s="8">
        <f t="shared" si="35"/>
        <v>184.99600000000001</v>
      </c>
      <c r="V311" s="8">
        <f t="shared" si="38"/>
        <v>-98.503000000000014</v>
      </c>
    </row>
    <row r="312" spans="1:22" ht="11.25" customHeight="1" x14ac:dyDescent="0.2">
      <c r="A312" s="1" t="str">
        <f t="shared" si="32"/>
        <v>2005_AUS</v>
      </c>
      <c r="B312" s="1" t="str">
        <f t="shared" si="33"/>
        <v>2005_AUS#6</v>
      </c>
      <c r="C312" s="3">
        <v>38417</v>
      </c>
      <c r="D312" s="1">
        <f t="shared" si="39"/>
        <v>2005</v>
      </c>
      <c r="E312" s="1" t="s">
        <v>11</v>
      </c>
      <c r="F312" s="1" t="s">
        <v>12</v>
      </c>
      <c r="G312" s="6">
        <v>6</v>
      </c>
      <c r="H312" s="2">
        <v>10</v>
      </c>
      <c r="I312" s="2" t="s">
        <v>631</v>
      </c>
      <c r="J312" s="2" t="s">
        <v>33</v>
      </c>
      <c r="K312" s="2" t="s">
        <v>20</v>
      </c>
      <c r="L312" s="2">
        <v>57</v>
      </c>
      <c r="M312" s="2">
        <v>3</v>
      </c>
      <c r="P312" s="1" t="s">
        <v>682</v>
      </c>
      <c r="Q312" s="1">
        <v>9</v>
      </c>
      <c r="R312" s="1" t="s">
        <v>703</v>
      </c>
      <c r="T312" s="8">
        <f t="shared" si="34"/>
        <v>86.393000000000001</v>
      </c>
      <c r="U312" s="8">
        <f t="shared" si="35"/>
        <v>194.64500000000001</v>
      </c>
      <c r="V312" s="8">
        <f t="shared" si="38"/>
        <v>-108.25200000000001</v>
      </c>
    </row>
    <row r="313" spans="1:22" ht="11.25" customHeight="1" x14ac:dyDescent="0.2">
      <c r="A313" s="1" t="str">
        <f t="shared" si="32"/>
        <v>2005_AUS</v>
      </c>
      <c r="B313" s="1" t="str">
        <f t="shared" si="33"/>
        <v>2005_AUS#7</v>
      </c>
      <c r="C313" s="3">
        <v>38417</v>
      </c>
      <c r="D313" s="1">
        <f t="shared" si="39"/>
        <v>2005</v>
      </c>
      <c r="E313" s="1" t="s">
        <v>11</v>
      </c>
      <c r="F313" s="1" t="s">
        <v>12</v>
      </c>
      <c r="G313" s="6">
        <v>7</v>
      </c>
      <c r="H313" s="2">
        <v>15</v>
      </c>
      <c r="I313" s="2" t="s">
        <v>633</v>
      </c>
      <c r="J313" s="2" t="s">
        <v>21</v>
      </c>
      <c r="K313" s="2" t="s">
        <v>315</v>
      </c>
      <c r="L313" s="2">
        <v>57</v>
      </c>
      <c r="M313" s="2">
        <v>2</v>
      </c>
      <c r="P313" s="1" t="s">
        <v>684</v>
      </c>
      <c r="Q313" s="1">
        <v>6</v>
      </c>
      <c r="R313" s="1" t="s">
        <v>700</v>
      </c>
      <c r="T313" s="8">
        <f t="shared" si="34"/>
        <v>86.626999999999995</v>
      </c>
      <c r="U313" s="8">
        <f t="shared" si="35"/>
        <v>187.477</v>
      </c>
      <c r="V313" s="8">
        <f t="shared" si="38"/>
        <v>-100.85000000000001</v>
      </c>
    </row>
    <row r="314" spans="1:22" ht="11.25" customHeight="1" x14ac:dyDescent="0.2">
      <c r="A314" s="1" t="str">
        <f t="shared" si="32"/>
        <v>2005_AUS</v>
      </c>
      <c r="B314" s="1" t="str">
        <f t="shared" si="33"/>
        <v>2005_AUS#8</v>
      </c>
      <c r="C314" s="3">
        <v>38417</v>
      </c>
      <c r="D314" s="1">
        <f t="shared" si="39"/>
        <v>2005</v>
      </c>
      <c r="E314" s="1" t="s">
        <v>11</v>
      </c>
      <c r="F314" s="1" t="s">
        <v>12</v>
      </c>
      <c r="G314" s="6">
        <v>8</v>
      </c>
      <c r="H314" s="2">
        <v>9</v>
      </c>
      <c r="I314" s="2" t="s">
        <v>25</v>
      </c>
      <c r="J314" s="2" t="s">
        <v>33</v>
      </c>
      <c r="K314" s="2" t="s">
        <v>20</v>
      </c>
      <c r="L314" s="2">
        <v>57</v>
      </c>
      <c r="M314" s="2">
        <v>1</v>
      </c>
      <c r="P314" s="1" t="s">
        <v>679</v>
      </c>
      <c r="Q314" s="1">
        <v>10</v>
      </c>
      <c r="R314" s="1" t="s">
        <v>704</v>
      </c>
      <c r="T314" s="8">
        <f t="shared" si="34"/>
        <v>86.254999999999995</v>
      </c>
      <c r="U314" s="8">
        <f t="shared" si="35"/>
        <v>195.55799999999999</v>
      </c>
      <c r="V314" s="8">
        <f t="shared" si="38"/>
        <v>-109.303</v>
      </c>
    </row>
    <row r="315" spans="1:22" ht="11.25" customHeight="1" x14ac:dyDescent="0.2">
      <c r="A315" s="1" t="str">
        <f t="shared" si="32"/>
        <v>2005_AUS</v>
      </c>
      <c r="B315" s="1" t="str">
        <f t="shared" si="33"/>
        <v>2005_AUS#9</v>
      </c>
      <c r="C315" s="3">
        <v>38417</v>
      </c>
      <c r="D315" s="1">
        <f t="shared" si="39"/>
        <v>2005</v>
      </c>
      <c r="E315" s="1" t="s">
        <v>11</v>
      </c>
      <c r="F315" s="1" t="s">
        <v>12</v>
      </c>
      <c r="G315" s="6">
        <v>9</v>
      </c>
      <c r="H315" s="2">
        <v>16</v>
      </c>
      <c r="I315" s="2" t="s">
        <v>409</v>
      </c>
      <c r="J315" s="2" t="s">
        <v>505</v>
      </c>
      <c r="K315" s="2" t="s">
        <v>505</v>
      </c>
      <c r="L315" s="2">
        <v>57</v>
      </c>
      <c r="P315" s="1" t="s">
        <v>688</v>
      </c>
      <c r="Q315" s="1">
        <v>2</v>
      </c>
      <c r="R315" s="1" t="s">
        <v>696</v>
      </c>
      <c r="T315" s="8">
        <f t="shared" si="34"/>
        <v>87.116</v>
      </c>
      <c r="U315" s="8">
        <f t="shared" si="35"/>
        <v>184.429</v>
      </c>
      <c r="V315" s="8">
        <f t="shared" si="38"/>
        <v>-97.313000000000002</v>
      </c>
    </row>
    <row r="316" spans="1:22" ht="11.25" customHeight="1" x14ac:dyDescent="0.2">
      <c r="A316" s="1" t="str">
        <f t="shared" si="32"/>
        <v>2005_AUS</v>
      </c>
      <c r="B316" s="1" t="str">
        <f t="shared" si="33"/>
        <v>2005_AUS#10</v>
      </c>
      <c r="C316" s="3">
        <v>38417</v>
      </c>
      <c r="D316" s="1">
        <f t="shared" si="39"/>
        <v>2005</v>
      </c>
      <c r="E316" s="1" t="s">
        <v>11</v>
      </c>
      <c r="F316" s="1" t="s">
        <v>12</v>
      </c>
      <c r="G316" s="6">
        <v>10</v>
      </c>
      <c r="H316" s="2">
        <v>12</v>
      </c>
      <c r="I316" s="2" t="s">
        <v>139</v>
      </c>
      <c r="J316" s="2" t="s">
        <v>110</v>
      </c>
      <c r="K316" s="2" t="s">
        <v>671</v>
      </c>
      <c r="L316" s="2">
        <v>57</v>
      </c>
      <c r="P316" s="1" t="s">
        <v>687</v>
      </c>
      <c r="Q316" s="1">
        <v>20</v>
      </c>
      <c r="T316" s="8">
        <f t="shared" si="34"/>
        <v>86.893000000000001</v>
      </c>
      <c r="U316" s="8" t="str">
        <f t="shared" si="35"/>
        <v/>
      </c>
      <c r="V316" s="8" t="str">
        <f t="shared" si="38"/>
        <v/>
      </c>
    </row>
    <row r="317" spans="1:22" ht="11.25" customHeight="1" x14ac:dyDescent="0.2">
      <c r="A317" s="1" t="str">
        <f t="shared" si="32"/>
        <v>2005_AUS</v>
      </c>
      <c r="B317" s="1" t="str">
        <f t="shared" si="33"/>
        <v>2005_AUS#11</v>
      </c>
      <c r="C317" s="3">
        <v>38417</v>
      </c>
      <c r="D317" s="1">
        <f t="shared" si="39"/>
        <v>2005</v>
      </c>
      <c r="E317" s="1" t="s">
        <v>11</v>
      </c>
      <c r="F317" s="1" t="s">
        <v>12</v>
      </c>
      <c r="G317" s="6">
        <v>11</v>
      </c>
      <c r="H317" s="2">
        <v>3</v>
      </c>
      <c r="I317" s="2" t="s">
        <v>181</v>
      </c>
      <c r="J317" s="2" t="s">
        <v>672</v>
      </c>
      <c r="K317" s="2" t="s">
        <v>107</v>
      </c>
      <c r="L317" s="2">
        <v>56</v>
      </c>
      <c r="P317" s="1" t="s">
        <v>680</v>
      </c>
      <c r="Q317" s="1">
        <v>8</v>
      </c>
      <c r="R317" s="1" t="s">
        <v>702</v>
      </c>
      <c r="T317" s="8">
        <f t="shared" si="34"/>
        <v>86.26</v>
      </c>
      <c r="U317" s="8">
        <f t="shared" si="35"/>
        <v>192.12799999999999</v>
      </c>
      <c r="V317" s="8">
        <f t="shared" si="38"/>
        <v>-105.86799999999998</v>
      </c>
    </row>
    <row r="318" spans="1:22" ht="11.25" customHeight="1" x14ac:dyDescent="0.2">
      <c r="A318" s="1" t="str">
        <f t="shared" si="32"/>
        <v>2005_AUS</v>
      </c>
      <c r="B318" s="1" t="str">
        <f t="shared" si="33"/>
        <v>2005_AUS#12</v>
      </c>
      <c r="C318" s="3">
        <v>38417</v>
      </c>
      <c r="D318" s="1">
        <f t="shared" si="39"/>
        <v>2005</v>
      </c>
      <c r="E318" s="1" t="s">
        <v>11</v>
      </c>
      <c r="F318" s="1" t="s">
        <v>12</v>
      </c>
      <c r="G318" s="6">
        <v>12</v>
      </c>
      <c r="H318" s="2">
        <v>17</v>
      </c>
      <c r="I318" s="2" t="s">
        <v>586</v>
      </c>
      <c r="J318" s="2" t="s">
        <v>505</v>
      </c>
      <c r="K318" s="2" t="s">
        <v>505</v>
      </c>
      <c r="L318" s="2">
        <v>56</v>
      </c>
      <c r="P318" s="1" t="s">
        <v>683</v>
      </c>
      <c r="Q318" s="1">
        <v>15</v>
      </c>
      <c r="R318" s="1" t="s">
        <v>709</v>
      </c>
      <c r="T318" s="8">
        <f t="shared" si="34"/>
        <v>86.536000000000001</v>
      </c>
      <c r="U318" s="8">
        <f t="shared" si="35"/>
        <v>202.71700000000001</v>
      </c>
      <c r="V318" s="8">
        <f t="shared" si="38"/>
        <v>-116.18100000000001</v>
      </c>
    </row>
    <row r="319" spans="1:22" ht="11.25" customHeight="1" x14ac:dyDescent="0.2">
      <c r="A319" s="1" t="str">
        <f t="shared" si="32"/>
        <v>2005_AUS</v>
      </c>
      <c r="B319" s="1" t="str">
        <f t="shared" si="33"/>
        <v>2005_AUS#13</v>
      </c>
      <c r="C319" s="3">
        <v>38417</v>
      </c>
      <c r="D319" s="1">
        <f t="shared" si="39"/>
        <v>2005</v>
      </c>
      <c r="E319" s="1" t="s">
        <v>11</v>
      </c>
      <c r="F319" s="1" t="s">
        <v>12</v>
      </c>
      <c r="G319" s="6">
        <v>13</v>
      </c>
      <c r="H319" s="2">
        <v>11</v>
      </c>
      <c r="I319" s="2" t="s">
        <v>628</v>
      </c>
      <c r="J319" s="2" t="s">
        <v>110</v>
      </c>
      <c r="K319" s="2" t="s">
        <v>671</v>
      </c>
      <c r="L319" s="2">
        <v>56</v>
      </c>
      <c r="P319" s="1" t="s">
        <v>689</v>
      </c>
      <c r="Q319" s="1">
        <v>4</v>
      </c>
      <c r="R319" s="1" t="s">
        <v>698</v>
      </c>
      <c r="T319" s="8">
        <f t="shared" si="34"/>
        <v>87.745000000000005</v>
      </c>
      <c r="U319" s="8">
        <f t="shared" si="35"/>
        <v>186.846</v>
      </c>
      <c r="V319" s="8">
        <f t="shared" si="38"/>
        <v>-99.100999999999999</v>
      </c>
    </row>
    <row r="320" spans="1:22" ht="11.25" customHeight="1" x14ac:dyDescent="0.2">
      <c r="A320" s="1" t="str">
        <f t="shared" si="32"/>
        <v>2005_AUS</v>
      </c>
      <c r="B320" s="1" t="str">
        <f t="shared" si="33"/>
        <v>2005_AUS#14</v>
      </c>
      <c r="C320" s="3">
        <v>38417</v>
      </c>
      <c r="D320" s="1">
        <f t="shared" si="39"/>
        <v>2005</v>
      </c>
      <c r="E320" s="1" t="s">
        <v>11</v>
      </c>
      <c r="F320" s="1" t="s">
        <v>12</v>
      </c>
      <c r="G320" s="6">
        <v>14</v>
      </c>
      <c r="H320" s="2">
        <v>4</v>
      </c>
      <c r="I320" s="2" t="s">
        <v>547</v>
      </c>
      <c r="J320" s="2" t="s">
        <v>672</v>
      </c>
      <c r="K320" s="2" t="s">
        <v>107</v>
      </c>
      <c r="L320" s="2">
        <v>55</v>
      </c>
      <c r="P320" s="1" t="s">
        <v>690</v>
      </c>
      <c r="Q320" s="1">
        <v>19</v>
      </c>
      <c r="T320" s="8">
        <f t="shared" si="34"/>
        <v>87.876999999999995</v>
      </c>
      <c r="U320" s="8" t="str">
        <f t="shared" si="35"/>
        <v/>
      </c>
      <c r="V320" s="8" t="str">
        <f t="shared" si="38"/>
        <v/>
      </c>
    </row>
    <row r="321" spans="1:22" ht="11.25" customHeight="1" x14ac:dyDescent="0.2">
      <c r="A321" s="1" t="str">
        <f t="shared" si="32"/>
        <v>2005_AUS</v>
      </c>
      <c r="B321" s="1" t="str">
        <f t="shared" si="33"/>
        <v>2005_AUS#15</v>
      </c>
      <c r="C321" s="3">
        <v>38417</v>
      </c>
      <c r="D321" s="1">
        <f t="shared" si="39"/>
        <v>2005</v>
      </c>
      <c r="E321" s="1" t="s">
        <v>11</v>
      </c>
      <c r="F321" s="1" t="s">
        <v>12</v>
      </c>
      <c r="G321" s="6">
        <v>15</v>
      </c>
      <c r="H321" s="2">
        <v>19</v>
      </c>
      <c r="I321" s="2" t="s">
        <v>364</v>
      </c>
      <c r="J321" s="2" t="s">
        <v>673</v>
      </c>
      <c r="K321" s="2" t="s">
        <v>505</v>
      </c>
      <c r="L321" s="2">
        <v>55</v>
      </c>
      <c r="P321" s="1" t="s">
        <v>691</v>
      </c>
      <c r="Q321" s="1">
        <v>12</v>
      </c>
      <c r="R321" s="1" t="s">
        <v>706</v>
      </c>
      <c r="T321" s="8">
        <f t="shared" si="34"/>
        <v>87.97</v>
      </c>
      <c r="U321" s="8">
        <f t="shared" si="35"/>
        <v>197.09200000000001</v>
      </c>
      <c r="V321" s="8">
        <f t="shared" si="38"/>
        <v>-109.12200000000001</v>
      </c>
    </row>
    <row r="322" spans="1:22" ht="11.25" customHeight="1" x14ac:dyDescent="0.2">
      <c r="A322" s="1" t="str">
        <f t="shared" si="32"/>
        <v>2005_AUS</v>
      </c>
      <c r="B322" s="1" t="str">
        <f t="shared" si="33"/>
        <v>2005_AUS#16</v>
      </c>
      <c r="C322" s="3">
        <v>38417</v>
      </c>
      <c r="D322" s="1">
        <f t="shared" si="39"/>
        <v>2005</v>
      </c>
      <c r="E322" s="1" t="s">
        <v>11</v>
      </c>
      <c r="F322" s="1" t="s">
        <v>12</v>
      </c>
      <c r="G322" s="6">
        <v>16</v>
      </c>
      <c r="H322" s="2">
        <v>18</v>
      </c>
      <c r="I322" s="2" t="s">
        <v>632</v>
      </c>
      <c r="J322" s="2" t="s">
        <v>673</v>
      </c>
      <c r="K322" s="2" t="s">
        <v>505</v>
      </c>
      <c r="L322" s="2">
        <v>55</v>
      </c>
      <c r="P322" s="1" t="s">
        <v>692</v>
      </c>
      <c r="Q322" s="1">
        <v>14</v>
      </c>
      <c r="R322" s="1" t="s">
        <v>708</v>
      </c>
      <c r="T322" s="8">
        <f t="shared" si="34"/>
        <v>88.998999999999995</v>
      </c>
      <c r="U322" s="8">
        <f t="shared" si="35"/>
        <v>200.32900000000001</v>
      </c>
      <c r="V322" s="8">
        <f t="shared" si="38"/>
        <v>-111.33000000000001</v>
      </c>
    </row>
    <row r="323" spans="1:22" ht="11.25" customHeight="1" x14ac:dyDescent="0.2">
      <c r="A323" s="1" t="str">
        <f t="shared" ref="A323:A386" si="40">D323&amp;"_"&amp;UPPER(LEFT(F323,3))</f>
        <v>2005_AUS</v>
      </c>
      <c r="B323" s="1" t="str">
        <f t="shared" ref="B323:B386" si="41">$D323&amp;"_"&amp;UPPER(LEFT($F323,3))&amp;"#"&amp;$G323</f>
        <v>2005_AUS#17</v>
      </c>
      <c r="C323" s="3">
        <v>38417</v>
      </c>
      <c r="D323" s="1">
        <f t="shared" si="39"/>
        <v>2005</v>
      </c>
      <c r="E323" s="1" t="s">
        <v>11</v>
      </c>
      <c r="F323" s="1" t="s">
        <v>12</v>
      </c>
      <c r="G323" s="6">
        <v>17</v>
      </c>
      <c r="H323" s="2">
        <v>20</v>
      </c>
      <c r="I323" s="2" t="s">
        <v>674</v>
      </c>
      <c r="J323" s="2" t="s">
        <v>675</v>
      </c>
      <c r="K323" s="2" t="s">
        <v>315</v>
      </c>
      <c r="L323" s="2">
        <v>53</v>
      </c>
      <c r="P323" s="1" t="s">
        <v>693</v>
      </c>
      <c r="Q323" s="1">
        <v>16</v>
      </c>
      <c r="R323" s="1" t="s">
        <v>710</v>
      </c>
      <c r="T323" s="8">
        <f t="shared" ref="T323:T386" si="42">IF(ISBLANK($P323),"",LEFT($P323,1)*60+(RIGHT(LEFT($P323,4),2))+("0,"&amp;RIGHT($P323,3)))</f>
        <v>92.852000000000004</v>
      </c>
      <c r="U323" s="8">
        <f t="shared" ref="U323:U386" si="43">IF(ISBLANK($R323),"",LEFT($R323,1)*60+(RIGHT(LEFT($R323,4),2))+("0,"&amp;RIGHT($R323,3)))</f>
        <v>208.363</v>
      </c>
      <c r="V323" s="8">
        <f t="shared" si="38"/>
        <v>-115.511</v>
      </c>
    </row>
    <row r="324" spans="1:22" ht="11.25" customHeight="1" x14ac:dyDescent="0.2">
      <c r="A324" s="1" t="str">
        <f t="shared" si="40"/>
        <v>2005_AUS</v>
      </c>
      <c r="B324" s="1" t="str">
        <f t="shared" si="41"/>
        <v>2005_AUS#ab</v>
      </c>
      <c r="C324" s="3">
        <v>38417</v>
      </c>
      <c r="D324" s="1">
        <f t="shared" si="39"/>
        <v>2005</v>
      </c>
      <c r="E324" s="1" t="s">
        <v>11</v>
      </c>
      <c r="F324" s="1" t="s">
        <v>12</v>
      </c>
      <c r="G324" s="6" t="s">
        <v>13</v>
      </c>
      <c r="H324" s="2">
        <v>1</v>
      </c>
      <c r="I324" s="2" t="s">
        <v>361</v>
      </c>
      <c r="J324" s="2" t="s">
        <v>5</v>
      </c>
      <c r="K324" s="2" t="s">
        <v>5</v>
      </c>
      <c r="L324" s="2">
        <v>42</v>
      </c>
      <c r="P324" s="1" t="s">
        <v>681</v>
      </c>
      <c r="Q324" s="1">
        <v>18</v>
      </c>
      <c r="T324" s="8">
        <f t="shared" si="42"/>
        <v>86.260999999999996</v>
      </c>
      <c r="U324" s="8" t="str">
        <f t="shared" si="43"/>
        <v/>
      </c>
      <c r="V324" s="8" t="str">
        <f t="shared" si="38"/>
        <v/>
      </c>
    </row>
    <row r="325" spans="1:22" ht="11.25" customHeight="1" x14ac:dyDescent="0.2">
      <c r="A325" s="1" t="str">
        <f t="shared" si="40"/>
        <v>2005_AUS</v>
      </c>
      <c r="B325" s="1" t="str">
        <f t="shared" si="41"/>
        <v>2005_AUS#ab</v>
      </c>
      <c r="C325" s="3">
        <v>38417</v>
      </c>
      <c r="D325" s="1">
        <f t="shared" si="39"/>
        <v>2005</v>
      </c>
      <c r="E325" s="1" t="s">
        <v>11</v>
      </c>
      <c r="F325" s="1" t="s">
        <v>12</v>
      </c>
      <c r="G325" s="6" t="s">
        <v>13</v>
      </c>
      <c r="H325" s="2">
        <v>8</v>
      </c>
      <c r="I325" s="2" t="s">
        <v>408</v>
      </c>
      <c r="J325" s="2" t="s">
        <v>38</v>
      </c>
      <c r="K325" s="2" t="s">
        <v>507</v>
      </c>
      <c r="L325" s="2">
        <v>42</v>
      </c>
      <c r="P325" s="1" t="s">
        <v>686</v>
      </c>
      <c r="Q325" s="1">
        <v>7</v>
      </c>
      <c r="R325" s="1" t="s">
        <v>701</v>
      </c>
      <c r="T325" s="8">
        <f t="shared" si="42"/>
        <v>86.853999999999999</v>
      </c>
      <c r="U325" s="8">
        <f t="shared" si="43"/>
        <v>189.13</v>
      </c>
      <c r="V325" s="8">
        <f t="shared" si="38"/>
        <v>-102.276</v>
      </c>
    </row>
    <row r="326" spans="1:22" ht="11.25" customHeight="1" x14ac:dyDescent="0.2">
      <c r="A326" s="1" t="str">
        <f t="shared" si="40"/>
        <v>2005_AUS</v>
      </c>
      <c r="B326" s="1" t="str">
        <f t="shared" si="41"/>
        <v>2005_AUS#ab</v>
      </c>
      <c r="C326" s="3">
        <v>38417</v>
      </c>
      <c r="D326" s="1">
        <f t="shared" si="39"/>
        <v>2005</v>
      </c>
      <c r="E326" s="1" t="s">
        <v>11</v>
      </c>
      <c r="F326" s="1" t="s">
        <v>12</v>
      </c>
      <c r="G326" s="6" t="s">
        <v>13</v>
      </c>
      <c r="H326" s="2">
        <v>21</v>
      </c>
      <c r="I326" s="2" t="s">
        <v>590</v>
      </c>
      <c r="J326" s="2" t="s">
        <v>675</v>
      </c>
      <c r="K326" s="2" t="s">
        <v>315</v>
      </c>
      <c r="L326" s="2">
        <v>16</v>
      </c>
      <c r="P326" s="1" t="s">
        <v>694</v>
      </c>
      <c r="Q326" s="1">
        <v>17</v>
      </c>
      <c r="T326" s="8">
        <f t="shared" si="42"/>
        <v>93.144000000000005</v>
      </c>
      <c r="U326" s="8" t="str">
        <f t="shared" si="43"/>
        <v/>
      </c>
      <c r="V326" s="8" t="str">
        <f t="shared" si="38"/>
        <v/>
      </c>
    </row>
    <row r="327" spans="1:22" ht="11.25" customHeight="1" x14ac:dyDescent="0.2">
      <c r="A327" s="1" t="str">
        <f t="shared" si="40"/>
        <v>2004_AUS</v>
      </c>
      <c r="B327" s="1" t="str">
        <f t="shared" si="41"/>
        <v>2004_AUS#1</v>
      </c>
      <c r="C327" s="3">
        <v>38053</v>
      </c>
      <c r="D327" s="1">
        <f t="shared" si="39"/>
        <v>2004</v>
      </c>
      <c r="E327" s="1" t="s">
        <v>11</v>
      </c>
      <c r="F327" s="1" t="s">
        <v>12</v>
      </c>
      <c r="G327" s="6">
        <v>1</v>
      </c>
      <c r="H327" s="2">
        <v>1</v>
      </c>
      <c r="I327" s="2" t="s">
        <v>361</v>
      </c>
      <c r="J327" s="2" t="s">
        <v>5</v>
      </c>
      <c r="K327" s="2" t="s">
        <v>5</v>
      </c>
      <c r="L327" s="2">
        <v>58</v>
      </c>
      <c r="M327" s="2">
        <v>10</v>
      </c>
      <c r="P327" s="1" t="s">
        <v>734</v>
      </c>
      <c r="Q327" s="1">
        <v>1</v>
      </c>
      <c r="R327" s="1" t="s">
        <v>718</v>
      </c>
      <c r="S327" s="1">
        <v>58</v>
      </c>
      <c r="T327" s="8">
        <f t="shared" si="42"/>
        <v>84.125</v>
      </c>
      <c r="U327" s="8">
        <f t="shared" si="43"/>
        <v>84.408000000000001</v>
      </c>
      <c r="V327" s="8">
        <f t="shared" si="38"/>
        <v>-0.28300000000000125</v>
      </c>
    </row>
    <row r="328" spans="1:22" ht="11.25" customHeight="1" x14ac:dyDescent="0.2">
      <c r="A328" s="1" t="str">
        <f t="shared" si="40"/>
        <v>2004_AUS</v>
      </c>
      <c r="B328" s="1" t="str">
        <f t="shared" si="41"/>
        <v>2004_AUS#2</v>
      </c>
      <c r="C328" s="3">
        <v>38053</v>
      </c>
      <c r="D328" s="1">
        <f t="shared" ref="D328:D347" si="44">YEAR(C328)</f>
        <v>2004</v>
      </c>
      <c r="E328" s="1" t="s">
        <v>11</v>
      </c>
      <c r="F328" s="1" t="s">
        <v>12</v>
      </c>
      <c r="G328" s="6">
        <v>2</v>
      </c>
      <c r="H328" s="2">
        <v>2</v>
      </c>
      <c r="I328" s="2" t="s">
        <v>412</v>
      </c>
      <c r="J328" s="2" t="s">
        <v>5</v>
      </c>
      <c r="K328" s="2" t="s">
        <v>5</v>
      </c>
      <c r="L328" s="2">
        <v>58</v>
      </c>
      <c r="M328" s="2">
        <v>8</v>
      </c>
      <c r="P328" s="1" t="s">
        <v>735</v>
      </c>
      <c r="Q328" s="1">
        <v>2</v>
      </c>
      <c r="R328" s="1" t="s">
        <v>719</v>
      </c>
      <c r="T328" s="8">
        <f t="shared" si="42"/>
        <v>84.179000000000002</v>
      </c>
      <c r="U328" s="8">
        <f t="shared" si="43"/>
        <v>84.481999999999999</v>
      </c>
      <c r="V328" s="8">
        <f t="shared" si="38"/>
        <v>-0.30299999999999727</v>
      </c>
    </row>
    <row r="329" spans="1:22" ht="11.25" customHeight="1" x14ac:dyDescent="0.2">
      <c r="A329" s="1" t="str">
        <f t="shared" si="40"/>
        <v>2004_AUS</v>
      </c>
      <c r="B329" s="1" t="str">
        <f t="shared" si="41"/>
        <v>2004_AUS#3</v>
      </c>
      <c r="C329" s="3">
        <v>38053</v>
      </c>
      <c r="D329" s="1">
        <f t="shared" si="44"/>
        <v>2004</v>
      </c>
      <c r="E329" s="1" t="s">
        <v>11</v>
      </c>
      <c r="F329" s="1" t="s">
        <v>12</v>
      </c>
      <c r="G329" s="6">
        <v>3</v>
      </c>
      <c r="H329" s="2">
        <v>8</v>
      </c>
      <c r="I329" s="2" t="s">
        <v>97</v>
      </c>
      <c r="J329" s="2" t="s">
        <v>24</v>
      </c>
      <c r="K329" s="2" t="s">
        <v>24</v>
      </c>
      <c r="L329" s="2">
        <v>58</v>
      </c>
      <c r="M329" s="2">
        <v>6</v>
      </c>
      <c r="P329" s="1" t="s">
        <v>736</v>
      </c>
      <c r="Q329" s="1">
        <v>5</v>
      </c>
      <c r="R329" s="1" t="s">
        <v>721</v>
      </c>
      <c r="T329" s="8">
        <f t="shared" si="42"/>
        <v>85.087999999999994</v>
      </c>
      <c r="U329" s="8">
        <f t="shared" si="43"/>
        <v>85.698999999999998</v>
      </c>
      <c r="V329" s="8">
        <f t="shared" si="38"/>
        <v>-0.61100000000000421</v>
      </c>
    </row>
    <row r="330" spans="1:22" ht="11.25" customHeight="1" x14ac:dyDescent="0.2">
      <c r="A330" s="1" t="str">
        <f t="shared" si="40"/>
        <v>2004_AUS</v>
      </c>
      <c r="B330" s="1" t="str">
        <f t="shared" si="41"/>
        <v>2004_AUS#4</v>
      </c>
      <c r="C330" s="3">
        <v>38053</v>
      </c>
      <c r="D330" s="1">
        <f t="shared" si="44"/>
        <v>2004</v>
      </c>
      <c r="E330" s="1" t="s">
        <v>11</v>
      </c>
      <c r="F330" s="1" t="s">
        <v>12</v>
      </c>
      <c r="G330" s="6">
        <v>4</v>
      </c>
      <c r="H330" s="2">
        <v>4</v>
      </c>
      <c r="I330" s="2" t="s">
        <v>586</v>
      </c>
      <c r="J330" s="2" t="s">
        <v>38</v>
      </c>
      <c r="K330" s="2" t="s">
        <v>507</v>
      </c>
      <c r="L330" s="2">
        <v>58</v>
      </c>
      <c r="M330" s="2">
        <v>5</v>
      </c>
      <c r="P330" s="1" t="s">
        <v>738</v>
      </c>
      <c r="Q330" s="1">
        <v>8</v>
      </c>
      <c r="R330" s="1" t="s">
        <v>724</v>
      </c>
      <c r="T330" s="8">
        <f t="shared" si="42"/>
        <v>85.823999999999998</v>
      </c>
      <c r="U330" s="8">
        <f t="shared" si="43"/>
        <v>85.924999999999997</v>
      </c>
      <c r="V330" s="8">
        <f t="shared" si="38"/>
        <v>-0.10099999999999909</v>
      </c>
    </row>
    <row r="331" spans="1:22" ht="11.25" customHeight="1" x14ac:dyDescent="0.2">
      <c r="A331" s="1" t="str">
        <f t="shared" si="40"/>
        <v>2004_AUS</v>
      </c>
      <c r="B331" s="1" t="str">
        <f t="shared" si="41"/>
        <v>2004_AUS#5</v>
      </c>
      <c r="C331" s="3">
        <v>38053</v>
      </c>
      <c r="D331" s="1">
        <f t="shared" si="44"/>
        <v>2004</v>
      </c>
      <c r="E331" s="1" t="s">
        <v>11</v>
      </c>
      <c r="F331" s="1" t="s">
        <v>12</v>
      </c>
      <c r="G331" s="6">
        <v>5</v>
      </c>
      <c r="H331" s="2">
        <v>3</v>
      </c>
      <c r="I331" s="2" t="s">
        <v>631</v>
      </c>
      <c r="J331" s="2" t="s">
        <v>38</v>
      </c>
      <c r="K331" s="2" t="s">
        <v>507</v>
      </c>
      <c r="L331" s="2">
        <v>58</v>
      </c>
      <c r="M331" s="2">
        <v>4</v>
      </c>
      <c r="P331" s="1" t="s">
        <v>737</v>
      </c>
      <c r="Q331" s="1">
        <v>3</v>
      </c>
      <c r="R331" s="1" t="s">
        <v>720</v>
      </c>
      <c r="T331" s="8">
        <f t="shared" si="42"/>
        <v>85.286000000000001</v>
      </c>
      <c r="U331" s="8">
        <f t="shared" si="43"/>
        <v>84.998000000000005</v>
      </c>
      <c r="V331" s="8">
        <f t="shared" si="38"/>
        <v>0.2879999999999967</v>
      </c>
    </row>
    <row r="332" spans="1:22" ht="11.25" customHeight="1" x14ac:dyDescent="0.2">
      <c r="A332" s="1" t="str">
        <f t="shared" si="40"/>
        <v>2004_AUS</v>
      </c>
      <c r="B332" s="1" t="str">
        <f t="shared" si="41"/>
        <v>2004_AUS#6</v>
      </c>
      <c r="C332" s="3">
        <v>38053</v>
      </c>
      <c r="D332" s="1">
        <f t="shared" si="44"/>
        <v>2004</v>
      </c>
      <c r="E332" s="1" t="s">
        <v>11</v>
      </c>
      <c r="F332" s="1" t="s">
        <v>12</v>
      </c>
      <c r="G332" s="6">
        <v>6</v>
      </c>
      <c r="H332" s="2">
        <v>9</v>
      </c>
      <c r="I332" s="2" t="s">
        <v>181</v>
      </c>
      <c r="J332" s="2" t="s">
        <v>672</v>
      </c>
      <c r="K332" s="2" t="s">
        <v>107</v>
      </c>
      <c r="L332" s="2">
        <v>58</v>
      </c>
      <c r="M332" s="2">
        <v>3</v>
      </c>
      <c r="P332" s="1" t="s">
        <v>740</v>
      </c>
      <c r="Q332" s="1">
        <v>4</v>
      </c>
      <c r="R332" s="1" t="s">
        <v>720</v>
      </c>
      <c r="T332" s="8">
        <f t="shared" si="42"/>
        <v>85.981999999999999</v>
      </c>
      <c r="U332" s="8">
        <f t="shared" si="43"/>
        <v>84.998000000000005</v>
      </c>
      <c r="V332" s="8">
        <f t="shared" si="38"/>
        <v>0.98399999999999466</v>
      </c>
    </row>
    <row r="333" spans="1:22" ht="11.25" customHeight="1" x14ac:dyDescent="0.2">
      <c r="A333" s="1" t="str">
        <f t="shared" si="40"/>
        <v>2004_AUS</v>
      </c>
      <c r="B333" s="1" t="str">
        <f t="shared" si="41"/>
        <v>2004_AUS#7</v>
      </c>
      <c r="C333" s="3">
        <v>38053</v>
      </c>
      <c r="D333" s="1">
        <f t="shared" si="44"/>
        <v>2004</v>
      </c>
      <c r="E333" s="1" t="s">
        <v>11</v>
      </c>
      <c r="F333" s="1" t="s">
        <v>12</v>
      </c>
      <c r="G333" s="6">
        <v>7</v>
      </c>
      <c r="H333" s="2">
        <v>7</v>
      </c>
      <c r="I333" s="2" t="s">
        <v>409</v>
      </c>
      <c r="J333" s="2" t="s">
        <v>24</v>
      </c>
      <c r="K333" s="2" t="s">
        <v>24</v>
      </c>
      <c r="L333" s="2">
        <v>57</v>
      </c>
      <c r="M333" s="2">
        <v>2</v>
      </c>
      <c r="P333" s="1" t="s">
        <v>742</v>
      </c>
      <c r="Q333" s="1">
        <v>9</v>
      </c>
      <c r="R333" s="1" t="s">
        <v>725</v>
      </c>
      <c r="T333" s="8">
        <f t="shared" si="42"/>
        <v>86.275000000000006</v>
      </c>
      <c r="U333" s="8">
        <f t="shared" si="43"/>
        <v>86.29</v>
      </c>
      <c r="V333" s="8">
        <f t="shared" si="38"/>
        <v>-1.5000000000000568E-2</v>
      </c>
    </row>
    <row r="334" spans="1:22" ht="11.25" customHeight="1" x14ac:dyDescent="0.2">
      <c r="A334" s="1" t="str">
        <f t="shared" si="40"/>
        <v>2004_AUS</v>
      </c>
      <c r="B334" s="1" t="str">
        <f t="shared" si="41"/>
        <v>2004_AUS#8</v>
      </c>
      <c r="C334" s="3">
        <v>38053</v>
      </c>
      <c r="D334" s="1">
        <f t="shared" si="44"/>
        <v>2004</v>
      </c>
      <c r="E334" s="1" t="s">
        <v>11</v>
      </c>
      <c r="F334" s="1" t="s">
        <v>12</v>
      </c>
      <c r="G334" s="6">
        <v>8</v>
      </c>
      <c r="H334" s="2">
        <v>5</v>
      </c>
      <c r="I334" s="2" t="s">
        <v>549</v>
      </c>
      <c r="J334" s="2" t="s">
        <v>33</v>
      </c>
      <c r="K334" s="2" t="s">
        <v>20</v>
      </c>
      <c r="L334" s="2">
        <v>57</v>
      </c>
      <c r="M334" s="2">
        <v>1</v>
      </c>
      <c r="P334" s="1" t="s">
        <v>744</v>
      </c>
      <c r="Q334" s="1">
        <v>12</v>
      </c>
      <c r="R334" s="1" t="s">
        <v>728</v>
      </c>
      <c r="T334" s="8">
        <f t="shared" si="42"/>
        <v>86.328000000000003</v>
      </c>
      <c r="U334" s="8">
        <f t="shared" si="43"/>
        <v>87.293999999999997</v>
      </c>
      <c r="V334" s="8">
        <f t="shared" si="38"/>
        <v>-0.96599999999999397</v>
      </c>
    </row>
    <row r="335" spans="1:22" ht="11.25" customHeight="1" x14ac:dyDescent="0.2">
      <c r="A335" s="1" t="str">
        <f t="shared" si="40"/>
        <v>2004_AUS</v>
      </c>
      <c r="B335" s="1" t="str">
        <f t="shared" si="41"/>
        <v>2004_AUS#9</v>
      </c>
      <c r="C335" s="3">
        <v>38053</v>
      </c>
      <c r="D335" s="1">
        <f t="shared" si="44"/>
        <v>2004</v>
      </c>
      <c r="E335" s="1" t="s">
        <v>11</v>
      </c>
      <c r="F335" s="1" t="s">
        <v>12</v>
      </c>
      <c r="G335" s="6">
        <v>9</v>
      </c>
      <c r="H335" s="2">
        <v>10</v>
      </c>
      <c r="I335" s="2" t="s">
        <v>547</v>
      </c>
      <c r="J335" s="2" t="s">
        <v>672</v>
      </c>
      <c r="K335" s="2" t="s">
        <v>107</v>
      </c>
      <c r="L335" s="2">
        <v>57</v>
      </c>
      <c r="P335" s="1" t="s">
        <v>741</v>
      </c>
      <c r="Q335" s="1">
        <v>7</v>
      </c>
      <c r="R335" s="1" t="s">
        <v>723</v>
      </c>
      <c r="T335" s="8">
        <f t="shared" si="42"/>
        <v>86.076999999999998</v>
      </c>
      <c r="U335" s="8">
        <f t="shared" si="43"/>
        <v>85.850999999999999</v>
      </c>
      <c r="V335" s="8">
        <f t="shared" si="38"/>
        <v>0.22599999999999909</v>
      </c>
    </row>
    <row r="336" spans="1:22" ht="11.25" customHeight="1" x14ac:dyDescent="0.2">
      <c r="A336" s="1" t="str">
        <f t="shared" si="40"/>
        <v>2004_AUS</v>
      </c>
      <c r="B336" s="1" t="str">
        <f t="shared" si="41"/>
        <v>2004_AUS#10</v>
      </c>
      <c r="C336" s="3">
        <v>38053</v>
      </c>
      <c r="D336" s="1">
        <f t="shared" si="44"/>
        <v>2004</v>
      </c>
      <c r="E336" s="1" t="s">
        <v>11</v>
      </c>
      <c r="F336" s="1" t="s">
        <v>12</v>
      </c>
      <c r="G336" s="6">
        <v>10</v>
      </c>
      <c r="H336" s="2">
        <v>11</v>
      </c>
      <c r="I336" s="2" t="s">
        <v>508</v>
      </c>
      <c r="J336" s="2" t="s">
        <v>110</v>
      </c>
      <c r="K336" s="2" t="s">
        <v>671</v>
      </c>
      <c r="L336" s="2">
        <v>57</v>
      </c>
      <c r="P336" s="1" t="s">
        <v>743</v>
      </c>
      <c r="Q336" s="1">
        <v>14</v>
      </c>
      <c r="R336" s="1" t="s">
        <v>730</v>
      </c>
      <c r="T336" s="8">
        <f t="shared" si="42"/>
        <v>86.281999999999996</v>
      </c>
      <c r="U336" s="8">
        <f t="shared" si="43"/>
        <v>87.844999999999999</v>
      </c>
      <c r="V336" s="8">
        <f t="shared" si="38"/>
        <v>-1.5630000000000024</v>
      </c>
    </row>
    <row r="337" spans="1:22" ht="11.25" customHeight="1" x14ac:dyDescent="0.2">
      <c r="A337" s="1" t="str">
        <f t="shared" si="40"/>
        <v>2004_AUS</v>
      </c>
      <c r="B337" s="1" t="str">
        <f t="shared" si="41"/>
        <v>2004_AUS#11</v>
      </c>
      <c r="C337" s="3">
        <v>38053</v>
      </c>
      <c r="D337" s="1">
        <f t="shared" si="44"/>
        <v>2004</v>
      </c>
      <c r="E337" s="1" t="s">
        <v>11</v>
      </c>
      <c r="F337" s="1" t="s">
        <v>12</v>
      </c>
      <c r="G337" s="6">
        <v>11</v>
      </c>
      <c r="H337" s="2">
        <v>15</v>
      </c>
      <c r="I337" s="2" t="s">
        <v>633</v>
      </c>
      <c r="J337" s="2" t="s">
        <v>711</v>
      </c>
      <c r="K337" s="2" t="s">
        <v>712</v>
      </c>
      <c r="L337" s="2">
        <v>56</v>
      </c>
      <c r="P337" s="1" t="s">
        <v>749</v>
      </c>
      <c r="Q337" s="1">
        <v>19</v>
      </c>
      <c r="T337" s="8">
        <f t="shared" si="42"/>
        <v>87.84</v>
      </c>
      <c r="U337" s="8" t="str">
        <f t="shared" si="43"/>
        <v/>
      </c>
      <c r="V337" s="8" t="str">
        <f t="shared" si="38"/>
        <v/>
      </c>
    </row>
    <row r="338" spans="1:22" ht="11.25" customHeight="1" x14ac:dyDescent="0.2">
      <c r="A338" s="1" t="str">
        <f t="shared" si="40"/>
        <v>2004_AUS</v>
      </c>
      <c r="B338" s="1" t="str">
        <f t="shared" si="41"/>
        <v>2004_AUS#12</v>
      </c>
      <c r="C338" s="3">
        <v>38053</v>
      </c>
      <c r="D338" s="1">
        <f t="shared" si="44"/>
        <v>2004</v>
      </c>
      <c r="E338" s="1" t="s">
        <v>11</v>
      </c>
      <c r="F338" s="1" t="s">
        <v>12</v>
      </c>
      <c r="G338" s="6">
        <v>12</v>
      </c>
      <c r="H338" s="2">
        <v>16</v>
      </c>
      <c r="I338" s="2" t="s">
        <v>713</v>
      </c>
      <c r="J338" s="2" t="s">
        <v>505</v>
      </c>
      <c r="K338" s="2" t="s">
        <v>505</v>
      </c>
      <c r="L338" s="2">
        <v>56</v>
      </c>
      <c r="P338" s="1" t="s">
        <v>748</v>
      </c>
      <c r="Q338" s="1">
        <v>13</v>
      </c>
      <c r="R338" s="1" t="s">
        <v>729</v>
      </c>
      <c r="T338" s="8">
        <f t="shared" si="42"/>
        <v>87.82</v>
      </c>
      <c r="U338" s="8">
        <f t="shared" si="43"/>
        <v>87.822999999999993</v>
      </c>
      <c r="V338" s="8">
        <f t="shared" si="38"/>
        <v>-3.0000000000001137E-3</v>
      </c>
    </row>
    <row r="339" spans="1:22" ht="11.25" customHeight="1" x14ac:dyDescent="0.2">
      <c r="A339" s="1" t="str">
        <f t="shared" si="40"/>
        <v>2004_AUS</v>
      </c>
      <c r="B339" s="1" t="str">
        <f t="shared" si="41"/>
        <v>2004_AUS#13</v>
      </c>
      <c r="C339" s="3">
        <v>38053</v>
      </c>
      <c r="D339" s="1">
        <f t="shared" si="44"/>
        <v>2004</v>
      </c>
      <c r="E339" s="1" t="s">
        <v>11</v>
      </c>
      <c r="F339" s="1" t="s">
        <v>12</v>
      </c>
      <c r="G339" s="6">
        <v>13</v>
      </c>
      <c r="H339" s="2">
        <v>17</v>
      </c>
      <c r="I339" s="2" t="s">
        <v>714</v>
      </c>
      <c r="J339" s="2" t="s">
        <v>505</v>
      </c>
      <c r="K339" s="2" t="s">
        <v>505</v>
      </c>
      <c r="L339" s="2">
        <v>56</v>
      </c>
      <c r="P339" s="1" t="s">
        <v>747</v>
      </c>
      <c r="Q339" s="1">
        <v>18</v>
      </c>
      <c r="T339" s="8">
        <f t="shared" si="42"/>
        <v>87.807000000000002</v>
      </c>
      <c r="U339" s="8" t="str">
        <f t="shared" si="43"/>
        <v/>
      </c>
      <c r="V339" s="8" t="str">
        <f t="shared" si="38"/>
        <v/>
      </c>
    </row>
    <row r="340" spans="1:22" ht="11.25" customHeight="1" x14ac:dyDescent="0.2">
      <c r="A340" s="1" t="str">
        <f t="shared" si="40"/>
        <v>2004_AUS</v>
      </c>
      <c r="B340" s="1" t="str">
        <f t="shared" si="41"/>
        <v>2004_AUS#14</v>
      </c>
      <c r="C340" s="3">
        <v>38053</v>
      </c>
      <c r="D340" s="1">
        <f t="shared" si="44"/>
        <v>2004</v>
      </c>
      <c r="E340" s="1" t="s">
        <v>11</v>
      </c>
      <c r="F340" s="1" t="s">
        <v>12</v>
      </c>
      <c r="G340" s="6">
        <v>14</v>
      </c>
      <c r="H340" s="2">
        <v>19</v>
      </c>
      <c r="I340" s="2" t="s">
        <v>715</v>
      </c>
      <c r="J340" s="2" t="s">
        <v>673</v>
      </c>
      <c r="K340" s="2" t="s">
        <v>712</v>
      </c>
      <c r="L340" s="2">
        <v>55</v>
      </c>
      <c r="P340" s="1" t="s">
        <v>342</v>
      </c>
      <c r="Q340" s="1">
        <v>16</v>
      </c>
      <c r="R340" s="1" t="s">
        <v>732</v>
      </c>
      <c r="T340" s="8">
        <f t="shared" si="42"/>
        <v>88.522999999999996</v>
      </c>
      <c r="U340" s="8">
        <f t="shared" si="43"/>
        <v>90.14</v>
      </c>
      <c r="V340" s="8">
        <f t="shared" si="38"/>
        <v>-1.6170000000000044</v>
      </c>
    </row>
    <row r="341" spans="1:22" ht="11.25" customHeight="1" x14ac:dyDescent="0.2">
      <c r="A341" s="1" t="str">
        <f t="shared" si="40"/>
        <v>2004_AUS</v>
      </c>
      <c r="B341" s="1" t="str">
        <f t="shared" si="41"/>
        <v>2004_AUS#ab</v>
      </c>
      <c r="C341" s="3">
        <v>38053</v>
      </c>
      <c r="D341" s="1">
        <f t="shared" si="44"/>
        <v>2004</v>
      </c>
      <c r="E341" s="1" t="s">
        <v>11</v>
      </c>
      <c r="F341" s="1" t="s">
        <v>12</v>
      </c>
      <c r="G341" s="6" t="s">
        <v>13</v>
      </c>
      <c r="H341" s="2">
        <v>12</v>
      </c>
      <c r="I341" s="2" t="s">
        <v>139</v>
      </c>
      <c r="J341" s="2" t="s">
        <v>110</v>
      </c>
      <c r="K341" s="2" t="s">
        <v>671</v>
      </c>
      <c r="L341" s="2">
        <v>44</v>
      </c>
      <c r="P341" s="1" t="s">
        <v>745</v>
      </c>
      <c r="Q341" s="1">
        <v>11</v>
      </c>
      <c r="R341" s="1" t="s">
        <v>727</v>
      </c>
      <c r="T341" s="8">
        <f t="shared" si="42"/>
        <v>86.846000000000004</v>
      </c>
      <c r="U341" s="8">
        <f t="shared" si="43"/>
        <v>87.064999999999998</v>
      </c>
      <c r="V341" s="8">
        <f t="shared" si="38"/>
        <v>-0.21899999999999409</v>
      </c>
    </row>
    <row r="342" spans="1:22" ht="11.25" customHeight="1" x14ac:dyDescent="0.2">
      <c r="A342" s="1" t="str">
        <f t="shared" si="40"/>
        <v>2004_AUS</v>
      </c>
      <c r="B342" s="1" t="str">
        <f t="shared" si="41"/>
        <v>2004_AUS#ab</v>
      </c>
      <c r="C342" s="3">
        <v>38053</v>
      </c>
      <c r="D342" s="1">
        <f t="shared" si="44"/>
        <v>2004</v>
      </c>
      <c r="E342" s="1" t="s">
        <v>11</v>
      </c>
      <c r="F342" s="1" t="s">
        <v>12</v>
      </c>
      <c r="G342" s="6" t="s">
        <v>13</v>
      </c>
      <c r="H342" s="2">
        <v>18</v>
      </c>
      <c r="I342" s="2" t="s">
        <v>408</v>
      </c>
      <c r="J342" s="2" t="s">
        <v>673</v>
      </c>
      <c r="K342" s="2" t="s">
        <v>712</v>
      </c>
      <c r="L342" s="2">
        <v>43</v>
      </c>
      <c r="P342" s="1" t="s">
        <v>746</v>
      </c>
      <c r="Q342" s="1">
        <v>15</v>
      </c>
      <c r="R342" s="1" t="s">
        <v>731</v>
      </c>
      <c r="T342" s="8">
        <f t="shared" si="42"/>
        <v>87.503</v>
      </c>
      <c r="U342" s="8">
        <f t="shared" si="43"/>
        <v>88.177999999999997</v>
      </c>
      <c r="V342" s="8">
        <f t="shared" si="38"/>
        <v>-0.67499999999999716</v>
      </c>
    </row>
    <row r="343" spans="1:22" ht="11.25" customHeight="1" x14ac:dyDescent="0.2">
      <c r="A343" s="1" t="str">
        <f t="shared" si="40"/>
        <v>2004_AUS</v>
      </c>
      <c r="B343" s="1" t="str">
        <f t="shared" si="41"/>
        <v>2004_AUS#nc</v>
      </c>
      <c r="C343" s="3">
        <v>38053</v>
      </c>
      <c r="D343" s="1">
        <f t="shared" si="44"/>
        <v>2004</v>
      </c>
      <c r="E343" s="1" t="s">
        <v>11</v>
      </c>
      <c r="F343" s="1" t="s">
        <v>12</v>
      </c>
      <c r="G343" s="6" t="s">
        <v>268</v>
      </c>
      <c r="H343" s="2">
        <v>20</v>
      </c>
      <c r="I343" s="2" t="s">
        <v>716</v>
      </c>
      <c r="J343" s="2" t="s">
        <v>675</v>
      </c>
      <c r="K343" s="2" t="s">
        <v>712</v>
      </c>
      <c r="L343" s="2">
        <v>43</v>
      </c>
      <c r="P343" s="1" t="s">
        <v>751</v>
      </c>
      <c r="Q343" s="1">
        <v>20</v>
      </c>
      <c r="T343" s="8">
        <f t="shared" si="42"/>
        <v>90.161000000000001</v>
      </c>
      <c r="U343" s="8" t="str">
        <f t="shared" si="43"/>
        <v/>
      </c>
      <c r="V343" s="8" t="str">
        <f t="shared" si="38"/>
        <v/>
      </c>
    </row>
    <row r="344" spans="1:22" ht="11.25" customHeight="1" x14ac:dyDescent="0.2">
      <c r="A344" s="1" t="str">
        <f t="shared" si="40"/>
        <v>2004_AUS</v>
      </c>
      <c r="B344" s="1" t="str">
        <f t="shared" si="41"/>
        <v>2004_AUS#ab</v>
      </c>
      <c r="C344" s="3">
        <v>38053</v>
      </c>
      <c r="D344" s="1">
        <f t="shared" si="44"/>
        <v>2004</v>
      </c>
      <c r="E344" s="1" t="s">
        <v>11</v>
      </c>
      <c r="F344" s="1" t="s">
        <v>12</v>
      </c>
      <c r="G344" s="6" t="s">
        <v>13</v>
      </c>
      <c r="H344" s="2">
        <v>14</v>
      </c>
      <c r="I344" s="2" t="s">
        <v>313</v>
      </c>
      <c r="J344" s="2" t="s">
        <v>711</v>
      </c>
      <c r="K344" s="2" t="s">
        <v>712</v>
      </c>
      <c r="L344" s="2">
        <v>29</v>
      </c>
      <c r="P344" s="1" t="s">
        <v>739</v>
      </c>
      <c r="Q344" s="1">
        <v>6</v>
      </c>
      <c r="R344" s="1" t="s">
        <v>722</v>
      </c>
      <c r="T344" s="8">
        <f t="shared" si="42"/>
        <v>85.951999999999998</v>
      </c>
      <c r="U344" s="8">
        <f t="shared" si="43"/>
        <v>85.805000000000007</v>
      </c>
      <c r="V344" s="8">
        <f t="shared" si="38"/>
        <v>0.14699999999999136</v>
      </c>
    </row>
    <row r="345" spans="1:22" ht="11.25" customHeight="1" x14ac:dyDescent="0.2">
      <c r="A345" s="1" t="str">
        <f t="shared" si="40"/>
        <v>2004_AUS</v>
      </c>
      <c r="B345" s="1" t="str">
        <f t="shared" si="41"/>
        <v>2004_AUS#ab</v>
      </c>
      <c r="C345" s="3">
        <v>38053</v>
      </c>
      <c r="D345" s="1">
        <f t="shared" si="44"/>
        <v>2004</v>
      </c>
      <c r="E345" s="1" t="s">
        <v>11</v>
      </c>
      <c r="F345" s="1" t="s">
        <v>12</v>
      </c>
      <c r="G345" s="6" t="s">
        <v>13</v>
      </c>
      <c r="H345" s="2">
        <v>21</v>
      </c>
      <c r="I345" s="2" t="s">
        <v>717</v>
      </c>
      <c r="J345" s="2" t="s">
        <v>675</v>
      </c>
      <c r="K345" s="2" t="s">
        <v>712</v>
      </c>
      <c r="L345" s="2">
        <v>13</v>
      </c>
      <c r="P345" s="1" t="s">
        <v>752</v>
      </c>
      <c r="Q345" s="1">
        <v>17</v>
      </c>
      <c r="R345" s="1" t="s">
        <v>733</v>
      </c>
      <c r="T345" s="8">
        <f t="shared" si="42"/>
        <v>90.620999999999995</v>
      </c>
      <c r="U345" s="8">
        <f t="shared" si="43"/>
        <v>90.680999999999997</v>
      </c>
      <c r="V345" s="8">
        <f t="shared" si="38"/>
        <v>-6.0000000000002274E-2</v>
      </c>
    </row>
    <row r="346" spans="1:22" ht="11.25" customHeight="1" x14ac:dyDescent="0.2">
      <c r="A346" s="1" t="str">
        <f t="shared" si="40"/>
        <v>2004_AUS</v>
      </c>
      <c r="B346" s="1" t="str">
        <f t="shared" si="41"/>
        <v>2004_AUS#ab</v>
      </c>
      <c r="C346" s="3">
        <v>38053</v>
      </c>
      <c r="D346" s="1">
        <f t="shared" si="44"/>
        <v>2004</v>
      </c>
      <c r="E346" s="1" t="s">
        <v>11</v>
      </c>
      <c r="F346" s="1" t="s">
        <v>12</v>
      </c>
      <c r="G346" s="6" t="s">
        <v>13</v>
      </c>
      <c r="H346" s="2">
        <v>6</v>
      </c>
      <c r="I346" s="2" t="s">
        <v>25</v>
      </c>
      <c r="J346" s="2" t="s">
        <v>33</v>
      </c>
      <c r="K346" s="2" t="s">
        <v>20</v>
      </c>
      <c r="L346" s="2">
        <v>9</v>
      </c>
      <c r="P346" s="1" t="s">
        <v>750</v>
      </c>
      <c r="Q346" s="1">
        <v>10</v>
      </c>
      <c r="R346" s="1" t="s">
        <v>726</v>
      </c>
      <c r="T346" s="8">
        <f t="shared" si="42"/>
        <v>87.936000000000007</v>
      </c>
      <c r="U346" s="8">
        <f t="shared" si="43"/>
        <v>86.296999999999997</v>
      </c>
      <c r="V346" s="8">
        <f t="shared" si="38"/>
        <v>1.63900000000001</v>
      </c>
    </row>
    <row r="347" spans="1:22" ht="11.25" customHeight="1" x14ac:dyDescent="0.2">
      <c r="A347" s="1" t="str">
        <f t="shared" si="40"/>
        <v>2003_AUS</v>
      </c>
      <c r="B347" s="1" t="str">
        <f t="shared" si="41"/>
        <v>2003_AUS#1</v>
      </c>
      <c r="C347" s="3">
        <v>37689</v>
      </c>
      <c r="D347" s="1">
        <f t="shared" si="44"/>
        <v>2003</v>
      </c>
      <c r="E347" s="1" t="s">
        <v>11</v>
      </c>
      <c r="F347" s="1" t="s">
        <v>12</v>
      </c>
      <c r="G347" s="6">
        <v>1</v>
      </c>
      <c r="H347" s="2">
        <v>5</v>
      </c>
      <c r="I347" s="2" t="s">
        <v>549</v>
      </c>
      <c r="J347" s="2" t="s">
        <v>33</v>
      </c>
      <c r="K347" s="2" t="s">
        <v>20</v>
      </c>
      <c r="L347" s="2">
        <v>58</v>
      </c>
      <c r="M347" s="2">
        <v>10</v>
      </c>
      <c r="P347" s="1" t="s">
        <v>784</v>
      </c>
      <c r="Q347" s="1">
        <v>11</v>
      </c>
      <c r="R347" s="1" t="s">
        <v>773</v>
      </c>
      <c r="S347" s="1">
        <v>11</v>
      </c>
      <c r="T347" s="8">
        <f t="shared" si="42"/>
        <v>88.272000000000006</v>
      </c>
      <c r="U347" s="8">
        <f t="shared" si="43"/>
        <v>89.105000000000004</v>
      </c>
      <c r="V347" s="8">
        <f t="shared" si="38"/>
        <v>-0.83299999999999841</v>
      </c>
    </row>
    <row r="348" spans="1:22" ht="11.25" customHeight="1" x14ac:dyDescent="0.2">
      <c r="A348" s="1" t="str">
        <f t="shared" si="40"/>
        <v>2003_AUS</v>
      </c>
      <c r="B348" s="1" t="str">
        <f t="shared" si="41"/>
        <v>2003_AUS#2</v>
      </c>
      <c r="C348" s="3">
        <v>37689</v>
      </c>
      <c r="D348" s="1">
        <f t="shared" ref="D348:D411" si="45">YEAR(C348)</f>
        <v>2003</v>
      </c>
      <c r="E348" s="1" t="s">
        <v>11</v>
      </c>
      <c r="F348" s="1" t="s">
        <v>12</v>
      </c>
      <c r="G348" s="6">
        <v>2</v>
      </c>
      <c r="H348" s="2">
        <v>3</v>
      </c>
      <c r="I348" s="2" t="s">
        <v>631</v>
      </c>
      <c r="J348" s="2" t="s">
        <v>38</v>
      </c>
      <c r="K348" s="2" t="s">
        <v>507</v>
      </c>
      <c r="L348" s="2">
        <v>58</v>
      </c>
      <c r="M348" s="2">
        <v>8</v>
      </c>
      <c r="P348" s="1" t="s">
        <v>782</v>
      </c>
      <c r="Q348" s="1">
        <v>3</v>
      </c>
      <c r="R348" s="1" t="s">
        <v>765</v>
      </c>
      <c r="S348" s="1">
        <v>21</v>
      </c>
      <c r="T348" s="8">
        <f t="shared" si="42"/>
        <v>87.941999999999993</v>
      </c>
      <c r="U348" s="8">
        <f t="shared" si="43"/>
        <v>88.100999999999999</v>
      </c>
      <c r="V348" s="8">
        <f t="shared" si="38"/>
        <v>-0.15900000000000603</v>
      </c>
    </row>
    <row r="349" spans="1:22" ht="11.25" customHeight="1" x14ac:dyDescent="0.2">
      <c r="A349" s="1" t="str">
        <f t="shared" si="40"/>
        <v>2003_AUS</v>
      </c>
      <c r="B349" s="1" t="str">
        <f t="shared" si="41"/>
        <v>2003_AUS#3</v>
      </c>
      <c r="C349" s="3">
        <v>37689</v>
      </c>
      <c r="D349" s="1">
        <f t="shared" si="45"/>
        <v>2003</v>
      </c>
      <c r="E349" s="1" t="s">
        <v>11</v>
      </c>
      <c r="F349" s="1" t="s">
        <v>12</v>
      </c>
      <c r="G349" s="6">
        <v>3</v>
      </c>
      <c r="H349" s="2">
        <v>6</v>
      </c>
      <c r="I349" s="2" t="s">
        <v>25</v>
      </c>
      <c r="J349" s="2" t="s">
        <v>33</v>
      </c>
      <c r="K349" s="2" t="s">
        <v>20</v>
      </c>
      <c r="L349" s="2">
        <v>58</v>
      </c>
      <c r="M349" s="2">
        <v>6</v>
      </c>
      <c r="P349" s="1" t="s">
        <v>780</v>
      </c>
      <c r="Q349" s="1">
        <v>15</v>
      </c>
      <c r="R349" s="1" t="s">
        <v>777</v>
      </c>
      <c r="S349" s="1">
        <v>16</v>
      </c>
      <c r="T349" s="8">
        <f t="shared" si="42"/>
        <v>87.724000000000004</v>
      </c>
      <c r="U349" s="8">
        <f t="shared" si="43"/>
        <v>89.47</v>
      </c>
      <c r="V349" s="8">
        <f t="shared" si="38"/>
        <v>-1.7459999999999951</v>
      </c>
    </row>
    <row r="350" spans="1:22" ht="11.25" customHeight="1" x14ac:dyDescent="0.2">
      <c r="A350" s="1" t="str">
        <f t="shared" si="40"/>
        <v>2003_AUS</v>
      </c>
      <c r="B350" s="1" t="str">
        <f t="shared" si="41"/>
        <v>2003_AUS#4</v>
      </c>
      <c r="C350" s="3">
        <v>37689</v>
      </c>
      <c r="D350" s="1">
        <f t="shared" si="45"/>
        <v>2003</v>
      </c>
      <c r="E350" s="1" t="s">
        <v>11</v>
      </c>
      <c r="F350" s="1" t="s">
        <v>12</v>
      </c>
      <c r="G350" s="6">
        <v>4</v>
      </c>
      <c r="H350" s="2">
        <v>1</v>
      </c>
      <c r="I350" s="2" t="s">
        <v>361</v>
      </c>
      <c r="J350" s="2" t="s">
        <v>5</v>
      </c>
      <c r="K350" s="2" t="s">
        <v>5</v>
      </c>
      <c r="L350" s="2">
        <v>58</v>
      </c>
      <c r="M350" s="2">
        <v>5</v>
      </c>
      <c r="P350" s="1" t="s">
        <v>781</v>
      </c>
      <c r="Q350" s="1">
        <v>1</v>
      </c>
      <c r="R350" s="1" t="s">
        <v>764</v>
      </c>
      <c r="S350" s="1">
        <v>10</v>
      </c>
      <c r="T350" s="8">
        <f t="shared" si="42"/>
        <v>87.759</v>
      </c>
      <c r="U350" s="8">
        <f t="shared" si="43"/>
        <v>87.173000000000002</v>
      </c>
      <c r="V350" s="8">
        <f t="shared" ref="V350:V412" si="46">IF(OR($T350="",$U350=""),"",$T350-$U350)</f>
        <v>0.58599999999999852</v>
      </c>
    </row>
    <row r="351" spans="1:22" ht="11.25" customHeight="1" x14ac:dyDescent="0.2">
      <c r="A351" s="1" t="str">
        <f t="shared" si="40"/>
        <v>2003_AUS</v>
      </c>
      <c r="B351" s="1" t="str">
        <f t="shared" si="41"/>
        <v>2003_AUS#5</v>
      </c>
      <c r="C351" s="3">
        <v>37689</v>
      </c>
      <c r="D351" s="1">
        <f t="shared" si="45"/>
        <v>2003</v>
      </c>
      <c r="E351" s="1" t="s">
        <v>11</v>
      </c>
      <c r="F351" s="1" t="s">
        <v>12</v>
      </c>
      <c r="G351" s="6">
        <v>5</v>
      </c>
      <c r="H351" s="2">
        <v>7</v>
      </c>
      <c r="I351" s="2" t="s">
        <v>409</v>
      </c>
      <c r="J351" s="2" t="s">
        <v>24</v>
      </c>
      <c r="K351" s="2" t="s">
        <v>24</v>
      </c>
      <c r="L351" s="2">
        <v>58</v>
      </c>
      <c r="M351" s="2">
        <v>4</v>
      </c>
      <c r="P351" s="1" t="s">
        <v>787</v>
      </c>
      <c r="Q351" s="1">
        <v>12</v>
      </c>
      <c r="R351" s="1" t="s">
        <v>774</v>
      </c>
      <c r="T351" s="8">
        <f t="shared" si="42"/>
        <v>88.638000000000005</v>
      </c>
      <c r="U351" s="8">
        <f t="shared" si="43"/>
        <v>89.135999999999996</v>
      </c>
      <c r="V351" s="8">
        <f t="shared" si="46"/>
        <v>-0.49799999999999045</v>
      </c>
    </row>
    <row r="352" spans="1:22" ht="11.25" customHeight="1" x14ac:dyDescent="0.2">
      <c r="A352" s="1" t="str">
        <f t="shared" si="40"/>
        <v>2003_AUS</v>
      </c>
      <c r="B352" s="1" t="str">
        <f t="shared" si="41"/>
        <v>2003_AUS#6</v>
      </c>
      <c r="C352" s="3">
        <v>37689</v>
      </c>
      <c r="D352" s="1">
        <f t="shared" si="45"/>
        <v>2003</v>
      </c>
      <c r="E352" s="1" t="s">
        <v>11</v>
      </c>
      <c r="F352" s="1" t="s">
        <v>12</v>
      </c>
      <c r="G352" s="6">
        <v>6</v>
      </c>
      <c r="H352" s="2">
        <v>10</v>
      </c>
      <c r="I352" s="2" t="s">
        <v>756</v>
      </c>
      <c r="J352" s="2" t="s">
        <v>110</v>
      </c>
      <c r="K352" s="2" t="s">
        <v>671</v>
      </c>
      <c r="L352" s="2">
        <v>58</v>
      </c>
      <c r="M352" s="2">
        <v>3</v>
      </c>
      <c r="P352" s="1" t="s">
        <v>789</v>
      </c>
      <c r="Q352" s="1">
        <v>4</v>
      </c>
      <c r="R352" s="1" t="s">
        <v>766</v>
      </c>
      <c r="T352" s="8">
        <f t="shared" si="42"/>
        <v>89.096000000000004</v>
      </c>
      <c r="U352" s="8">
        <f t="shared" si="43"/>
        <v>88.274000000000001</v>
      </c>
      <c r="V352" s="8">
        <f t="shared" si="46"/>
        <v>0.82200000000000273</v>
      </c>
    </row>
    <row r="353" spans="1:22" ht="11.25" customHeight="1" x14ac:dyDescent="0.2">
      <c r="A353" s="1" t="str">
        <f t="shared" si="40"/>
        <v>2003_AUS</v>
      </c>
      <c r="B353" s="1" t="str">
        <f t="shared" si="41"/>
        <v>2003_AUS#7</v>
      </c>
      <c r="C353" s="3">
        <v>37689</v>
      </c>
      <c r="D353" s="1">
        <f t="shared" si="45"/>
        <v>2003</v>
      </c>
      <c r="E353" s="1" t="s">
        <v>11</v>
      </c>
      <c r="F353" s="1" t="s">
        <v>12</v>
      </c>
      <c r="G353" s="6">
        <v>7</v>
      </c>
      <c r="H353" s="2">
        <v>8</v>
      </c>
      <c r="I353" s="2" t="s">
        <v>97</v>
      </c>
      <c r="J353" s="2" t="s">
        <v>24</v>
      </c>
      <c r="K353" s="2" t="s">
        <v>24</v>
      </c>
      <c r="L353" s="2">
        <v>58</v>
      </c>
      <c r="M353" s="2">
        <v>2</v>
      </c>
      <c r="P353" s="1" t="s">
        <v>783</v>
      </c>
      <c r="Q353" s="1">
        <v>10</v>
      </c>
      <c r="R353" s="1" t="s">
        <v>772</v>
      </c>
      <c r="T353" s="8">
        <f t="shared" si="42"/>
        <v>88.17</v>
      </c>
      <c r="U353" s="8">
        <f t="shared" si="43"/>
        <v>88.927999999999997</v>
      </c>
      <c r="V353" s="8">
        <f t="shared" si="46"/>
        <v>-0.75799999999999557</v>
      </c>
    </row>
    <row r="354" spans="1:22" ht="11.25" customHeight="1" x14ac:dyDescent="0.2">
      <c r="A354" s="1" t="str">
        <f t="shared" si="40"/>
        <v>2003_AUS</v>
      </c>
      <c r="B354" s="1" t="str">
        <f t="shared" si="41"/>
        <v>2003_AUS#8</v>
      </c>
      <c r="C354" s="3">
        <v>37689</v>
      </c>
      <c r="D354" s="1">
        <f t="shared" si="45"/>
        <v>2003</v>
      </c>
      <c r="E354" s="1" t="s">
        <v>11</v>
      </c>
      <c r="F354" s="1" t="s">
        <v>12</v>
      </c>
      <c r="G354" s="6">
        <v>8</v>
      </c>
      <c r="H354" s="2">
        <v>4</v>
      </c>
      <c r="I354" s="2" t="s">
        <v>586</v>
      </c>
      <c r="J354" s="2" t="s">
        <v>38</v>
      </c>
      <c r="K354" s="2" t="s">
        <v>507</v>
      </c>
      <c r="L354" s="2">
        <v>58</v>
      </c>
      <c r="M354" s="2">
        <v>1</v>
      </c>
      <c r="P354" s="1" t="s">
        <v>786</v>
      </c>
      <c r="Q354" s="1">
        <v>9</v>
      </c>
      <c r="R354" s="1" t="s">
        <v>771</v>
      </c>
      <c r="T354" s="8">
        <f t="shared" si="42"/>
        <v>88.617000000000004</v>
      </c>
      <c r="U354" s="8">
        <f t="shared" si="43"/>
        <v>88.83</v>
      </c>
      <c r="V354" s="8">
        <f t="shared" si="46"/>
        <v>-0.21299999999999386</v>
      </c>
    </row>
    <row r="355" spans="1:22" ht="11.25" customHeight="1" x14ac:dyDescent="0.2">
      <c r="A355" s="1" t="str">
        <f t="shared" si="40"/>
        <v>2003_AUS</v>
      </c>
      <c r="B355" s="1" t="str">
        <f t="shared" si="41"/>
        <v>2003_AUS#9</v>
      </c>
      <c r="C355" s="3">
        <v>37689</v>
      </c>
      <c r="D355" s="1">
        <f t="shared" si="45"/>
        <v>2003</v>
      </c>
      <c r="E355" s="1" t="s">
        <v>11</v>
      </c>
      <c r="F355" s="1" t="s">
        <v>12</v>
      </c>
      <c r="G355" s="6">
        <v>9</v>
      </c>
      <c r="H355" s="2">
        <v>16</v>
      </c>
      <c r="I355" s="2" t="s">
        <v>628</v>
      </c>
      <c r="J355" s="2" t="s">
        <v>672</v>
      </c>
      <c r="K355" s="2" t="s">
        <v>107</v>
      </c>
      <c r="L355" s="2">
        <v>58</v>
      </c>
      <c r="P355" s="1" t="s">
        <v>788</v>
      </c>
      <c r="Q355" s="1">
        <v>6</v>
      </c>
      <c r="R355" s="1" t="s">
        <v>768</v>
      </c>
      <c r="T355" s="8">
        <f t="shared" si="42"/>
        <v>88.77</v>
      </c>
      <c r="U355" s="8">
        <f t="shared" si="43"/>
        <v>88.42</v>
      </c>
      <c r="V355" s="8">
        <f t="shared" si="46"/>
        <v>0.34999999999999432</v>
      </c>
    </row>
    <row r="356" spans="1:22" ht="11.25" customHeight="1" x14ac:dyDescent="0.2">
      <c r="A356" s="1" t="str">
        <f t="shared" si="40"/>
        <v>2003_AUS</v>
      </c>
      <c r="B356" s="1" t="str">
        <f t="shared" si="41"/>
        <v>2003_AUS#10</v>
      </c>
      <c r="C356" s="3">
        <v>37689</v>
      </c>
      <c r="D356" s="1">
        <f t="shared" si="45"/>
        <v>2003</v>
      </c>
      <c r="E356" s="1" t="s">
        <v>11</v>
      </c>
      <c r="F356" s="1" t="s">
        <v>12</v>
      </c>
      <c r="G356" s="6">
        <v>10</v>
      </c>
      <c r="H356" s="2">
        <v>17</v>
      </c>
      <c r="I356" s="2" t="s">
        <v>181</v>
      </c>
      <c r="J356" s="2" t="s">
        <v>672</v>
      </c>
      <c r="K356" s="2" t="s">
        <v>107</v>
      </c>
      <c r="L356" s="2">
        <v>58</v>
      </c>
      <c r="P356" s="1" t="s">
        <v>785</v>
      </c>
      <c r="Q356" s="1">
        <v>8</v>
      </c>
      <c r="R356" s="1" t="s">
        <v>770</v>
      </c>
      <c r="T356" s="8">
        <f t="shared" si="42"/>
        <v>88.6</v>
      </c>
      <c r="U356" s="8">
        <f t="shared" si="43"/>
        <v>88.682000000000002</v>
      </c>
      <c r="V356" s="8">
        <f t="shared" si="46"/>
        <v>-8.2000000000007844E-2</v>
      </c>
    </row>
    <row r="357" spans="1:22" ht="11.25" customHeight="1" x14ac:dyDescent="0.2">
      <c r="A357" s="1" t="str">
        <f t="shared" si="40"/>
        <v>2003_AUS</v>
      </c>
      <c r="B357" s="1" t="str">
        <f t="shared" si="41"/>
        <v>2003_AUS#11</v>
      </c>
      <c r="C357" s="3">
        <v>37689</v>
      </c>
      <c r="D357" s="1">
        <f t="shared" si="45"/>
        <v>2003</v>
      </c>
      <c r="E357" s="1" t="s">
        <v>11</v>
      </c>
      <c r="F357" s="1" t="s">
        <v>12</v>
      </c>
      <c r="G357" s="6">
        <v>11</v>
      </c>
      <c r="H357" s="2">
        <v>19</v>
      </c>
      <c r="I357" s="2" t="s">
        <v>757</v>
      </c>
      <c r="J357" s="2" t="s">
        <v>675</v>
      </c>
      <c r="K357" s="2" t="s">
        <v>712</v>
      </c>
      <c r="L357" s="2">
        <v>57</v>
      </c>
      <c r="P357" s="1" t="s">
        <v>793</v>
      </c>
      <c r="Q357" s="1">
        <v>19</v>
      </c>
      <c r="T357" s="8">
        <f t="shared" si="42"/>
        <v>91.784999999999997</v>
      </c>
      <c r="U357" s="8" t="str">
        <f t="shared" si="43"/>
        <v/>
      </c>
      <c r="V357" s="8" t="str">
        <f t="shared" si="46"/>
        <v/>
      </c>
    </row>
    <row r="358" spans="1:22" ht="11.25" customHeight="1" x14ac:dyDescent="0.2">
      <c r="A358" s="1" t="str">
        <f t="shared" si="40"/>
        <v>2003_AUS</v>
      </c>
      <c r="B358" s="1" t="str">
        <f t="shared" si="41"/>
        <v>2003_AUS#12</v>
      </c>
      <c r="C358" s="3">
        <v>37689</v>
      </c>
      <c r="D358" s="1">
        <f t="shared" si="45"/>
        <v>2003</v>
      </c>
      <c r="E358" s="1" t="s">
        <v>11</v>
      </c>
      <c r="F358" s="1" t="s">
        <v>12</v>
      </c>
      <c r="G358" s="6">
        <v>12</v>
      </c>
      <c r="H358" s="2">
        <v>11</v>
      </c>
      <c r="I358" s="2" t="s">
        <v>508</v>
      </c>
      <c r="J358" s="2" t="s">
        <v>673</v>
      </c>
      <c r="K358" s="2" t="s">
        <v>712</v>
      </c>
      <c r="L358" s="2">
        <v>52</v>
      </c>
      <c r="P358" s="1" t="s">
        <v>318</v>
      </c>
      <c r="Q358" s="1">
        <v>13</v>
      </c>
      <c r="R358" s="1" t="s">
        <v>775</v>
      </c>
      <c r="T358" s="8">
        <f t="shared" si="42"/>
        <v>89.274000000000001</v>
      </c>
      <c r="U358" s="8">
        <f t="shared" si="43"/>
        <v>89.343999999999994</v>
      </c>
      <c r="V358" s="8">
        <f t="shared" si="46"/>
        <v>-6.9999999999993179E-2</v>
      </c>
    </row>
    <row r="359" spans="1:22" ht="11.25" customHeight="1" x14ac:dyDescent="0.2">
      <c r="A359" s="1" t="str">
        <f t="shared" si="40"/>
        <v>2003_AUS</v>
      </c>
      <c r="B359" s="1" t="str">
        <f t="shared" si="41"/>
        <v>2003_AUS#13</v>
      </c>
      <c r="C359" s="3">
        <v>37689</v>
      </c>
      <c r="D359" s="1">
        <f t="shared" si="45"/>
        <v>2003</v>
      </c>
      <c r="E359" s="1" t="s">
        <v>11</v>
      </c>
      <c r="F359" s="1" t="s">
        <v>12</v>
      </c>
      <c r="G359" s="6">
        <v>13</v>
      </c>
      <c r="H359" s="2">
        <v>15</v>
      </c>
      <c r="I359" s="2" t="s">
        <v>758</v>
      </c>
      <c r="J359" s="2" t="s">
        <v>711</v>
      </c>
      <c r="K359" s="2" t="s">
        <v>712</v>
      </c>
      <c r="L359" s="2">
        <v>52</v>
      </c>
      <c r="P359" s="1" t="s">
        <v>790</v>
      </c>
      <c r="Q359" s="1">
        <v>18</v>
      </c>
      <c r="R359" s="1" t="s">
        <v>779</v>
      </c>
      <c r="T359" s="8">
        <f t="shared" si="42"/>
        <v>89.216999999999999</v>
      </c>
      <c r="U359" s="8">
        <f t="shared" si="43"/>
        <v>91.722999999999999</v>
      </c>
      <c r="V359" s="8">
        <f t="shared" si="46"/>
        <v>-2.5060000000000002</v>
      </c>
    </row>
    <row r="360" spans="1:22" ht="11.25" customHeight="1" x14ac:dyDescent="0.2">
      <c r="A360" s="1" t="str">
        <f t="shared" si="40"/>
        <v>2003_AUS</v>
      </c>
      <c r="B360" s="1" t="str">
        <f t="shared" si="41"/>
        <v>2003_AUS#ab</v>
      </c>
      <c r="C360" s="3">
        <v>37689</v>
      </c>
      <c r="D360" s="1">
        <f t="shared" si="45"/>
        <v>2003</v>
      </c>
      <c r="E360" s="1" t="s">
        <v>11</v>
      </c>
      <c r="F360" s="1" t="s">
        <v>12</v>
      </c>
      <c r="G360" s="6" t="s">
        <v>13</v>
      </c>
      <c r="H360" s="2">
        <v>20</v>
      </c>
      <c r="I360" s="2" t="s">
        <v>714</v>
      </c>
      <c r="J360" s="2" t="s">
        <v>505</v>
      </c>
      <c r="K360" s="2" t="s">
        <v>505</v>
      </c>
      <c r="L360" s="2">
        <v>31</v>
      </c>
      <c r="P360" s="1" t="s">
        <v>791</v>
      </c>
      <c r="Q360" s="1">
        <v>5</v>
      </c>
      <c r="R360" s="1" t="s">
        <v>767</v>
      </c>
      <c r="T360" s="8">
        <f t="shared" si="42"/>
        <v>89.694000000000003</v>
      </c>
      <c r="U360" s="8">
        <f t="shared" si="43"/>
        <v>88.287999999999997</v>
      </c>
      <c r="V360" s="8">
        <f t="shared" si="46"/>
        <v>1.4060000000000059</v>
      </c>
    </row>
    <row r="361" spans="1:22" ht="11.25" customHeight="1" x14ac:dyDescent="0.2">
      <c r="A361" s="1" t="str">
        <f t="shared" si="40"/>
        <v>2003_AUS</v>
      </c>
      <c r="B361" s="1" t="str">
        <f t="shared" si="41"/>
        <v>2003_AUS#ab</v>
      </c>
      <c r="C361" s="3">
        <v>37689</v>
      </c>
      <c r="D361" s="1">
        <f t="shared" si="45"/>
        <v>2003</v>
      </c>
      <c r="E361" s="1" t="s">
        <v>11</v>
      </c>
      <c r="F361" s="1" t="s">
        <v>12</v>
      </c>
      <c r="G361" s="6" t="s">
        <v>13</v>
      </c>
      <c r="H361" s="2">
        <v>9</v>
      </c>
      <c r="I361" s="2" t="s">
        <v>408</v>
      </c>
      <c r="J361" s="2" t="s">
        <v>110</v>
      </c>
      <c r="K361" s="2" t="s">
        <v>671</v>
      </c>
      <c r="L361" s="2">
        <v>20</v>
      </c>
      <c r="P361" s="1" t="s">
        <v>795</v>
      </c>
      <c r="Q361" s="1">
        <v>7</v>
      </c>
      <c r="R361" s="1" t="s">
        <v>769</v>
      </c>
      <c r="T361" s="8">
        <f t="shared" si="42"/>
        <v>93.519000000000005</v>
      </c>
      <c r="U361" s="8">
        <f t="shared" si="43"/>
        <v>88.463999999999999</v>
      </c>
      <c r="V361" s="8">
        <f t="shared" si="46"/>
        <v>5.0550000000000068</v>
      </c>
    </row>
    <row r="362" spans="1:22" ht="11.25" customHeight="1" x14ac:dyDescent="0.2">
      <c r="A362" s="1" t="str">
        <f t="shared" si="40"/>
        <v>2003_AUS</v>
      </c>
      <c r="B362" s="1" t="str">
        <f t="shared" si="41"/>
        <v>2003_AUS#ab</v>
      </c>
      <c r="C362" s="3">
        <v>37689</v>
      </c>
      <c r="D362" s="1">
        <f t="shared" si="45"/>
        <v>2003</v>
      </c>
      <c r="E362" s="1" t="s">
        <v>11</v>
      </c>
      <c r="F362" s="1" t="s">
        <v>12</v>
      </c>
      <c r="G362" s="6" t="s">
        <v>13</v>
      </c>
      <c r="H362" s="2">
        <v>18</v>
      </c>
      <c r="I362" s="2" t="s">
        <v>759</v>
      </c>
      <c r="J362" s="2" t="s">
        <v>675</v>
      </c>
      <c r="K362" s="2" t="s">
        <v>712</v>
      </c>
      <c r="L362" s="2">
        <v>16</v>
      </c>
      <c r="P362" s="1" t="s">
        <v>794</v>
      </c>
      <c r="Q362" s="1">
        <v>20</v>
      </c>
      <c r="T362" s="8">
        <f t="shared" si="42"/>
        <v>93.138999999999996</v>
      </c>
      <c r="U362" s="8" t="str">
        <f t="shared" si="43"/>
        <v/>
      </c>
      <c r="V362" s="8" t="str">
        <f t="shared" si="46"/>
        <v/>
      </c>
    </row>
    <row r="363" spans="1:22" ht="11.25" customHeight="1" x14ac:dyDescent="0.2">
      <c r="A363" s="1" t="str">
        <f t="shared" si="40"/>
        <v>2003_AUS</v>
      </c>
      <c r="B363" s="1" t="str">
        <f t="shared" si="41"/>
        <v>2003_AUS#ab</v>
      </c>
      <c r="C363" s="3">
        <v>37689</v>
      </c>
      <c r="D363" s="1">
        <f t="shared" si="45"/>
        <v>2003</v>
      </c>
      <c r="E363" s="1" t="s">
        <v>11</v>
      </c>
      <c r="F363" s="1" t="s">
        <v>12</v>
      </c>
      <c r="G363" s="6" t="s">
        <v>13</v>
      </c>
      <c r="H363" s="2">
        <v>14</v>
      </c>
      <c r="I363" s="2" t="s">
        <v>313</v>
      </c>
      <c r="J363" s="2" t="s">
        <v>711</v>
      </c>
      <c r="K363" s="2" t="s">
        <v>712</v>
      </c>
      <c r="L363" s="2">
        <v>15</v>
      </c>
      <c r="P363" s="1" t="s">
        <v>792</v>
      </c>
      <c r="Q363" s="1">
        <v>14</v>
      </c>
      <c r="R363" s="1" t="s">
        <v>776</v>
      </c>
      <c r="T363" s="8">
        <f t="shared" si="42"/>
        <v>89.697000000000003</v>
      </c>
      <c r="U363" s="8">
        <f t="shared" si="43"/>
        <v>89.367000000000004</v>
      </c>
      <c r="V363" s="8">
        <f t="shared" si="46"/>
        <v>0.32999999999999829</v>
      </c>
    </row>
    <row r="364" spans="1:22" ht="11.25" customHeight="1" x14ac:dyDescent="0.2">
      <c r="A364" s="1" t="str">
        <f t="shared" si="40"/>
        <v>2003_AUS</v>
      </c>
      <c r="B364" s="1" t="str">
        <f t="shared" si="41"/>
        <v>2003_AUS#ab</v>
      </c>
      <c r="C364" s="3">
        <v>37689</v>
      </c>
      <c r="D364" s="1">
        <f t="shared" si="45"/>
        <v>2003</v>
      </c>
      <c r="E364" s="1" t="s">
        <v>11</v>
      </c>
      <c r="F364" s="1" t="s">
        <v>12</v>
      </c>
      <c r="G364" s="6" t="s">
        <v>13</v>
      </c>
      <c r="H364" s="2">
        <v>21</v>
      </c>
      <c r="I364" s="2" t="s">
        <v>713</v>
      </c>
      <c r="J364" s="2" t="s">
        <v>505</v>
      </c>
      <c r="K364" s="2" t="s">
        <v>505</v>
      </c>
      <c r="L364" s="2">
        <v>7</v>
      </c>
      <c r="P364" s="1" t="s">
        <v>796</v>
      </c>
      <c r="Q364" s="1">
        <v>16</v>
      </c>
      <c r="R364" s="1" t="s">
        <v>389</v>
      </c>
      <c r="T364" s="8">
        <f t="shared" si="42"/>
        <v>93.753</v>
      </c>
      <c r="U364" s="8">
        <f t="shared" si="43"/>
        <v>89.537999999999997</v>
      </c>
      <c r="V364" s="8">
        <f t="shared" si="46"/>
        <v>4.2150000000000034</v>
      </c>
    </row>
    <row r="365" spans="1:22" ht="11.25" customHeight="1" x14ac:dyDescent="0.2">
      <c r="A365" s="1" t="str">
        <f t="shared" si="40"/>
        <v>2003_AUS</v>
      </c>
      <c r="B365" s="1" t="str">
        <f t="shared" si="41"/>
        <v>2003_AUS#ab</v>
      </c>
      <c r="C365" s="3">
        <v>37689</v>
      </c>
      <c r="D365" s="1">
        <f t="shared" si="45"/>
        <v>2003</v>
      </c>
      <c r="E365" s="1" t="s">
        <v>11</v>
      </c>
      <c r="F365" s="1" t="s">
        <v>12</v>
      </c>
      <c r="G365" s="6" t="s">
        <v>13</v>
      </c>
      <c r="H365" s="2">
        <v>12</v>
      </c>
      <c r="I365" s="2" t="s">
        <v>760</v>
      </c>
      <c r="J365" s="2" t="s">
        <v>673</v>
      </c>
      <c r="K365" s="2" t="s">
        <v>712</v>
      </c>
      <c r="L365" s="2">
        <v>6</v>
      </c>
      <c r="P365" s="1" t="s">
        <v>797</v>
      </c>
      <c r="Q365" s="1">
        <v>17</v>
      </c>
      <c r="R365" s="1" t="s">
        <v>778</v>
      </c>
      <c r="T365" s="8">
        <f t="shared" si="42"/>
        <v>96.644000000000005</v>
      </c>
      <c r="U365" s="8">
        <f t="shared" si="43"/>
        <v>91.242000000000004</v>
      </c>
      <c r="V365" s="8">
        <f t="shared" si="46"/>
        <v>5.402000000000001</v>
      </c>
    </row>
    <row r="366" spans="1:22" ht="11.25" customHeight="1" x14ac:dyDescent="0.2">
      <c r="A366" s="1" t="str">
        <f t="shared" si="40"/>
        <v>2003_AUS</v>
      </c>
      <c r="B366" s="1" t="str">
        <f t="shared" si="41"/>
        <v>2003_AUS#ab</v>
      </c>
      <c r="C366" s="3">
        <v>37689</v>
      </c>
      <c r="D366" s="1">
        <f t="shared" si="45"/>
        <v>2003</v>
      </c>
      <c r="E366" s="1" t="s">
        <v>11</v>
      </c>
      <c r="F366" s="1" t="s">
        <v>12</v>
      </c>
      <c r="G366" s="6" t="s">
        <v>13</v>
      </c>
      <c r="H366" s="2">
        <v>2</v>
      </c>
      <c r="I366" s="2" t="s">
        <v>412</v>
      </c>
      <c r="J366" s="2" t="s">
        <v>5</v>
      </c>
      <c r="K366" s="2" t="s">
        <v>5</v>
      </c>
      <c r="L366" s="2">
        <v>5</v>
      </c>
      <c r="P366" s="1" t="s">
        <v>798</v>
      </c>
      <c r="Q366" s="1">
        <v>2</v>
      </c>
      <c r="R366" s="1" t="s">
        <v>551</v>
      </c>
      <c r="T366" s="8">
        <f t="shared" si="42"/>
        <v>97.066000000000003</v>
      </c>
      <c r="U366" s="8">
        <f t="shared" si="43"/>
        <v>87.418000000000006</v>
      </c>
      <c r="V366" s="8">
        <f t="shared" si="46"/>
        <v>9.6479999999999961</v>
      </c>
    </row>
    <row r="367" spans="1:22" ht="11.25" customHeight="1" x14ac:dyDescent="0.2">
      <c r="A367" s="1" t="str">
        <f t="shared" si="40"/>
        <v>2003_AUS</v>
      </c>
      <c r="B367" s="1" t="str">
        <f t="shared" si="41"/>
        <v>2003_AUS#f</v>
      </c>
      <c r="C367" s="3">
        <v>37689</v>
      </c>
      <c r="D367" s="1">
        <f t="shared" si="45"/>
        <v>2003</v>
      </c>
      <c r="E367" s="1" t="s">
        <v>11</v>
      </c>
      <c r="F367" s="1" t="s">
        <v>12</v>
      </c>
      <c r="G367" s="6" t="s">
        <v>141</v>
      </c>
      <c r="H367" s="2">
        <v>23</v>
      </c>
      <c r="I367" s="2" t="s">
        <v>761</v>
      </c>
      <c r="J367" s="2" t="s">
        <v>762</v>
      </c>
      <c r="K367" s="2" t="s">
        <v>763</v>
      </c>
      <c r="T367" s="8" t="str">
        <f t="shared" si="42"/>
        <v/>
      </c>
      <c r="U367" s="8" t="str">
        <f t="shared" si="43"/>
        <v/>
      </c>
      <c r="V367" s="8" t="str">
        <f t="shared" si="46"/>
        <v/>
      </c>
    </row>
    <row r="368" spans="1:22" ht="11.25" customHeight="1" x14ac:dyDescent="0.2">
      <c r="A368" s="1" t="str">
        <f t="shared" si="40"/>
        <v>2002_AUS</v>
      </c>
      <c r="B368" s="1" t="str">
        <f t="shared" si="41"/>
        <v>2002_AUS#1</v>
      </c>
      <c r="C368" s="3">
        <v>37318</v>
      </c>
      <c r="D368" s="1">
        <f t="shared" si="45"/>
        <v>2002</v>
      </c>
      <c r="E368" s="1" t="s">
        <v>11</v>
      </c>
      <c r="F368" s="1" t="s">
        <v>12</v>
      </c>
      <c r="G368" s="6">
        <v>1</v>
      </c>
      <c r="H368" s="2">
        <v>1</v>
      </c>
      <c r="I368" s="2" t="s">
        <v>361</v>
      </c>
      <c r="J368" s="2" t="s">
        <v>5</v>
      </c>
      <c r="K368" s="2" t="s">
        <v>5</v>
      </c>
      <c r="L368" s="2">
        <v>58</v>
      </c>
      <c r="M368" s="2">
        <v>10</v>
      </c>
      <c r="P368" s="1" t="s">
        <v>826</v>
      </c>
      <c r="Q368" s="1">
        <v>2</v>
      </c>
      <c r="R368" s="1" t="s">
        <v>804</v>
      </c>
      <c r="S368" s="1">
        <v>43</v>
      </c>
      <c r="T368" s="8">
        <f t="shared" si="42"/>
        <v>88.628</v>
      </c>
      <c r="U368" s="8">
        <f t="shared" si="43"/>
        <v>85.847999999999999</v>
      </c>
      <c r="V368" s="8">
        <f t="shared" si="46"/>
        <v>2.7800000000000011</v>
      </c>
    </row>
    <row r="369" spans="1:22" ht="11.25" customHeight="1" x14ac:dyDescent="0.2">
      <c r="A369" s="1" t="str">
        <f t="shared" si="40"/>
        <v>2002_AUS</v>
      </c>
      <c r="B369" s="1" t="str">
        <f t="shared" si="41"/>
        <v>2002_AUS#2</v>
      </c>
      <c r="C369" s="3">
        <v>37318</v>
      </c>
      <c r="D369" s="1">
        <f t="shared" si="45"/>
        <v>2002</v>
      </c>
      <c r="E369" s="1" t="s">
        <v>11</v>
      </c>
      <c r="F369" s="1" t="s">
        <v>12</v>
      </c>
      <c r="G369" s="6">
        <v>2</v>
      </c>
      <c r="H369" s="2">
        <v>6</v>
      </c>
      <c r="I369" s="2" t="s">
        <v>631</v>
      </c>
      <c r="J369" s="2" t="s">
        <v>38</v>
      </c>
      <c r="K369" s="2" t="s">
        <v>507</v>
      </c>
      <c r="L369" s="2">
        <v>58</v>
      </c>
      <c r="M369" s="2">
        <v>6</v>
      </c>
      <c r="P369" s="1" t="s">
        <v>827</v>
      </c>
      <c r="Q369" s="1">
        <v>6</v>
      </c>
      <c r="R369" s="1" t="s">
        <v>808</v>
      </c>
      <c r="S369" s="1">
        <v>5</v>
      </c>
      <c r="T369" s="8">
        <f t="shared" si="42"/>
        <v>89.143000000000001</v>
      </c>
      <c r="U369" s="8">
        <f t="shared" si="43"/>
        <v>87.248999999999995</v>
      </c>
      <c r="V369" s="8">
        <f t="shared" si="46"/>
        <v>1.8940000000000055</v>
      </c>
    </row>
    <row r="370" spans="1:22" ht="11.25" customHeight="1" x14ac:dyDescent="0.2">
      <c r="A370" s="1" t="str">
        <f t="shared" si="40"/>
        <v>2002_AUS</v>
      </c>
      <c r="B370" s="1" t="str">
        <f t="shared" si="41"/>
        <v>2002_AUS#3</v>
      </c>
      <c r="C370" s="3">
        <v>37318</v>
      </c>
      <c r="D370" s="1">
        <f t="shared" si="45"/>
        <v>2002</v>
      </c>
      <c r="E370" s="1" t="s">
        <v>11</v>
      </c>
      <c r="F370" s="1" t="s">
        <v>12</v>
      </c>
      <c r="G370" s="6">
        <v>3</v>
      </c>
      <c r="H370" s="2">
        <v>4</v>
      </c>
      <c r="I370" s="2" t="s">
        <v>25</v>
      </c>
      <c r="J370" s="2" t="s">
        <v>33</v>
      </c>
      <c r="K370" s="2" t="s">
        <v>20</v>
      </c>
      <c r="L370" s="2">
        <v>58</v>
      </c>
      <c r="M370" s="2">
        <v>4</v>
      </c>
      <c r="P370" s="1" t="s">
        <v>825</v>
      </c>
      <c r="Q370" s="1">
        <v>5</v>
      </c>
      <c r="R370" s="1" t="s">
        <v>807</v>
      </c>
      <c r="T370" s="8">
        <f t="shared" si="42"/>
        <v>88.540999999999997</v>
      </c>
      <c r="U370" s="8">
        <f t="shared" si="43"/>
        <v>87.161000000000001</v>
      </c>
      <c r="V370" s="8">
        <f t="shared" si="46"/>
        <v>1.3799999999999955</v>
      </c>
    </row>
    <row r="371" spans="1:22" ht="11.25" customHeight="1" x14ac:dyDescent="0.2">
      <c r="A371" s="1" t="str">
        <f t="shared" si="40"/>
        <v>2002_AUS</v>
      </c>
      <c r="B371" s="1" t="str">
        <f t="shared" si="41"/>
        <v>2002_AUS#4</v>
      </c>
      <c r="C371" s="3">
        <v>37318</v>
      </c>
      <c r="D371" s="1">
        <f t="shared" si="45"/>
        <v>2002</v>
      </c>
      <c r="E371" s="1" t="s">
        <v>11</v>
      </c>
      <c r="F371" s="1" t="s">
        <v>12</v>
      </c>
      <c r="G371" s="6">
        <v>4</v>
      </c>
      <c r="H371" s="2">
        <v>16</v>
      </c>
      <c r="I371" s="2" t="s">
        <v>799</v>
      </c>
      <c r="J371" s="2" t="s">
        <v>711</v>
      </c>
      <c r="K371" s="2" t="s">
        <v>712</v>
      </c>
      <c r="L371" s="2">
        <v>57</v>
      </c>
      <c r="M371" s="2">
        <v>3</v>
      </c>
      <c r="P371" s="1" t="s">
        <v>831</v>
      </c>
      <c r="Q371" s="1">
        <v>19</v>
      </c>
      <c r="R371" s="1" t="s">
        <v>821</v>
      </c>
      <c r="T371" s="8">
        <f t="shared" si="42"/>
        <v>92.548000000000002</v>
      </c>
      <c r="U371" s="8">
        <f t="shared" si="43"/>
        <v>90.113</v>
      </c>
      <c r="V371" s="8">
        <f t="shared" si="46"/>
        <v>2.4350000000000023</v>
      </c>
    </row>
    <row r="372" spans="1:22" ht="11.25" customHeight="1" x14ac:dyDescent="0.2">
      <c r="A372" s="1" t="str">
        <f t="shared" si="40"/>
        <v>2002_AUS</v>
      </c>
      <c r="B372" s="1" t="str">
        <f t="shared" si="41"/>
        <v>2002_AUS#5</v>
      </c>
      <c r="C372" s="3">
        <v>37318</v>
      </c>
      <c r="D372" s="1">
        <f t="shared" si="45"/>
        <v>2002</v>
      </c>
      <c r="E372" s="1" t="s">
        <v>11</v>
      </c>
      <c r="F372" s="1" t="s">
        <v>12</v>
      </c>
      <c r="G372" s="6">
        <v>5</v>
      </c>
      <c r="H372" s="2">
        <v>23</v>
      </c>
      <c r="I372" s="2" t="s">
        <v>313</v>
      </c>
      <c r="J372" s="2" t="s">
        <v>675</v>
      </c>
      <c r="K372" s="2" t="s">
        <v>763</v>
      </c>
      <c r="L372" s="2">
        <v>56</v>
      </c>
      <c r="M372" s="2">
        <v>2</v>
      </c>
      <c r="P372" s="1" t="s">
        <v>832</v>
      </c>
      <c r="Q372" s="1">
        <v>18</v>
      </c>
      <c r="R372" s="1" t="s">
        <v>820</v>
      </c>
      <c r="T372" s="8">
        <f t="shared" si="42"/>
        <v>93.296000000000006</v>
      </c>
      <c r="U372" s="8">
        <f t="shared" si="43"/>
        <v>90.085999999999999</v>
      </c>
      <c r="V372" s="8">
        <f t="shared" si="46"/>
        <v>3.210000000000008</v>
      </c>
    </row>
    <row r="373" spans="1:22" ht="11.25" customHeight="1" x14ac:dyDescent="0.2">
      <c r="A373" s="1" t="str">
        <f t="shared" si="40"/>
        <v>2002_AUS</v>
      </c>
      <c r="B373" s="1" t="str">
        <f t="shared" si="41"/>
        <v>2002_AUS#6</v>
      </c>
      <c r="C373" s="3">
        <v>37318</v>
      </c>
      <c r="D373" s="1">
        <f t="shared" si="45"/>
        <v>2002</v>
      </c>
      <c r="E373" s="1" t="s">
        <v>11</v>
      </c>
      <c r="F373" s="1" t="s">
        <v>12</v>
      </c>
      <c r="G373" s="6">
        <v>6</v>
      </c>
      <c r="H373" s="2">
        <v>24</v>
      </c>
      <c r="I373" s="2" t="s">
        <v>800</v>
      </c>
      <c r="J373" s="2" t="s">
        <v>505</v>
      </c>
      <c r="K373" s="2" t="s">
        <v>505</v>
      </c>
      <c r="L373" s="2">
        <v>56</v>
      </c>
      <c r="M373" s="2">
        <v>1</v>
      </c>
      <c r="P373" s="1" t="s">
        <v>830</v>
      </c>
      <c r="Q373" s="1">
        <v>14</v>
      </c>
      <c r="R373" s="1" t="s">
        <v>816</v>
      </c>
      <c r="T373" s="8">
        <f t="shared" si="42"/>
        <v>92.224999999999994</v>
      </c>
      <c r="U373" s="8">
        <f t="shared" si="43"/>
        <v>89.204999999999998</v>
      </c>
      <c r="V373" s="8">
        <f t="shared" si="46"/>
        <v>3.019999999999996</v>
      </c>
    </row>
    <row r="374" spans="1:22" ht="11.25" customHeight="1" x14ac:dyDescent="0.2">
      <c r="A374" s="1" t="str">
        <f t="shared" si="40"/>
        <v>2002_AUS</v>
      </c>
      <c r="B374" s="1" t="str">
        <f t="shared" si="41"/>
        <v>2002_AUS#7</v>
      </c>
      <c r="C374" s="3">
        <v>37318</v>
      </c>
      <c r="D374" s="1">
        <f t="shared" si="45"/>
        <v>2002</v>
      </c>
      <c r="E374" s="1" t="s">
        <v>11</v>
      </c>
      <c r="F374" s="1" t="s">
        <v>12</v>
      </c>
      <c r="G374" s="6">
        <v>7</v>
      </c>
      <c r="H374" s="2">
        <v>22</v>
      </c>
      <c r="I374" s="2" t="s">
        <v>801</v>
      </c>
      <c r="J374" s="2" t="s">
        <v>675</v>
      </c>
      <c r="K374" s="2" t="s">
        <v>763</v>
      </c>
      <c r="L374" s="2">
        <v>55</v>
      </c>
      <c r="P374" s="1" t="s">
        <v>836</v>
      </c>
      <c r="Q374" s="1">
        <v>21</v>
      </c>
      <c r="R374" s="1" t="s">
        <v>823</v>
      </c>
      <c r="T374" s="8">
        <f t="shared" si="42"/>
        <v>94.653000000000006</v>
      </c>
      <c r="U374" s="8">
        <f t="shared" si="43"/>
        <v>91.504000000000005</v>
      </c>
      <c r="V374" s="8">
        <f t="shared" si="46"/>
        <v>3.1490000000000009</v>
      </c>
    </row>
    <row r="375" spans="1:22" ht="11.25" customHeight="1" x14ac:dyDescent="0.2">
      <c r="A375" s="1" t="str">
        <f t="shared" si="40"/>
        <v>2002_AUS</v>
      </c>
      <c r="B375" s="1" t="str">
        <f t="shared" si="41"/>
        <v>2002_AUS#8</v>
      </c>
      <c r="C375" s="3">
        <v>37318</v>
      </c>
      <c r="D375" s="1">
        <f t="shared" si="45"/>
        <v>2002</v>
      </c>
      <c r="E375" s="1" t="s">
        <v>11</v>
      </c>
      <c r="F375" s="1" t="s">
        <v>12</v>
      </c>
      <c r="G375" s="6">
        <v>8</v>
      </c>
      <c r="H375" s="2">
        <v>17</v>
      </c>
      <c r="I375" s="2" t="s">
        <v>362</v>
      </c>
      <c r="J375" s="2" t="s">
        <v>711</v>
      </c>
      <c r="K375" s="2" t="s">
        <v>712</v>
      </c>
      <c r="L375" s="2">
        <v>53</v>
      </c>
      <c r="P375" s="1" t="s">
        <v>829</v>
      </c>
      <c r="Q375" s="1">
        <v>20</v>
      </c>
      <c r="R375" s="1" t="s">
        <v>822</v>
      </c>
      <c r="T375" s="8">
        <f t="shared" si="42"/>
        <v>91.539000000000001</v>
      </c>
      <c r="U375" s="8">
        <f t="shared" si="43"/>
        <v>90.191999999999993</v>
      </c>
      <c r="V375" s="8">
        <f t="shared" si="46"/>
        <v>1.3470000000000084</v>
      </c>
    </row>
    <row r="376" spans="1:22" ht="11.25" customHeight="1" x14ac:dyDescent="0.2">
      <c r="A376" s="1" t="str">
        <f t="shared" si="40"/>
        <v>2002_AUS</v>
      </c>
      <c r="B376" s="1" t="str">
        <f t="shared" si="41"/>
        <v>2002_AUS#ab</v>
      </c>
      <c r="C376" s="3">
        <v>37318</v>
      </c>
      <c r="D376" s="1">
        <f t="shared" si="45"/>
        <v>2002</v>
      </c>
      <c r="E376" s="1" t="s">
        <v>11</v>
      </c>
      <c r="F376" s="1" t="s">
        <v>12</v>
      </c>
      <c r="G376" s="6" t="s">
        <v>13</v>
      </c>
      <c r="H376" s="2">
        <v>3</v>
      </c>
      <c r="I376" s="2" t="s">
        <v>549</v>
      </c>
      <c r="J376" s="2" t="s">
        <v>33</v>
      </c>
      <c r="K376" s="2" t="s">
        <v>20</v>
      </c>
      <c r="L376" s="2">
        <v>33</v>
      </c>
      <c r="P376" s="1" t="s">
        <v>828</v>
      </c>
      <c r="Q376" s="1">
        <v>4</v>
      </c>
      <c r="R376" s="1" t="s">
        <v>806</v>
      </c>
      <c r="S376" s="1">
        <v>10</v>
      </c>
      <c r="T376" s="8">
        <f t="shared" si="42"/>
        <v>91.186000000000007</v>
      </c>
      <c r="U376" s="8">
        <f t="shared" si="43"/>
        <v>86.445999999999998</v>
      </c>
      <c r="V376" s="8">
        <f t="shared" si="46"/>
        <v>4.7400000000000091</v>
      </c>
    </row>
    <row r="377" spans="1:22" ht="11.25" customHeight="1" x14ac:dyDescent="0.2">
      <c r="A377" s="1" t="str">
        <f t="shared" si="40"/>
        <v>2002_AUS</v>
      </c>
      <c r="B377" s="1" t="str">
        <f t="shared" si="41"/>
        <v>2002_AUS#ab</v>
      </c>
      <c r="C377" s="3">
        <v>37318</v>
      </c>
      <c r="D377" s="1">
        <f t="shared" si="45"/>
        <v>2002</v>
      </c>
      <c r="E377" s="1" t="s">
        <v>11</v>
      </c>
      <c r="F377" s="1" t="s">
        <v>12</v>
      </c>
      <c r="G377" s="6" t="s">
        <v>13</v>
      </c>
      <c r="H377" s="2">
        <v>11</v>
      </c>
      <c r="I377" s="2" t="s">
        <v>628</v>
      </c>
      <c r="J377" s="2" t="s">
        <v>672</v>
      </c>
      <c r="K377" s="2" t="s">
        <v>107</v>
      </c>
      <c r="L377" s="2">
        <v>27</v>
      </c>
      <c r="P377" s="1" t="s">
        <v>834</v>
      </c>
      <c r="Q377" s="1">
        <v>13</v>
      </c>
      <c r="R377" s="1" t="s">
        <v>815</v>
      </c>
      <c r="T377" s="8">
        <f t="shared" si="42"/>
        <v>93.54</v>
      </c>
      <c r="U377" s="8">
        <f t="shared" si="43"/>
        <v>88.656999999999996</v>
      </c>
      <c r="V377" s="8">
        <f t="shared" si="46"/>
        <v>4.8830000000000098</v>
      </c>
    </row>
    <row r="378" spans="1:22" ht="11.25" customHeight="1" x14ac:dyDescent="0.2">
      <c r="A378" s="1" t="str">
        <f t="shared" si="40"/>
        <v>2002_AUS</v>
      </c>
      <c r="B378" s="1" t="str">
        <f t="shared" si="41"/>
        <v>2002_AUS#dsq</v>
      </c>
      <c r="C378" s="3">
        <v>37318</v>
      </c>
      <c r="D378" s="1">
        <f t="shared" si="45"/>
        <v>2002</v>
      </c>
      <c r="E378" s="1" t="s">
        <v>11</v>
      </c>
      <c r="F378" s="1" t="s">
        <v>12</v>
      </c>
      <c r="G378" s="6" t="s">
        <v>264</v>
      </c>
      <c r="H378" s="2">
        <v>20</v>
      </c>
      <c r="I378" s="2" t="s">
        <v>756</v>
      </c>
      <c r="J378" s="2" t="s">
        <v>762</v>
      </c>
      <c r="K378" s="2" t="s">
        <v>712</v>
      </c>
      <c r="L378" s="2">
        <v>16</v>
      </c>
      <c r="P378" s="1" t="s">
        <v>833</v>
      </c>
      <c r="Q378" s="1">
        <v>15</v>
      </c>
      <c r="R378" s="1" t="s">
        <v>817</v>
      </c>
      <c r="T378" s="8">
        <f t="shared" si="42"/>
        <v>93.534000000000006</v>
      </c>
      <c r="U378" s="8">
        <f t="shared" si="43"/>
        <v>89.474000000000004</v>
      </c>
      <c r="V378" s="8">
        <f t="shared" si="46"/>
        <v>4.0600000000000023</v>
      </c>
    </row>
    <row r="379" spans="1:22" ht="11.25" customHeight="1" x14ac:dyDescent="0.2">
      <c r="A379" s="1" t="str">
        <f t="shared" si="40"/>
        <v>2002_AUS</v>
      </c>
      <c r="B379" s="1" t="str">
        <f t="shared" si="41"/>
        <v>2002_AUS#dsq</v>
      </c>
      <c r="C379" s="3">
        <v>37318</v>
      </c>
      <c r="D379" s="1">
        <f t="shared" si="45"/>
        <v>2002</v>
      </c>
      <c r="E379" s="1" t="s">
        <v>11</v>
      </c>
      <c r="F379" s="1" t="s">
        <v>12</v>
      </c>
      <c r="G379" s="6" t="s">
        <v>264</v>
      </c>
      <c r="H379" s="2">
        <v>21</v>
      </c>
      <c r="I379" s="2" t="s">
        <v>761</v>
      </c>
      <c r="J379" s="2" t="s">
        <v>762</v>
      </c>
      <c r="K379" s="2" t="s">
        <v>712</v>
      </c>
      <c r="L379" s="2">
        <v>15</v>
      </c>
      <c r="P379" s="1" t="s">
        <v>837</v>
      </c>
      <c r="Q379" s="1">
        <v>17</v>
      </c>
      <c r="R379" s="1" t="s">
        <v>819</v>
      </c>
      <c r="T379" s="8">
        <f t="shared" si="42"/>
        <v>95.052000000000007</v>
      </c>
      <c r="U379" s="8">
        <f t="shared" si="43"/>
        <v>89.738</v>
      </c>
      <c r="V379" s="8">
        <f t="shared" si="46"/>
        <v>5.3140000000000072</v>
      </c>
    </row>
    <row r="380" spans="1:22" ht="11.25" customHeight="1" x14ac:dyDescent="0.2">
      <c r="A380" s="1" t="str">
        <f t="shared" si="40"/>
        <v>2002_AUS</v>
      </c>
      <c r="B380" s="1" t="str">
        <f t="shared" si="41"/>
        <v>2002_AUS#ab</v>
      </c>
      <c r="C380" s="3">
        <v>37318</v>
      </c>
      <c r="D380" s="1">
        <f t="shared" si="45"/>
        <v>2002</v>
      </c>
      <c r="E380" s="1" t="s">
        <v>11</v>
      </c>
      <c r="F380" s="1" t="s">
        <v>12</v>
      </c>
      <c r="G380" s="6" t="s">
        <v>13</v>
      </c>
      <c r="H380" s="2">
        <v>10</v>
      </c>
      <c r="I380" s="2" t="s">
        <v>547</v>
      </c>
      <c r="J380" s="2" t="s">
        <v>673</v>
      </c>
      <c r="K380" s="2" t="s">
        <v>107</v>
      </c>
      <c r="L380" s="2">
        <v>12</v>
      </c>
      <c r="P380" s="1" t="s">
        <v>838</v>
      </c>
      <c r="Q380" s="1">
        <v>22</v>
      </c>
      <c r="R380" s="1" t="s">
        <v>824</v>
      </c>
      <c r="T380" s="8">
        <f t="shared" si="42"/>
        <v>95.197000000000003</v>
      </c>
      <c r="U380" s="8">
        <f t="shared" si="43"/>
        <v>113.351</v>
      </c>
      <c r="V380" s="8">
        <f t="shared" si="46"/>
        <v>-18.153999999999996</v>
      </c>
    </row>
    <row r="381" spans="1:22" ht="11.25" customHeight="1" x14ac:dyDescent="0.2">
      <c r="A381" s="1" t="str">
        <f t="shared" si="40"/>
        <v>2002_AUS</v>
      </c>
      <c r="B381" s="1" t="str">
        <f t="shared" si="41"/>
        <v>2002_AUS#ab</v>
      </c>
      <c r="C381" s="3">
        <v>37318</v>
      </c>
      <c r="D381" s="1">
        <f t="shared" si="45"/>
        <v>2002</v>
      </c>
      <c r="E381" s="1" t="s">
        <v>11</v>
      </c>
      <c r="F381" s="1" t="s">
        <v>12</v>
      </c>
      <c r="G381" s="6" t="s">
        <v>13</v>
      </c>
      <c r="H381" s="2">
        <v>14</v>
      </c>
      <c r="I381" s="2" t="s">
        <v>409</v>
      </c>
      <c r="J381" s="2" t="s">
        <v>24</v>
      </c>
      <c r="K381" s="2" t="s">
        <v>24</v>
      </c>
      <c r="L381" s="2">
        <v>8</v>
      </c>
      <c r="P381" s="1" t="s">
        <v>835</v>
      </c>
      <c r="Q381" s="1">
        <v>7</v>
      </c>
      <c r="R381" s="1" t="s">
        <v>809</v>
      </c>
      <c r="T381" s="8">
        <f t="shared" si="42"/>
        <v>94.233000000000004</v>
      </c>
      <c r="U381" s="8">
        <f t="shared" si="43"/>
        <v>87.71</v>
      </c>
      <c r="V381" s="8">
        <f t="shared" si="46"/>
        <v>6.5230000000000103</v>
      </c>
    </row>
    <row r="382" spans="1:22" ht="11.25" customHeight="1" x14ac:dyDescent="0.2">
      <c r="A382" s="1" t="str">
        <f t="shared" si="40"/>
        <v>2002_AUS</v>
      </c>
      <c r="B382" s="1" t="str">
        <f t="shared" si="41"/>
        <v>2002_AUS#ab</v>
      </c>
      <c r="C382" s="3">
        <v>37318</v>
      </c>
      <c r="D382" s="1">
        <f t="shared" si="45"/>
        <v>2002</v>
      </c>
      <c r="E382" s="1" t="s">
        <v>11</v>
      </c>
      <c r="F382" s="1" t="s">
        <v>12</v>
      </c>
      <c r="G382" s="6" t="s">
        <v>13</v>
      </c>
      <c r="H382" s="2">
        <v>2</v>
      </c>
      <c r="I382" s="2" t="s">
        <v>412</v>
      </c>
      <c r="J382" s="2" t="s">
        <v>5</v>
      </c>
      <c r="K382" s="2" t="s">
        <v>5</v>
      </c>
      <c r="Q382" s="1">
        <v>1</v>
      </c>
      <c r="R382" s="1" t="s">
        <v>803</v>
      </c>
      <c r="T382" s="8" t="str">
        <f t="shared" si="42"/>
        <v/>
      </c>
      <c r="U382" s="8">
        <f t="shared" si="43"/>
        <v>85.843000000000004</v>
      </c>
      <c r="V382" s="8" t="str">
        <f t="shared" si="46"/>
        <v/>
      </c>
    </row>
    <row r="383" spans="1:22" ht="11.25" customHeight="1" x14ac:dyDescent="0.2">
      <c r="A383" s="1" t="str">
        <f t="shared" si="40"/>
        <v>2002_AUS</v>
      </c>
      <c r="B383" s="1" t="str">
        <f t="shared" si="41"/>
        <v>2002_AUS#ab</v>
      </c>
      <c r="C383" s="3">
        <v>37318</v>
      </c>
      <c r="D383" s="1">
        <f t="shared" si="45"/>
        <v>2002</v>
      </c>
      <c r="E383" s="1" t="s">
        <v>11</v>
      </c>
      <c r="F383" s="1" t="s">
        <v>12</v>
      </c>
      <c r="G383" s="6" t="s">
        <v>13</v>
      </c>
      <c r="H383" s="2">
        <v>5</v>
      </c>
      <c r="I383" s="2" t="s">
        <v>586</v>
      </c>
      <c r="J383" s="2" t="s">
        <v>38</v>
      </c>
      <c r="K383" s="2" t="s">
        <v>507</v>
      </c>
      <c r="Q383" s="1">
        <v>3</v>
      </c>
      <c r="R383" s="1" t="s">
        <v>805</v>
      </c>
      <c r="T383" s="8" t="str">
        <f t="shared" si="42"/>
        <v/>
      </c>
      <c r="U383" s="8">
        <f t="shared" si="43"/>
        <v>86.278999999999996</v>
      </c>
      <c r="V383" s="8" t="str">
        <f t="shared" si="46"/>
        <v/>
      </c>
    </row>
    <row r="384" spans="1:22" ht="11.25" customHeight="1" x14ac:dyDescent="0.2">
      <c r="A384" s="1" t="str">
        <f t="shared" si="40"/>
        <v>2002_AUS</v>
      </c>
      <c r="B384" s="1" t="str">
        <f t="shared" si="41"/>
        <v>2002_AUS#ab</v>
      </c>
      <c r="C384" s="3">
        <v>37318</v>
      </c>
      <c r="D384" s="1">
        <f t="shared" si="45"/>
        <v>2002</v>
      </c>
      <c r="E384" s="1" t="s">
        <v>11</v>
      </c>
      <c r="F384" s="1" t="s">
        <v>12</v>
      </c>
      <c r="G384" s="6" t="s">
        <v>13</v>
      </c>
      <c r="H384" s="2">
        <v>9</v>
      </c>
      <c r="I384" s="2" t="s">
        <v>508</v>
      </c>
      <c r="J384" s="2" t="s">
        <v>673</v>
      </c>
      <c r="K384" s="2" t="s">
        <v>107</v>
      </c>
      <c r="Q384" s="1">
        <v>8</v>
      </c>
      <c r="R384" s="1" t="s">
        <v>810</v>
      </c>
      <c r="T384" s="8" t="str">
        <f t="shared" si="42"/>
        <v/>
      </c>
      <c r="U384" s="8">
        <f t="shared" si="43"/>
        <v>87.869</v>
      </c>
      <c r="V384" s="8" t="str">
        <f t="shared" si="46"/>
        <v/>
      </c>
    </row>
    <row r="385" spans="1:22" ht="11.25" customHeight="1" x14ac:dyDescent="0.2">
      <c r="A385" s="1" t="str">
        <f t="shared" si="40"/>
        <v>2002_AUS</v>
      </c>
      <c r="B385" s="1" t="str">
        <f t="shared" si="41"/>
        <v>2002_AUS#ab</v>
      </c>
      <c r="C385" s="3">
        <v>37318</v>
      </c>
      <c r="D385" s="1">
        <f t="shared" si="45"/>
        <v>2002</v>
      </c>
      <c r="E385" s="1" t="s">
        <v>11</v>
      </c>
      <c r="F385" s="1" t="s">
        <v>12</v>
      </c>
      <c r="G385" s="6" t="s">
        <v>13</v>
      </c>
      <c r="H385" s="2">
        <v>8</v>
      </c>
      <c r="I385" s="2" t="s">
        <v>139</v>
      </c>
      <c r="J385" s="2" t="s">
        <v>110</v>
      </c>
      <c r="K385" s="2" t="s">
        <v>671</v>
      </c>
      <c r="Q385" s="1">
        <v>9</v>
      </c>
      <c r="R385" s="1" t="s">
        <v>811</v>
      </c>
      <c r="T385" s="8" t="str">
        <f t="shared" si="42"/>
        <v/>
      </c>
      <c r="U385" s="8">
        <f t="shared" si="43"/>
        <v>87.971999999999994</v>
      </c>
      <c r="V385" s="8" t="str">
        <f t="shared" si="46"/>
        <v/>
      </c>
    </row>
    <row r="386" spans="1:22" ht="11.25" customHeight="1" x14ac:dyDescent="0.2">
      <c r="A386" s="1" t="str">
        <f t="shared" si="40"/>
        <v>2002_AUS</v>
      </c>
      <c r="B386" s="1" t="str">
        <f t="shared" si="41"/>
        <v>2002_AUS#ab</v>
      </c>
      <c r="C386" s="3">
        <v>37318</v>
      </c>
      <c r="D386" s="1">
        <f t="shared" si="45"/>
        <v>2002</v>
      </c>
      <c r="E386" s="1" t="s">
        <v>11</v>
      </c>
      <c r="F386" s="1" t="s">
        <v>12</v>
      </c>
      <c r="G386" s="6" t="s">
        <v>13</v>
      </c>
      <c r="H386" s="2">
        <v>7</v>
      </c>
      <c r="I386" s="2" t="s">
        <v>408</v>
      </c>
      <c r="J386" s="2" t="s">
        <v>110</v>
      </c>
      <c r="K386" s="2" t="s">
        <v>671</v>
      </c>
      <c r="Q386" s="1">
        <v>10</v>
      </c>
      <c r="R386" s="1" t="s">
        <v>812</v>
      </c>
      <c r="T386" s="8" t="str">
        <f t="shared" si="42"/>
        <v/>
      </c>
      <c r="U386" s="8">
        <f t="shared" si="43"/>
        <v>88.231999999999999</v>
      </c>
      <c r="V386" s="8" t="str">
        <f t="shared" si="46"/>
        <v/>
      </c>
    </row>
    <row r="387" spans="1:22" ht="11.25" customHeight="1" x14ac:dyDescent="0.2">
      <c r="A387" s="1" t="str">
        <f t="shared" ref="A387:A450" si="47">D387&amp;"_"&amp;UPPER(LEFT(F387,3))</f>
        <v>2002_AUS</v>
      </c>
      <c r="B387" s="1" t="str">
        <f t="shared" ref="B387:B450" si="48">$D387&amp;"_"&amp;UPPER(LEFT($F387,3))&amp;"#"&amp;$G387</f>
        <v>2002_AUS#ab</v>
      </c>
      <c r="C387" s="3">
        <v>37318</v>
      </c>
      <c r="D387" s="1">
        <f t="shared" si="45"/>
        <v>2002</v>
      </c>
      <c r="E387" s="1" t="s">
        <v>11</v>
      </c>
      <c r="F387" s="1" t="s">
        <v>12</v>
      </c>
      <c r="G387" s="6" t="s">
        <v>13</v>
      </c>
      <c r="H387" s="2">
        <v>15</v>
      </c>
      <c r="I387" s="2" t="s">
        <v>181</v>
      </c>
      <c r="J387" s="2" t="s">
        <v>24</v>
      </c>
      <c r="K387" s="2" t="s">
        <v>24</v>
      </c>
      <c r="Q387" s="1">
        <v>11</v>
      </c>
      <c r="R387" s="1" t="s">
        <v>813</v>
      </c>
      <c r="T387" s="8" t="str">
        <f t="shared" ref="T387:T448" si="49">IF(ISBLANK($P387),"",LEFT($P387,1)*60+(RIGHT(LEFT($P387,4),2))+("0,"&amp;RIGHT($P387,3)))</f>
        <v/>
      </c>
      <c r="U387" s="8">
        <f t="shared" ref="U387:U448" si="50">IF(ISBLANK($R387),"",LEFT($R387,1)*60+(RIGHT(LEFT($R387,4),2))+("0,"&amp;RIGHT($R387,3)))</f>
        <v>88.361000000000004</v>
      </c>
      <c r="V387" s="8" t="str">
        <f t="shared" si="46"/>
        <v/>
      </c>
    </row>
    <row r="388" spans="1:22" ht="11.25" customHeight="1" x14ac:dyDescent="0.2">
      <c r="A388" s="1" t="str">
        <f t="shared" si="47"/>
        <v>2002_AUS</v>
      </c>
      <c r="B388" s="1" t="str">
        <f t="shared" si="48"/>
        <v>2002_AUS#ab</v>
      </c>
      <c r="C388" s="3">
        <v>37318</v>
      </c>
      <c r="D388" s="1">
        <f t="shared" si="45"/>
        <v>2002</v>
      </c>
      <c r="E388" s="1" t="s">
        <v>11</v>
      </c>
      <c r="F388" s="1" t="s">
        <v>12</v>
      </c>
      <c r="G388" s="6" t="s">
        <v>13</v>
      </c>
      <c r="H388" s="2">
        <v>12</v>
      </c>
      <c r="I388" s="2" t="s">
        <v>714</v>
      </c>
      <c r="J388" s="2" t="s">
        <v>672</v>
      </c>
      <c r="K388" s="2" t="s">
        <v>107</v>
      </c>
      <c r="Q388" s="1">
        <v>12</v>
      </c>
      <c r="R388" s="1" t="s">
        <v>814</v>
      </c>
      <c r="T388" s="8" t="str">
        <f t="shared" si="49"/>
        <v/>
      </c>
      <c r="U388" s="8">
        <f t="shared" si="50"/>
        <v>88.381</v>
      </c>
      <c r="V388" s="8" t="str">
        <f t="shared" si="46"/>
        <v/>
      </c>
    </row>
    <row r="389" spans="1:22" ht="11.25" customHeight="1" x14ac:dyDescent="0.2">
      <c r="A389" s="1" t="str">
        <f t="shared" si="47"/>
        <v>2002_AUS</v>
      </c>
      <c r="B389" s="1" t="str">
        <f t="shared" si="48"/>
        <v>2002_AUS#ab</v>
      </c>
      <c r="C389" s="3">
        <v>37318</v>
      </c>
      <c r="D389" s="1">
        <f t="shared" si="45"/>
        <v>2002</v>
      </c>
      <c r="E389" s="1" t="s">
        <v>11</v>
      </c>
      <c r="F389" s="1" t="s">
        <v>12</v>
      </c>
      <c r="G389" s="6" t="s">
        <v>13</v>
      </c>
      <c r="H389" s="2">
        <v>25</v>
      </c>
      <c r="I389" s="2" t="s">
        <v>802</v>
      </c>
      <c r="J389" s="2" t="s">
        <v>505</v>
      </c>
      <c r="K389" s="2" t="s">
        <v>505</v>
      </c>
      <c r="Q389" s="1">
        <v>16</v>
      </c>
      <c r="R389" s="1" t="s">
        <v>818</v>
      </c>
      <c r="T389" s="8" t="str">
        <f t="shared" si="49"/>
        <v/>
      </c>
      <c r="U389" s="8">
        <f t="shared" si="50"/>
        <v>89.635999999999996</v>
      </c>
      <c r="V389" s="8" t="str">
        <f t="shared" si="46"/>
        <v/>
      </c>
    </row>
    <row r="390" spans="1:22" ht="11.25" customHeight="1" x14ac:dyDescent="0.2">
      <c r="A390" s="1" t="str">
        <f t="shared" si="47"/>
        <v>2001_AUS</v>
      </c>
      <c r="B390" s="1" t="str">
        <f t="shared" si="48"/>
        <v>2001_AUS#1</v>
      </c>
      <c r="C390" s="3">
        <v>36954</v>
      </c>
      <c r="D390" s="1">
        <f t="shared" si="45"/>
        <v>2001</v>
      </c>
      <c r="E390" s="1" t="s">
        <v>11</v>
      </c>
      <c r="F390" s="1" t="s">
        <v>12</v>
      </c>
      <c r="G390" s="6">
        <v>1</v>
      </c>
      <c r="H390" s="2">
        <v>1</v>
      </c>
      <c r="I390" s="2" t="s">
        <v>361</v>
      </c>
      <c r="J390" s="2" t="s">
        <v>5</v>
      </c>
      <c r="K390" s="2" t="s">
        <v>5</v>
      </c>
      <c r="L390" s="2">
        <v>58</v>
      </c>
      <c r="M390" s="2">
        <v>10</v>
      </c>
      <c r="P390" s="1" t="s">
        <v>868</v>
      </c>
      <c r="Q390" s="1">
        <v>1</v>
      </c>
      <c r="R390" s="1" t="s">
        <v>616</v>
      </c>
      <c r="S390" s="1">
        <v>54</v>
      </c>
      <c r="T390" s="8">
        <f t="shared" si="49"/>
        <v>88.213999999999999</v>
      </c>
      <c r="U390" s="8">
        <f t="shared" si="50"/>
        <v>86.891999999999996</v>
      </c>
      <c r="V390" s="8">
        <f t="shared" si="46"/>
        <v>1.3220000000000027</v>
      </c>
    </row>
    <row r="391" spans="1:22" ht="11.25" customHeight="1" x14ac:dyDescent="0.2">
      <c r="A391" s="1" t="str">
        <f t="shared" si="47"/>
        <v>2001_AUS</v>
      </c>
      <c r="B391" s="1" t="str">
        <f t="shared" si="48"/>
        <v>2001_AUS#2</v>
      </c>
      <c r="C391" s="3">
        <v>36954</v>
      </c>
      <c r="D391" s="1">
        <f t="shared" si="45"/>
        <v>2001</v>
      </c>
      <c r="E391" s="1" t="s">
        <v>11</v>
      </c>
      <c r="F391" s="1" t="s">
        <v>12</v>
      </c>
      <c r="G391" s="6">
        <v>2</v>
      </c>
      <c r="H391" s="2">
        <v>4</v>
      </c>
      <c r="I391" s="2" t="s">
        <v>549</v>
      </c>
      <c r="J391" s="2" t="s">
        <v>33</v>
      </c>
      <c r="K391" s="2" t="s">
        <v>20</v>
      </c>
      <c r="L391" s="2">
        <v>58</v>
      </c>
      <c r="M391" s="2">
        <v>6</v>
      </c>
      <c r="P391" s="1" t="s">
        <v>869</v>
      </c>
      <c r="Q391" s="1">
        <v>6</v>
      </c>
      <c r="R391" s="1" t="s">
        <v>852</v>
      </c>
      <c r="S391" s="1">
        <v>4</v>
      </c>
      <c r="T391" s="8">
        <f t="shared" si="49"/>
        <v>88.837999999999994</v>
      </c>
      <c r="U391" s="8">
        <f t="shared" si="50"/>
        <v>88.01</v>
      </c>
      <c r="V391" s="8">
        <f t="shared" si="46"/>
        <v>0.82799999999998875</v>
      </c>
    </row>
    <row r="392" spans="1:22" ht="11.25" customHeight="1" x14ac:dyDescent="0.2">
      <c r="A392" s="1" t="str">
        <f t="shared" si="47"/>
        <v>2001_AUS</v>
      </c>
      <c r="B392" s="1" t="str">
        <f t="shared" si="48"/>
        <v>2001_AUS#3</v>
      </c>
      <c r="C392" s="3">
        <v>36954</v>
      </c>
      <c r="D392" s="1">
        <f t="shared" si="45"/>
        <v>2001</v>
      </c>
      <c r="E392" s="1" t="s">
        <v>11</v>
      </c>
      <c r="F392" s="1" t="s">
        <v>12</v>
      </c>
      <c r="G392" s="6">
        <v>3</v>
      </c>
      <c r="H392" s="2">
        <v>2</v>
      </c>
      <c r="I392" s="2" t="s">
        <v>412</v>
      </c>
      <c r="J392" s="2" t="s">
        <v>5</v>
      </c>
      <c r="K392" s="2" t="s">
        <v>5</v>
      </c>
      <c r="L392" s="2">
        <v>58</v>
      </c>
      <c r="M392" s="2">
        <v>4</v>
      </c>
      <c r="P392" s="1" t="s">
        <v>870</v>
      </c>
      <c r="Q392" s="1">
        <v>2</v>
      </c>
      <c r="R392" s="1" t="s">
        <v>848</v>
      </c>
      <c r="T392" s="8">
        <f t="shared" si="49"/>
        <v>89.06</v>
      </c>
      <c r="U392" s="8">
        <f t="shared" si="50"/>
        <v>87.263000000000005</v>
      </c>
      <c r="V392" s="8">
        <f t="shared" si="46"/>
        <v>1.796999999999997</v>
      </c>
    </row>
    <row r="393" spans="1:22" ht="11.25" customHeight="1" x14ac:dyDescent="0.2">
      <c r="A393" s="1" t="str">
        <f t="shared" si="47"/>
        <v>2001_AUS</v>
      </c>
      <c r="B393" s="1" t="str">
        <f t="shared" si="48"/>
        <v>2001_AUS#4</v>
      </c>
      <c r="C393" s="3">
        <v>36954</v>
      </c>
      <c r="D393" s="1">
        <f t="shared" si="45"/>
        <v>2001</v>
      </c>
      <c r="E393" s="1" t="s">
        <v>11</v>
      </c>
      <c r="F393" s="1" t="s">
        <v>12</v>
      </c>
      <c r="G393" s="6">
        <v>4</v>
      </c>
      <c r="H393" s="2">
        <v>16</v>
      </c>
      <c r="I393" s="2" t="s">
        <v>408</v>
      </c>
      <c r="J393" s="2" t="s">
        <v>110</v>
      </c>
      <c r="K393" s="2" t="s">
        <v>671</v>
      </c>
      <c r="L393" s="2">
        <v>58</v>
      </c>
      <c r="M393" s="2">
        <v>3</v>
      </c>
      <c r="P393" s="1" t="s">
        <v>875</v>
      </c>
      <c r="Q393" s="1">
        <v>10</v>
      </c>
      <c r="R393" s="1" t="s">
        <v>856</v>
      </c>
      <c r="T393" s="8">
        <f t="shared" si="49"/>
        <v>90.316999999999993</v>
      </c>
      <c r="U393" s="8">
        <f t="shared" si="50"/>
        <v>88.614999999999995</v>
      </c>
      <c r="V393" s="8">
        <f t="shared" si="46"/>
        <v>1.7019999999999982</v>
      </c>
    </row>
    <row r="394" spans="1:22" ht="11.25" customHeight="1" x14ac:dyDescent="0.2">
      <c r="A394" s="1" t="str">
        <f t="shared" si="47"/>
        <v>2001_AUS</v>
      </c>
      <c r="B394" s="1" t="str">
        <f t="shared" si="48"/>
        <v>2001_AUS#5</v>
      </c>
      <c r="C394" s="3">
        <v>36954</v>
      </c>
      <c r="D394" s="1">
        <f t="shared" si="45"/>
        <v>2001</v>
      </c>
      <c r="E394" s="1" t="s">
        <v>11</v>
      </c>
      <c r="F394" s="1" t="s">
        <v>12</v>
      </c>
      <c r="G394" s="6">
        <v>5</v>
      </c>
      <c r="H394" s="2">
        <v>11</v>
      </c>
      <c r="I394" s="2" t="s">
        <v>756</v>
      </c>
      <c r="J394" s="2" t="s">
        <v>673</v>
      </c>
      <c r="K394" s="2" t="s">
        <v>107</v>
      </c>
      <c r="L394" s="2">
        <v>58</v>
      </c>
      <c r="M394" s="2">
        <v>2</v>
      </c>
      <c r="P394" s="1" t="s">
        <v>874</v>
      </c>
      <c r="Q394" s="1">
        <v>4</v>
      </c>
      <c r="R394" s="1" t="s">
        <v>850</v>
      </c>
      <c r="T394" s="8">
        <f t="shared" si="49"/>
        <v>90.266000000000005</v>
      </c>
      <c r="U394" s="8">
        <f t="shared" si="50"/>
        <v>87.658000000000001</v>
      </c>
      <c r="V394" s="8">
        <f t="shared" si="46"/>
        <v>2.6080000000000041</v>
      </c>
    </row>
    <row r="395" spans="1:22" ht="11.25" customHeight="1" x14ac:dyDescent="0.2">
      <c r="A395" s="1" t="str">
        <f t="shared" si="47"/>
        <v>2001_AUS</v>
      </c>
      <c r="B395" s="1" t="str">
        <f t="shared" si="48"/>
        <v>2001_AUS#6</v>
      </c>
      <c r="C395" s="3">
        <v>36954</v>
      </c>
      <c r="D395" s="1">
        <f t="shared" si="45"/>
        <v>2001</v>
      </c>
      <c r="E395" s="1" t="s">
        <v>11</v>
      </c>
      <c r="F395" s="1" t="s">
        <v>12</v>
      </c>
      <c r="G395" s="6">
        <v>6</v>
      </c>
      <c r="H395" s="2">
        <v>17</v>
      </c>
      <c r="I395" s="2" t="s">
        <v>25</v>
      </c>
      <c r="J395" s="2" t="s">
        <v>110</v>
      </c>
      <c r="K395" s="2" t="s">
        <v>671</v>
      </c>
      <c r="L395" s="2">
        <v>58</v>
      </c>
      <c r="M395" s="2">
        <v>1</v>
      </c>
      <c r="P395" s="1" t="s">
        <v>873</v>
      </c>
      <c r="Q395" s="1">
        <v>13</v>
      </c>
      <c r="R395" s="1" t="s">
        <v>858</v>
      </c>
      <c r="T395" s="8">
        <f t="shared" si="49"/>
        <v>90.228999999999999</v>
      </c>
      <c r="U395" s="8">
        <f t="shared" si="50"/>
        <v>88.992999999999995</v>
      </c>
      <c r="V395" s="8">
        <f t="shared" si="46"/>
        <v>1.2360000000000042</v>
      </c>
    </row>
    <row r="396" spans="1:22" ht="11.25" customHeight="1" x14ac:dyDescent="0.2">
      <c r="A396" s="1" t="str">
        <f t="shared" si="47"/>
        <v>2001_AUS</v>
      </c>
      <c r="B396" s="1" t="str">
        <f t="shared" si="48"/>
        <v>2001_AUS#7</v>
      </c>
      <c r="C396" s="3">
        <v>36954</v>
      </c>
      <c r="D396" s="1">
        <f t="shared" si="45"/>
        <v>2001</v>
      </c>
      <c r="E396" s="1" t="s">
        <v>11</v>
      </c>
      <c r="F396" s="1" t="s">
        <v>12</v>
      </c>
      <c r="G396" s="6">
        <v>7</v>
      </c>
      <c r="H396" s="2">
        <v>9</v>
      </c>
      <c r="I396" s="2" t="s">
        <v>714</v>
      </c>
      <c r="J396" s="2" t="s">
        <v>672</v>
      </c>
      <c r="K396" s="2" t="s">
        <v>107</v>
      </c>
      <c r="L396" s="2">
        <v>58</v>
      </c>
      <c r="P396" s="1" t="s">
        <v>872</v>
      </c>
      <c r="Q396" s="1">
        <v>9</v>
      </c>
      <c r="R396" s="1" t="s">
        <v>855</v>
      </c>
      <c r="T396" s="8">
        <f t="shared" si="49"/>
        <v>90.198999999999998</v>
      </c>
      <c r="U396" s="8">
        <f t="shared" si="50"/>
        <v>88.518000000000001</v>
      </c>
      <c r="V396" s="8">
        <f t="shared" si="46"/>
        <v>1.6809999999999974</v>
      </c>
    </row>
    <row r="397" spans="1:22" ht="11.25" customHeight="1" x14ac:dyDescent="0.2">
      <c r="A397" s="1" t="str">
        <f t="shared" si="47"/>
        <v>2001_AUS</v>
      </c>
      <c r="B397" s="1" t="str">
        <f t="shared" si="48"/>
        <v>2001_AUS#8</v>
      </c>
      <c r="C397" s="3">
        <v>36954</v>
      </c>
      <c r="D397" s="1">
        <f t="shared" si="45"/>
        <v>2001</v>
      </c>
      <c r="E397" s="1" t="s">
        <v>11</v>
      </c>
      <c r="F397" s="1" t="s">
        <v>12</v>
      </c>
      <c r="G397" s="6">
        <v>8</v>
      </c>
      <c r="H397" s="2">
        <v>19</v>
      </c>
      <c r="I397" s="2" t="s">
        <v>839</v>
      </c>
      <c r="J397" s="2" t="s">
        <v>711</v>
      </c>
      <c r="K397" s="2" t="s">
        <v>712</v>
      </c>
      <c r="L397" s="2">
        <v>57</v>
      </c>
      <c r="P397" s="1" t="s">
        <v>877</v>
      </c>
      <c r="Q397" s="1">
        <v>21</v>
      </c>
      <c r="R397" s="1" t="s">
        <v>866</v>
      </c>
      <c r="T397" s="8">
        <f t="shared" si="49"/>
        <v>90.903000000000006</v>
      </c>
      <c r="U397" s="8">
        <f t="shared" si="50"/>
        <v>90.977999999999994</v>
      </c>
      <c r="V397" s="8">
        <f t="shared" si="46"/>
        <v>-7.4999999999988631E-2</v>
      </c>
    </row>
    <row r="398" spans="1:22" ht="11.25" customHeight="1" x14ac:dyDescent="0.2">
      <c r="A398" s="1" t="str">
        <f t="shared" si="47"/>
        <v>2001_AUS</v>
      </c>
      <c r="B398" s="1" t="str">
        <f t="shared" si="48"/>
        <v>2001_AUS#9</v>
      </c>
      <c r="C398" s="3">
        <v>36954</v>
      </c>
      <c r="D398" s="1">
        <f t="shared" si="45"/>
        <v>2001</v>
      </c>
      <c r="E398" s="1" t="s">
        <v>11</v>
      </c>
      <c r="F398" s="1" t="s">
        <v>12</v>
      </c>
      <c r="G398" s="6">
        <v>9</v>
      </c>
      <c r="H398" s="2">
        <v>22</v>
      </c>
      <c r="I398" s="2" t="s">
        <v>840</v>
      </c>
      <c r="J398" s="2" t="s">
        <v>841</v>
      </c>
      <c r="K398" s="2" t="s">
        <v>842</v>
      </c>
      <c r="L398" s="2">
        <v>57</v>
      </c>
      <c r="P398" s="1" t="s">
        <v>878</v>
      </c>
      <c r="Q398" s="1">
        <v>14</v>
      </c>
      <c r="R398" s="1" t="s">
        <v>859</v>
      </c>
      <c r="T398" s="8">
        <f t="shared" si="49"/>
        <v>91.03</v>
      </c>
      <c r="U398" s="8">
        <f t="shared" si="50"/>
        <v>89.893000000000001</v>
      </c>
      <c r="V398" s="8">
        <f t="shared" si="46"/>
        <v>1.1370000000000005</v>
      </c>
    </row>
    <row r="399" spans="1:22" ht="11.25" customHeight="1" x14ac:dyDescent="0.2">
      <c r="A399" s="1" t="str">
        <f t="shared" si="47"/>
        <v>2001_AUS</v>
      </c>
      <c r="B399" s="1" t="str">
        <f t="shared" si="48"/>
        <v>2001_AUS#10</v>
      </c>
      <c r="C399" s="3">
        <v>36954</v>
      </c>
      <c r="D399" s="1">
        <f t="shared" si="45"/>
        <v>2001</v>
      </c>
      <c r="E399" s="1" t="s">
        <v>11</v>
      </c>
      <c r="F399" s="1" t="s">
        <v>12</v>
      </c>
      <c r="G399" s="6">
        <v>10</v>
      </c>
      <c r="H399" s="2">
        <v>14</v>
      </c>
      <c r="I399" s="2" t="s">
        <v>757</v>
      </c>
      <c r="J399" s="2" t="s">
        <v>762</v>
      </c>
      <c r="K399" s="2" t="s">
        <v>763</v>
      </c>
      <c r="L399" s="2">
        <v>57</v>
      </c>
      <c r="P399" s="1" t="s">
        <v>880</v>
      </c>
      <c r="Q399" s="1">
        <v>15</v>
      </c>
      <c r="R399" s="1" t="s">
        <v>860</v>
      </c>
      <c r="T399" s="8">
        <f t="shared" si="49"/>
        <v>91.998999999999995</v>
      </c>
      <c r="U399" s="8">
        <f t="shared" si="50"/>
        <v>89.933999999999997</v>
      </c>
      <c r="V399" s="8">
        <f t="shared" si="46"/>
        <v>2.0649999999999977</v>
      </c>
    </row>
    <row r="400" spans="1:22" ht="11.25" customHeight="1" x14ac:dyDescent="0.2">
      <c r="A400" s="1" t="str">
        <f t="shared" si="47"/>
        <v>2001_AUS</v>
      </c>
      <c r="B400" s="1" t="str">
        <f t="shared" si="48"/>
        <v>2001_AUS#11</v>
      </c>
      <c r="C400" s="3">
        <v>36954</v>
      </c>
      <c r="D400" s="1">
        <f t="shared" si="45"/>
        <v>2001</v>
      </c>
      <c r="E400" s="1" t="s">
        <v>11</v>
      </c>
      <c r="F400" s="1" t="s">
        <v>12</v>
      </c>
      <c r="G400" s="6">
        <v>11</v>
      </c>
      <c r="H400" s="2">
        <v>18</v>
      </c>
      <c r="I400" s="2" t="s">
        <v>799</v>
      </c>
      <c r="J400" s="2" t="s">
        <v>711</v>
      </c>
      <c r="K400" s="2" t="s">
        <v>712</v>
      </c>
      <c r="L400" s="2">
        <v>57</v>
      </c>
      <c r="P400" s="1" t="s">
        <v>879</v>
      </c>
      <c r="Q400" s="1">
        <v>12</v>
      </c>
      <c r="R400" s="1" t="s">
        <v>857</v>
      </c>
      <c r="T400" s="8">
        <f t="shared" si="49"/>
        <v>91.266999999999996</v>
      </c>
      <c r="U400" s="8">
        <f t="shared" si="50"/>
        <v>88.965000000000003</v>
      </c>
      <c r="V400" s="8">
        <f t="shared" si="46"/>
        <v>2.3019999999999925</v>
      </c>
    </row>
    <row r="401" spans="1:22" ht="11.25" customHeight="1" x14ac:dyDescent="0.2">
      <c r="A401" s="1" t="str">
        <f t="shared" si="47"/>
        <v>2001_AUS</v>
      </c>
      <c r="B401" s="1" t="str">
        <f t="shared" si="48"/>
        <v>2001_AUS#12</v>
      </c>
      <c r="C401" s="3">
        <v>36954</v>
      </c>
      <c r="D401" s="1">
        <f t="shared" si="45"/>
        <v>2001</v>
      </c>
      <c r="E401" s="1" t="s">
        <v>11</v>
      </c>
      <c r="F401" s="1" t="s">
        <v>12</v>
      </c>
      <c r="G401" s="6">
        <v>12</v>
      </c>
      <c r="H401" s="2">
        <v>21</v>
      </c>
      <c r="I401" s="2" t="s">
        <v>97</v>
      </c>
      <c r="J401" s="2" t="s">
        <v>675</v>
      </c>
      <c r="K401" s="2" t="s">
        <v>843</v>
      </c>
      <c r="L401" s="2">
        <v>56</v>
      </c>
      <c r="P401" s="1" t="s">
        <v>882</v>
      </c>
      <c r="Q401" s="1">
        <v>19</v>
      </c>
      <c r="R401" s="1" t="s">
        <v>864</v>
      </c>
      <c r="T401" s="8">
        <f t="shared" si="49"/>
        <v>92.043000000000006</v>
      </c>
      <c r="U401" s="8">
        <f t="shared" si="50"/>
        <v>90.656999999999996</v>
      </c>
      <c r="V401" s="8">
        <f t="shared" si="46"/>
        <v>1.3860000000000099</v>
      </c>
    </row>
    <row r="402" spans="1:22" ht="11.25" customHeight="1" x14ac:dyDescent="0.2">
      <c r="A402" s="1" t="str">
        <f t="shared" si="47"/>
        <v>2001_AUS</v>
      </c>
      <c r="B402" s="1" t="str">
        <f t="shared" si="48"/>
        <v>2001_AUS#13</v>
      </c>
      <c r="C402" s="3">
        <v>36954</v>
      </c>
      <c r="D402" s="1">
        <f t="shared" si="45"/>
        <v>2001</v>
      </c>
      <c r="E402" s="1" t="s">
        <v>11</v>
      </c>
      <c r="F402" s="1" t="s">
        <v>12</v>
      </c>
      <c r="G402" s="6">
        <v>13</v>
      </c>
      <c r="H402" s="2">
        <v>7</v>
      </c>
      <c r="I402" s="2" t="s">
        <v>508</v>
      </c>
      <c r="J402" s="2" t="s">
        <v>844</v>
      </c>
      <c r="K402" s="2" t="s">
        <v>24</v>
      </c>
      <c r="L402" s="2">
        <v>55</v>
      </c>
      <c r="P402" s="1" t="s">
        <v>883</v>
      </c>
      <c r="Q402" s="1">
        <v>17</v>
      </c>
      <c r="R402" s="1" t="s">
        <v>862</v>
      </c>
      <c r="T402" s="8">
        <f t="shared" si="49"/>
        <v>92.406999999999996</v>
      </c>
      <c r="U402" s="8">
        <f t="shared" si="50"/>
        <v>90.209000000000003</v>
      </c>
      <c r="V402" s="8">
        <f t="shared" si="46"/>
        <v>2.1979999999999933</v>
      </c>
    </row>
    <row r="403" spans="1:22" ht="11.25" customHeight="1" x14ac:dyDescent="0.2">
      <c r="A403" s="1" t="str">
        <f t="shared" si="47"/>
        <v>2001_AUS</v>
      </c>
      <c r="B403" s="1" t="str">
        <f t="shared" si="48"/>
        <v>2001_AUS#14</v>
      </c>
      <c r="C403" s="3">
        <v>36954</v>
      </c>
      <c r="D403" s="1">
        <f t="shared" si="45"/>
        <v>2001</v>
      </c>
      <c r="E403" s="1" t="s">
        <v>11</v>
      </c>
      <c r="F403" s="1" t="s">
        <v>12</v>
      </c>
      <c r="G403" s="6">
        <v>14</v>
      </c>
      <c r="H403" s="2">
        <v>8</v>
      </c>
      <c r="I403" s="2" t="s">
        <v>181</v>
      </c>
      <c r="J403" s="2" t="s">
        <v>844</v>
      </c>
      <c r="K403" s="2" t="s">
        <v>24</v>
      </c>
      <c r="L403" s="2">
        <v>52</v>
      </c>
      <c r="P403" s="1" t="s">
        <v>881</v>
      </c>
      <c r="Q403" s="1">
        <v>16</v>
      </c>
      <c r="R403" s="1" t="s">
        <v>861</v>
      </c>
      <c r="T403" s="8">
        <f t="shared" si="49"/>
        <v>92.001000000000005</v>
      </c>
      <c r="U403" s="8">
        <f t="shared" si="50"/>
        <v>90.034999999999997</v>
      </c>
      <c r="V403" s="8">
        <f t="shared" si="46"/>
        <v>1.9660000000000082</v>
      </c>
    </row>
    <row r="404" spans="1:22" ht="11.25" customHeight="1" x14ac:dyDescent="0.2">
      <c r="A404" s="1" t="str">
        <f t="shared" si="47"/>
        <v>2001_AUS</v>
      </c>
      <c r="B404" s="1" t="str">
        <f t="shared" si="48"/>
        <v>2001_AUS#ab</v>
      </c>
      <c r="C404" s="3">
        <v>36954</v>
      </c>
      <c r="D404" s="1">
        <f t="shared" si="45"/>
        <v>2001</v>
      </c>
      <c r="E404" s="1" t="s">
        <v>11</v>
      </c>
      <c r="F404" s="1" t="s">
        <v>12</v>
      </c>
      <c r="G404" s="6" t="s">
        <v>13</v>
      </c>
      <c r="H404" s="2">
        <v>6</v>
      </c>
      <c r="I404" s="2" t="s">
        <v>631</v>
      </c>
      <c r="J404" s="2" t="s">
        <v>38</v>
      </c>
      <c r="K404" s="2" t="s">
        <v>507</v>
      </c>
      <c r="L404" s="2">
        <v>40</v>
      </c>
      <c r="P404" s="1" t="s">
        <v>226</v>
      </c>
      <c r="Q404" s="1">
        <v>11</v>
      </c>
      <c r="R404" s="1" t="s">
        <v>343</v>
      </c>
      <c r="T404" s="8">
        <f t="shared" si="49"/>
        <v>89.605999999999995</v>
      </c>
      <c r="U404" s="8">
        <f t="shared" si="50"/>
        <v>88.738</v>
      </c>
      <c r="V404" s="8">
        <f t="shared" si="46"/>
        <v>0.867999999999995</v>
      </c>
    </row>
    <row r="405" spans="1:22" ht="11.25" customHeight="1" x14ac:dyDescent="0.2">
      <c r="A405" s="1" t="str">
        <f t="shared" si="47"/>
        <v>2001_AUS</v>
      </c>
      <c r="B405" s="1" t="str">
        <f t="shared" si="48"/>
        <v>2001_AUS#ab</v>
      </c>
      <c r="C405" s="3">
        <v>36954</v>
      </c>
      <c r="D405" s="1">
        <f t="shared" si="45"/>
        <v>2001</v>
      </c>
      <c r="E405" s="1" t="s">
        <v>11</v>
      </c>
      <c r="F405" s="1" t="s">
        <v>12</v>
      </c>
      <c r="G405" s="6" t="s">
        <v>13</v>
      </c>
      <c r="H405" s="2">
        <v>12</v>
      </c>
      <c r="I405" s="2" t="s">
        <v>409</v>
      </c>
      <c r="J405" s="2" t="s">
        <v>673</v>
      </c>
      <c r="K405" s="2" t="s">
        <v>107</v>
      </c>
      <c r="L405" s="2">
        <v>38</v>
      </c>
      <c r="P405" s="1" t="s">
        <v>876</v>
      </c>
      <c r="Q405" s="1">
        <v>7</v>
      </c>
      <c r="R405" s="1" t="s">
        <v>853</v>
      </c>
      <c r="T405" s="8">
        <f t="shared" si="49"/>
        <v>90.432000000000002</v>
      </c>
      <c r="U405" s="8">
        <f t="shared" si="50"/>
        <v>88.376999999999995</v>
      </c>
      <c r="V405" s="8">
        <f t="shared" si="46"/>
        <v>2.0550000000000068</v>
      </c>
    </row>
    <row r="406" spans="1:22" ht="11.25" customHeight="1" x14ac:dyDescent="0.2">
      <c r="A406" s="1" t="str">
        <f t="shared" si="47"/>
        <v>2001_AUS</v>
      </c>
      <c r="B406" s="1" t="str">
        <f t="shared" si="48"/>
        <v>2001_AUS#ab</v>
      </c>
      <c r="C406" s="3">
        <v>36954</v>
      </c>
      <c r="D406" s="1">
        <f t="shared" si="45"/>
        <v>2001</v>
      </c>
      <c r="E406" s="1" t="s">
        <v>11</v>
      </c>
      <c r="F406" s="1" t="s">
        <v>12</v>
      </c>
      <c r="G406" s="6" t="s">
        <v>13</v>
      </c>
      <c r="H406" s="2">
        <v>3</v>
      </c>
      <c r="I406" s="2" t="s">
        <v>845</v>
      </c>
      <c r="J406" s="2" t="s">
        <v>33</v>
      </c>
      <c r="K406" s="2" t="s">
        <v>20</v>
      </c>
      <c r="L406" s="2">
        <v>25</v>
      </c>
      <c r="P406" s="1" t="s">
        <v>871</v>
      </c>
      <c r="Q406" s="1">
        <v>3</v>
      </c>
      <c r="R406" s="1" t="s">
        <v>849</v>
      </c>
      <c r="T406" s="8">
        <f t="shared" si="49"/>
        <v>89.611999999999995</v>
      </c>
      <c r="U406" s="8">
        <f t="shared" si="50"/>
        <v>87.460999999999999</v>
      </c>
      <c r="V406" s="8">
        <f t="shared" si="46"/>
        <v>2.1509999999999962</v>
      </c>
    </row>
    <row r="407" spans="1:22" ht="11.25" customHeight="1" x14ac:dyDescent="0.2">
      <c r="A407" s="1" t="str">
        <f t="shared" si="47"/>
        <v>2001_AUS</v>
      </c>
      <c r="B407" s="1" t="str">
        <f t="shared" si="48"/>
        <v>2001_AUS#ab</v>
      </c>
      <c r="C407" s="3">
        <v>36954</v>
      </c>
      <c r="D407" s="1">
        <f t="shared" si="45"/>
        <v>2001</v>
      </c>
      <c r="E407" s="1" t="s">
        <v>11</v>
      </c>
      <c r="F407" s="1" t="s">
        <v>12</v>
      </c>
      <c r="G407" s="6" t="s">
        <v>13</v>
      </c>
      <c r="H407" s="2">
        <v>5</v>
      </c>
      <c r="I407" s="2" t="s">
        <v>586</v>
      </c>
      <c r="J407" s="2" t="s">
        <v>38</v>
      </c>
      <c r="K407" s="2" t="s">
        <v>507</v>
      </c>
      <c r="L407" s="2">
        <v>4</v>
      </c>
      <c r="P407" s="1" t="s">
        <v>884</v>
      </c>
      <c r="Q407" s="1">
        <v>5</v>
      </c>
      <c r="R407" s="1" t="s">
        <v>851</v>
      </c>
      <c r="T407" s="8">
        <f t="shared" si="49"/>
        <v>94.406000000000006</v>
      </c>
      <c r="U407" s="8">
        <f t="shared" si="50"/>
        <v>87.718999999999994</v>
      </c>
      <c r="V407" s="8">
        <f t="shared" si="46"/>
        <v>6.6870000000000118</v>
      </c>
    </row>
    <row r="408" spans="1:22" ht="11.25" customHeight="1" x14ac:dyDescent="0.2">
      <c r="A408" s="1" t="str">
        <f t="shared" si="47"/>
        <v>2001_AUS</v>
      </c>
      <c r="B408" s="1" t="str">
        <f t="shared" si="48"/>
        <v>2001_AUS#ab</v>
      </c>
      <c r="C408" s="3">
        <v>36954</v>
      </c>
      <c r="D408" s="1">
        <f t="shared" si="45"/>
        <v>2001</v>
      </c>
      <c r="E408" s="1" t="s">
        <v>11</v>
      </c>
      <c r="F408" s="1" t="s">
        <v>12</v>
      </c>
      <c r="G408" s="6" t="s">
        <v>13</v>
      </c>
      <c r="H408" s="2">
        <v>10</v>
      </c>
      <c r="I408" s="2" t="s">
        <v>628</v>
      </c>
      <c r="J408" s="2" t="s">
        <v>672</v>
      </c>
      <c r="K408" s="2" t="s">
        <v>107</v>
      </c>
      <c r="L408" s="2">
        <v>4</v>
      </c>
      <c r="P408" s="1" t="s">
        <v>885</v>
      </c>
      <c r="Q408" s="1">
        <v>8</v>
      </c>
      <c r="R408" s="1" t="s">
        <v>854</v>
      </c>
      <c r="T408" s="8">
        <f t="shared" si="49"/>
        <v>94.432000000000002</v>
      </c>
      <c r="U408" s="8">
        <f t="shared" si="50"/>
        <v>88.435000000000002</v>
      </c>
      <c r="V408" s="8">
        <f t="shared" si="46"/>
        <v>5.9969999999999999</v>
      </c>
    </row>
    <row r="409" spans="1:22" ht="11.25" customHeight="1" x14ac:dyDescent="0.2">
      <c r="A409" s="1" t="str">
        <f t="shared" si="47"/>
        <v>2001_AUS</v>
      </c>
      <c r="B409" s="1" t="str">
        <f t="shared" si="48"/>
        <v>2001_AUS#ab</v>
      </c>
      <c r="C409" s="3">
        <v>36954</v>
      </c>
      <c r="D409" s="1">
        <f t="shared" si="45"/>
        <v>2001</v>
      </c>
      <c r="E409" s="1" t="s">
        <v>11</v>
      </c>
      <c r="F409" s="1" t="s">
        <v>12</v>
      </c>
      <c r="G409" s="6" t="s">
        <v>13</v>
      </c>
      <c r="H409" s="2">
        <v>20</v>
      </c>
      <c r="I409" s="2" t="s">
        <v>846</v>
      </c>
      <c r="J409" s="2" t="s">
        <v>675</v>
      </c>
      <c r="K409" s="2" t="s">
        <v>843</v>
      </c>
      <c r="L409" s="2">
        <v>3</v>
      </c>
      <c r="P409" s="1" t="s">
        <v>887</v>
      </c>
      <c r="Q409" s="1">
        <v>22</v>
      </c>
      <c r="R409" s="1" t="s">
        <v>867</v>
      </c>
      <c r="T409" s="8">
        <f t="shared" si="49"/>
        <v>98.248999999999995</v>
      </c>
      <c r="U409" s="8">
        <f t="shared" si="50"/>
        <v>93.227999999999994</v>
      </c>
      <c r="V409" s="8">
        <f t="shared" si="46"/>
        <v>5.0210000000000008</v>
      </c>
    </row>
    <row r="410" spans="1:22" ht="11.25" customHeight="1" x14ac:dyDescent="0.2">
      <c r="A410" s="1" t="str">
        <f t="shared" si="47"/>
        <v>2001_AUS</v>
      </c>
      <c r="B410" s="1" t="str">
        <f t="shared" si="48"/>
        <v>2001_AUS#ab</v>
      </c>
      <c r="C410" s="3">
        <v>36954</v>
      </c>
      <c r="D410" s="1">
        <f t="shared" si="45"/>
        <v>2001</v>
      </c>
      <c r="E410" s="1" t="s">
        <v>11</v>
      </c>
      <c r="F410" s="1" t="s">
        <v>12</v>
      </c>
      <c r="G410" s="6" t="s">
        <v>13</v>
      </c>
      <c r="H410" s="2">
        <v>15</v>
      </c>
      <c r="I410" s="2" t="s">
        <v>761</v>
      </c>
      <c r="J410" s="2" t="s">
        <v>762</v>
      </c>
      <c r="K410" s="2" t="s">
        <v>763</v>
      </c>
      <c r="L410" s="2">
        <v>2</v>
      </c>
      <c r="P410" s="1" t="s">
        <v>886</v>
      </c>
      <c r="Q410" s="1">
        <v>18</v>
      </c>
      <c r="R410" s="1" t="s">
        <v>863</v>
      </c>
      <c r="T410" s="8">
        <f t="shared" si="49"/>
        <v>96.688999999999993</v>
      </c>
      <c r="U410" s="8">
        <f t="shared" si="50"/>
        <v>90.52</v>
      </c>
      <c r="V410" s="8">
        <f t="shared" si="46"/>
        <v>6.1689999999999969</v>
      </c>
    </row>
    <row r="411" spans="1:22" ht="11.25" customHeight="1" x14ac:dyDescent="0.2">
      <c r="A411" s="1" t="str">
        <f t="shared" si="47"/>
        <v>2001_AUS</v>
      </c>
      <c r="B411" s="1" t="str">
        <f t="shared" si="48"/>
        <v>2001_AUS#ab</v>
      </c>
      <c r="C411" s="3">
        <v>36954</v>
      </c>
      <c r="D411" s="1">
        <f t="shared" si="45"/>
        <v>2001</v>
      </c>
      <c r="E411" s="1" t="s">
        <v>11</v>
      </c>
      <c r="F411" s="1" t="s">
        <v>12</v>
      </c>
      <c r="G411" s="6" t="s">
        <v>13</v>
      </c>
      <c r="H411" s="2">
        <v>23</v>
      </c>
      <c r="I411" s="2" t="s">
        <v>847</v>
      </c>
      <c r="J411" s="2" t="s">
        <v>841</v>
      </c>
      <c r="K411" s="2" t="s">
        <v>842</v>
      </c>
      <c r="Q411" s="1">
        <v>20</v>
      </c>
      <c r="R411" s="1" t="s">
        <v>865</v>
      </c>
      <c r="T411" s="8" t="str">
        <f t="shared" si="49"/>
        <v/>
      </c>
      <c r="U411" s="8">
        <f t="shared" si="50"/>
        <v>90.798000000000002</v>
      </c>
      <c r="V411" s="8" t="str">
        <f t="shared" si="46"/>
        <v/>
      </c>
    </row>
    <row r="412" spans="1:22" ht="11.25" customHeight="1" x14ac:dyDescent="0.2">
      <c r="A412" s="1" t="str">
        <f t="shared" si="47"/>
        <v>2000_AUS</v>
      </c>
      <c r="B412" s="1" t="str">
        <f t="shared" si="48"/>
        <v>2000_AUS#1</v>
      </c>
      <c r="C412" s="3">
        <v>36597</v>
      </c>
      <c r="D412" s="1">
        <f t="shared" ref="D412:D473" si="51">YEAR(C412)</f>
        <v>2000</v>
      </c>
      <c r="E412" s="1" t="s">
        <v>11</v>
      </c>
      <c r="F412" s="1" t="s">
        <v>12</v>
      </c>
      <c r="G412" s="6">
        <v>1</v>
      </c>
      <c r="H412" s="2">
        <v>3</v>
      </c>
      <c r="I412" s="2" t="s">
        <v>361</v>
      </c>
      <c r="J412" s="2" t="s">
        <v>5</v>
      </c>
      <c r="K412" s="2" t="s">
        <v>5</v>
      </c>
      <c r="L412" s="2">
        <v>58</v>
      </c>
      <c r="M412" s="2">
        <v>10</v>
      </c>
      <c r="P412" s="1" t="s">
        <v>898</v>
      </c>
      <c r="Q412" s="1">
        <v>3</v>
      </c>
      <c r="R412" s="1" t="s">
        <v>920</v>
      </c>
      <c r="S412" s="1">
        <v>33</v>
      </c>
      <c r="T412" s="8">
        <f t="shared" si="49"/>
        <v>91.751999999999995</v>
      </c>
      <c r="U412" s="8">
        <f t="shared" si="50"/>
        <v>91.075000000000003</v>
      </c>
      <c r="V412" s="8">
        <f t="shared" si="46"/>
        <v>0.6769999999999925</v>
      </c>
    </row>
    <row r="413" spans="1:22" ht="11.25" customHeight="1" x14ac:dyDescent="0.2">
      <c r="A413" s="1" t="str">
        <f t="shared" si="47"/>
        <v>2000_AUS</v>
      </c>
      <c r="B413" s="1" t="str">
        <f t="shared" si="48"/>
        <v>2000_AUS#2</v>
      </c>
      <c r="C413" s="3">
        <v>36597</v>
      </c>
      <c r="D413" s="1">
        <f t="shared" si="51"/>
        <v>2000</v>
      </c>
      <c r="E413" s="1" t="s">
        <v>11</v>
      </c>
      <c r="F413" s="1" t="s">
        <v>12</v>
      </c>
      <c r="G413" s="6">
        <v>2</v>
      </c>
      <c r="H413" s="2">
        <v>4</v>
      </c>
      <c r="I413" s="2" t="s">
        <v>412</v>
      </c>
      <c r="J413" s="2" t="s">
        <v>5</v>
      </c>
      <c r="K413" s="2" t="s">
        <v>5</v>
      </c>
      <c r="L413" s="2">
        <v>58</v>
      </c>
      <c r="M413" s="2">
        <v>6</v>
      </c>
      <c r="P413" s="1" t="s">
        <v>897</v>
      </c>
      <c r="Q413" s="1">
        <v>4</v>
      </c>
      <c r="R413" s="1" t="s">
        <v>921</v>
      </c>
      <c r="S413" s="1">
        <v>1</v>
      </c>
      <c r="T413" s="8">
        <f t="shared" si="49"/>
        <v>91.480999999999995</v>
      </c>
      <c r="U413" s="8">
        <f t="shared" si="50"/>
        <v>91.102000000000004</v>
      </c>
      <c r="V413" s="8">
        <f t="shared" ref="V413:V474" si="52">IF(OR($T413="",$U413=""),"",$T413-$U413)</f>
        <v>0.37899999999999068</v>
      </c>
    </row>
    <row r="414" spans="1:22" ht="11.25" customHeight="1" x14ac:dyDescent="0.2">
      <c r="A414" s="1" t="str">
        <f t="shared" si="47"/>
        <v>2000_AUS</v>
      </c>
      <c r="B414" s="1" t="str">
        <f t="shared" si="48"/>
        <v>2000_AUS#3</v>
      </c>
      <c r="C414" s="3">
        <v>36597</v>
      </c>
      <c r="D414" s="1">
        <f t="shared" si="51"/>
        <v>2000</v>
      </c>
      <c r="E414" s="1" t="s">
        <v>11</v>
      </c>
      <c r="F414" s="1" t="s">
        <v>12</v>
      </c>
      <c r="G414" s="6">
        <v>3</v>
      </c>
      <c r="H414" s="2">
        <v>9</v>
      </c>
      <c r="I414" s="2" t="s">
        <v>586</v>
      </c>
      <c r="J414" s="2" t="s">
        <v>38</v>
      </c>
      <c r="K414" s="2" t="s">
        <v>507</v>
      </c>
      <c r="L414" s="2">
        <v>58</v>
      </c>
      <c r="M414" s="2">
        <v>4</v>
      </c>
      <c r="P414" s="1" t="s">
        <v>901</v>
      </c>
      <c r="Q414" s="1">
        <v>11</v>
      </c>
      <c r="R414" s="1" t="s">
        <v>927</v>
      </c>
      <c r="T414" s="8">
        <f t="shared" si="49"/>
        <v>92.525000000000006</v>
      </c>
      <c r="U414" s="8">
        <f t="shared" si="50"/>
        <v>92.22</v>
      </c>
      <c r="V414" s="8">
        <f t="shared" si="52"/>
        <v>0.30500000000000682</v>
      </c>
    </row>
    <row r="415" spans="1:22" ht="11.25" customHeight="1" x14ac:dyDescent="0.2">
      <c r="A415" s="1" t="str">
        <f t="shared" si="47"/>
        <v>2000_AUS</v>
      </c>
      <c r="B415" s="1" t="str">
        <f t="shared" si="48"/>
        <v>2000_AUS#4</v>
      </c>
      <c r="C415" s="3">
        <v>36597</v>
      </c>
      <c r="D415" s="1">
        <f t="shared" si="51"/>
        <v>2000</v>
      </c>
      <c r="E415" s="1" t="s">
        <v>11</v>
      </c>
      <c r="F415" s="1" t="s">
        <v>12</v>
      </c>
      <c r="G415" s="6">
        <v>4</v>
      </c>
      <c r="H415" s="2">
        <v>22</v>
      </c>
      <c r="I415" s="2" t="s">
        <v>628</v>
      </c>
      <c r="J415" s="2" t="s">
        <v>672</v>
      </c>
      <c r="K415" s="2" t="s">
        <v>107</v>
      </c>
      <c r="L415" s="2">
        <v>58</v>
      </c>
      <c r="M415" s="2">
        <v>3</v>
      </c>
      <c r="P415" s="1" t="s">
        <v>903</v>
      </c>
      <c r="Q415" s="1">
        <v>8</v>
      </c>
      <c r="R415" s="1" t="s">
        <v>924</v>
      </c>
      <c r="T415" s="8">
        <f t="shared" si="49"/>
        <v>93.185000000000002</v>
      </c>
      <c r="U415" s="8">
        <f t="shared" si="50"/>
        <v>91.968000000000004</v>
      </c>
      <c r="V415" s="8">
        <f t="shared" si="52"/>
        <v>1.2169999999999987</v>
      </c>
    </row>
    <row r="416" spans="1:22" ht="11.25" customHeight="1" x14ac:dyDescent="0.2">
      <c r="A416" s="1" t="str">
        <f t="shared" si="47"/>
        <v>2000_AUS</v>
      </c>
      <c r="B416" s="1" t="str">
        <f t="shared" si="48"/>
        <v>2000_AUS#5</v>
      </c>
      <c r="C416" s="3">
        <v>36597</v>
      </c>
      <c r="D416" s="1">
        <f t="shared" si="51"/>
        <v>2000</v>
      </c>
      <c r="E416" s="1" t="s">
        <v>11</v>
      </c>
      <c r="F416" s="1" t="s">
        <v>12</v>
      </c>
      <c r="G416" s="6">
        <v>5</v>
      </c>
      <c r="H416" s="2">
        <v>11</v>
      </c>
      <c r="I416" s="2" t="s">
        <v>508</v>
      </c>
      <c r="J416" s="2" t="s">
        <v>844</v>
      </c>
      <c r="K416" s="2" t="s">
        <v>888</v>
      </c>
      <c r="L416" s="2">
        <v>58</v>
      </c>
      <c r="M416" s="2">
        <v>2</v>
      </c>
      <c r="P416" s="1" t="s">
        <v>908</v>
      </c>
      <c r="Q416" s="1">
        <v>9</v>
      </c>
      <c r="R416" s="1" t="s">
        <v>925</v>
      </c>
      <c r="T416" s="8">
        <f t="shared" si="49"/>
        <v>93.448999999999998</v>
      </c>
      <c r="U416" s="8">
        <f t="shared" si="50"/>
        <v>91.992000000000004</v>
      </c>
      <c r="V416" s="8">
        <f t="shared" si="52"/>
        <v>1.4569999999999936</v>
      </c>
    </row>
    <row r="417" spans="1:22" ht="11.25" customHeight="1" x14ac:dyDescent="0.2">
      <c r="A417" s="1" t="str">
        <f t="shared" si="47"/>
        <v>2000_AUS</v>
      </c>
      <c r="B417" s="1" t="str">
        <f t="shared" si="48"/>
        <v>2000_AUS#dsq</v>
      </c>
      <c r="C417" s="3">
        <v>36597</v>
      </c>
      <c r="D417" s="1">
        <f t="shared" si="51"/>
        <v>2000</v>
      </c>
      <c r="E417" s="1" t="s">
        <v>11</v>
      </c>
      <c r="F417" s="1" t="s">
        <v>12</v>
      </c>
      <c r="G417" s="6" t="s">
        <v>264</v>
      </c>
      <c r="H417" s="2">
        <v>17</v>
      </c>
      <c r="I417" s="2" t="s">
        <v>800</v>
      </c>
      <c r="J417" s="2" t="s">
        <v>110</v>
      </c>
      <c r="K417" s="2" t="s">
        <v>671</v>
      </c>
      <c r="L417" s="2">
        <v>58</v>
      </c>
      <c r="P417" s="1" t="s">
        <v>910</v>
      </c>
      <c r="Q417" s="1">
        <v>10</v>
      </c>
      <c r="R417" s="1" t="s">
        <v>926</v>
      </c>
      <c r="T417" s="8">
        <f t="shared" si="49"/>
        <v>93.471000000000004</v>
      </c>
      <c r="U417" s="8">
        <f t="shared" si="50"/>
        <v>92.018000000000001</v>
      </c>
      <c r="V417" s="8">
        <f t="shared" si="52"/>
        <v>1.453000000000003</v>
      </c>
    </row>
    <row r="418" spans="1:22" ht="11.25" customHeight="1" x14ac:dyDescent="0.2">
      <c r="A418" s="1" t="str">
        <f t="shared" si="47"/>
        <v>2000_AUS</v>
      </c>
      <c r="B418" s="1" t="str">
        <f t="shared" si="48"/>
        <v>2000_AUS#6</v>
      </c>
      <c r="C418" s="3">
        <v>36597</v>
      </c>
      <c r="D418" s="1">
        <f t="shared" si="51"/>
        <v>2000</v>
      </c>
      <c r="E418" s="1" t="s">
        <v>11</v>
      </c>
      <c r="F418" s="1" t="s">
        <v>12</v>
      </c>
      <c r="G418" s="6">
        <v>6</v>
      </c>
      <c r="H418" s="2">
        <v>23</v>
      </c>
      <c r="I418" s="2" t="s">
        <v>889</v>
      </c>
      <c r="J418" s="2" t="s">
        <v>672</v>
      </c>
      <c r="K418" s="2" t="s">
        <v>107</v>
      </c>
      <c r="L418" s="2">
        <v>58</v>
      </c>
      <c r="M418" s="2">
        <v>1</v>
      </c>
      <c r="P418" s="1" t="s">
        <v>907</v>
      </c>
      <c r="Q418" s="1">
        <v>16</v>
      </c>
      <c r="R418" s="1" t="s">
        <v>932</v>
      </c>
      <c r="T418" s="8">
        <f t="shared" si="49"/>
        <v>93.435000000000002</v>
      </c>
      <c r="U418" s="8">
        <f t="shared" si="50"/>
        <v>93.117000000000004</v>
      </c>
      <c r="V418" s="8">
        <f t="shared" si="52"/>
        <v>0.31799999999999784</v>
      </c>
    </row>
    <row r="419" spans="1:22" ht="11.25" customHeight="1" x14ac:dyDescent="0.2">
      <c r="A419" s="1" t="str">
        <f t="shared" si="47"/>
        <v>2000_AUS</v>
      </c>
      <c r="B419" s="1" t="str">
        <f t="shared" si="48"/>
        <v>2000_AUS#7</v>
      </c>
      <c r="C419" s="3">
        <v>36597</v>
      </c>
      <c r="D419" s="1">
        <f t="shared" si="51"/>
        <v>2000</v>
      </c>
      <c r="E419" s="1" t="s">
        <v>11</v>
      </c>
      <c r="F419" s="1" t="s">
        <v>12</v>
      </c>
      <c r="G419" s="6">
        <v>7</v>
      </c>
      <c r="H419" s="2">
        <v>12</v>
      </c>
      <c r="I419" s="2" t="s">
        <v>588</v>
      </c>
      <c r="J419" s="2" t="s">
        <v>844</v>
      </c>
      <c r="K419" s="2" t="s">
        <v>888</v>
      </c>
      <c r="L419" s="2">
        <v>58</v>
      </c>
      <c r="P419" s="1" t="s">
        <v>909</v>
      </c>
      <c r="Q419" s="1">
        <v>14</v>
      </c>
      <c r="R419" s="1" t="s">
        <v>930</v>
      </c>
      <c r="T419" s="8">
        <f t="shared" si="49"/>
        <v>93.459000000000003</v>
      </c>
      <c r="U419" s="8">
        <f t="shared" si="50"/>
        <v>92.775000000000006</v>
      </c>
      <c r="V419" s="8">
        <f t="shared" si="52"/>
        <v>0.6839999999999975</v>
      </c>
    </row>
    <row r="420" spans="1:22" ht="11.25" customHeight="1" x14ac:dyDescent="0.2">
      <c r="A420" s="1" t="str">
        <f t="shared" si="47"/>
        <v>2000_AUS</v>
      </c>
      <c r="B420" s="1" t="str">
        <f t="shared" si="48"/>
        <v>2000_AUS#8</v>
      </c>
      <c r="C420" s="3">
        <v>36597</v>
      </c>
      <c r="D420" s="1">
        <f t="shared" si="51"/>
        <v>2000</v>
      </c>
      <c r="E420" s="1" t="s">
        <v>11</v>
      </c>
      <c r="F420" s="1" t="s">
        <v>12</v>
      </c>
      <c r="G420" s="6">
        <v>8</v>
      </c>
      <c r="H420" s="2">
        <v>20</v>
      </c>
      <c r="I420" s="2" t="s">
        <v>890</v>
      </c>
      <c r="J420" s="2" t="s">
        <v>675</v>
      </c>
      <c r="K420" s="2" t="s">
        <v>891</v>
      </c>
      <c r="L420" s="2">
        <v>57</v>
      </c>
      <c r="P420" s="1" t="s">
        <v>905</v>
      </c>
      <c r="Q420" s="1">
        <v>18</v>
      </c>
      <c r="R420" s="1" t="s">
        <v>934</v>
      </c>
      <c r="T420" s="8">
        <f t="shared" si="49"/>
        <v>93.230999999999995</v>
      </c>
      <c r="U420" s="8">
        <f t="shared" si="50"/>
        <v>93.260999999999996</v>
      </c>
      <c r="V420" s="8">
        <f t="shared" si="52"/>
        <v>-3.0000000000001137E-2</v>
      </c>
    </row>
    <row r="421" spans="1:22" ht="11.25" customHeight="1" x14ac:dyDescent="0.2">
      <c r="A421" s="1" t="str">
        <f t="shared" si="47"/>
        <v>2000_AUS</v>
      </c>
      <c r="B421" s="1" t="str">
        <f t="shared" si="48"/>
        <v>2000_AUS#9</v>
      </c>
      <c r="C421" s="3">
        <v>36597</v>
      </c>
      <c r="D421" s="1">
        <f t="shared" si="51"/>
        <v>2000</v>
      </c>
      <c r="E421" s="1" t="s">
        <v>11</v>
      </c>
      <c r="F421" s="1" t="s">
        <v>12</v>
      </c>
      <c r="G421" s="6">
        <v>9</v>
      </c>
      <c r="H421" s="2">
        <v>15</v>
      </c>
      <c r="I421" s="2" t="s">
        <v>408</v>
      </c>
      <c r="J421" s="2" t="s">
        <v>841</v>
      </c>
      <c r="K421" s="2" t="s">
        <v>892</v>
      </c>
      <c r="L421" s="2">
        <v>56</v>
      </c>
      <c r="P421" s="1" t="s">
        <v>912</v>
      </c>
      <c r="Q421" s="1">
        <v>15</v>
      </c>
      <c r="R421" s="1" t="s">
        <v>931</v>
      </c>
      <c r="T421" s="8">
        <f t="shared" si="49"/>
        <v>94.111000000000004</v>
      </c>
      <c r="U421" s="8">
        <f t="shared" si="50"/>
        <v>93.024000000000001</v>
      </c>
      <c r="V421" s="8">
        <f t="shared" si="52"/>
        <v>1.0870000000000033</v>
      </c>
    </row>
    <row r="422" spans="1:22" ht="11.25" customHeight="1" x14ac:dyDescent="0.2">
      <c r="A422" s="1" t="str">
        <f t="shared" si="47"/>
        <v>2000_AUS</v>
      </c>
      <c r="B422" s="1" t="str">
        <f t="shared" si="48"/>
        <v>2000_AUS#ab</v>
      </c>
      <c r="C422" s="3">
        <v>36597</v>
      </c>
      <c r="D422" s="1">
        <f t="shared" si="51"/>
        <v>2000</v>
      </c>
      <c r="E422" s="1" t="s">
        <v>11</v>
      </c>
      <c r="F422" s="1" t="s">
        <v>12</v>
      </c>
      <c r="G422" s="6" t="s">
        <v>13</v>
      </c>
      <c r="H422" s="2">
        <v>10</v>
      </c>
      <c r="I422" s="2" t="s">
        <v>181</v>
      </c>
      <c r="J422" s="2" t="s">
        <v>38</v>
      </c>
      <c r="K422" s="2" t="s">
        <v>507</v>
      </c>
      <c r="L422" s="2">
        <v>46</v>
      </c>
      <c r="P422" s="1" t="s">
        <v>906</v>
      </c>
      <c r="Q422" s="1">
        <v>21</v>
      </c>
      <c r="R422" s="1" t="s">
        <v>936</v>
      </c>
      <c r="T422" s="8">
        <f t="shared" si="49"/>
        <v>93.350999999999999</v>
      </c>
      <c r="U422" s="8">
        <f t="shared" si="50"/>
        <v>93.828000000000003</v>
      </c>
      <c r="V422" s="8">
        <f t="shared" si="52"/>
        <v>-0.47700000000000387</v>
      </c>
    </row>
    <row r="423" spans="1:22" ht="11.25" customHeight="1" x14ac:dyDescent="0.2">
      <c r="A423" s="1" t="str">
        <f t="shared" si="47"/>
        <v>2000_AUS</v>
      </c>
      <c r="B423" s="1" t="str">
        <f t="shared" si="48"/>
        <v>2000_AUS#ab</v>
      </c>
      <c r="C423" s="3">
        <v>36597</v>
      </c>
      <c r="D423" s="1">
        <f t="shared" si="51"/>
        <v>2000</v>
      </c>
      <c r="E423" s="1" t="s">
        <v>11</v>
      </c>
      <c r="F423" s="1" t="s">
        <v>12</v>
      </c>
      <c r="G423" s="6" t="s">
        <v>13</v>
      </c>
      <c r="H423" s="2">
        <v>16</v>
      </c>
      <c r="I423" s="2" t="s">
        <v>893</v>
      </c>
      <c r="J423" s="2" t="s">
        <v>110</v>
      </c>
      <c r="K423" s="2" t="s">
        <v>671</v>
      </c>
      <c r="L423" s="2">
        <v>41</v>
      </c>
      <c r="P423" s="1" t="s">
        <v>902</v>
      </c>
      <c r="Q423" s="1">
        <v>19</v>
      </c>
      <c r="R423" s="1" t="s">
        <v>935</v>
      </c>
      <c r="T423" s="8">
        <f t="shared" si="49"/>
        <v>92.977000000000004</v>
      </c>
      <c r="U423" s="8">
        <f t="shared" si="50"/>
        <v>93.378</v>
      </c>
      <c r="V423" s="8">
        <f t="shared" si="52"/>
        <v>-0.40099999999999625</v>
      </c>
    </row>
    <row r="424" spans="1:22" ht="11.25" customHeight="1" x14ac:dyDescent="0.2">
      <c r="A424" s="1" t="str">
        <f t="shared" si="47"/>
        <v>2000_AUS</v>
      </c>
      <c r="B424" s="1" t="str">
        <f t="shared" si="48"/>
        <v>2000_AUS#ab</v>
      </c>
      <c r="C424" s="3">
        <v>36597</v>
      </c>
      <c r="D424" s="1">
        <f t="shared" si="51"/>
        <v>2000</v>
      </c>
      <c r="E424" s="1" t="s">
        <v>11</v>
      </c>
      <c r="F424" s="1" t="s">
        <v>12</v>
      </c>
      <c r="G424" s="6" t="s">
        <v>13</v>
      </c>
      <c r="H424" s="2">
        <v>21</v>
      </c>
      <c r="I424" s="2" t="s">
        <v>847</v>
      </c>
      <c r="J424" s="2" t="s">
        <v>675</v>
      </c>
      <c r="K424" s="2" t="s">
        <v>891</v>
      </c>
      <c r="L424" s="2">
        <v>40</v>
      </c>
      <c r="P424" s="1" t="s">
        <v>915</v>
      </c>
      <c r="Q424" s="1">
        <v>22</v>
      </c>
      <c r="R424" s="1" t="s">
        <v>937</v>
      </c>
      <c r="T424" s="8">
        <f t="shared" si="49"/>
        <v>95.241</v>
      </c>
      <c r="U424" s="8">
        <f t="shared" si="50"/>
        <v>94.704999999999998</v>
      </c>
      <c r="V424" s="8">
        <f t="shared" si="52"/>
        <v>0.53600000000000136</v>
      </c>
    </row>
    <row r="425" spans="1:22" ht="11.25" customHeight="1" x14ac:dyDescent="0.2">
      <c r="A425" s="1" t="str">
        <f t="shared" si="47"/>
        <v>2000_AUS</v>
      </c>
      <c r="B425" s="1" t="str">
        <f t="shared" si="48"/>
        <v>2000_AUS#ab</v>
      </c>
      <c r="C425" s="3">
        <v>36597</v>
      </c>
      <c r="D425" s="1">
        <f t="shared" si="51"/>
        <v>2000</v>
      </c>
      <c r="E425" s="1" t="s">
        <v>11</v>
      </c>
      <c r="F425" s="1" t="s">
        <v>12</v>
      </c>
      <c r="G425" s="6" t="s">
        <v>13</v>
      </c>
      <c r="H425" s="2">
        <v>5</v>
      </c>
      <c r="I425" s="2" t="s">
        <v>756</v>
      </c>
      <c r="J425" s="2" t="s">
        <v>673</v>
      </c>
      <c r="K425" s="2" t="s">
        <v>894</v>
      </c>
      <c r="L425" s="2">
        <v>39</v>
      </c>
      <c r="P425" s="1" t="s">
        <v>899</v>
      </c>
      <c r="Q425" s="1">
        <v>5</v>
      </c>
      <c r="R425" s="1" t="s">
        <v>922</v>
      </c>
      <c r="S425" s="1">
        <v>6</v>
      </c>
      <c r="T425" s="8">
        <f t="shared" si="49"/>
        <v>92.11</v>
      </c>
      <c r="U425" s="8">
        <f t="shared" si="50"/>
        <v>91.358999999999995</v>
      </c>
      <c r="V425" s="8">
        <f t="shared" si="52"/>
        <v>0.75100000000000477</v>
      </c>
    </row>
    <row r="426" spans="1:22" ht="11.25" customHeight="1" x14ac:dyDescent="0.2">
      <c r="A426" s="1" t="str">
        <f t="shared" si="47"/>
        <v>2000_AUS</v>
      </c>
      <c r="B426" s="1" t="str">
        <f t="shared" si="48"/>
        <v>2000_AUS#ab</v>
      </c>
      <c r="C426" s="3">
        <v>36597</v>
      </c>
      <c r="D426" s="1">
        <f t="shared" si="51"/>
        <v>2000</v>
      </c>
      <c r="E426" s="1" t="s">
        <v>11</v>
      </c>
      <c r="F426" s="1" t="s">
        <v>12</v>
      </c>
      <c r="G426" s="6" t="s">
        <v>13</v>
      </c>
      <c r="H426" s="2">
        <v>6</v>
      </c>
      <c r="I426" s="2" t="s">
        <v>409</v>
      </c>
      <c r="J426" s="2" t="s">
        <v>673</v>
      </c>
      <c r="K426" s="2" t="s">
        <v>894</v>
      </c>
      <c r="L426" s="2">
        <v>35</v>
      </c>
      <c r="P426" s="1" t="s">
        <v>904</v>
      </c>
      <c r="Q426" s="1">
        <v>6</v>
      </c>
      <c r="R426" s="1" t="s">
        <v>823</v>
      </c>
      <c r="T426" s="8">
        <f t="shared" si="49"/>
        <v>93.222999999999999</v>
      </c>
      <c r="U426" s="8">
        <f t="shared" si="50"/>
        <v>91.504000000000005</v>
      </c>
      <c r="V426" s="8">
        <f t="shared" si="52"/>
        <v>1.7189999999999941</v>
      </c>
    </row>
    <row r="427" spans="1:22" ht="11.25" customHeight="1" x14ac:dyDescent="0.2">
      <c r="A427" s="1" t="str">
        <f t="shared" si="47"/>
        <v>2000_AUS</v>
      </c>
      <c r="B427" s="1" t="str">
        <f t="shared" si="48"/>
        <v>2000_AUS#ab</v>
      </c>
      <c r="C427" s="3">
        <v>36597</v>
      </c>
      <c r="D427" s="1">
        <f t="shared" si="51"/>
        <v>2000</v>
      </c>
      <c r="E427" s="1" t="s">
        <v>11</v>
      </c>
      <c r="F427" s="1" t="s">
        <v>12</v>
      </c>
      <c r="G427" s="6" t="s">
        <v>13</v>
      </c>
      <c r="H427" s="2">
        <v>14</v>
      </c>
      <c r="I427" s="2" t="s">
        <v>840</v>
      </c>
      <c r="J427" s="2" t="s">
        <v>841</v>
      </c>
      <c r="K427" s="2" t="s">
        <v>892</v>
      </c>
      <c r="L427" s="2">
        <v>27</v>
      </c>
      <c r="P427" s="1" t="s">
        <v>914</v>
      </c>
      <c r="Q427" s="1">
        <v>17</v>
      </c>
      <c r="R427" s="1" t="s">
        <v>933</v>
      </c>
      <c r="T427" s="8">
        <f t="shared" si="49"/>
        <v>95.087999999999994</v>
      </c>
      <c r="U427" s="8">
        <f t="shared" si="50"/>
        <v>93.197000000000003</v>
      </c>
      <c r="V427" s="8">
        <f t="shared" si="52"/>
        <v>1.8909999999999911</v>
      </c>
    </row>
    <row r="428" spans="1:22" ht="11.25" customHeight="1" x14ac:dyDescent="0.2">
      <c r="A428" s="1" t="str">
        <f t="shared" si="47"/>
        <v>2000_AUS</v>
      </c>
      <c r="B428" s="1" t="str">
        <f t="shared" si="48"/>
        <v>2000_AUS#ab</v>
      </c>
      <c r="C428" s="3">
        <v>36597</v>
      </c>
      <c r="D428" s="1">
        <f t="shared" si="51"/>
        <v>2000</v>
      </c>
      <c r="E428" s="1" t="s">
        <v>11</v>
      </c>
      <c r="F428" s="1" t="s">
        <v>12</v>
      </c>
      <c r="G428" s="6" t="s">
        <v>13</v>
      </c>
      <c r="H428" s="2">
        <v>1</v>
      </c>
      <c r="I428" s="2" t="s">
        <v>845</v>
      </c>
      <c r="J428" s="2" t="s">
        <v>33</v>
      </c>
      <c r="K428" s="2" t="s">
        <v>20</v>
      </c>
      <c r="L428" s="2">
        <v>18</v>
      </c>
      <c r="P428" s="1" t="s">
        <v>900</v>
      </c>
      <c r="Q428" s="1">
        <v>1</v>
      </c>
      <c r="R428" s="1" t="s">
        <v>918</v>
      </c>
      <c r="S428" s="1">
        <v>18</v>
      </c>
      <c r="T428" s="8">
        <f t="shared" si="49"/>
        <v>92.433000000000007</v>
      </c>
      <c r="U428" s="8">
        <f t="shared" si="50"/>
        <v>90.555999999999997</v>
      </c>
      <c r="V428" s="8">
        <f t="shared" si="52"/>
        <v>1.8770000000000095</v>
      </c>
    </row>
    <row r="429" spans="1:22" ht="11.25" customHeight="1" x14ac:dyDescent="0.2">
      <c r="A429" s="1" t="str">
        <f t="shared" si="47"/>
        <v>2000_AUS</v>
      </c>
      <c r="B429" s="1" t="str">
        <f t="shared" si="48"/>
        <v>2000_AUS#ab</v>
      </c>
      <c r="C429" s="3">
        <v>36597</v>
      </c>
      <c r="D429" s="1">
        <f t="shared" si="51"/>
        <v>2000</v>
      </c>
      <c r="E429" s="1" t="s">
        <v>11</v>
      </c>
      <c r="F429" s="1" t="s">
        <v>12</v>
      </c>
      <c r="G429" s="6" t="s">
        <v>13</v>
      </c>
      <c r="H429" s="2">
        <v>19</v>
      </c>
      <c r="I429" s="2" t="s">
        <v>757</v>
      </c>
      <c r="J429" s="2" t="s">
        <v>762</v>
      </c>
      <c r="K429" s="2" t="s">
        <v>895</v>
      </c>
      <c r="L429" s="2">
        <v>16</v>
      </c>
      <c r="P429" s="1" t="s">
        <v>913</v>
      </c>
      <c r="Q429" s="1">
        <v>13</v>
      </c>
      <c r="R429" s="1" t="s">
        <v>929</v>
      </c>
      <c r="T429" s="8">
        <f t="shared" si="49"/>
        <v>94.834000000000003</v>
      </c>
      <c r="U429" s="8">
        <f t="shared" si="50"/>
        <v>92.477000000000004</v>
      </c>
      <c r="V429" s="8">
        <f t="shared" si="52"/>
        <v>2.3569999999999993</v>
      </c>
    </row>
    <row r="430" spans="1:22" ht="11.25" customHeight="1" x14ac:dyDescent="0.2">
      <c r="A430" s="1" t="str">
        <f t="shared" si="47"/>
        <v>2000_AUS</v>
      </c>
      <c r="B430" s="1" t="str">
        <f t="shared" si="48"/>
        <v>2000_AUS#ab</v>
      </c>
      <c r="C430" s="3">
        <v>36597</v>
      </c>
      <c r="D430" s="1">
        <f t="shared" si="51"/>
        <v>2000</v>
      </c>
      <c r="E430" s="1" t="s">
        <v>11</v>
      </c>
      <c r="F430" s="1" t="s">
        <v>12</v>
      </c>
      <c r="G430" s="6" t="s">
        <v>13</v>
      </c>
      <c r="H430" s="2">
        <v>2</v>
      </c>
      <c r="I430" s="2" t="s">
        <v>549</v>
      </c>
      <c r="J430" s="2" t="s">
        <v>33</v>
      </c>
      <c r="K430" s="2" t="s">
        <v>20</v>
      </c>
      <c r="L430" s="2">
        <v>11</v>
      </c>
      <c r="P430" s="1" t="s">
        <v>911</v>
      </c>
      <c r="Q430" s="1">
        <v>2</v>
      </c>
      <c r="R430" s="1" t="s">
        <v>919</v>
      </c>
      <c r="T430" s="8">
        <f t="shared" si="49"/>
        <v>93.653000000000006</v>
      </c>
      <c r="U430" s="8">
        <f t="shared" si="50"/>
        <v>90.91</v>
      </c>
      <c r="V430" s="8">
        <f t="shared" si="52"/>
        <v>2.7430000000000092</v>
      </c>
    </row>
    <row r="431" spans="1:22" ht="11.25" customHeight="1" x14ac:dyDescent="0.2">
      <c r="A431" s="1" t="str">
        <f t="shared" si="47"/>
        <v>2000_AUS</v>
      </c>
      <c r="B431" s="1" t="str">
        <f t="shared" si="48"/>
        <v>2000_AUS#ab</v>
      </c>
      <c r="C431" s="3">
        <v>36597</v>
      </c>
      <c r="D431" s="1">
        <f t="shared" si="51"/>
        <v>2000</v>
      </c>
      <c r="E431" s="1" t="s">
        <v>11</v>
      </c>
      <c r="F431" s="1" t="s">
        <v>12</v>
      </c>
      <c r="G431" s="6" t="s">
        <v>13</v>
      </c>
      <c r="H431" s="2">
        <v>18</v>
      </c>
      <c r="I431" s="2" t="s">
        <v>362</v>
      </c>
      <c r="J431" s="2" t="s">
        <v>762</v>
      </c>
      <c r="K431" s="2" t="s">
        <v>895</v>
      </c>
      <c r="L431" s="2">
        <v>6</v>
      </c>
      <c r="P431" s="1" t="s">
        <v>916</v>
      </c>
      <c r="Q431" s="1">
        <v>12</v>
      </c>
      <c r="R431" s="1" t="s">
        <v>928</v>
      </c>
      <c r="T431" s="8">
        <f t="shared" si="49"/>
        <v>95.662999999999997</v>
      </c>
      <c r="U431" s="8">
        <f t="shared" si="50"/>
        <v>92.322999999999993</v>
      </c>
      <c r="V431" s="8">
        <f t="shared" si="52"/>
        <v>3.3400000000000034</v>
      </c>
    </row>
    <row r="432" spans="1:22" ht="11.25" customHeight="1" x14ac:dyDescent="0.2">
      <c r="A432" s="1" t="str">
        <f t="shared" si="47"/>
        <v>2000_AUS</v>
      </c>
      <c r="B432" s="1" t="str">
        <f t="shared" si="48"/>
        <v>2000_AUS#ab</v>
      </c>
      <c r="C432" s="3">
        <v>36597</v>
      </c>
      <c r="D432" s="1">
        <f t="shared" si="51"/>
        <v>2000</v>
      </c>
      <c r="E432" s="1" t="s">
        <v>11</v>
      </c>
      <c r="F432" s="1" t="s">
        <v>12</v>
      </c>
      <c r="G432" s="6" t="s">
        <v>13</v>
      </c>
      <c r="H432" s="2">
        <v>7</v>
      </c>
      <c r="I432" s="2" t="s">
        <v>799</v>
      </c>
      <c r="J432" s="2" t="s">
        <v>711</v>
      </c>
      <c r="K432" s="2" t="s">
        <v>712</v>
      </c>
      <c r="L432" s="2">
        <v>6</v>
      </c>
      <c r="P432" s="1" t="s">
        <v>435</v>
      </c>
      <c r="Q432" s="1">
        <v>7</v>
      </c>
      <c r="R432" s="1" t="s">
        <v>923</v>
      </c>
      <c r="T432" s="8">
        <f t="shared" si="49"/>
        <v>95.789000000000001</v>
      </c>
      <c r="U432" s="8">
        <f t="shared" si="50"/>
        <v>91.513999999999996</v>
      </c>
      <c r="V432" s="8">
        <f t="shared" si="52"/>
        <v>4.2750000000000057</v>
      </c>
    </row>
    <row r="433" spans="1:22" ht="11.25" customHeight="1" x14ac:dyDescent="0.2">
      <c r="A433" s="1" t="str">
        <f t="shared" si="47"/>
        <v>2000_AUS</v>
      </c>
      <c r="B433" s="1" t="str">
        <f t="shared" si="48"/>
        <v>2000_AUS#ab</v>
      </c>
      <c r="C433" s="3">
        <v>36597</v>
      </c>
      <c r="D433" s="1">
        <f t="shared" si="51"/>
        <v>2000</v>
      </c>
      <c r="E433" s="1" t="s">
        <v>11</v>
      </c>
      <c r="F433" s="1" t="s">
        <v>12</v>
      </c>
      <c r="G433" s="6" t="s">
        <v>13</v>
      </c>
      <c r="H433" s="2">
        <v>8</v>
      </c>
      <c r="I433" s="2" t="s">
        <v>896</v>
      </c>
      <c r="J433" s="2" t="s">
        <v>711</v>
      </c>
      <c r="K433" s="2" t="s">
        <v>712</v>
      </c>
      <c r="L433" s="2">
        <v>1</v>
      </c>
      <c r="P433" s="1" t="s">
        <v>917</v>
      </c>
      <c r="Q433" s="1">
        <v>20</v>
      </c>
      <c r="R433" s="1" t="s">
        <v>496</v>
      </c>
      <c r="T433" s="8">
        <f t="shared" si="49"/>
        <v>132.97</v>
      </c>
      <c r="U433" s="8">
        <f t="shared" si="50"/>
        <v>93.638000000000005</v>
      </c>
      <c r="V433" s="8">
        <f t="shared" si="52"/>
        <v>39.331999999999994</v>
      </c>
    </row>
    <row r="434" spans="1:22" ht="11.25" customHeight="1" x14ac:dyDescent="0.2">
      <c r="A434" s="1" t="str">
        <f t="shared" si="47"/>
        <v>1999_AUS</v>
      </c>
      <c r="B434" s="1" t="str">
        <f t="shared" si="48"/>
        <v>1999_AUS#1</v>
      </c>
      <c r="C434" s="3">
        <v>36226</v>
      </c>
      <c r="D434" s="1">
        <f t="shared" si="51"/>
        <v>1999</v>
      </c>
      <c r="E434" s="1" t="s">
        <v>11</v>
      </c>
      <c r="F434" s="1" t="s">
        <v>12</v>
      </c>
      <c r="G434" s="6">
        <v>1</v>
      </c>
      <c r="H434" s="2">
        <v>4</v>
      </c>
      <c r="I434" s="2" t="s">
        <v>799</v>
      </c>
      <c r="J434" s="2" t="s">
        <v>5</v>
      </c>
      <c r="K434" s="2" t="s">
        <v>5</v>
      </c>
      <c r="L434" s="2">
        <v>57</v>
      </c>
      <c r="M434" s="2">
        <v>10</v>
      </c>
      <c r="P434" s="1" t="s">
        <v>968</v>
      </c>
      <c r="Q434" s="1">
        <v>6</v>
      </c>
      <c r="R434" s="1" t="s">
        <v>948</v>
      </c>
      <c r="S434" s="1">
        <v>40</v>
      </c>
      <c r="T434" s="8">
        <f t="shared" si="49"/>
        <v>93.56</v>
      </c>
      <c r="U434" s="8">
        <f t="shared" si="50"/>
        <v>92.289000000000001</v>
      </c>
      <c r="V434" s="8">
        <f t="shared" si="52"/>
        <v>1.2710000000000008</v>
      </c>
    </row>
    <row r="435" spans="1:22" ht="11.25" customHeight="1" x14ac:dyDescent="0.2">
      <c r="A435" s="1" t="str">
        <f t="shared" si="47"/>
        <v>1999_AUS</v>
      </c>
      <c r="B435" s="1" t="str">
        <f t="shared" si="48"/>
        <v>1999_AUS#2</v>
      </c>
      <c r="C435" s="3">
        <v>36226</v>
      </c>
      <c r="D435" s="1">
        <f t="shared" si="51"/>
        <v>1999</v>
      </c>
      <c r="E435" s="1" t="s">
        <v>11</v>
      </c>
      <c r="F435" s="1" t="s">
        <v>12</v>
      </c>
      <c r="G435" s="6">
        <v>2</v>
      </c>
      <c r="H435" s="2">
        <v>8</v>
      </c>
      <c r="I435" s="2" t="s">
        <v>756</v>
      </c>
      <c r="J435" s="2" t="s">
        <v>673</v>
      </c>
      <c r="K435" s="2" t="s">
        <v>894</v>
      </c>
      <c r="L435" s="2">
        <v>57</v>
      </c>
      <c r="M435" s="2">
        <v>6</v>
      </c>
      <c r="P435" s="1" t="s">
        <v>935</v>
      </c>
      <c r="Q435" s="1">
        <v>5</v>
      </c>
      <c r="R435" s="1" t="s">
        <v>947</v>
      </c>
      <c r="T435" s="8">
        <f t="shared" si="49"/>
        <v>93.378</v>
      </c>
      <c r="U435" s="8">
        <f t="shared" si="50"/>
        <v>92.275999999999996</v>
      </c>
      <c r="V435" s="8">
        <f t="shared" si="52"/>
        <v>1.1020000000000039</v>
      </c>
    </row>
    <row r="436" spans="1:22" ht="11.25" customHeight="1" x14ac:dyDescent="0.2">
      <c r="A436" s="1" t="str">
        <f t="shared" si="47"/>
        <v>1999_AUS</v>
      </c>
      <c r="B436" s="1" t="str">
        <f t="shared" si="48"/>
        <v>1999_AUS#3</v>
      </c>
      <c r="C436" s="3">
        <v>36226</v>
      </c>
      <c r="D436" s="1">
        <f t="shared" si="51"/>
        <v>1999</v>
      </c>
      <c r="E436" s="1" t="s">
        <v>11</v>
      </c>
      <c r="F436" s="1" t="s">
        <v>12</v>
      </c>
      <c r="G436" s="6">
        <v>3</v>
      </c>
      <c r="H436" s="2">
        <v>6</v>
      </c>
      <c r="I436" s="2" t="s">
        <v>586</v>
      </c>
      <c r="J436" s="2" t="s">
        <v>38</v>
      </c>
      <c r="K436" s="2" t="s">
        <v>895</v>
      </c>
      <c r="L436" s="2">
        <v>57</v>
      </c>
      <c r="M436" s="2">
        <v>4</v>
      </c>
      <c r="P436" s="1" t="s">
        <v>967</v>
      </c>
      <c r="Q436" s="1">
        <v>8</v>
      </c>
      <c r="R436" s="1" t="s">
        <v>950</v>
      </c>
      <c r="T436" s="8">
        <f t="shared" si="49"/>
        <v>93.406999999999996</v>
      </c>
      <c r="U436" s="8">
        <f t="shared" si="50"/>
        <v>92.691000000000003</v>
      </c>
      <c r="V436" s="8">
        <f t="shared" si="52"/>
        <v>0.71599999999999397</v>
      </c>
    </row>
    <row r="437" spans="1:22" ht="11.25" customHeight="1" x14ac:dyDescent="0.2">
      <c r="A437" s="1" t="str">
        <f t="shared" si="47"/>
        <v>1999_AUS</v>
      </c>
      <c r="B437" s="1" t="str">
        <f t="shared" si="48"/>
        <v>1999_AUS#4</v>
      </c>
      <c r="C437" s="3">
        <v>36226</v>
      </c>
      <c r="D437" s="1">
        <f t="shared" si="51"/>
        <v>1999</v>
      </c>
      <c r="E437" s="1" t="s">
        <v>11</v>
      </c>
      <c r="F437" s="1" t="s">
        <v>12</v>
      </c>
      <c r="G437" s="6">
        <v>4</v>
      </c>
      <c r="H437" s="2">
        <v>9</v>
      </c>
      <c r="I437" s="2" t="s">
        <v>508</v>
      </c>
      <c r="J437" s="2" t="s">
        <v>844</v>
      </c>
      <c r="K437" s="2" t="s">
        <v>888</v>
      </c>
      <c r="L437" s="2">
        <v>57</v>
      </c>
      <c r="M437" s="2">
        <v>3</v>
      </c>
      <c r="P437" s="1" t="s">
        <v>970</v>
      </c>
      <c r="Q437" s="1">
        <v>7</v>
      </c>
      <c r="R437" s="1" t="s">
        <v>949</v>
      </c>
      <c r="T437" s="8">
        <f t="shared" si="49"/>
        <v>93.656999999999996</v>
      </c>
      <c r="U437" s="8">
        <f t="shared" si="50"/>
        <v>92.54</v>
      </c>
      <c r="V437" s="8">
        <f t="shared" si="52"/>
        <v>1.1169999999999902</v>
      </c>
    </row>
    <row r="438" spans="1:22" ht="11.25" customHeight="1" x14ac:dyDescent="0.2">
      <c r="A438" s="1" t="str">
        <f t="shared" si="47"/>
        <v>1999_AUS</v>
      </c>
      <c r="B438" s="1" t="str">
        <f t="shared" si="48"/>
        <v>1999_AUS#5</v>
      </c>
      <c r="C438" s="3">
        <v>36226</v>
      </c>
      <c r="D438" s="1">
        <f t="shared" si="51"/>
        <v>1999</v>
      </c>
      <c r="E438" s="1" t="s">
        <v>11</v>
      </c>
      <c r="F438" s="1" t="s">
        <v>12</v>
      </c>
      <c r="G438" s="6">
        <v>5</v>
      </c>
      <c r="H438" s="2">
        <v>16</v>
      </c>
      <c r="I438" s="2" t="s">
        <v>412</v>
      </c>
      <c r="J438" s="2" t="s">
        <v>938</v>
      </c>
      <c r="K438" s="2" t="s">
        <v>712</v>
      </c>
      <c r="L438" s="2">
        <v>57</v>
      </c>
      <c r="M438" s="2">
        <v>2</v>
      </c>
      <c r="P438" s="1" t="s">
        <v>965</v>
      </c>
      <c r="Q438" s="1">
        <v>4</v>
      </c>
      <c r="R438" s="1" t="s">
        <v>946</v>
      </c>
      <c r="T438" s="8">
        <f t="shared" si="49"/>
        <v>92.894000000000005</v>
      </c>
      <c r="U438" s="8">
        <f t="shared" si="50"/>
        <v>92.147999999999996</v>
      </c>
      <c r="V438" s="8">
        <f t="shared" si="52"/>
        <v>0.74600000000000932</v>
      </c>
    </row>
    <row r="439" spans="1:22" ht="11.25" customHeight="1" x14ac:dyDescent="0.2">
      <c r="A439" s="1" t="str">
        <f t="shared" si="47"/>
        <v>1999_AUS</v>
      </c>
      <c r="B439" s="1" t="str">
        <f t="shared" si="48"/>
        <v>1999_AUS#6</v>
      </c>
      <c r="C439" s="3">
        <v>36226</v>
      </c>
      <c r="D439" s="1">
        <f t="shared" si="51"/>
        <v>1999</v>
      </c>
      <c r="E439" s="1" t="s">
        <v>11</v>
      </c>
      <c r="F439" s="1" t="s">
        <v>12</v>
      </c>
      <c r="G439" s="6">
        <v>6</v>
      </c>
      <c r="H439" s="2">
        <v>14</v>
      </c>
      <c r="I439" s="2" t="s">
        <v>362</v>
      </c>
      <c r="J439" s="2" t="s">
        <v>762</v>
      </c>
      <c r="K439" s="2" t="s">
        <v>762</v>
      </c>
      <c r="L439" s="2">
        <v>57</v>
      </c>
      <c r="M439" s="2">
        <v>1</v>
      </c>
      <c r="P439" s="1" t="s">
        <v>975</v>
      </c>
      <c r="Q439" s="1">
        <v>18</v>
      </c>
      <c r="R439" s="1" t="s">
        <v>959</v>
      </c>
      <c r="T439" s="8">
        <f t="shared" si="49"/>
        <v>95.22</v>
      </c>
      <c r="U439" s="8">
        <f t="shared" si="50"/>
        <v>94.244</v>
      </c>
      <c r="V439" s="8">
        <f t="shared" si="52"/>
        <v>0.97599999999999909</v>
      </c>
    </row>
    <row r="440" spans="1:22" ht="11.25" customHeight="1" x14ac:dyDescent="0.2">
      <c r="A440" s="1" t="str">
        <f t="shared" si="47"/>
        <v>1999_AUS</v>
      </c>
      <c r="B440" s="1" t="str">
        <f t="shared" si="48"/>
        <v>1999_AUS#7</v>
      </c>
      <c r="C440" s="3">
        <v>36226</v>
      </c>
      <c r="D440" s="1">
        <f t="shared" si="51"/>
        <v>1999</v>
      </c>
      <c r="E440" s="1" t="s">
        <v>11</v>
      </c>
      <c r="F440" s="1" t="s">
        <v>12</v>
      </c>
      <c r="G440" s="6">
        <v>7</v>
      </c>
      <c r="H440" s="2">
        <v>15</v>
      </c>
      <c r="I440" s="2" t="s">
        <v>939</v>
      </c>
      <c r="J440" s="2" t="s">
        <v>762</v>
      </c>
      <c r="K440" s="2" t="s">
        <v>762</v>
      </c>
      <c r="L440" s="2">
        <v>57</v>
      </c>
      <c r="P440" s="1" t="s">
        <v>976</v>
      </c>
      <c r="Q440" s="1">
        <v>17</v>
      </c>
      <c r="R440" s="1" t="s">
        <v>958</v>
      </c>
      <c r="T440" s="8">
        <f t="shared" si="49"/>
        <v>95.876999999999995</v>
      </c>
      <c r="U440" s="8">
        <f t="shared" si="50"/>
        <v>94.182000000000002</v>
      </c>
      <c r="V440" s="8">
        <f t="shared" si="52"/>
        <v>1.6949999999999932</v>
      </c>
    </row>
    <row r="441" spans="1:22" ht="11.25" customHeight="1" x14ac:dyDescent="0.2">
      <c r="A441" s="1" t="str">
        <f t="shared" si="47"/>
        <v>1999_AUS</v>
      </c>
      <c r="B441" s="1" t="str">
        <f t="shared" si="48"/>
        <v>1999_AUS#8</v>
      </c>
      <c r="C441" s="3">
        <v>36226</v>
      </c>
      <c r="D441" s="1">
        <f t="shared" si="51"/>
        <v>1999</v>
      </c>
      <c r="E441" s="1" t="s">
        <v>11</v>
      </c>
      <c r="F441" s="1" t="s">
        <v>12</v>
      </c>
      <c r="G441" s="6">
        <v>8</v>
      </c>
      <c r="H441" s="2">
        <v>3</v>
      </c>
      <c r="I441" s="2" t="s">
        <v>361</v>
      </c>
      <c r="J441" s="2" t="s">
        <v>5</v>
      </c>
      <c r="K441" s="2" t="s">
        <v>5</v>
      </c>
      <c r="L441" s="2">
        <v>56</v>
      </c>
      <c r="P441" s="1" t="s">
        <v>964</v>
      </c>
      <c r="Q441" s="1">
        <v>3</v>
      </c>
      <c r="R441" s="1" t="s">
        <v>945</v>
      </c>
      <c r="T441" s="8">
        <f t="shared" si="49"/>
        <v>92.111999999999995</v>
      </c>
      <c r="U441" s="8">
        <f t="shared" si="50"/>
        <v>91.781000000000006</v>
      </c>
      <c r="V441" s="8">
        <f t="shared" si="52"/>
        <v>0.33099999999998886</v>
      </c>
    </row>
    <row r="442" spans="1:22" ht="11.25" customHeight="1" x14ac:dyDescent="0.2">
      <c r="A442" s="1" t="str">
        <f t="shared" si="47"/>
        <v>1999_AUS</v>
      </c>
      <c r="B442" s="1" t="str">
        <f t="shared" si="48"/>
        <v>1999_AUS#ab</v>
      </c>
      <c r="C442" s="3">
        <v>36226</v>
      </c>
      <c r="D442" s="1">
        <f t="shared" si="51"/>
        <v>1999</v>
      </c>
      <c r="E442" s="1" t="s">
        <v>11</v>
      </c>
      <c r="F442" s="1" t="s">
        <v>12</v>
      </c>
      <c r="G442" s="6" t="s">
        <v>13</v>
      </c>
      <c r="H442" s="2">
        <v>23</v>
      </c>
      <c r="I442" s="2" t="s">
        <v>889</v>
      </c>
      <c r="J442" s="2" t="s">
        <v>672</v>
      </c>
      <c r="K442" s="2" t="s">
        <v>895</v>
      </c>
      <c r="L442" s="2">
        <v>48</v>
      </c>
      <c r="P442" s="1" t="s">
        <v>972</v>
      </c>
      <c r="Q442" s="1">
        <v>19</v>
      </c>
      <c r="R442" s="1" t="s">
        <v>960</v>
      </c>
      <c r="T442" s="8">
        <f t="shared" si="49"/>
        <v>94.756</v>
      </c>
      <c r="U442" s="8">
        <f t="shared" si="50"/>
        <v>94.412000000000006</v>
      </c>
      <c r="V442" s="8">
        <f t="shared" si="52"/>
        <v>0.34399999999999409</v>
      </c>
    </row>
    <row r="443" spans="1:22" ht="11.25" customHeight="1" x14ac:dyDescent="0.2">
      <c r="A443" s="1" t="str">
        <f t="shared" si="47"/>
        <v>1999_AUS</v>
      </c>
      <c r="B443" s="1" t="str">
        <f t="shared" si="48"/>
        <v>1999_AUS#ab</v>
      </c>
      <c r="C443" s="3">
        <v>36226</v>
      </c>
      <c r="D443" s="1">
        <f t="shared" si="51"/>
        <v>1999</v>
      </c>
      <c r="E443" s="1" t="s">
        <v>11</v>
      </c>
      <c r="F443" s="1" t="s">
        <v>12</v>
      </c>
      <c r="G443" s="6" t="s">
        <v>13</v>
      </c>
      <c r="H443" s="2">
        <v>20</v>
      </c>
      <c r="I443" s="2" t="s">
        <v>940</v>
      </c>
      <c r="J443" s="2" t="s">
        <v>675</v>
      </c>
      <c r="K443" s="2" t="s">
        <v>712</v>
      </c>
      <c r="L443" s="2">
        <v>42</v>
      </c>
      <c r="P443" s="1" t="s">
        <v>979</v>
      </c>
      <c r="Q443" s="1">
        <v>21</v>
      </c>
      <c r="R443" s="1" t="s">
        <v>962</v>
      </c>
      <c r="T443" s="8">
        <f t="shared" si="49"/>
        <v>97.072999999999993</v>
      </c>
      <c r="U443" s="8">
        <f t="shared" si="50"/>
        <v>95.316000000000003</v>
      </c>
      <c r="V443" s="8">
        <f t="shared" si="52"/>
        <v>1.7569999999999908</v>
      </c>
    </row>
    <row r="444" spans="1:22" ht="11.25" customHeight="1" x14ac:dyDescent="0.2">
      <c r="A444" s="1" t="str">
        <f t="shared" si="47"/>
        <v>1999_AUS</v>
      </c>
      <c r="B444" s="1" t="str">
        <f t="shared" si="48"/>
        <v>1999_AUS#ab</v>
      </c>
      <c r="C444" s="3">
        <v>36226</v>
      </c>
      <c r="D444" s="1">
        <f t="shared" si="51"/>
        <v>1999</v>
      </c>
      <c r="E444" s="1" t="s">
        <v>11</v>
      </c>
      <c r="F444" s="1" t="s">
        <v>12</v>
      </c>
      <c r="G444" s="6" t="s">
        <v>13</v>
      </c>
      <c r="H444" s="2">
        <v>10</v>
      </c>
      <c r="I444" s="2" t="s">
        <v>588</v>
      </c>
      <c r="J444" s="2" t="s">
        <v>844</v>
      </c>
      <c r="K444" s="2" t="s">
        <v>888</v>
      </c>
      <c r="L444" s="2">
        <v>28</v>
      </c>
      <c r="P444" s="1" t="s">
        <v>978</v>
      </c>
      <c r="Q444" s="1">
        <v>10</v>
      </c>
      <c r="R444" s="1" t="s">
        <v>952</v>
      </c>
      <c r="T444" s="8">
        <f t="shared" si="49"/>
        <v>96.067999999999998</v>
      </c>
      <c r="U444" s="8">
        <f t="shared" si="50"/>
        <v>92.789000000000001</v>
      </c>
      <c r="V444" s="8">
        <f t="shared" si="52"/>
        <v>3.2789999999999964</v>
      </c>
    </row>
    <row r="445" spans="1:22" ht="11.25" customHeight="1" x14ac:dyDescent="0.2">
      <c r="A445" s="1" t="str">
        <f t="shared" si="47"/>
        <v>1999_AUS</v>
      </c>
      <c r="B445" s="1" t="str">
        <f t="shared" si="48"/>
        <v>1999_AUS#ab</v>
      </c>
      <c r="C445" s="3">
        <v>36226</v>
      </c>
      <c r="D445" s="1">
        <f t="shared" si="51"/>
        <v>1999</v>
      </c>
      <c r="E445" s="1" t="s">
        <v>11</v>
      </c>
      <c r="F445" s="1" t="s">
        <v>12</v>
      </c>
      <c r="G445" s="6" t="s">
        <v>13</v>
      </c>
      <c r="H445" s="2">
        <v>12</v>
      </c>
      <c r="I445" s="2" t="s">
        <v>893</v>
      </c>
      <c r="J445" s="2" t="s">
        <v>110</v>
      </c>
      <c r="K445" s="2" t="s">
        <v>671</v>
      </c>
      <c r="L445" s="2">
        <v>27</v>
      </c>
      <c r="P445" s="1" t="s">
        <v>971</v>
      </c>
      <c r="Q445" s="1">
        <v>14</v>
      </c>
      <c r="R445" s="1" t="s">
        <v>955</v>
      </c>
      <c r="T445" s="8">
        <f t="shared" si="49"/>
        <v>94.748000000000005</v>
      </c>
      <c r="U445" s="8">
        <f t="shared" si="50"/>
        <v>93.373999999999995</v>
      </c>
      <c r="V445" s="8">
        <f t="shared" si="52"/>
        <v>1.3740000000000094</v>
      </c>
    </row>
    <row r="446" spans="1:22" ht="11.25" customHeight="1" x14ac:dyDescent="0.2">
      <c r="A446" s="1" t="str">
        <f t="shared" si="47"/>
        <v>1999_AUS</v>
      </c>
      <c r="B446" s="1" t="str">
        <f t="shared" si="48"/>
        <v>1999_AUS#ab</v>
      </c>
      <c r="C446" s="3">
        <v>36226</v>
      </c>
      <c r="D446" s="1">
        <f t="shared" si="51"/>
        <v>1999</v>
      </c>
      <c r="E446" s="1" t="s">
        <v>11</v>
      </c>
      <c r="F446" s="1" t="s">
        <v>12</v>
      </c>
      <c r="G446" s="6" t="s">
        <v>13</v>
      </c>
      <c r="H446" s="2">
        <v>21</v>
      </c>
      <c r="I446" s="2" t="s">
        <v>890</v>
      </c>
      <c r="J446" s="2" t="s">
        <v>675</v>
      </c>
      <c r="K446" s="2" t="s">
        <v>712</v>
      </c>
      <c r="L446" s="2">
        <v>25</v>
      </c>
      <c r="P446" s="1" t="s">
        <v>981</v>
      </c>
      <c r="Q446" s="1">
        <v>22</v>
      </c>
      <c r="R446" s="1" t="s">
        <v>963</v>
      </c>
      <c r="T446" s="8">
        <f t="shared" si="49"/>
        <v>97.453999999999994</v>
      </c>
      <c r="U446" s="8">
        <f t="shared" si="50"/>
        <v>97.013000000000005</v>
      </c>
      <c r="V446" s="8">
        <f t="shared" si="52"/>
        <v>0.44099999999998829</v>
      </c>
    </row>
    <row r="447" spans="1:22" ht="11.25" customHeight="1" x14ac:dyDescent="0.2">
      <c r="A447" s="1" t="str">
        <f t="shared" si="47"/>
        <v>1999_AUS</v>
      </c>
      <c r="B447" s="1" t="str">
        <f t="shared" si="48"/>
        <v>1999_AUS#ab</v>
      </c>
      <c r="C447" s="3">
        <v>36226</v>
      </c>
      <c r="D447" s="1">
        <f t="shared" si="51"/>
        <v>1999</v>
      </c>
      <c r="E447" s="1" t="s">
        <v>11</v>
      </c>
      <c r="F447" s="1" t="s">
        <v>12</v>
      </c>
      <c r="G447" s="6" t="s">
        <v>13</v>
      </c>
      <c r="H447" s="2">
        <v>19</v>
      </c>
      <c r="I447" s="2" t="s">
        <v>409</v>
      </c>
      <c r="J447" s="2" t="s">
        <v>841</v>
      </c>
      <c r="K447" s="2" t="s">
        <v>892</v>
      </c>
      <c r="L447" s="2">
        <v>25</v>
      </c>
      <c r="P447" s="1" t="s">
        <v>974</v>
      </c>
      <c r="Q447" s="1">
        <v>12</v>
      </c>
      <c r="R447" s="1" t="s">
        <v>954</v>
      </c>
      <c r="T447" s="8">
        <f t="shared" si="49"/>
        <v>94.98</v>
      </c>
      <c r="U447" s="8">
        <f t="shared" si="50"/>
        <v>92.971000000000004</v>
      </c>
      <c r="V447" s="8">
        <f t="shared" si="52"/>
        <v>2.0090000000000003</v>
      </c>
    </row>
    <row r="448" spans="1:22" ht="11.25" customHeight="1" x14ac:dyDescent="0.2">
      <c r="A448" s="1" t="str">
        <f t="shared" si="47"/>
        <v>1999_AUS</v>
      </c>
      <c r="B448" s="1" t="str">
        <f t="shared" si="48"/>
        <v>1999_AUS#ab</v>
      </c>
      <c r="C448" s="3">
        <v>36226</v>
      </c>
      <c r="D448" s="1">
        <f t="shared" si="51"/>
        <v>1999</v>
      </c>
      <c r="E448" s="1" t="s">
        <v>11</v>
      </c>
      <c r="F448" s="1" t="s">
        <v>12</v>
      </c>
      <c r="G448" s="6" t="s">
        <v>13</v>
      </c>
      <c r="H448" s="2">
        <v>18</v>
      </c>
      <c r="I448" s="2" t="s">
        <v>714</v>
      </c>
      <c r="J448" s="2" t="s">
        <v>841</v>
      </c>
      <c r="K448" s="2" t="s">
        <v>892</v>
      </c>
      <c r="L448" s="2">
        <v>23</v>
      </c>
      <c r="P448" s="1" t="s">
        <v>977</v>
      </c>
      <c r="Q448" s="1">
        <v>20</v>
      </c>
      <c r="R448" s="1" t="s">
        <v>961</v>
      </c>
      <c r="T448" s="8">
        <f t="shared" si="49"/>
        <v>95.91</v>
      </c>
      <c r="U448" s="8">
        <f t="shared" si="50"/>
        <v>95.067999999999998</v>
      </c>
      <c r="V448" s="8">
        <f t="shared" si="52"/>
        <v>0.84199999999999875</v>
      </c>
    </row>
    <row r="449" spans="1:22" ht="11.25" customHeight="1" x14ac:dyDescent="0.2">
      <c r="A449" s="1" t="str">
        <f t="shared" si="47"/>
        <v>1999_AUS</v>
      </c>
      <c r="B449" s="1" t="str">
        <f t="shared" si="48"/>
        <v>1999_AUS#ab</v>
      </c>
      <c r="C449" s="3">
        <v>36226</v>
      </c>
      <c r="D449" s="1">
        <f t="shared" si="51"/>
        <v>1999</v>
      </c>
      <c r="E449" s="1" t="s">
        <v>11</v>
      </c>
      <c r="F449" s="1" t="s">
        <v>12</v>
      </c>
      <c r="G449" s="6" t="s">
        <v>13</v>
      </c>
      <c r="H449" s="2">
        <v>1</v>
      </c>
      <c r="I449" s="2" t="s">
        <v>845</v>
      </c>
      <c r="J449" s="2" t="s">
        <v>33</v>
      </c>
      <c r="K449" s="2" t="s">
        <v>20</v>
      </c>
      <c r="L449" s="2">
        <v>21</v>
      </c>
      <c r="P449" s="1" t="s">
        <v>966</v>
      </c>
      <c r="Q449" s="1">
        <v>1</v>
      </c>
      <c r="R449" s="1" t="s">
        <v>943</v>
      </c>
      <c r="S449" s="1">
        <v>17</v>
      </c>
      <c r="T449" s="8">
        <f t="shared" ref="T449:T510" si="53">IF(ISBLANK($P449),"",LEFT($P449,1)*60+(RIGHT(LEFT($P449,4),2))+("0,"&amp;RIGHT($P449,3)))</f>
        <v>93.308999999999997</v>
      </c>
      <c r="U449" s="8">
        <f t="shared" ref="U449:U510" si="54">IF(ISBLANK($R449),"",LEFT($R449,1)*60+(RIGHT(LEFT($R449,4),2))+("0,"&amp;RIGHT($R449,3)))</f>
        <v>90.462000000000003</v>
      </c>
      <c r="V449" s="8">
        <f t="shared" si="52"/>
        <v>2.8469999999999942</v>
      </c>
    </row>
    <row r="450" spans="1:22" ht="11.25" customHeight="1" x14ac:dyDescent="0.2">
      <c r="A450" s="1" t="str">
        <f t="shared" si="47"/>
        <v>1999_AUS</v>
      </c>
      <c r="B450" s="1" t="str">
        <f t="shared" si="48"/>
        <v>1999_AUS#ab</v>
      </c>
      <c r="C450" s="3">
        <v>36226</v>
      </c>
      <c r="D450" s="1">
        <f t="shared" si="51"/>
        <v>1999</v>
      </c>
      <c r="E450" s="1" t="s">
        <v>11</v>
      </c>
      <c r="F450" s="1" t="s">
        <v>12</v>
      </c>
      <c r="G450" s="6" t="s">
        <v>13</v>
      </c>
      <c r="H450" s="2">
        <v>5</v>
      </c>
      <c r="I450" s="2" t="s">
        <v>941</v>
      </c>
      <c r="J450" s="2" t="s">
        <v>38</v>
      </c>
      <c r="K450" s="2" t="s">
        <v>895</v>
      </c>
      <c r="L450" s="2">
        <v>20</v>
      </c>
      <c r="P450" s="1" t="s">
        <v>980</v>
      </c>
      <c r="Q450" s="1">
        <v>15</v>
      </c>
      <c r="R450" s="1" t="s">
        <v>956</v>
      </c>
      <c r="T450" s="8">
        <f t="shared" si="53"/>
        <v>97.146000000000001</v>
      </c>
      <c r="U450" s="8">
        <f t="shared" si="54"/>
        <v>93.549000000000007</v>
      </c>
      <c r="V450" s="8">
        <f t="shared" si="52"/>
        <v>3.5969999999999942</v>
      </c>
    </row>
    <row r="451" spans="1:22" ht="11.25" customHeight="1" x14ac:dyDescent="0.2">
      <c r="A451" s="1" t="str">
        <f t="shared" ref="A451:A514" si="55">D451&amp;"_"&amp;UPPER(LEFT(F451,3))</f>
        <v>1999_AUS</v>
      </c>
      <c r="B451" s="1" t="str">
        <f t="shared" ref="B451:B514" si="56">$D451&amp;"_"&amp;UPPER(LEFT($F451,3))&amp;"#"&amp;$G451</f>
        <v>1999_AUS#ab</v>
      </c>
      <c r="C451" s="3">
        <v>36226</v>
      </c>
      <c r="D451" s="1">
        <f t="shared" si="51"/>
        <v>1999</v>
      </c>
      <c r="E451" s="1" t="s">
        <v>11</v>
      </c>
      <c r="F451" s="1" t="s">
        <v>12</v>
      </c>
      <c r="G451" s="6" t="s">
        <v>13</v>
      </c>
      <c r="H451" s="2">
        <v>2</v>
      </c>
      <c r="I451" s="2" t="s">
        <v>549</v>
      </c>
      <c r="J451" s="2" t="s">
        <v>33</v>
      </c>
      <c r="K451" s="2" t="s">
        <v>20</v>
      </c>
      <c r="L451" s="2">
        <v>13</v>
      </c>
      <c r="P451" s="1" t="s">
        <v>969</v>
      </c>
      <c r="Q451" s="1">
        <v>2</v>
      </c>
      <c r="R451" s="1" t="s">
        <v>944</v>
      </c>
      <c r="T451" s="8">
        <f t="shared" si="53"/>
        <v>93.602999999999994</v>
      </c>
      <c r="U451" s="8">
        <f t="shared" si="54"/>
        <v>90.945999999999998</v>
      </c>
      <c r="V451" s="8">
        <f t="shared" si="52"/>
        <v>2.6569999999999965</v>
      </c>
    </row>
    <row r="452" spans="1:22" ht="11.25" customHeight="1" x14ac:dyDescent="0.2">
      <c r="A452" s="1" t="str">
        <f t="shared" si="55"/>
        <v>1999_AUS</v>
      </c>
      <c r="B452" s="1" t="str">
        <f t="shared" si="56"/>
        <v>1999_AUS#ab</v>
      </c>
      <c r="C452" s="3">
        <v>36226</v>
      </c>
      <c r="D452" s="1">
        <f t="shared" si="51"/>
        <v>1999</v>
      </c>
      <c r="E452" s="1" t="s">
        <v>11</v>
      </c>
      <c r="F452" s="1" t="s">
        <v>12</v>
      </c>
      <c r="G452" s="6" t="s">
        <v>13</v>
      </c>
      <c r="H452" s="2">
        <v>22</v>
      </c>
      <c r="I452" s="2" t="s">
        <v>628</v>
      </c>
      <c r="J452" s="2" t="s">
        <v>672</v>
      </c>
      <c r="K452" s="2" t="s">
        <v>895</v>
      </c>
      <c r="L452" s="2">
        <v>13</v>
      </c>
      <c r="P452" s="1" t="s">
        <v>973</v>
      </c>
      <c r="Q452" s="1">
        <v>11</v>
      </c>
      <c r="R452" s="1" t="s">
        <v>953</v>
      </c>
      <c r="T452" s="8">
        <f t="shared" si="53"/>
        <v>94.771000000000001</v>
      </c>
      <c r="U452" s="8">
        <f t="shared" si="54"/>
        <v>92.888000000000005</v>
      </c>
      <c r="V452" s="8">
        <f t="shared" si="52"/>
        <v>1.8829999999999956</v>
      </c>
    </row>
    <row r="453" spans="1:22" ht="11.25" customHeight="1" x14ac:dyDescent="0.2">
      <c r="A453" s="1" t="str">
        <f t="shared" si="55"/>
        <v>1999_AUS</v>
      </c>
      <c r="B453" s="1" t="str">
        <f t="shared" si="56"/>
        <v>1999_AUS#ab</v>
      </c>
      <c r="C453" s="3">
        <v>36226</v>
      </c>
      <c r="D453" s="1">
        <f t="shared" si="51"/>
        <v>1999</v>
      </c>
      <c r="E453" s="1" t="s">
        <v>11</v>
      </c>
      <c r="F453" s="1" t="s">
        <v>12</v>
      </c>
      <c r="G453" s="6" t="s">
        <v>13</v>
      </c>
      <c r="H453" s="2">
        <v>7</v>
      </c>
      <c r="I453" s="2" t="s">
        <v>942</v>
      </c>
      <c r="J453" s="2" t="s">
        <v>673</v>
      </c>
      <c r="K453" s="2" t="s">
        <v>894</v>
      </c>
      <c r="Q453" s="1">
        <v>9</v>
      </c>
      <c r="R453" s="1" t="s">
        <v>951</v>
      </c>
      <c r="T453" s="8" t="str">
        <f t="shared" si="53"/>
        <v/>
      </c>
      <c r="U453" s="8">
        <f t="shared" si="54"/>
        <v>92.694999999999993</v>
      </c>
      <c r="V453" s="8" t="str">
        <f t="shared" si="52"/>
        <v/>
      </c>
    </row>
    <row r="454" spans="1:22" ht="11.25" customHeight="1" x14ac:dyDescent="0.2">
      <c r="A454" s="1" t="str">
        <f t="shared" si="55"/>
        <v>1999_AUS</v>
      </c>
      <c r="B454" s="1" t="str">
        <f t="shared" si="56"/>
        <v>1999_AUS#ab</v>
      </c>
      <c r="C454" s="3">
        <v>36226</v>
      </c>
      <c r="D454" s="1">
        <f t="shared" si="51"/>
        <v>1999</v>
      </c>
      <c r="E454" s="1" t="s">
        <v>11</v>
      </c>
      <c r="F454" s="1" t="s">
        <v>12</v>
      </c>
      <c r="G454" s="6" t="s">
        <v>13</v>
      </c>
      <c r="H454" s="2">
        <v>11</v>
      </c>
      <c r="I454" s="2" t="s">
        <v>840</v>
      </c>
      <c r="J454" s="2" t="s">
        <v>110</v>
      </c>
      <c r="K454" s="2" t="s">
        <v>671</v>
      </c>
      <c r="Q454" s="1">
        <v>16</v>
      </c>
      <c r="R454" s="1" t="s">
        <v>957</v>
      </c>
      <c r="T454" s="8" t="str">
        <f t="shared" si="53"/>
        <v/>
      </c>
      <c r="U454" s="8">
        <f t="shared" si="54"/>
        <v>93.91</v>
      </c>
      <c r="V454" s="8" t="str">
        <f t="shared" si="52"/>
        <v/>
      </c>
    </row>
    <row r="455" spans="1:22" ht="11.25" customHeight="1" x14ac:dyDescent="0.2">
      <c r="A455" s="1" t="str">
        <f t="shared" si="55"/>
        <v>1999_AUS</v>
      </c>
      <c r="B455" s="1" t="str">
        <f t="shared" si="56"/>
        <v>1999_AUS#np</v>
      </c>
      <c r="C455" s="3">
        <v>36226</v>
      </c>
      <c r="D455" s="1">
        <f t="shared" si="51"/>
        <v>1999</v>
      </c>
      <c r="E455" s="1" t="s">
        <v>11</v>
      </c>
      <c r="F455" s="1" t="s">
        <v>12</v>
      </c>
      <c r="G455" s="6" t="s">
        <v>186</v>
      </c>
      <c r="H455" s="2">
        <v>17</v>
      </c>
      <c r="I455" s="2" t="s">
        <v>896</v>
      </c>
      <c r="J455" s="2" t="s">
        <v>938</v>
      </c>
      <c r="K455" s="2" t="s">
        <v>712</v>
      </c>
      <c r="T455" s="8" t="str">
        <f t="shared" si="53"/>
        <v/>
      </c>
      <c r="U455" s="8" t="str">
        <f t="shared" si="54"/>
        <v/>
      </c>
      <c r="V455" s="8" t="str">
        <f t="shared" si="52"/>
        <v/>
      </c>
    </row>
    <row r="456" spans="1:22" ht="11.25" customHeight="1" x14ac:dyDescent="0.2">
      <c r="A456" s="1" t="str">
        <f t="shared" si="55"/>
        <v>1998_AUS</v>
      </c>
      <c r="B456" s="1" t="str">
        <f t="shared" si="56"/>
        <v>1998_AUS#1</v>
      </c>
      <c r="C456" s="3">
        <v>35862</v>
      </c>
      <c r="D456" s="1">
        <f>YEAR(C456)</f>
        <v>1998</v>
      </c>
      <c r="E456" s="1" t="s">
        <v>11</v>
      </c>
      <c r="F456" s="1" t="s">
        <v>12</v>
      </c>
      <c r="G456" s="6">
        <v>1</v>
      </c>
      <c r="H456" s="2">
        <v>8</v>
      </c>
      <c r="I456" s="2" t="s">
        <v>845</v>
      </c>
      <c r="J456" s="2" t="s">
        <v>33</v>
      </c>
      <c r="K456" s="2" t="s">
        <v>20</v>
      </c>
      <c r="L456" s="2">
        <v>58</v>
      </c>
      <c r="M456" s="2">
        <v>10</v>
      </c>
      <c r="P456" s="1" t="s">
        <v>988</v>
      </c>
      <c r="Q456" s="1">
        <v>1</v>
      </c>
      <c r="R456" s="1" t="s">
        <v>1008</v>
      </c>
      <c r="S456" s="1">
        <v>37</v>
      </c>
      <c r="T456" s="8">
        <f t="shared" si="53"/>
        <v>91.649000000000001</v>
      </c>
      <c r="U456" s="8">
        <f t="shared" si="54"/>
        <v>90.01</v>
      </c>
      <c r="V456" s="8">
        <f t="shared" si="52"/>
        <v>1.6389999999999958</v>
      </c>
    </row>
    <row r="457" spans="1:22" ht="11.25" customHeight="1" x14ac:dyDescent="0.2">
      <c r="A457" s="1" t="str">
        <f t="shared" si="55"/>
        <v>1998_AUS</v>
      </c>
      <c r="B457" s="1" t="str">
        <f t="shared" si="56"/>
        <v>1998_AUS#2</v>
      </c>
      <c r="C457" s="3">
        <v>35862</v>
      </c>
      <c r="D457" s="1">
        <f t="shared" si="51"/>
        <v>1998</v>
      </c>
      <c r="E457" s="1" t="s">
        <v>11</v>
      </c>
      <c r="F457" s="1" t="s">
        <v>12</v>
      </c>
      <c r="G457" s="6">
        <v>2</v>
      </c>
      <c r="H457" s="2">
        <v>7</v>
      </c>
      <c r="I457" s="2" t="s">
        <v>549</v>
      </c>
      <c r="J457" s="2" t="s">
        <v>33</v>
      </c>
      <c r="K457" s="2" t="s">
        <v>20</v>
      </c>
      <c r="L457" s="2">
        <v>58</v>
      </c>
      <c r="M457" s="2">
        <v>6</v>
      </c>
      <c r="P457" s="1" t="s">
        <v>989</v>
      </c>
      <c r="Q457" s="1">
        <v>2</v>
      </c>
      <c r="R457" s="1" t="s">
        <v>1009</v>
      </c>
      <c r="S457" s="1">
        <v>21</v>
      </c>
      <c r="T457" s="8">
        <f t="shared" si="53"/>
        <v>92.355999999999995</v>
      </c>
      <c r="U457" s="8">
        <f t="shared" si="54"/>
        <v>90.052999999999997</v>
      </c>
      <c r="V457" s="8">
        <f t="shared" si="52"/>
        <v>2.3029999999999973</v>
      </c>
    </row>
    <row r="458" spans="1:22" ht="11.25" customHeight="1" x14ac:dyDescent="0.2">
      <c r="A458" s="1" t="str">
        <f t="shared" si="55"/>
        <v>1998_AUS</v>
      </c>
      <c r="B458" s="1" t="str">
        <f t="shared" si="56"/>
        <v>1998_AUS#3</v>
      </c>
      <c r="C458" s="3">
        <v>35862</v>
      </c>
      <c r="D458" s="1">
        <f t="shared" si="51"/>
        <v>1998</v>
      </c>
      <c r="E458" s="1" t="s">
        <v>11</v>
      </c>
      <c r="F458" s="1" t="s">
        <v>12</v>
      </c>
      <c r="G458" s="6">
        <v>3</v>
      </c>
      <c r="H458" s="2">
        <v>2</v>
      </c>
      <c r="I458" s="2" t="s">
        <v>756</v>
      </c>
      <c r="J458" s="2" t="s">
        <v>38</v>
      </c>
      <c r="K458" s="2" t="s">
        <v>982</v>
      </c>
      <c r="L458" s="2">
        <v>57</v>
      </c>
      <c r="M458" s="2">
        <v>4</v>
      </c>
      <c r="P458" s="1" t="s">
        <v>990</v>
      </c>
      <c r="Q458" s="1">
        <v>6</v>
      </c>
      <c r="R458" s="1" t="s">
        <v>1012</v>
      </c>
      <c r="T458" s="8">
        <f t="shared" si="53"/>
        <v>93.554000000000002</v>
      </c>
      <c r="U458" s="8">
        <f t="shared" si="54"/>
        <v>91.397000000000006</v>
      </c>
      <c r="V458" s="8">
        <f t="shared" si="52"/>
        <v>2.1569999999999965</v>
      </c>
    </row>
    <row r="459" spans="1:22" ht="11.25" customHeight="1" x14ac:dyDescent="0.2">
      <c r="A459" s="1" t="str">
        <f t="shared" si="55"/>
        <v>1998_AUS</v>
      </c>
      <c r="B459" s="1" t="str">
        <f t="shared" si="56"/>
        <v>1998_AUS#4</v>
      </c>
      <c r="C459" s="3">
        <v>35862</v>
      </c>
      <c r="D459" s="1">
        <f t="shared" si="51"/>
        <v>1998</v>
      </c>
      <c r="E459" s="1" t="s">
        <v>11</v>
      </c>
      <c r="F459" s="1" t="s">
        <v>12</v>
      </c>
      <c r="G459" s="6">
        <v>4</v>
      </c>
      <c r="H459" s="2">
        <v>4</v>
      </c>
      <c r="I459" s="2" t="s">
        <v>799</v>
      </c>
      <c r="J459" s="2" t="s">
        <v>5</v>
      </c>
      <c r="K459" s="2" t="s">
        <v>5</v>
      </c>
      <c r="L459" s="2">
        <v>57</v>
      </c>
      <c r="M459" s="2">
        <v>3</v>
      </c>
      <c r="P459" s="1" t="s">
        <v>991</v>
      </c>
      <c r="Q459" s="1">
        <v>8</v>
      </c>
      <c r="R459" s="1" t="s">
        <v>1014</v>
      </c>
      <c r="T459" s="8">
        <f t="shared" si="53"/>
        <v>93.79</v>
      </c>
      <c r="U459" s="8">
        <f t="shared" si="54"/>
        <v>91.766999999999996</v>
      </c>
      <c r="V459" s="8">
        <f t="shared" si="52"/>
        <v>2.0230000000000103</v>
      </c>
    </row>
    <row r="460" spans="1:22" ht="11.25" customHeight="1" x14ac:dyDescent="0.2">
      <c r="A460" s="1" t="str">
        <f t="shared" si="55"/>
        <v>1998_AUS</v>
      </c>
      <c r="B460" s="1" t="str">
        <f t="shared" si="56"/>
        <v>1998_AUS#5</v>
      </c>
      <c r="C460" s="3">
        <v>35862</v>
      </c>
      <c r="D460" s="1">
        <f t="shared" si="51"/>
        <v>1998</v>
      </c>
      <c r="E460" s="1" t="s">
        <v>11</v>
      </c>
      <c r="F460" s="1" t="s">
        <v>12</v>
      </c>
      <c r="G460" s="6">
        <v>5</v>
      </c>
      <c r="H460" s="2">
        <v>1</v>
      </c>
      <c r="I460" s="2" t="s">
        <v>628</v>
      </c>
      <c r="J460" s="2" t="s">
        <v>38</v>
      </c>
      <c r="K460" s="2" t="s">
        <v>982</v>
      </c>
      <c r="L460" s="2">
        <v>57</v>
      </c>
      <c r="M460" s="2">
        <v>2</v>
      </c>
      <c r="P460" s="1" t="s">
        <v>998</v>
      </c>
      <c r="Q460" s="1">
        <v>4</v>
      </c>
      <c r="R460" s="1" t="s">
        <v>1011</v>
      </c>
      <c r="T460" s="8">
        <f t="shared" si="53"/>
        <v>95.661000000000001</v>
      </c>
      <c r="U460" s="8">
        <f t="shared" si="54"/>
        <v>90.918999999999997</v>
      </c>
      <c r="V460" s="8">
        <f t="shared" si="52"/>
        <v>4.7420000000000044</v>
      </c>
    </row>
    <row r="461" spans="1:22" ht="11.25" customHeight="1" x14ac:dyDescent="0.2">
      <c r="A461" s="1" t="str">
        <f t="shared" si="55"/>
        <v>1998_AUS</v>
      </c>
      <c r="B461" s="1" t="str">
        <f t="shared" si="56"/>
        <v>1998_AUS#6</v>
      </c>
      <c r="C461" s="3">
        <v>35862</v>
      </c>
      <c r="D461" s="1">
        <f t="shared" si="51"/>
        <v>1998</v>
      </c>
      <c r="E461" s="1" t="s">
        <v>11</v>
      </c>
      <c r="F461" s="1" t="s">
        <v>12</v>
      </c>
      <c r="G461" s="6">
        <v>6</v>
      </c>
      <c r="H461" s="2">
        <v>15</v>
      </c>
      <c r="I461" s="2" t="s">
        <v>896</v>
      </c>
      <c r="J461" s="2" t="s">
        <v>110</v>
      </c>
      <c r="K461" s="2" t="s">
        <v>671</v>
      </c>
      <c r="L461" s="2">
        <v>57</v>
      </c>
      <c r="M461" s="2">
        <v>1</v>
      </c>
      <c r="P461" s="1" t="s">
        <v>997</v>
      </c>
      <c r="Q461" s="1">
        <v>5</v>
      </c>
      <c r="R461" s="1" t="s">
        <v>565</v>
      </c>
      <c r="T461" s="8">
        <f t="shared" si="53"/>
        <v>95.623999999999995</v>
      </c>
      <c r="U461" s="8">
        <f t="shared" si="54"/>
        <v>91.384</v>
      </c>
      <c r="V461" s="8">
        <f t="shared" si="52"/>
        <v>4.2399999999999949</v>
      </c>
    </row>
    <row r="462" spans="1:22" ht="11.25" customHeight="1" x14ac:dyDescent="0.2">
      <c r="A462" s="1" t="str">
        <f t="shared" si="55"/>
        <v>1998_AUS</v>
      </c>
      <c r="B462" s="1" t="str">
        <f t="shared" si="56"/>
        <v>1998_AUS#7</v>
      </c>
      <c r="C462" s="3">
        <v>35862</v>
      </c>
      <c r="D462" s="1">
        <f t="shared" si="51"/>
        <v>1998</v>
      </c>
      <c r="E462" s="1" t="s">
        <v>11</v>
      </c>
      <c r="F462" s="1" t="s">
        <v>12</v>
      </c>
      <c r="G462" s="6">
        <v>7</v>
      </c>
      <c r="H462" s="2">
        <v>6</v>
      </c>
      <c r="I462" s="2" t="s">
        <v>588</v>
      </c>
      <c r="J462" s="2" t="s">
        <v>844</v>
      </c>
      <c r="K462" s="2" t="s">
        <v>888</v>
      </c>
      <c r="L462" s="2">
        <v>57</v>
      </c>
      <c r="P462" s="1" t="s">
        <v>994</v>
      </c>
      <c r="Q462" s="1">
        <v>11</v>
      </c>
      <c r="R462" s="1" t="s">
        <v>1017</v>
      </c>
      <c r="T462" s="8">
        <f t="shared" si="53"/>
        <v>94.738</v>
      </c>
      <c r="U462" s="8">
        <f t="shared" si="54"/>
        <v>92.725999999999999</v>
      </c>
      <c r="V462" s="8">
        <f t="shared" si="52"/>
        <v>2.0120000000000005</v>
      </c>
    </row>
    <row r="463" spans="1:22" ht="11.25" customHeight="1" x14ac:dyDescent="0.2">
      <c r="A463" s="1" t="str">
        <f t="shared" si="55"/>
        <v>1998_AUS</v>
      </c>
      <c r="B463" s="1" t="str">
        <f t="shared" si="56"/>
        <v>1998_AUS#8</v>
      </c>
      <c r="C463" s="3">
        <v>35862</v>
      </c>
      <c r="D463" s="1">
        <f t="shared" si="51"/>
        <v>1998</v>
      </c>
      <c r="E463" s="1" t="s">
        <v>11</v>
      </c>
      <c r="F463" s="1" t="s">
        <v>12</v>
      </c>
      <c r="G463" s="6">
        <v>8</v>
      </c>
      <c r="H463" s="2">
        <v>9</v>
      </c>
      <c r="I463" s="2" t="s">
        <v>942</v>
      </c>
      <c r="J463" s="2" t="s">
        <v>673</v>
      </c>
      <c r="K463" s="2" t="s">
        <v>894</v>
      </c>
      <c r="L463" s="2">
        <v>57</v>
      </c>
      <c r="P463" s="1" t="s">
        <v>992</v>
      </c>
      <c r="Q463" s="1">
        <v>10</v>
      </c>
      <c r="R463" s="1" t="s">
        <v>1016</v>
      </c>
      <c r="T463" s="8">
        <f t="shared" si="53"/>
        <v>94.195999999999998</v>
      </c>
      <c r="U463" s="8">
        <f t="shared" si="54"/>
        <v>92.399000000000001</v>
      </c>
      <c r="V463" s="8">
        <f t="shared" si="52"/>
        <v>1.796999999999997</v>
      </c>
    </row>
    <row r="464" spans="1:22" ht="11.25" customHeight="1" x14ac:dyDescent="0.2">
      <c r="A464" s="1" t="str">
        <f t="shared" si="55"/>
        <v>1998_AUS</v>
      </c>
      <c r="B464" s="1" t="str">
        <f t="shared" si="56"/>
        <v>1998_AUS#9</v>
      </c>
      <c r="C464" s="3">
        <v>35862</v>
      </c>
      <c r="D464" s="1">
        <f>YEAR(C464)</f>
        <v>1998</v>
      </c>
      <c r="E464" s="1" t="s">
        <v>11</v>
      </c>
      <c r="F464" s="1" t="s">
        <v>12</v>
      </c>
      <c r="G464" s="6">
        <v>9</v>
      </c>
      <c r="H464" s="2">
        <v>11</v>
      </c>
      <c r="I464" s="2" t="s">
        <v>714</v>
      </c>
      <c r="J464" s="2" t="s">
        <v>841</v>
      </c>
      <c r="K464" s="2" t="s">
        <v>892</v>
      </c>
      <c r="L464" s="2">
        <v>57</v>
      </c>
      <c r="P464" s="1" t="s">
        <v>993</v>
      </c>
      <c r="Q464" s="1">
        <v>21</v>
      </c>
      <c r="R464" s="1" t="s">
        <v>1027</v>
      </c>
      <c r="T464" s="8">
        <f t="shared" si="53"/>
        <v>94.319000000000003</v>
      </c>
      <c r="U464" s="8">
        <f t="shared" si="54"/>
        <v>95.215000000000003</v>
      </c>
      <c r="V464" s="8">
        <f t="shared" si="52"/>
        <v>-0.8960000000000008</v>
      </c>
    </row>
    <row r="465" spans="1:22" ht="11.25" customHeight="1" x14ac:dyDescent="0.2">
      <c r="A465" s="1" t="str">
        <f t="shared" si="55"/>
        <v>1998_AUS</v>
      </c>
      <c r="B465" s="1" t="str">
        <f t="shared" si="56"/>
        <v>1998_AUS#ab</v>
      </c>
      <c r="C465" s="3">
        <v>35862</v>
      </c>
      <c r="D465" s="1">
        <f t="shared" si="51"/>
        <v>1998</v>
      </c>
      <c r="E465" s="1" t="s">
        <v>11</v>
      </c>
      <c r="F465" s="1" t="s">
        <v>12</v>
      </c>
      <c r="G465" s="6" t="s">
        <v>13</v>
      </c>
      <c r="H465" s="2">
        <v>5</v>
      </c>
      <c r="I465" s="2" t="s">
        <v>508</v>
      </c>
      <c r="J465" s="2" t="s">
        <v>844</v>
      </c>
      <c r="K465" s="2" t="s">
        <v>888</v>
      </c>
      <c r="L465" s="2">
        <v>43</v>
      </c>
      <c r="P465" s="1" t="s">
        <v>993</v>
      </c>
      <c r="Q465" s="1">
        <v>7</v>
      </c>
      <c r="R465" s="1" t="s">
        <v>1013</v>
      </c>
      <c r="T465" s="8">
        <f t="shared" si="53"/>
        <v>94.319000000000003</v>
      </c>
      <c r="U465" s="8">
        <f t="shared" si="54"/>
        <v>91.733000000000004</v>
      </c>
      <c r="V465" s="8">
        <f t="shared" si="52"/>
        <v>2.5859999999999985</v>
      </c>
    </row>
    <row r="466" spans="1:22" ht="11.25" customHeight="1" x14ac:dyDescent="0.2">
      <c r="A466" s="1" t="str">
        <f t="shared" si="55"/>
        <v>1998_AUS</v>
      </c>
      <c r="B466" s="1" t="str">
        <f t="shared" si="56"/>
        <v>1998_AUS#ab</v>
      </c>
      <c r="C466" s="3">
        <v>35862</v>
      </c>
      <c r="D466" s="1">
        <f t="shared" si="51"/>
        <v>1998</v>
      </c>
      <c r="E466" s="1" t="s">
        <v>11</v>
      </c>
      <c r="F466" s="1" t="s">
        <v>12</v>
      </c>
      <c r="G466" s="6" t="s">
        <v>13</v>
      </c>
      <c r="H466" s="2">
        <v>14</v>
      </c>
      <c r="I466" s="2" t="s">
        <v>840</v>
      </c>
      <c r="J466" s="2" t="s">
        <v>110</v>
      </c>
      <c r="K466" s="2" t="s">
        <v>671</v>
      </c>
      <c r="L466" s="2">
        <v>41</v>
      </c>
      <c r="P466" s="1" t="s">
        <v>995</v>
      </c>
      <c r="Q466" s="1">
        <v>12</v>
      </c>
      <c r="R466" s="1" t="s">
        <v>1018</v>
      </c>
      <c r="T466" s="8">
        <f t="shared" si="53"/>
        <v>94.878</v>
      </c>
      <c r="U466" s="8">
        <f t="shared" si="54"/>
        <v>93.24</v>
      </c>
      <c r="V466" s="8">
        <f t="shared" si="52"/>
        <v>1.6380000000000052</v>
      </c>
    </row>
    <row r="467" spans="1:22" ht="11.25" customHeight="1" x14ac:dyDescent="0.2">
      <c r="A467" s="1" t="str">
        <f t="shared" si="55"/>
        <v>1998_AUS</v>
      </c>
      <c r="B467" s="1" t="str">
        <f t="shared" si="56"/>
        <v>1998_AUS#ab</v>
      </c>
      <c r="C467" s="3">
        <v>35862</v>
      </c>
      <c r="D467" s="1">
        <f t="shared" si="51"/>
        <v>1998</v>
      </c>
      <c r="E467" s="1" t="s">
        <v>11</v>
      </c>
      <c r="F467" s="1" t="s">
        <v>12</v>
      </c>
      <c r="G467" s="6" t="s">
        <v>13</v>
      </c>
      <c r="H467" s="2">
        <v>12</v>
      </c>
      <c r="I467" s="2" t="s">
        <v>409</v>
      </c>
      <c r="J467" s="2" t="s">
        <v>841</v>
      </c>
      <c r="K467" s="2" t="s">
        <v>892</v>
      </c>
      <c r="L467" s="2">
        <v>26</v>
      </c>
      <c r="P467" s="1" t="s">
        <v>996</v>
      </c>
      <c r="Q467" s="1">
        <v>15</v>
      </c>
      <c r="R467" s="1" t="s">
        <v>1021</v>
      </c>
      <c r="T467" s="8">
        <f t="shared" si="53"/>
        <v>94.885000000000005</v>
      </c>
      <c r="U467" s="8">
        <f t="shared" si="54"/>
        <v>93.739000000000004</v>
      </c>
      <c r="V467" s="8">
        <f t="shared" si="52"/>
        <v>1.1460000000000008</v>
      </c>
    </row>
    <row r="468" spans="1:22" ht="11.25" customHeight="1" x14ac:dyDescent="0.2">
      <c r="A468" s="1" t="str">
        <f t="shared" si="55"/>
        <v>1998_AUS</v>
      </c>
      <c r="B468" s="1" t="str">
        <f t="shared" si="56"/>
        <v>1998_AUS#ab</v>
      </c>
      <c r="C468" s="3">
        <v>35862</v>
      </c>
      <c r="D468" s="1">
        <f t="shared" si="51"/>
        <v>1998</v>
      </c>
      <c r="E468" s="1" t="s">
        <v>11</v>
      </c>
      <c r="F468" s="1" t="s">
        <v>12</v>
      </c>
      <c r="G468" s="6" t="s">
        <v>13</v>
      </c>
      <c r="H468" s="2">
        <v>20</v>
      </c>
      <c r="I468" s="2" t="s">
        <v>983</v>
      </c>
      <c r="J468" s="2" t="s">
        <v>984</v>
      </c>
      <c r="K468" s="2" t="s">
        <v>712</v>
      </c>
      <c r="L468" s="2">
        <v>25</v>
      </c>
      <c r="P468" s="1" t="s">
        <v>1002</v>
      </c>
      <c r="Q468" s="1">
        <v>19</v>
      </c>
      <c r="R468" s="1" t="s">
        <v>1025</v>
      </c>
      <c r="T468" s="8">
        <f t="shared" si="53"/>
        <v>98.116</v>
      </c>
      <c r="U468" s="8">
        <f t="shared" si="54"/>
        <v>95.119</v>
      </c>
      <c r="V468" s="8">
        <f t="shared" si="52"/>
        <v>2.9969999999999999</v>
      </c>
    </row>
    <row r="469" spans="1:22" ht="11.25" customHeight="1" x14ac:dyDescent="0.2">
      <c r="A469" s="1" t="str">
        <f t="shared" si="55"/>
        <v>1998_AUS</v>
      </c>
      <c r="B469" s="1" t="str">
        <f t="shared" si="56"/>
        <v>1998_AUS#ab</v>
      </c>
      <c r="C469" s="3">
        <v>35862</v>
      </c>
      <c r="D469" s="1">
        <f t="shared" si="51"/>
        <v>1998</v>
      </c>
      <c r="E469" s="1" t="s">
        <v>11</v>
      </c>
      <c r="F469" s="1" t="s">
        <v>12</v>
      </c>
      <c r="G469" s="6" t="s">
        <v>13</v>
      </c>
      <c r="H469" s="2">
        <v>17</v>
      </c>
      <c r="I469" s="2" t="s">
        <v>800</v>
      </c>
      <c r="J469" s="2" t="s">
        <v>762</v>
      </c>
      <c r="K469" s="2" t="s">
        <v>762</v>
      </c>
      <c r="L469" s="2">
        <v>23</v>
      </c>
      <c r="P469" s="1" t="s">
        <v>1000</v>
      </c>
      <c r="Q469" s="1">
        <v>16</v>
      </c>
      <c r="R469" s="1" t="s">
        <v>1022</v>
      </c>
      <c r="T469" s="8">
        <f t="shared" si="53"/>
        <v>96.031999999999996</v>
      </c>
      <c r="U469" s="8">
        <f t="shared" si="54"/>
        <v>93.927000000000007</v>
      </c>
      <c r="V469" s="8">
        <f t="shared" si="52"/>
        <v>2.1049999999999898</v>
      </c>
    </row>
    <row r="470" spans="1:22" ht="11.25" customHeight="1" x14ac:dyDescent="0.2">
      <c r="A470" s="1" t="str">
        <f t="shared" si="55"/>
        <v>1998_AUS</v>
      </c>
      <c r="B470" s="1" t="str">
        <f t="shared" si="56"/>
        <v>1998_AUS#ab</v>
      </c>
      <c r="C470" s="3">
        <v>35862</v>
      </c>
      <c r="D470" s="1">
        <f t="shared" si="51"/>
        <v>1998</v>
      </c>
      <c r="E470" s="1" t="s">
        <v>11</v>
      </c>
      <c r="F470" s="1" t="s">
        <v>12</v>
      </c>
      <c r="G470" s="6" t="s">
        <v>13</v>
      </c>
      <c r="H470" s="2">
        <v>23</v>
      </c>
      <c r="I470" s="2" t="s">
        <v>985</v>
      </c>
      <c r="J470" s="2" t="s">
        <v>675</v>
      </c>
      <c r="K470" s="2" t="s">
        <v>712</v>
      </c>
      <c r="L470" s="2">
        <v>22</v>
      </c>
      <c r="P470" s="1" t="s">
        <v>1001</v>
      </c>
      <c r="Q470" s="1">
        <v>17</v>
      </c>
      <c r="R470" s="1" t="s">
        <v>1023</v>
      </c>
      <c r="T470" s="8">
        <f t="shared" si="53"/>
        <v>96.474999999999994</v>
      </c>
      <c r="U470" s="8">
        <f t="shared" si="54"/>
        <v>94.646000000000001</v>
      </c>
      <c r="V470" s="8">
        <f t="shared" si="52"/>
        <v>1.8289999999999935</v>
      </c>
    </row>
    <row r="471" spans="1:22" ht="11.25" customHeight="1" x14ac:dyDescent="0.2">
      <c r="A471" s="1" t="str">
        <f t="shared" si="55"/>
        <v>1998_AUS</v>
      </c>
      <c r="B471" s="1" t="str">
        <f t="shared" si="56"/>
        <v>1998_AUS#ab</v>
      </c>
      <c r="C471" s="3">
        <v>35862</v>
      </c>
      <c r="D471" s="1">
        <f t="shared" si="51"/>
        <v>1998</v>
      </c>
      <c r="E471" s="1" t="s">
        <v>11</v>
      </c>
      <c r="F471" s="1" t="s">
        <v>12</v>
      </c>
      <c r="G471" s="6" t="s">
        <v>13</v>
      </c>
      <c r="H471" s="2">
        <v>22</v>
      </c>
      <c r="I471" s="2" t="s">
        <v>986</v>
      </c>
      <c r="J471" s="2" t="s">
        <v>675</v>
      </c>
      <c r="K471" s="2" t="s">
        <v>712</v>
      </c>
      <c r="L471" s="2">
        <v>8</v>
      </c>
      <c r="P471" s="1" t="s">
        <v>1003</v>
      </c>
      <c r="Q471" s="1">
        <v>22</v>
      </c>
      <c r="R471" s="1" t="s">
        <v>1028</v>
      </c>
      <c r="T471" s="8">
        <f t="shared" si="53"/>
        <v>99.676000000000002</v>
      </c>
      <c r="U471" s="8">
        <f t="shared" si="54"/>
        <v>95.301000000000002</v>
      </c>
      <c r="V471" s="8">
        <f t="shared" si="52"/>
        <v>4.375</v>
      </c>
    </row>
    <row r="472" spans="1:22" ht="11.25" customHeight="1" x14ac:dyDescent="0.2">
      <c r="A472" s="1" t="str">
        <f t="shared" si="55"/>
        <v>1998_AUS</v>
      </c>
      <c r="B472" s="1" t="str">
        <f t="shared" si="56"/>
        <v>1998_AUS#ab</v>
      </c>
      <c r="C472" s="3">
        <v>35862</v>
      </c>
      <c r="D472" s="1">
        <f t="shared" si="51"/>
        <v>1998</v>
      </c>
      <c r="E472" s="1" t="s">
        <v>11</v>
      </c>
      <c r="F472" s="1" t="s">
        <v>12</v>
      </c>
      <c r="G472" s="6" t="s">
        <v>13</v>
      </c>
      <c r="H472" s="2">
        <v>3</v>
      </c>
      <c r="I472" s="2" t="s">
        <v>361</v>
      </c>
      <c r="J472" s="2" t="s">
        <v>5</v>
      </c>
      <c r="K472" s="2" t="s">
        <v>5</v>
      </c>
      <c r="L472" s="2">
        <v>5</v>
      </c>
      <c r="P472" s="1" t="s">
        <v>999</v>
      </c>
      <c r="Q472" s="1">
        <v>3</v>
      </c>
      <c r="R472" s="1" t="s">
        <v>1010</v>
      </c>
      <c r="T472" s="8">
        <f t="shared" si="53"/>
        <v>95.774000000000001</v>
      </c>
      <c r="U472" s="8">
        <f t="shared" si="54"/>
        <v>90.766999999999996</v>
      </c>
      <c r="V472" s="8">
        <f t="shared" si="52"/>
        <v>5.007000000000005</v>
      </c>
    </row>
    <row r="473" spans="1:22" ht="11.25" customHeight="1" x14ac:dyDescent="0.2">
      <c r="A473" s="1" t="str">
        <f t="shared" si="55"/>
        <v>1998_AUS</v>
      </c>
      <c r="B473" s="1" t="str">
        <f t="shared" si="56"/>
        <v>1998_AUS#ab</v>
      </c>
      <c r="C473" s="3">
        <v>35862</v>
      </c>
      <c r="D473" s="1">
        <f t="shared" si="51"/>
        <v>1998</v>
      </c>
      <c r="E473" s="1" t="s">
        <v>11</v>
      </c>
      <c r="F473" s="1" t="s">
        <v>12</v>
      </c>
      <c r="G473" s="6" t="s">
        <v>13</v>
      </c>
      <c r="H473" s="2">
        <v>16</v>
      </c>
      <c r="I473" s="2" t="s">
        <v>893</v>
      </c>
      <c r="J473" s="2" t="s">
        <v>762</v>
      </c>
      <c r="K473" s="2" t="s">
        <v>762</v>
      </c>
      <c r="L473" s="2">
        <v>2</v>
      </c>
      <c r="P473" s="1" t="s">
        <v>1004</v>
      </c>
      <c r="Q473" s="1">
        <v>20</v>
      </c>
      <c r="R473" s="1" t="s">
        <v>1026</v>
      </c>
      <c r="T473" s="8">
        <f t="shared" si="53"/>
        <v>99.915999999999997</v>
      </c>
      <c r="U473" s="8">
        <f t="shared" si="54"/>
        <v>95.14</v>
      </c>
      <c r="V473" s="8">
        <f t="shared" si="52"/>
        <v>4.7759999999999962</v>
      </c>
    </row>
    <row r="474" spans="1:22" ht="11.25" customHeight="1" x14ac:dyDescent="0.2">
      <c r="A474" s="1" t="str">
        <f t="shared" si="55"/>
        <v>1998_AUS</v>
      </c>
      <c r="B474" s="1" t="str">
        <f t="shared" si="56"/>
        <v>1998_AUS#ab</v>
      </c>
      <c r="C474" s="3">
        <v>35862</v>
      </c>
      <c r="D474" s="1">
        <f t="shared" ref="D474:D535" si="57">YEAR(C474)</f>
        <v>1998</v>
      </c>
      <c r="E474" s="1" t="s">
        <v>11</v>
      </c>
      <c r="F474" s="1" t="s">
        <v>12</v>
      </c>
      <c r="G474" s="6" t="s">
        <v>13</v>
      </c>
      <c r="H474" s="2">
        <v>21</v>
      </c>
      <c r="I474" s="2" t="s">
        <v>939</v>
      </c>
      <c r="J474" s="2" t="s">
        <v>984</v>
      </c>
      <c r="K474" s="2" t="s">
        <v>712</v>
      </c>
      <c r="L474" s="2">
        <v>1</v>
      </c>
      <c r="P474" s="1" t="s">
        <v>1007</v>
      </c>
      <c r="Q474" s="1">
        <v>13</v>
      </c>
      <c r="R474" s="1" t="s">
        <v>1019</v>
      </c>
      <c r="T474" s="8">
        <f t="shared" si="53"/>
        <v>113.124</v>
      </c>
      <c r="U474" s="8">
        <f t="shared" si="54"/>
        <v>93.290999999999997</v>
      </c>
      <c r="V474" s="8">
        <f t="shared" si="52"/>
        <v>19.832999999999998</v>
      </c>
    </row>
    <row r="475" spans="1:22" ht="11.25" customHeight="1" x14ac:dyDescent="0.2">
      <c r="A475" s="1" t="str">
        <f t="shared" si="55"/>
        <v>1998_AUS</v>
      </c>
      <c r="B475" s="1" t="str">
        <f t="shared" si="56"/>
        <v>1998_AUS#ab</v>
      </c>
      <c r="C475" s="3">
        <v>35862</v>
      </c>
      <c r="D475" s="1">
        <f t="shared" si="57"/>
        <v>1998</v>
      </c>
      <c r="E475" s="1" t="s">
        <v>11</v>
      </c>
      <c r="F475" s="1" t="s">
        <v>12</v>
      </c>
      <c r="G475" s="6" t="s">
        <v>13</v>
      </c>
      <c r="H475" s="2">
        <v>10</v>
      </c>
      <c r="I475" s="2" t="s">
        <v>586</v>
      </c>
      <c r="J475" s="2" t="s">
        <v>673</v>
      </c>
      <c r="K475" s="2" t="s">
        <v>894</v>
      </c>
      <c r="L475" s="2">
        <v>1</v>
      </c>
      <c r="P475" s="1" t="s">
        <v>1005</v>
      </c>
      <c r="Q475" s="1">
        <v>9</v>
      </c>
      <c r="R475" s="1" t="s">
        <v>1015</v>
      </c>
      <c r="T475" s="8">
        <f t="shared" si="53"/>
        <v>110.96599999999999</v>
      </c>
      <c r="U475" s="8">
        <f t="shared" si="54"/>
        <v>92.391999999999996</v>
      </c>
      <c r="V475" s="8">
        <f t="shared" ref="V475:V536" si="58">IF(OR($T475="",$U475=""),"",$T475-$U475)</f>
        <v>18.573999999999998</v>
      </c>
    </row>
    <row r="476" spans="1:22" ht="11.25" customHeight="1" x14ac:dyDescent="0.2">
      <c r="A476" s="1" t="str">
        <f t="shared" si="55"/>
        <v>1998_AUS</v>
      </c>
      <c r="B476" s="1" t="str">
        <f t="shared" si="56"/>
        <v>1998_AUS#ab</v>
      </c>
      <c r="C476" s="3">
        <v>35862</v>
      </c>
      <c r="D476" s="1">
        <f t="shared" si="57"/>
        <v>1998</v>
      </c>
      <c r="E476" s="1" t="s">
        <v>11</v>
      </c>
      <c r="F476" s="1" t="s">
        <v>12</v>
      </c>
      <c r="G476" s="6" t="s">
        <v>13</v>
      </c>
      <c r="H476" s="2">
        <v>19</v>
      </c>
      <c r="I476" s="2" t="s">
        <v>987</v>
      </c>
      <c r="J476" s="2" t="s">
        <v>938</v>
      </c>
      <c r="K476" s="2" t="s">
        <v>712</v>
      </c>
      <c r="L476" s="2">
        <v>1</v>
      </c>
      <c r="P476" s="1" t="s">
        <v>1006</v>
      </c>
      <c r="Q476" s="1">
        <v>18</v>
      </c>
      <c r="R476" s="1" t="s">
        <v>1024</v>
      </c>
      <c r="T476" s="8">
        <f t="shared" si="53"/>
        <v>112.35299999999999</v>
      </c>
      <c r="U476" s="8">
        <f t="shared" si="54"/>
        <v>94.906000000000006</v>
      </c>
      <c r="V476" s="8">
        <f t="shared" si="58"/>
        <v>17.446999999999989</v>
      </c>
    </row>
    <row r="477" spans="1:22" ht="11.25" customHeight="1" x14ac:dyDescent="0.2">
      <c r="A477" s="1" t="str">
        <f t="shared" si="55"/>
        <v>1998_AUS</v>
      </c>
      <c r="B477" s="1" t="str">
        <f t="shared" si="56"/>
        <v>1998_AUS#ab</v>
      </c>
      <c r="C477" s="3">
        <v>35862</v>
      </c>
      <c r="D477" s="1">
        <f t="shared" si="57"/>
        <v>1998</v>
      </c>
      <c r="E477" s="1" t="s">
        <v>11</v>
      </c>
      <c r="F477" s="1" t="s">
        <v>12</v>
      </c>
      <c r="G477" s="6" t="s">
        <v>13</v>
      </c>
      <c r="H477" s="2">
        <v>18</v>
      </c>
      <c r="I477" s="2" t="s">
        <v>412</v>
      </c>
      <c r="J477" s="2" t="s">
        <v>938</v>
      </c>
      <c r="K477" s="2" t="s">
        <v>712</v>
      </c>
      <c r="Q477" s="1">
        <v>14</v>
      </c>
      <c r="R477" s="1" t="s">
        <v>1020</v>
      </c>
      <c r="T477" s="8" t="str">
        <f t="shared" si="53"/>
        <v/>
      </c>
      <c r="U477" s="8">
        <f t="shared" si="54"/>
        <v>93.382999999999996</v>
      </c>
      <c r="V477" s="8" t="str">
        <f t="shared" si="58"/>
        <v/>
      </c>
    </row>
    <row r="478" spans="1:22" ht="11.25" customHeight="1" x14ac:dyDescent="0.2">
      <c r="A478" s="1" t="str">
        <f t="shared" si="55"/>
        <v>1997_AUS</v>
      </c>
      <c r="B478" s="1" t="str">
        <f t="shared" si="56"/>
        <v>1997_AUS#1</v>
      </c>
      <c r="C478" s="3">
        <v>35498</v>
      </c>
      <c r="D478" s="1">
        <f t="shared" si="57"/>
        <v>1997</v>
      </c>
      <c r="E478" s="1" t="s">
        <v>11</v>
      </c>
      <c r="F478" s="1" t="s">
        <v>12</v>
      </c>
      <c r="G478" s="6">
        <v>1</v>
      </c>
      <c r="H478" s="2">
        <v>10</v>
      </c>
      <c r="I478" s="2" t="s">
        <v>549</v>
      </c>
      <c r="J478" s="2" t="s">
        <v>33</v>
      </c>
      <c r="K478" s="2" t="s">
        <v>20</v>
      </c>
      <c r="L478" s="2">
        <v>58</v>
      </c>
      <c r="M478" s="2">
        <v>10</v>
      </c>
      <c r="P478" s="1" t="s">
        <v>1062</v>
      </c>
      <c r="Q478" s="1">
        <v>4</v>
      </c>
      <c r="R478" s="1" t="s">
        <v>1040</v>
      </c>
      <c r="S478" s="1">
        <v>34</v>
      </c>
      <c r="T478" s="8">
        <f t="shared" si="53"/>
        <v>91.412000000000006</v>
      </c>
      <c r="U478" s="8">
        <f t="shared" si="54"/>
        <v>91.531000000000006</v>
      </c>
      <c r="V478" s="8">
        <f t="shared" si="58"/>
        <v>-0.11899999999999977</v>
      </c>
    </row>
    <row r="479" spans="1:22" ht="11.25" customHeight="1" x14ac:dyDescent="0.2">
      <c r="A479" s="1" t="str">
        <f t="shared" si="55"/>
        <v>1997_AUS</v>
      </c>
      <c r="B479" s="1" t="str">
        <f t="shared" si="56"/>
        <v>1997_AUS#2</v>
      </c>
      <c r="C479" s="3">
        <v>35498</v>
      </c>
      <c r="D479" s="1">
        <f t="shared" si="57"/>
        <v>1997</v>
      </c>
      <c r="E479" s="1" t="s">
        <v>11</v>
      </c>
      <c r="F479" s="1" t="s">
        <v>12</v>
      </c>
      <c r="G479" s="6">
        <v>2</v>
      </c>
      <c r="H479" s="2">
        <v>5</v>
      </c>
      <c r="I479" s="2" t="s">
        <v>361</v>
      </c>
      <c r="J479" s="2" t="s">
        <v>5</v>
      </c>
      <c r="K479" s="2" t="s">
        <v>5</v>
      </c>
      <c r="L479" s="2">
        <v>58</v>
      </c>
      <c r="M479" s="2">
        <v>6</v>
      </c>
      <c r="P479" s="1" t="s">
        <v>1061</v>
      </c>
      <c r="Q479" s="1">
        <v>3</v>
      </c>
      <c r="R479" s="1" t="s">
        <v>1039</v>
      </c>
      <c r="T479" s="8">
        <f t="shared" si="53"/>
        <v>91.066999999999993</v>
      </c>
      <c r="U479" s="8">
        <f t="shared" si="54"/>
        <v>91.471999999999994</v>
      </c>
      <c r="V479" s="8">
        <f t="shared" si="58"/>
        <v>-0.40500000000000114</v>
      </c>
    </row>
    <row r="480" spans="1:22" ht="11.25" customHeight="1" x14ac:dyDescent="0.2">
      <c r="A480" s="1" t="str">
        <f t="shared" si="55"/>
        <v>1997_AUS</v>
      </c>
      <c r="B480" s="1" t="str">
        <f t="shared" si="56"/>
        <v>1997_AUS#3</v>
      </c>
      <c r="C480" s="3">
        <v>35498</v>
      </c>
      <c r="D480" s="1">
        <f t="shared" si="57"/>
        <v>1997</v>
      </c>
      <c r="E480" s="1" t="s">
        <v>11</v>
      </c>
      <c r="F480" s="1" t="s">
        <v>12</v>
      </c>
      <c r="G480" s="6">
        <v>3</v>
      </c>
      <c r="H480" s="2">
        <v>9</v>
      </c>
      <c r="I480" s="2" t="s">
        <v>845</v>
      </c>
      <c r="J480" s="2" t="s">
        <v>33</v>
      </c>
      <c r="K480" s="2" t="s">
        <v>20</v>
      </c>
      <c r="L480" s="2">
        <v>58</v>
      </c>
      <c r="M480" s="2">
        <v>4</v>
      </c>
      <c r="P480" s="1" t="s">
        <v>1063</v>
      </c>
      <c r="Q480" s="1">
        <v>6</v>
      </c>
      <c r="R480" s="1" t="s">
        <v>1042</v>
      </c>
      <c r="T480" s="8">
        <f t="shared" si="53"/>
        <v>91.509</v>
      </c>
      <c r="U480" s="8">
        <f t="shared" si="54"/>
        <v>91.971000000000004</v>
      </c>
      <c r="V480" s="8">
        <f t="shared" si="58"/>
        <v>-0.4620000000000033</v>
      </c>
    </row>
    <row r="481" spans="1:22" ht="11.25" customHeight="1" x14ac:dyDescent="0.2">
      <c r="A481" s="1" t="str">
        <f t="shared" si="55"/>
        <v>1997_AUS</v>
      </c>
      <c r="B481" s="1" t="str">
        <f t="shared" si="56"/>
        <v>1997_AUS#4</v>
      </c>
      <c r="C481" s="3">
        <v>35498</v>
      </c>
      <c r="D481" s="1">
        <f t="shared" si="57"/>
        <v>1997</v>
      </c>
      <c r="E481" s="1" t="s">
        <v>11</v>
      </c>
      <c r="F481" s="1" t="s">
        <v>12</v>
      </c>
      <c r="G481" s="6">
        <v>4</v>
      </c>
      <c r="H481" s="2">
        <v>8</v>
      </c>
      <c r="I481" s="2" t="s">
        <v>1029</v>
      </c>
      <c r="J481" s="2" t="s">
        <v>844</v>
      </c>
      <c r="K481" s="2" t="s">
        <v>24</v>
      </c>
      <c r="L481" s="2">
        <v>58</v>
      </c>
      <c r="M481" s="2">
        <v>3</v>
      </c>
      <c r="P481" s="1" t="s">
        <v>1064</v>
      </c>
      <c r="Q481" s="1">
        <v>10</v>
      </c>
      <c r="R481" s="1" t="s">
        <v>1046</v>
      </c>
      <c r="T481" s="8">
        <f t="shared" si="53"/>
        <v>91.623999999999995</v>
      </c>
      <c r="U481" s="8">
        <f t="shared" si="54"/>
        <v>92.87</v>
      </c>
      <c r="V481" s="8">
        <f t="shared" si="58"/>
        <v>-1.2460000000000093</v>
      </c>
    </row>
    <row r="482" spans="1:22" ht="11.25" customHeight="1" x14ac:dyDescent="0.2">
      <c r="A482" s="1" t="str">
        <f t="shared" si="55"/>
        <v>1997_AUS</v>
      </c>
      <c r="B482" s="1" t="str">
        <f t="shared" si="56"/>
        <v>1997_AUS#5</v>
      </c>
      <c r="C482" s="3">
        <v>35498</v>
      </c>
      <c r="D482" s="1">
        <f t="shared" si="57"/>
        <v>1997</v>
      </c>
      <c r="E482" s="1" t="s">
        <v>11</v>
      </c>
      <c r="F482" s="1" t="s">
        <v>12</v>
      </c>
      <c r="G482" s="6">
        <v>5</v>
      </c>
      <c r="H482" s="2">
        <v>14</v>
      </c>
      <c r="I482" s="2" t="s">
        <v>714</v>
      </c>
      <c r="J482" s="2" t="s">
        <v>841</v>
      </c>
      <c r="K482" s="2" t="s">
        <v>894</v>
      </c>
      <c r="L482" s="2">
        <v>58</v>
      </c>
      <c r="M482" s="2">
        <v>2</v>
      </c>
      <c r="P482" s="1" t="s">
        <v>1065</v>
      </c>
      <c r="Q482" s="1">
        <v>9</v>
      </c>
      <c r="R482" s="1" t="s">
        <v>1045</v>
      </c>
      <c r="T482" s="8">
        <f t="shared" si="53"/>
        <v>91.762</v>
      </c>
      <c r="U482" s="8">
        <f t="shared" si="54"/>
        <v>92.841999999999999</v>
      </c>
      <c r="V482" s="8">
        <f t="shared" si="58"/>
        <v>-1.0799999999999983</v>
      </c>
    </row>
    <row r="483" spans="1:22" ht="11.25" customHeight="1" x14ac:dyDescent="0.2">
      <c r="A483" s="1" t="str">
        <f t="shared" si="55"/>
        <v>1997_AUS</v>
      </c>
      <c r="B483" s="1" t="str">
        <f t="shared" si="56"/>
        <v>1997_AUS#6</v>
      </c>
      <c r="C483" s="3">
        <v>35498</v>
      </c>
      <c r="D483" s="1">
        <f t="shared" si="57"/>
        <v>1997</v>
      </c>
      <c r="E483" s="1" t="s">
        <v>11</v>
      </c>
      <c r="F483" s="1" t="s">
        <v>12</v>
      </c>
      <c r="G483" s="6">
        <v>6</v>
      </c>
      <c r="H483" s="2">
        <v>17</v>
      </c>
      <c r="I483" s="2" t="s">
        <v>1030</v>
      </c>
      <c r="J483" s="2" t="s">
        <v>110</v>
      </c>
      <c r="K483" s="2" t="s">
        <v>671</v>
      </c>
      <c r="L483" s="2">
        <v>58</v>
      </c>
      <c r="M483" s="2">
        <v>1</v>
      </c>
      <c r="P483" s="1" t="s">
        <v>1067</v>
      </c>
      <c r="Q483" s="1">
        <v>13</v>
      </c>
      <c r="R483" s="1" t="s">
        <v>1049</v>
      </c>
      <c r="T483" s="8">
        <f t="shared" si="53"/>
        <v>92.784000000000006</v>
      </c>
      <c r="U483" s="8">
        <f t="shared" si="54"/>
        <v>93.326999999999998</v>
      </c>
      <c r="V483" s="8">
        <f t="shared" si="58"/>
        <v>-0.54299999999999216</v>
      </c>
    </row>
    <row r="484" spans="1:22" ht="11.25" customHeight="1" x14ac:dyDescent="0.2">
      <c r="A484" s="1" t="str">
        <f t="shared" si="55"/>
        <v>1997_AUS</v>
      </c>
      <c r="B484" s="1" t="str">
        <f t="shared" si="56"/>
        <v>1997_AUS#7</v>
      </c>
      <c r="C484" s="3">
        <v>35498</v>
      </c>
      <c r="D484" s="1">
        <f t="shared" si="57"/>
        <v>1997</v>
      </c>
      <c r="E484" s="1" t="s">
        <v>11</v>
      </c>
      <c r="F484" s="1" t="s">
        <v>12</v>
      </c>
      <c r="G484" s="6">
        <v>7</v>
      </c>
      <c r="H484" s="2">
        <v>15</v>
      </c>
      <c r="I484" s="2" t="s">
        <v>986</v>
      </c>
      <c r="J484" s="2" t="s">
        <v>841</v>
      </c>
      <c r="K484" s="2" t="s">
        <v>894</v>
      </c>
      <c r="L484" s="2">
        <v>56</v>
      </c>
      <c r="P484" s="1" t="s">
        <v>1070</v>
      </c>
      <c r="Q484" s="1">
        <v>16</v>
      </c>
      <c r="R484" s="1" t="s">
        <v>1052</v>
      </c>
      <c r="T484" s="8">
        <f t="shared" si="53"/>
        <v>94.171000000000006</v>
      </c>
      <c r="U484" s="8">
        <f t="shared" si="54"/>
        <v>93.989000000000004</v>
      </c>
      <c r="V484" s="8">
        <f t="shared" si="58"/>
        <v>0.18200000000000216</v>
      </c>
    </row>
    <row r="485" spans="1:22" ht="11.25" customHeight="1" x14ac:dyDescent="0.2">
      <c r="A485" s="1" t="str">
        <f t="shared" si="55"/>
        <v>1997_AUS</v>
      </c>
      <c r="B485" s="1" t="str">
        <f t="shared" si="56"/>
        <v>1997_AUS#8</v>
      </c>
      <c r="C485" s="3">
        <v>35498</v>
      </c>
      <c r="D485" s="1">
        <f t="shared" si="57"/>
        <v>1997</v>
      </c>
      <c r="E485" s="1" t="s">
        <v>11</v>
      </c>
      <c r="F485" s="1" t="s">
        <v>12</v>
      </c>
      <c r="G485" s="6">
        <v>8</v>
      </c>
      <c r="H485" s="2">
        <v>4</v>
      </c>
      <c r="I485" s="2" t="s">
        <v>756</v>
      </c>
      <c r="J485" s="2" t="s">
        <v>38</v>
      </c>
      <c r="K485" s="2" t="s">
        <v>24</v>
      </c>
      <c r="L485" s="2">
        <v>55</v>
      </c>
      <c r="P485" s="1" t="s">
        <v>1060</v>
      </c>
      <c r="Q485" s="1">
        <v>2</v>
      </c>
      <c r="R485" s="1" t="s">
        <v>1038</v>
      </c>
      <c r="S485" s="1">
        <v>24</v>
      </c>
      <c r="T485" s="8">
        <f t="shared" si="53"/>
        <v>90.584999999999994</v>
      </c>
      <c r="U485" s="8">
        <f t="shared" si="54"/>
        <v>91.123000000000005</v>
      </c>
      <c r="V485" s="8">
        <f t="shared" si="58"/>
        <v>-0.53800000000001091</v>
      </c>
    </row>
    <row r="486" spans="1:22" ht="11.25" customHeight="1" x14ac:dyDescent="0.2">
      <c r="A486" s="1" t="str">
        <f t="shared" si="55"/>
        <v>1997_AUS</v>
      </c>
      <c r="B486" s="1" t="str">
        <f t="shared" si="56"/>
        <v>1997_AUS#9</v>
      </c>
      <c r="C486" s="3">
        <v>35498</v>
      </c>
      <c r="D486" s="1">
        <f t="shared" si="57"/>
        <v>1997</v>
      </c>
      <c r="E486" s="1" t="s">
        <v>11</v>
      </c>
      <c r="F486" s="1" t="s">
        <v>12</v>
      </c>
      <c r="G486" s="6">
        <v>9</v>
      </c>
      <c r="H486" s="2">
        <v>21</v>
      </c>
      <c r="I486" s="2" t="s">
        <v>409</v>
      </c>
      <c r="J486" s="2" t="s">
        <v>675</v>
      </c>
      <c r="K486" s="2" t="s">
        <v>1031</v>
      </c>
      <c r="L486" s="2">
        <v>55</v>
      </c>
      <c r="P486" s="1" t="s">
        <v>1074</v>
      </c>
      <c r="Q486" s="1">
        <v>17</v>
      </c>
      <c r="R486" s="1" t="s">
        <v>1053</v>
      </c>
      <c r="T486" s="8">
        <f t="shared" si="53"/>
        <v>95.959000000000003</v>
      </c>
      <c r="U486" s="8">
        <f t="shared" si="54"/>
        <v>94.12</v>
      </c>
      <c r="V486" s="8">
        <f t="shared" si="58"/>
        <v>1.8389999999999986</v>
      </c>
    </row>
    <row r="487" spans="1:22" ht="11.25" customHeight="1" x14ac:dyDescent="0.2">
      <c r="A487" s="1" t="str">
        <f t="shared" si="55"/>
        <v>1997_AUS</v>
      </c>
      <c r="B487" s="1" t="str">
        <f t="shared" si="56"/>
        <v>1997_AUS#10</v>
      </c>
      <c r="C487" s="3">
        <v>35498</v>
      </c>
      <c r="D487" s="1">
        <f t="shared" si="57"/>
        <v>1997</v>
      </c>
      <c r="E487" s="1" t="s">
        <v>11</v>
      </c>
      <c r="F487" s="1" t="s">
        <v>12</v>
      </c>
      <c r="G487" s="6">
        <v>10</v>
      </c>
      <c r="H487" s="2">
        <v>2</v>
      </c>
      <c r="I487" s="2" t="s">
        <v>893</v>
      </c>
      <c r="J487" s="2" t="s">
        <v>762</v>
      </c>
      <c r="K487" s="2" t="s">
        <v>1032</v>
      </c>
      <c r="L487" s="2">
        <v>54</v>
      </c>
      <c r="P487" s="1" t="s">
        <v>1072</v>
      </c>
      <c r="Q487" s="1">
        <v>22</v>
      </c>
      <c r="R487" s="1" t="s">
        <v>1057</v>
      </c>
      <c r="T487" s="8">
        <f t="shared" si="53"/>
        <v>94.465000000000003</v>
      </c>
      <c r="U487" s="8">
        <f t="shared" si="54"/>
        <v>95.971999999999994</v>
      </c>
      <c r="V487" s="8">
        <f t="shared" si="58"/>
        <v>-1.5069999999999908</v>
      </c>
    </row>
    <row r="488" spans="1:22" ht="11.25" customHeight="1" x14ac:dyDescent="0.2">
      <c r="A488" s="1" t="str">
        <f t="shared" si="55"/>
        <v>1997_AUS</v>
      </c>
      <c r="B488" s="1" t="str">
        <f t="shared" si="56"/>
        <v>1997_AUS#ab</v>
      </c>
      <c r="C488" s="3">
        <v>35498</v>
      </c>
      <c r="D488" s="1">
        <f t="shared" si="57"/>
        <v>1997</v>
      </c>
      <c r="E488" s="1" t="s">
        <v>11</v>
      </c>
      <c r="F488" s="1" t="s">
        <v>12</v>
      </c>
      <c r="G488" s="6" t="s">
        <v>13</v>
      </c>
      <c r="H488" s="2">
        <v>22</v>
      </c>
      <c r="I488" s="2" t="s">
        <v>412</v>
      </c>
      <c r="J488" s="2" t="s">
        <v>938</v>
      </c>
      <c r="K488" s="2" t="s">
        <v>712</v>
      </c>
      <c r="L488" s="2">
        <v>49</v>
      </c>
      <c r="P488" s="1" t="s">
        <v>1068</v>
      </c>
      <c r="Q488" s="1">
        <v>11</v>
      </c>
      <c r="R488" s="1" t="s">
        <v>1047</v>
      </c>
      <c r="T488" s="8">
        <f t="shared" si="53"/>
        <v>93.385999999999996</v>
      </c>
      <c r="U488" s="8">
        <f t="shared" si="54"/>
        <v>93.075000000000003</v>
      </c>
      <c r="V488" s="8">
        <f t="shared" si="58"/>
        <v>0.31099999999999284</v>
      </c>
    </row>
    <row r="489" spans="1:22" ht="11.25" customHeight="1" x14ac:dyDescent="0.2">
      <c r="A489" s="1" t="str">
        <f t="shared" si="55"/>
        <v>1997_AUS</v>
      </c>
      <c r="B489" s="1" t="str">
        <f t="shared" si="56"/>
        <v>1997_AUS#ab</v>
      </c>
      <c r="C489" s="3">
        <v>35498</v>
      </c>
      <c r="D489" s="1">
        <f t="shared" si="57"/>
        <v>1997</v>
      </c>
      <c r="E489" s="1" t="s">
        <v>11</v>
      </c>
      <c r="F489" s="1" t="s">
        <v>12</v>
      </c>
      <c r="G489" s="6" t="s">
        <v>13</v>
      </c>
      <c r="H489" s="2">
        <v>19</v>
      </c>
      <c r="I489" s="2" t="s">
        <v>800</v>
      </c>
      <c r="J489" s="2" t="s">
        <v>984</v>
      </c>
      <c r="K489" s="2" t="s">
        <v>712</v>
      </c>
      <c r="L489" s="2">
        <v>42</v>
      </c>
      <c r="P489" s="1" t="s">
        <v>1071</v>
      </c>
      <c r="Q489" s="1">
        <v>18</v>
      </c>
      <c r="R489" s="1" t="s">
        <v>1054</v>
      </c>
      <c r="T489" s="8">
        <f t="shared" si="53"/>
        <v>94.194000000000003</v>
      </c>
      <c r="U489" s="8">
        <f t="shared" si="54"/>
        <v>94.228999999999999</v>
      </c>
      <c r="V489" s="8">
        <f t="shared" si="58"/>
        <v>-3.4999999999996589E-2</v>
      </c>
    </row>
    <row r="490" spans="1:22" ht="11.25" customHeight="1" x14ac:dyDescent="0.2">
      <c r="A490" s="1" t="str">
        <f t="shared" si="55"/>
        <v>1997_AUS</v>
      </c>
      <c r="B490" s="1" t="str">
        <f t="shared" si="56"/>
        <v>1997_AUS#ab</v>
      </c>
      <c r="C490" s="3">
        <v>35498</v>
      </c>
      <c r="D490" s="1">
        <f t="shared" si="57"/>
        <v>1997</v>
      </c>
      <c r="E490" s="1" t="s">
        <v>11</v>
      </c>
      <c r="F490" s="1" t="s">
        <v>12</v>
      </c>
      <c r="G490" s="6" t="s">
        <v>13</v>
      </c>
      <c r="H490" s="2">
        <v>23</v>
      </c>
      <c r="I490" s="2" t="s">
        <v>987</v>
      </c>
      <c r="J490" s="2" t="s">
        <v>938</v>
      </c>
      <c r="K490" s="2" t="s">
        <v>712</v>
      </c>
      <c r="L490" s="2">
        <v>36</v>
      </c>
      <c r="P490" s="1" t="s">
        <v>1073</v>
      </c>
      <c r="Q490" s="1">
        <v>19</v>
      </c>
      <c r="R490" s="1" t="s">
        <v>1055</v>
      </c>
      <c r="T490" s="8">
        <f t="shared" si="53"/>
        <v>95.257000000000005</v>
      </c>
      <c r="U490" s="8">
        <f t="shared" si="54"/>
        <v>94.623000000000005</v>
      </c>
      <c r="V490" s="8">
        <f t="shared" si="58"/>
        <v>0.63400000000000034</v>
      </c>
    </row>
    <row r="491" spans="1:22" ht="11.25" customHeight="1" x14ac:dyDescent="0.2">
      <c r="A491" s="1" t="str">
        <f t="shared" si="55"/>
        <v>1997_AUS</v>
      </c>
      <c r="B491" s="1" t="str">
        <f t="shared" si="56"/>
        <v>1997_AUS#ab</v>
      </c>
      <c r="C491" s="3">
        <v>35498</v>
      </c>
      <c r="D491" s="1">
        <f t="shared" si="57"/>
        <v>1997</v>
      </c>
      <c r="E491" s="1" t="s">
        <v>11</v>
      </c>
      <c r="F491" s="1" t="s">
        <v>12</v>
      </c>
      <c r="G491" s="6" t="s">
        <v>13</v>
      </c>
      <c r="H491" s="2">
        <v>7</v>
      </c>
      <c r="I491" s="2" t="s">
        <v>840</v>
      </c>
      <c r="J491" s="2" t="s">
        <v>844</v>
      </c>
      <c r="K491" s="2" t="s">
        <v>24</v>
      </c>
      <c r="L491" s="2">
        <v>34</v>
      </c>
      <c r="P491" s="1" t="s">
        <v>1066</v>
      </c>
      <c r="Q491" s="1">
        <v>8</v>
      </c>
      <c r="R491" s="1" t="s">
        <v>1044</v>
      </c>
      <c r="T491" s="8">
        <f t="shared" si="53"/>
        <v>91.975999999999999</v>
      </c>
      <c r="U491" s="8">
        <f t="shared" si="54"/>
        <v>92.593000000000004</v>
      </c>
      <c r="V491" s="8">
        <f t="shared" si="58"/>
        <v>-0.61700000000000443</v>
      </c>
    </row>
    <row r="492" spans="1:22" ht="11.25" customHeight="1" x14ac:dyDescent="0.2">
      <c r="A492" s="1" t="str">
        <f t="shared" si="55"/>
        <v>1997_AUS</v>
      </c>
      <c r="B492" s="1" t="str">
        <f t="shared" si="56"/>
        <v>1997_AUS#ab</v>
      </c>
      <c r="C492" s="3">
        <v>35498</v>
      </c>
      <c r="D492" s="1">
        <f t="shared" si="57"/>
        <v>1997</v>
      </c>
      <c r="E492" s="1" t="s">
        <v>11</v>
      </c>
      <c r="F492" s="1" t="s">
        <v>12</v>
      </c>
      <c r="G492" s="6" t="s">
        <v>13</v>
      </c>
      <c r="H492" s="2">
        <v>20</v>
      </c>
      <c r="I492" s="2" t="s">
        <v>1033</v>
      </c>
      <c r="J492" s="2" t="s">
        <v>675</v>
      </c>
      <c r="K492" s="2" t="s">
        <v>1031</v>
      </c>
      <c r="L492" s="2">
        <v>32</v>
      </c>
      <c r="P492" s="1" t="s">
        <v>433</v>
      </c>
      <c r="Q492" s="1">
        <v>15</v>
      </c>
      <c r="R492" s="1" t="s">
        <v>1051</v>
      </c>
      <c r="T492" s="8">
        <f t="shared" si="53"/>
        <v>94.918000000000006</v>
      </c>
      <c r="U492" s="8">
        <f t="shared" si="54"/>
        <v>93.798000000000002</v>
      </c>
      <c r="V492" s="8">
        <f t="shared" si="58"/>
        <v>1.1200000000000045</v>
      </c>
    </row>
    <row r="493" spans="1:22" ht="11.25" customHeight="1" x14ac:dyDescent="0.2">
      <c r="A493" s="1" t="str">
        <f t="shared" si="55"/>
        <v>1997_AUS</v>
      </c>
      <c r="B493" s="1" t="str">
        <f t="shared" si="56"/>
        <v>1997_AUS#ab</v>
      </c>
      <c r="C493" s="3">
        <v>35498</v>
      </c>
      <c r="D493" s="1">
        <f t="shared" si="57"/>
        <v>1997</v>
      </c>
      <c r="E493" s="1" t="s">
        <v>11</v>
      </c>
      <c r="F493" s="1" t="s">
        <v>12</v>
      </c>
      <c r="G493" s="6" t="s">
        <v>13</v>
      </c>
      <c r="H493" s="2">
        <v>12</v>
      </c>
      <c r="I493" s="2" t="s">
        <v>508</v>
      </c>
      <c r="J493" s="2" t="s">
        <v>673</v>
      </c>
      <c r="K493" s="2" t="s">
        <v>892</v>
      </c>
      <c r="L493" s="2">
        <v>14</v>
      </c>
      <c r="P493" s="1" t="s">
        <v>1069</v>
      </c>
      <c r="Q493" s="1">
        <v>14</v>
      </c>
      <c r="R493" s="1" t="s">
        <v>1050</v>
      </c>
      <c r="T493" s="8">
        <f t="shared" si="53"/>
        <v>94.147000000000006</v>
      </c>
      <c r="U493" s="8">
        <f t="shared" si="54"/>
        <v>93.552000000000007</v>
      </c>
      <c r="V493" s="8">
        <f t="shared" si="58"/>
        <v>0.59499999999999886</v>
      </c>
    </row>
    <row r="494" spans="1:22" ht="11.25" customHeight="1" x14ac:dyDescent="0.2">
      <c r="A494" s="1" t="str">
        <f t="shared" si="55"/>
        <v>1997_AUS</v>
      </c>
      <c r="B494" s="1" t="str">
        <f t="shared" si="56"/>
        <v>1997_AUS#ab</v>
      </c>
      <c r="C494" s="3">
        <v>35498</v>
      </c>
      <c r="D494" s="1">
        <f t="shared" si="57"/>
        <v>1997</v>
      </c>
      <c r="E494" s="1" t="s">
        <v>11</v>
      </c>
      <c r="F494" s="1" t="s">
        <v>12</v>
      </c>
      <c r="G494" s="6" t="s">
        <v>13</v>
      </c>
      <c r="H494" s="2">
        <v>18</v>
      </c>
      <c r="I494" s="2" t="s">
        <v>757</v>
      </c>
      <c r="J494" s="2" t="s">
        <v>984</v>
      </c>
      <c r="K494" s="2" t="s">
        <v>712</v>
      </c>
      <c r="L494" s="2">
        <v>2</v>
      </c>
      <c r="P494" s="1" t="s">
        <v>1075</v>
      </c>
      <c r="Q494" s="1">
        <v>21</v>
      </c>
      <c r="R494" s="1" t="s">
        <v>1056</v>
      </c>
      <c r="T494" s="8">
        <f t="shared" si="53"/>
        <v>97.037999999999997</v>
      </c>
      <c r="U494" s="8">
        <f t="shared" si="54"/>
        <v>94.942999999999998</v>
      </c>
      <c r="V494" s="8">
        <f t="shared" si="58"/>
        <v>2.0949999999999989</v>
      </c>
    </row>
    <row r="495" spans="1:22" ht="11.25" customHeight="1" x14ac:dyDescent="0.2">
      <c r="A495" s="1" t="str">
        <f t="shared" si="55"/>
        <v>1997_AUS</v>
      </c>
      <c r="B495" s="1" t="str">
        <f t="shared" si="56"/>
        <v>1997_AUS#ab</v>
      </c>
      <c r="C495" s="3">
        <v>35498</v>
      </c>
      <c r="D495" s="1">
        <f t="shared" si="57"/>
        <v>1997</v>
      </c>
      <c r="E495" s="1" t="s">
        <v>11</v>
      </c>
      <c r="F495" s="1" t="s">
        <v>12</v>
      </c>
      <c r="G495" s="6" t="s">
        <v>13</v>
      </c>
      <c r="H495" s="2">
        <v>11</v>
      </c>
      <c r="I495" s="2" t="s">
        <v>586</v>
      </c>
      <c r="J495" s="2" t="s">
        <v>673</v>
      </c>
      <c r="K495" s="2" t="s">
        <v>892</v>
      </c>
      <c r="L495" s="2">
        <v>1</v>
      </c>
      <c r="P495" s="1" t="s">
        <v>1076</v>
      </c>
      <c r="Q495" s="1">
        <v>12</v>
      </c>
      <c r="R495" s="1" t="s">
        <v>1048</v>
      </c>
      <c r="T495" s="8">
        <f t="shared" si="53"/>
        <v>108.32299999999999</v>
      </c>
      <c r="U495" s="8">
        <f t="shared" si="54"/>
        <v>93.13</v>
      </c>
      <c r="V495" s="8">
        <f t="shared" si="58"/>
        <v>15.192999999999998</v>
      </c>
    </row>
    <row r="496" spans="1:22" ht="11.25" customHeight="1" x14ac:dyDescent="0.2">
      <c r="A496" s="1" t="str">
        <f t="shared" si="55"/>
        <v>1997_AUS</v>
      </c>
      <c r="B496" s="1" t="str">
        <f t="shared" si="56"/>
        <v>1997_AUS#ab</v>
      </c>
      <c r="C496" s="3">
        <v>35498</v>
      </c>
      <c r="D496" s="1">
        <f t="shared" si="57"/>
        <v>1997</v>
      </c>
      <c r="E496" s="1" t="s">
        <v>11</v>
      </c>
      <c r="F496" s="1" t="s">
        <v>12</v>
      </c>
      <c r="G496" s="6" t="s">
        <v>13</v>
      </c>
      <c r="H496" s="2">
        <v>6</v>
      </c>
      <c r="I496" s="2" t="s">
        <v>799</v>
      </c>
      <c r="J496" s="2" t="s">
        <v>5</v>
      </c>
      <c r="K496" s="2" t="s">
        <v>5</v>
      </c>
      <c r="Q496" s="1">
        <v>5</v>
      </c>
      <c r="R496" s="1" t="s">
        <v>1041</v>
      </c>
      <c r="T496" s="8" t="str">
        <f t="shared" si="53"/>
        <v/>
      </c>
      <c r="U496" s="8">
        <f t="shared" si="54"/>
        <v>91.881</v>
      </c>
      <c r="V496" s="8" t="str">
        <f t="shared" si="58"/>
        <v/>
      </c>
    </row>
    <row r="497" spans="1:22" ht="11.25" customHeight="1" x14ac:dyDescent="0.2">
      <c r="A497" s="1" t="str">
        <f t="shared" si="55"/>
        <v>1997_AUS</v>
      </c>
      <c r="B497" s="1" t="str">
        <f t="shared" si="56"/>
        <v>1997_AUS#ab</v>
      </c>
      <c r="C497" s="3">
        <v>35498</v>
      </c>
      <c r="D497" s="1">
        <f t="shared" si="57"/>
        <v>1997</v>
      </c>
      <c r="E497" s="1" t="s">
        <v>11</v>
      </c>
      <c r="F497" s="1" t="s">
        <v>12</v>
      </c>
      <c r="G497" s="6" t="s">
        <v>13</v>
      </c>
      <c r="H497" s="2">
        <v>3</v>
      </c>
      <c r="I497" s="2" t="s">
        <v>628</v>
      </c>
      <c r="J497" s="2" t="s">
        <v>38</v>
      </c>
      <c r="K497" s="2" t="s">
        <v>24</v>
      </c>
      <c r="Q497" s="1">
        <v>1</v>
      </c>
      <c r="R497" s="1" t="s">
        <v>1037</v>
      </c>
      <c r="T497" s="8" t="str">
        <f t="shared" si="53"/>
        <v/>
      </c>
      <c r="U497" s="8">
        <f t="shared" si="54"/>
        <v>89.369</v>
      </c>
      <c r="V497" s="8" t="str">
        <f t="shared" si="58"/>
        <v/>
      </c>
    </row>
    <row r="498" spans="1:22" ht="11.25" customHeight="1" x14ac:dyDescent="0.2">
      <c r="A498" s="1" t="str">
        <f t="shared" si="55"/>
        <v>1997_AUS</v>
      </c>
      <c r="B498" s="1" t="str">
        <f t="shared" si="56"/>
        <v>1997_AUS#ab</v>
      </c>
      <c r="C498" s="3">
        <v>35498</v>
      </c>
      <c r="D498" s="1">
        <f t="shared" si="57"/>
        <v>1997</v>
      </c>
      <c r="E498" s="1" t="s">
        <v>11</v>
      </c>
      <c r="F498" s="1" t="s">
        <v>12</v>
      </c>
      <c r="G498" s="6" t="s">
        <v>13</v>
      </c>
      <c r="H498" s="2">
        <v>16</v>
      </c>
      <c r="I498" s="2" t="s">
        <v>896</v>
      </c>
      <c r="J498" s="2" t="s">
        <v>110</v>
      </c>
      <c r="K498" s="2" t="s">
        <v>671</v>
      </c>
      <c r="Q498" s="1">
        <v>7</v>
      </c>
      <c r="R498" s="1" t="s">
        <v>1043</v>
      </c>
      <c r="T498" s="8" t="str">
        <f t="shared" si="53"/>
        <v/>
      </c>
      <c r="U498" s="8">
        <f t="shared" si="54"/>
        <v>92.287000000000006</v>
      </c>
      <c r="V498" s="8" t="str">
        <f t="shared" si="58"/>
        <v/>
      </c>
    </row>
    <row r="499" spans="1:22" ht="11.25" customHeight="1" x14ac:dyDescent="0.2">
      <c r="A499" s="1" t="str">
        <f t="shared" si="55"/>
        <v>1997_AUS</v>
      </c>
      <c r="B499" s="1" t="str">
        <f t="shared" si="56"/>
        <v>1997_AUS#np</v>
      </c>
      <c r="C499" s="3">
        <v>35498</v>
      </c>
      <c r="D499" s="1">
        <f t="shared" si="57"/>
        <v>1997</v>
      </c>
      <c r="E499" s="1" t="s">
        <v>11</v>
      </c>
      <c r="F499" s="1" t="s">
        <v>12</v>
      </c>
      <c r="G499" s="6" t="s">
        <v>186</v>
      </c>
      <c r="H499" s="2">
        <v>1</v>
      </c>
      <c r="I499" s="2" t="s">
        <v>942</v>
      </c>
      <c r="J499" s="2" t="s">
        <v>762</v>
      </c>
      <c r="K499" s="2" t="s">
        <v>1032</v>
      </c>
      <c r="T499" s="8" t="str">
        <f t="shared" si="53"/>
        <v/>
      </c>
      <c r="U499" s="8" t="str">
        <f t="shared" si="54"/>
        <v/>
      </c>
      <c r="V499" s="8" t="str">
        <f t="shared" si="58"/>
        <v/>
      </c>
    </row>
    <row r="500" spans="1:22" ht="11.25" customHeight="1" x14ac:dyDescent="0.2">
      <c r="A500" s="1" t="str">
        <f t="shared" si="55"/>
        <v>1997_AUS</v>
      </c>
      <c r="B500" s="1" t="str">
        <f t="shared" si="56"/>
        <v>1997_AUS#nq</v>
      </c>
      <c r="C500" s="3">
        <v>35498</v>
      </c>
      <c r="D500" s="1">
        <f t="shared" si="57"/>
        <v>1997</v>
      </c>
      <c r="E500" s="1" t="s">
        <v>11</v>
      </c>
      <c r="F500" s="1" t="s">
        <v>12</v>
      </c>
      <c r="G500" s="6" t="s">
        <v>231</v>
      </c>
      <c r="H500" s="2">
        <v>24</v>
      </c>
      <c r="I500" s="2" t="s">
        <v>1034</v>
      </c>
      <c r="J500" s="2" t="s">
        <v>1035</v>
      </c>
      <c r="K500" s="2" t="s">
        <v>712</v>
      </c>
      <c r="Q500" s="1">
        <v>23</v>
      </c>
      <c r="R500" s="1" t="s">
        <v>1058</v>
      </c>
      <c r="T500" s="8" t="str">
        <f t="shared" si="53"/>
        <v/>
      </c>
      <c r="U500" s="8">
        <f t="shared" si="54"/>
        <v>100.97199999999999</v>
      </c>
      <c r="V500" s="8" t="str">
        <f t="shared" si="58"/>
        <v/>
      </c>
    </row>
    <row r="501" spans="1:22" ht="11.25" customHeight="1" x14ac:dyDescent="0.2">
      <c r="A501" s="1" t="str">
        <f t="shared" si="55"/>
        <v>1997_AUS</v>
      </c>
      <c r="B501" s="1" t="str">
        <f t="shared" si="56"/>
        <v>1997_AUS#nq</v>
      </c>
      <c r="C501" s="3">
        <v>35498</v>
      </c>
      <c r="D501" s="1">
        <f t="shared" si="57"/>
        <v>1997</v>
      </c>
      <c r="E501" s="1" t="s">
        <v>11</v>
      </c>
      <c r="F501" s="1" t="s">
        <v>12</v>
      </c>
      <c r="G501" s="6" t="s">
        <v>231</v>
      </c>
      <c r="H501" s="2">
        <v>25</v>
      </c>
      <c r="I501" s="2" t="s">
        <v>983</v>
      </c>
      <c r="J501" s="2" t="s">
        <v>1035</v>
      </c>
      <c r="K501" s="2" t="s">
        <v>1036</v>
      </c>
      <c r="Q501" s="1">
        <v>24</v>
      </c>
      <c r="R501" s="1" t="s">
        <v>1059</v>
      </c>
      <c r="T501" s="8" t="str">
        <f t="shared" si="53"/>
        <v/>
      </c>
      <c r="U501" s="8">
        <f t="shared" si="54"/>
        <v>102.086</v>
      </c>
      <c r="V501" s="8" t="str">
        <f t="shared" si="58"/>
        <v/>
      </c>
    </row>
    <row r="502" spans="1:22" ht="11.25" customHeight="1" x14ac:dyDescent="0.2">
      <c r="A502" s="1" t="str">
        <f t="shared" si="55"/>
        <v>1996_AUS</v>
      </c>
      <c r="B502" s="1" t="str">
        <f t="shared" si="56"/>
        <v>1996_AUS#1</v>
      </c>
      <c r="C502" s="3">
        <v>35134</v>
      </c>
      <c r="D502" s="1">
        <f t="shared" si="57"/>
        <v>1996</v>
      </c>
      <c r="E502" s="1" t="s">
        <v>11</v>
      </c>
      <c r="F502" s="1" t="s">
        <v>12</v>
      </c>
      <c r="G502" s="6">
        <v>1</v>
      </c>
      <c r="H502" s="2">
        <v>5</v>
      </c>
      <c r="I502" s="2" t="s">
        <v>942</v>
      </c>
      <c r="J502" s="2" t="s">
        <v>38</v>
      </c>
      <c r="K502" s="2" t="s">
        <v>24</v>
      </c>
      <c r="L502" s="2">
        <v>58</v>
      </c>
      <c r="M502" s="2">
        <v>10</v>
      </c>
      <c r="P502" s="1" t="s">
        <v>1106</v>
      </c>
      <c r="Q502" s="1">
        <v>2</v>
      </c>
      <c r="R502" s="1" t="s">
        <v>1078</v>
      </c>
      <c r="S502" s="1">
        <v>8</v>
      </c>
      <c r="T502" s="8">
        <f t="shared" si="53"/>
        <v>93.620999999999995</v>
      </c>
      <c r="U502" s="8">
        <f t="shared" si="54"/>
        <v>92.509</v>
      </c>
      <c r="V502" s="8">
        <f t="shared" si="58"/>
        <v>1.1119999999999948</v>
      </c>
    </row>
    <row r="503" spans="1:22" ht="11.25" customHeight="1" x14ac:dyDescent="0.2">
      <c r="A503" s="1" t="str">
        <f t="shared" si="55"/>
        <v>1996_AUS</v>
      </c>
      <c r="B503" s="1" t="str">
        <f t="shared" si="56"/>
        <v>1996_AUS#2</v>
      </c>
      <c r="C503" s="3">
        <v>35134</v>
      </c>
      <c r="D503" s="1">
        <f t="shared" si="57"/>
        <v>1996</v>
      </c>
      <c r="E503" s="1" t="s">
        <v>11</v>
      </c>
      <c r="F503" s="1" t="s">
        <v>12</v>
      </c>
      <c r="G503" s="6">
        <v>2</v>
      </c>
      <c r="H503" s="2">
        <v>6</v>
      </c>
      <c r="I503" s="2" t="s">
        <v>628</v>
      </c>
      <c r="J503" s="2" t="s">
        <v>38</v>
      </c>
      <c r="K503" s="2" t="s">
        <v>24</v>
      </c>
      <c r="L503" s="2">
        <v>58</v>
      </c>
      <c r="M503" s="2">
        <v>6</v>
      </c>
      <c r="P503" s="1" t="s">
        <v>1105</v>
      </c>
      <c r="Q503" s="1">
        <v>1</v>
      </c>
      <c r="R503" s="1" t="s">
        <v>1077</v>
      </c>
      <c r="S503" s="1">
        <v>50</v>
      </c>
      <c r="T503" s="8">
        <f t="shared" si="53"/>
        <v>93.421000000000006</v>
      </c>
      <c r="U503" s="8">
        <f t="shared" si="54"/>
        <v>92.370999999999995</v>
      </c>
      <c r="V503" s="8">
        <f t="shared" si="58"/>
        <v>1.0500000000000114</v>
      </c>
    </row>
    <row r="504" spans="1:22" ht="11.25" customHeight="1" x14ac:dyDescent="0.2">
      <c r="A504" s="1" t="str">
        <f t="shared" si="55"/>
        <v>1996_AUS</v>
      </c>
      <c r="B504" s="1" t="str">
        <f t="shared" si="56"/>
        <v>1996_AUS#3</v>
      </c>
      <c r="C504" s="3">
        <v>35134</v>
      </c>
      <c r="D504" s="1">
        <f t="shared" si="57"/>
        <v>1996</v>
      </c>
      <c r="E504" s="1" t="s">
        <v>11</v>
      </c>
      <c r="F504" s="1" t="s">
        <v>12</v>
      </c>
      <c r="G504" s="6">
        <v>3</v>
      </c>
      <c r="H504" s="2">
        <v>2</v>
      </c>
      <c r="I504" s="2" t="s">
        <v>799</v>
      </c>
      <c r="J504" s="2" t="s">
        <v>5</v>
      </c>
      <c r="K504" s="2" t="s">
        <v>5</v>
      </c>
      <c r="L504" s="2">
        <v>58</v>
      </c>
      <c r="M504" s="2">
        <v>4</v>
      </c>
      <c r="P504" s="1" t="s">
        <v>1108</v>
      </c>
      <c r="Q504" s="1">
        <v>3</v>
      </c>
      <c r="R504" s="1" t="s">
        <v>1079</v>
      </c>
      <c r="T504" s="8">
        <f t="shared" si="53"/>
        <v>94.533000000000001</v>
      </c>
      <c r="U504" s="8">
        <f t="shared" si="54"/>
        <v>92.888999999999996</v>
      </c>
      <c r="V504" s="8">
        <f t="shared" si="58"/>
        <v>1.6440000000000055</v>
      </c>
    </row>
    <row r="505" spans="1:22" ht="11.25" customHeight="1" x14ac:dyDescent="0.2">
      <c r="A505" s="1" t="str">
        <f t="shared" si="55"/>
        <v>1996_AUS</v>
      </c>
      <c r="B505" s="1" t="str">
        <f t="shared" si="56"/>
        <v>1996_AUS#4</v>
      </c>
      <c r="C505" s="3">
        <v>35134</v>
      </c>
      <c r="D505" s="1">
        <f t="shared" si="57"/>
        <v>1996</v>
      </c>
      <c r="E505" s="1" t="s">
        <v>11</v>
      </c>
      <c r="F505" s="1" t="s">
        <v>12</v>
      </c>
      <c r="G505" s="6">
        <v>4</v>
      </c>
      <c r="H505" s="2">
        <v>4</v>
      </c>
      <c r="I505" s="2" t="s">
        <v>1029</v>
      </c>
      <c r="J505" s="2" t="s">
        <v>844</v>
      </c>
      <c r="K505" s="2" t="s">
        <v>24</v>
      </c>
      <c r="L505" s="2">
        <v>58</v>
      </c>
      <c r="M505" s="2">
        <v>3</v>
      </c>
      <c r="P505" s="1" t="s">
        <v>1109</v>
      </c>
      <c r="Q505" s="1">
        <v>7</v>
      </c>
      <c r="R505" s="1" t="s">
        <v>1083</v>
      </c>
      <c r="T505" s="8">
        <f t="shared" si="53"/>
        <v>94.757000000000005</v>
      </c>
      <c r="U505" s="8">
        <f t="shared" si="54"/>
        <v>94.343999999999994</v>
      </c>
      <c r="V505" s="8">
        <f t="shared" si="58"/>
        <v>0.41300000000001091</v>
      </c>
    </row>
    <row r="506" spans="1:22" ht="11.25" customHeight="1" x14ac:dyDescent="0.2">
      <c r="A506" s="1" t="str">
        <f t="shared" si="55"/>
        <v>1996_AUS</v>
      </c>
      <c r="B506" s="1" t="str">
        <f t="shared" si="56"/>
        <v>1996_AUS#5</v>
      </c>
      <c r="C506" s="3">
        <v>35134</v>
      </c>
      <c r="D506" s="1">
        <f t="shared" si="57"/>
        <v>1996</v>
      </c>
      <c r="E506" s="1" t="s">
        <v>11</v>
      </c>
      <c r="F506" s="1" t="s">
        <v>12</v>
      </c>
      <c r="G506" s="6">
        <v>5</v>
      </c>
      <c r="H506" s="2">
        <v>7</v>
      </c>
      <c r="I506" s="2" t="s">
        <v>845</v>
      </c>
      <c r="J506" s="2" t="s">
        <v>33</v>
      </c>
      <c r="K506" s="2" t="s">
        <v>20</v>
      </c>
      <c r="L506" s="2">
        <v>58</v>
      </c>
      <c r="M506" s="2">
        <v>2</v>
      </c>
      <c r="P506" s="1" t="s">
        <v>1115</v>
      </c>
      <c r="Q506" s="1">
        <v>5</v>
      </c>
      <c r="R506" s="1" t="s">
        <v>1081</v>
      </c>
      <c r="T506" s="8">
        <f t="shared" si="53"/>
        <v>95.843000000000004</v>
      </c>
      <c r="U506" s="8">
        <f t="shared" si="54"/>
        <v>94.054000000000002</v>
      </c>
      <c r="V506" s="8">
        <f t="shared" si="58"/>
        <v>1.7890000000000015</v>
      </c>
    </row>
    <row r="507" spans="1:22" ht="11.25" customHeight="1" x14ac:dyDescent="0.2">
      <c r="A507" s="1" t="str">
        <f t="shared" si="55"/>
        <v>1996_AUS</v>
      </c>
      <c r="B507" s="1" t="str">
        <f t="shared" si="56"/>
        <v>1996_AUS#6</v>
      </c>
      <c r="C507" s="3">
        <v>35134</v>
      </c>
      <c r="D507" s="1">
        <f t="shared" si="57"/>
        <v>1996</v>
      </c>
      <c r="E507" s="1" t="s">
        <v>11</v>
      </c>
      <c r="F507" s="1" t="s">
        <v>12</v>
      </c>
      <c r="G507" s="6">
        <v>6</v>
      </c>
      <c r="H507" s="2">
        <v>19</v>
      </c>
      <c r="I507" s="2" t="s">
        <v>800</v>
      </c>
      <c r="J507" s="2" t="s">
        <v>984</v>
      </c>
      <c r="K507" s="2" t="s">
        <v>1032</v>
      </c>
      <c r="L507" s="2">
        <v>57</v>
      </c>
      <c r="M507" s="2">
        <v>1</v>
      </c>
      <c r="P507" s="1" t="s">
        <v>1112</v>
      </c>
      <c r="Q507" s="1">
        <v>10</v>
      </c>
      <c r="R507" s="1" t="s">
        <v>1086</v>
      </c>
      <c r="T507" s="8">
        <f t="shared" si="53"/>
        <v>95.28</v>
      </c>
      <c r="U507" s="8">
        <f t="shared" si="54"/>
        <v>94.831999999999994</v>
      </c>
      <c r="V507" s="8">
        <f t="shared" si="58"/>
        <v>0.4480000000000075</v>
      </c>
    </row>
    <row r="508" spans="1:22" ht="11.25" customHeight="1" x14ac:dyDescent="0.2">
      <c r="A508" s="1" t="str">
        <f t="shared" si="55"/>
        <v>1996_AUS</v>
      </c>
      <c r="B508" s="1" t="str">
        <f t="shared" si="56"/>
        <v>1996_AUS#7</v>
      </c>
      <c r="C508" s="3">
        <v>35134</v>
      </c>
      <c r="D508" s="1">
        <f t="shared" si="57"/>
        <v>1996</v>
      </c>
      <c r="E508" s="1" t="s">
        <v>11</v>
      </c>
      <c r="F508" s="1" t="s">
        <v>12</v>
      </c>
      <c r="G508" s="6">
        <v>7</v>
      </c>
      <c r="H508" s="2">
        <v>9</v>
      </c>
      <c r="I508" s="2" t="s">
        <v>714</v>
      </c>
      <c r="J508" s="2" t="s">
        <v>1087</v>
      </c>
      <c r="K508" s="2" t="s">
        <v>894</v>
      </c>
      <c r="L508" s="2">
        <v>57</v>
      </c>
      <c r="P508" s="1" t="s">
        <v>1110</v>
      </c>
      <c r="Q508" s="1">
        <v>11</v>
      </c>
      <c r="R508" s="1" t="s">
        <v>1088</v>
      </c>
      <c r="T508" s="8">
        <f t="shared" si="53"/>
        <v>94.766999999999996</v>
      </c>
      <c r="U508" s="8">
        <f t="shared" si="54"/>
        <v>95.33</v>
      </c>
      <c r="V508" s="8">
        <f t="shared" si="58"/>
        <v>-0.56300000000000239</v>
      </c>
    </row>
    <row r="509" spans="1:22" ht="11.25" customHeight="1" x14ac:dyDescent="0.2">
      <c r="A509" s="1" t="str">
        <f t="shared" si="55"/>
        <v>1996_AUS</v>
      </c>
      <c r="B509" s="1" t="str">
        <f t="shared" si="56"/>
        <v>1996_AUS#8</v>
      </c>
      <c r="C509" s="3">
        <v>35134</v>
      </c>
      <c r="D509" s="1">
        <f t="shared" si="57"/>
        <v>1996</v>
      </c>
      <c r="E509" s="1" t="s">
        <v>11</v>
      </c>
      <c r="F509" s="1" t="s">
        <v>12</v>
      </c>
      <c r="G509" s="6">
        <v>8</v>
      </c>
      <c r="H509" s="2">
        <v>15</v>
      </c>
      <c r="I509" s="2" t="s">
        <v>756</v>
      </c>
      <c r="J509" s="2" t="s">
        <v>110</v>
      </c>
      <c r="K509" s="2" t="s">
        <v>712</v>
      </c>
      <c r="L509" s="2">
        <v>57</v>
      </c>
      <c r="P509" s="1" t="s">
        <v>1114</v>
      </c>
      <c r="Q509" s="1">
        <v>9</v>
      </c>
      <c r="R509" s="1" t="s">
        <v>1085</v>
      </c>
      <c r="T509" s="8">
        <f t="shared" si="53"/>
        <v>95.596000000000004</v>
      </c>
      <c r="U509" s="8">
        <f t="shared" si="54"/>
        <v>94.494</v>
      </c>
      <c r="V509" s="8">
        <f t="shared" si="58"/>
        <v>1.1020000000000039</v>
      </c>
    </row>
    <row r="510" spans="1:22" ht="11.25" customHeight="1" x14ac:dyDescent="0.2">
      <c r="A510" s="1" t="str">
        <f t="shared" si="55"/>
        <v>1996_AUS</v>
      </c>
      <c r="B510" s="1" t="str">
        <f t="shared" si="56"/>
        <v>1996_AUS#9</v>
      </c>
      <c r="C510" s="3">
        <v>35134</v>
      </c>
      <c r="D510" s="1">
        <f t="shared" si="57"/>
        <v>1996</v>
      </c>
      <c r="E510" s="1" t="s">
        <v>11</v>
      </c>
      <c r="F510" s="1" t="s">
        <v>12</v>
      </c>
      <c r="G510" s="6">
        <v>9</v>
      </c>
      <c r="H510" s="2">
        <v>16</v>
      </c>
      <c r="I510" s="2" t="s">
        <v>983</v>
      </c>
      <c r="J510" s="2" t="s">
        <v>1089</v>
      </c>
      <c r="K510" s="2" t="s">
        <v>1031</v>
      </c>
      <c r="L510" s="2">
        <v>56</v>
      </c>
      <c r="P510" s="1" t="s">
        <v>1117</v>
      </c>
      <c r="Q510" s="1">
        <v>18</v>
      </c>
      <c r="R510" s="1" t="s">
        <v>1097</v>
      </c>
      <c r="T510" s="8">
        <f t="shared" si="53"/>
        <v>96.557000000000002</v>
      </c>
      <c r="U510" s="8">
        <f t="shared" si="54"/>
        <v>96.197999999999993</v>
      </c>
      <c r="V510" s="8">
        <f t="shared" si="58"/>
        <v>0.35900000000000887</v>
      </c>
    </row>
    <row r="511" spans="1:22" ht="11.25" customHeight="1" x14ac:dyDescent="0.2">
      <c r="A511" s="1" t="str">
        <f t="shared" si="55"/>
        <v>1996_AUS</v>
      </c>
      <c r="B511" s="1" t="str">
        <f t="shared" si="56"/>
        <v>1996_AUS#10</v>
      </c>
      <c r="C511" s="3">
        <v>35134</v>
      </c>
      <c r="D511" s="1">
        <f t="shared" si="57"/>
        <v>1996</v>
      </c>
      <c r="E511" s="1" t="s">
        <v>11</v>
      </c>
      <c r="F511" s="1" t="s">
        <v>12</v>
      </c>
      <c r="G511" s="6">
        <v>10</v>
      </c>
      <c r="H511" s="2">
        <v>10</v>
      </c>
      <c r="I511" s="2" t="s">
        <v>893</v>
      </c>
      <c r="J511" s="2" t="s">
        <v>1087</v>
      </c>
      <c r="K511" s="2" t="s">
        <v>894</v>
      </c>
      <c r="L511" s="2">
        <v>56</v>
      </c>
      <c r="P511" s="1" t="s">
        <v>1119</v>
      </c>
      <c r="Q511" s="1">
        <v>20</v>
      </c>
      <c r="R511" s="1" t="s">
        <v>1100</v>
      </c>
      <c r="T511" s="8">
        <f t="shared" ref="T511:T572" si="59">IF(ISBLANK($P511),"",LEFT($P511,1)*60+(RIGHT(LEFT($P511,4),2))+("0,"&amp;RIGHT($P511,3)))</f>
        <v>97.024000000000001</v>
      </c>
      <c r="U511" s="8">
        <f t="shared" ref="U511:U572" si="60">IF(ISBLANK($R511),"",LEFT($R511,1)*60+(RIGHT(LEFT($R511,4),2))+("0,"&amp;RIGHT($R511,3)))</f>
        <v>96.298000000000002</v>
      </c>
      <c r="V511" s="8">
        <f t="shared" si="58"/>
        <v>0.72599999999999909</v>
      </c>
    </row>
    <row r="512" spans="1:22" ht="11.25" customHeight="1" x14ac:dyDescent="0.2">
      <c r="A512" s="1" t="str">
        <f t="shared" si="55"/>
        <v>1996_AUS</v>
      </c>
      <c r="B512" s="1" t="str">
        <f t="shared" si="56"/>
        <v>1996_AUS#11</v>
      </c>
      <c r="C512" s="3">
        <v>35134</v>
      </c>
      <c r="D512" s="1">
        <f t="shared" si="57"/>
        <v>1996</v>
      </c>
      <c r="E512" s="1" t="s">
        <v>11</v>
      </c>
      <c r="F512" s="1" t="s">
        <v>12</v>
      </c>
      <c r="G512" s="6">
        <v>11</v>
      </c>
      <c r="H512" s="2">
        <v>18</v>
      </c>
      <c r="I512" s="2" t="s">
        <v>1033</v>
      </c>
      <c r="J512" s="2" t="s">
        <v>984</v>
      </c>
      <c r="K512" s="2" t="s">
        <v>1032</v>
      </c>
      <c r="L512" s="2">
        <v>55</v>
      </c>
      <c r="P512" s="1" t="s">
        <v>1116</v>
      </c>
      <c r="Q512" s="1">
        <v>15</v>
      </c>
      <c r="R512" s="1" t="s">
        <v>1093</v>
      </c>
      <c r="T512" s="8">
        <f t="shared" si="59"/>
        <v>96.376999999999995</v>
      </c>
      <c r="U512" s="8">
        <f t="shared" si="60"/>
        <v>95.715000000000003</v>
      </c>
      <c r="V512" s="8">
        <f t="shared" si="58"/>
        <v>0.66199999999999193</v>
      </c>
    </row>
    <row r="513" spans="1:22" ht="11.25" customHeight="1" x14ac:dyDescent="0.2">
      <c r="A513" s="1" t="str">
        <f t="shared" si="55"/>
        <v>1996_AUS</v>
      </c>
      <c r="B513" s="1" t="str">
        <f t="shared" si="56"/>
        <v>1996_AUS#ab</v>
      </c>
      <c r="C513" s="3">
        <v>35134</v>
      </c>
      <c r="D513" s="1">
        <f t="shared" si="57"/>
        <v>1996</v>
      </c>
      <c r="E513" s="1" t="s">
        <v>11</v>
      </c>
      <c r="F513" s="1" t="s">
        <v>12</v>
      </c>
      <c r="G513" s="6" t="s">
        <v>13</v>
      </c>
      <c r="H513" s="2">
        <v>20</v>
      </c>
      <c r="I513" s="2" t="s">
        <v>1095</v>
      </c>
      <c r="J513" s="2" t="s">
        <v>675</v>
      </c>
      <c r="K513" s="2" t="s">
        <v>712</v>
      </c>
      <c r="L513" s="2">
        <v>42</v>
      </c>
      <c r="P513" s="1" t="s">
        <v>1122</v>
      </c>
      <c r="Q513" s="1">
        <v>17</v>
      </c>
      <c r="R513" s="1" t="s">
        <v>1096</v>
      </c>
      <c r="T513" s="8">
        <f t="shared" si="59"/>
        <v>98.784000000000006</v>
      </c>
      <c r="U513" s="8">
        <f t="shared" si="60"/>
        <v>96.108999999999995</v>
      </c>
      <c r="V513" s="8">
        <f t="shared" si="58"/>
        <v>2.6750000000000114</v>
      </c>
    </row>
    <row r="514" spans="1:22" ht="11.25" customHeight="1" x14ac:dyDescent="0.2">
      <c r="A514" s="1" t="str">
        <f t="shared" si="55"/>
        <v>1996_AUS</v>
      </c>
      <c r="B514" s="1" t="str">
        <f t="shared" si="56"/>
        <v>1996_AUS#ab</v>
      </c>
      <c r="C514" s="3">
        <v>35134</v>
      </c>
      <c r="D514" s="1">
        <f t="shared" si="57"/>
        <v>1996</v>
      </c>
      <c r="E514" s="1" t="s">
        <v>11</v>
      </c>
      <c r="F514" s="1" t="s">
        <v>12</v>
      </c>
      <c r="G514" s="6" t="s">
        <v>13</v>
      </c>
      <c r="H514" s="2">
        <v>1</v>
      </c>
      <c r="I514" s="2" t="s">
        <v>361</v>
      </c>
      <c r="J514" s="2" t="s">
        <v>5</v>
      </c>
      <c r="K514" s="2" t="s">
        <v>5</v>
      </c>
      <c r="L514" s="2">
        <v>32</v>
      </c>
      <c r="P514" s="1" t="s">
        <v>1107</v>
      </c>
      <c r="Q514" s="1">
        <v>4</v>
      </c>
      <c r="R514" s="1" t="s">
        <v>1080</v>
      </c>
      <c r="T514" s="8">
        <f t="shared" si="59"/>
        <v>93.650999999999996</v>
      </c>
      <c r="U514" s="8">
        <f t="shared" si="60"/>
        <v>93.125</v>
      </c>
      <c r="V514" s="8">
        <f t="shared" si="58"/>
        <v>0.52599999999999625</v>
      </c>
    </row>
    <row r="515" spans="1:22" ht="11.25" customHeight="1" x14ac:dyDescent="0.2">
      <c r="A515" s="1" t="str">
        <f t="shared" ref="A515:A578" si="61">D515&amp;"_"&amp;UPPER(LEFT(F515,3))</f>
        <v>1996_AUS</v>
      </c>
      <c r="B515" s="1" t="str">
        <f t="shared" ref="B515:B578" si="62">$D515&amp;"_"&amp;UPPER(LEFT($F515,3))&amp;"#"&amp;$G515</f>
        <v>1996_AUS#ab</v>
      </c>
      <c r="C515" s="3">
        <v>35134</v>
      </c>
      <c r="D515" s="1">
        <f t="shared" si="57"/>
        <v>1996</v>
      </c>
      <c r="E515" s="1" t="s">
        <v>11</v>
      </c>
      <c r="F515" s="1" t="s">
        <v>12</v>
      </c>
      <c r="G515" s="6" t="s">
        <v>13</v>
      </c>
      <c r="H515" s="2">
        <v>21</v>
      </c>
      <c r="I515" s="2" t="s">
        <v>508</v>
      </c>
      <c r="J515" s="2" t="s">
        <v>675</v>
      </c>
      <c r="K515" s="2" t="s">
        <v>712</v>
      </c>
      <c r="L515" s="2">
        <v>32</v>
      </c>
      <c r="P515" s="1" t="s">
        <v>1121</v>
      </c>
      <c r="Q515" s="1">
        <v>16</v>
      </c>
      <c r="R515" s="1" t="s">
        <v>1094</v>
      </c>
      <c r="T515" s="8">
        <f t="shared" si="59"/>
        <v>98.076999999999998</v>
      </c>
      <c r="U515" s="8">
        <f t="shared" si="60"/>
        <v>95.897999999999996</v>
      </c>
      <c r="V515" s="8">
        <f t="shared" si="58"/>
        <v>2.179000000000002</v>
      </c>
    </row>
    <row r="516" spans="1:22" ht="11.25" customHeight="1" x14ac:dyDescent="0.2">
      <c r="A516" s="1" t="str">
        <f t="shared" si="61"/>
        <v>1996_AUS</v>
      </c>
      <c r="B516" s="1" t="str">
        <f t="shared" si="62"/>
        <v>1996_AUS#ab</v>
      </c>
      <c r="C516" s="3">
        <v>35134</v>
      </c>
      <c r="D516" s="1">
        <f t="shared" si="57"/>
        <v>1996</v>
      </c>
      <c r="E516" s="1" t="s">
        <v>11</v>
      </c>
      <c r="F516" s="1" t="s">
        <v>12</v>
      </c>
      <c r="G516" s="6" t="s">
        <v>13</v>
      </c>
      <c r="H516" s="2">
        <v>11</v>
      </c>
      <c r="I516" s="2" t="s">
        <v>412</v>
      </c>
      <c r="J516" s="2" t="s">
        <v>673</v>
      </c>
      <c r="K516" s="2" t="s">
        <v>892</v>
      </c>
      <c r="L516" s="2">
        <v>29</v>
      </c>
      <c r="P516" s="1" t="s">
        <v>1111</v>
      </c>
      <c r="Q516" s="1">
        <v>8</v>
      </c>
      <c r="R516" s="1" t="s">
        <v>1084</v>
      </c>
      <c r="T516" s="8">
        <f t="shared" si="59"/>
        <v>95.063999999999993</v>
      </c>
      <c r="U516" s="8">
        <f t="shared" si="60"/>
        <v>94.474000000000004</v>
      </c>
      <c r="V516" s="8">
        <f t="shared" si="58"/>
        <v>0.5899999999999892</v>
      </c>
    </row>
    <row r="517" spans="1:22" ht="11.25" customHeight="1" x14ac:dyDescent="0.2">
      <c r="A517" s="1" t="str">
        <f t="shared" si="61"/>
        <v>1996_AUS</v>
      </c>
      <c r="B517" s="1" t="str">
        <f t="shared" si="62"/>
        <v>1996_AUS#ab</v>
      </c>
      <c r="C517" s="3">
        <v>35134</v>
      </c>
      <c r="D517" s="1">
        <f t="shared" si="57"/>
        <v>1996</v>
      </c>
      <c r="E517" s="1" t="s">
        <v>11</v>
      </c>
      <c r="F517" s="1" t="s">
        <v>12</v>
      </c>
      <c r="G517" s="6" t="s">
        <v>13</v>
      </c>
      <c r="H517" s="2">
        <v>8</v>
      </c>
      <c r="I517" s="2" t="s">
        <v>549</v>
      </c>
      <c r="J517" s="2" t="s">
        <v>33</v>
      </c>
      <c r="K517" s="2" t="s">
        <v>20</v>
      </c>
      <c r="L517" s="2">
        <v>24</v>
      </c>
      <c r="P517" s="1" t="s">
        <v>1120</v>
      </c>
      <c r="Q517" s="1">
        <v>13</v>
      </c>
      <c r="R517" s="1" t="s">
        <v>1091</v>
      </c>
      <c r="T517" s="8">
        <f t="shared" si="59"/>
        <v>97.745999999999995</v>
      </c>
      <c r="U517" s="8">
        <f t="shared" si="60"/>
        <v>95.350999999999999</v>
      </c>
      <c r="V517" s="8">
        <f t="shared" si="58"/>
        <v>2.394999999999996</v>
      </c>
    </row>
    <row r="518" spans="1:22" ht="11.25" customHeight="1" x14ac:dyDescent="0.2">
      <c r="A518" s="1" t="str">
        <f t="shared" si="61"/>
        <v>1996_AUS</v>
      </c>
      <c r="B518" s="1" t="str">
        <f t="shared" si="62"/>
        <v>1996_AUS#ab</v>
      </c>
      <c r="C518" s="3">
        <v>35134</v>
      </c>
      <c r="D518" s="1">
        <f t="shared" si="57"/>
        <v>1996</v>
      </c>
      <c r="E518" s="1" t="s">
        <v>11</v>
      </c>
      <c r="F518" s="1" t="s">
        <v>12</v>
      </c>
      <c r="G518" s="6" t="s">
        <v>13</v>
      </c>
      <c r="H518" s="2">
        <v>17</v>
      </c>
      <c r="I518" s="2" t="s">
        <v>757</v>
      </c>
      <c r="J518" s="2" t="s">
        <v>1089</v>
      </c>
      <c r="K518" s="2" t="s">
        <v>1031</v>
      </c>
      <c r="L518" s="2">
        <v>15</v>
      </c>
      <c r="P518" s="1" t="s">
        <v>1118</v>
      </c>
      <c r="Q518" s="1">
        <v>12</v>
      </c>
      <c r="R518" s="1" t="s">
        <v>1090</v>
      </c>
      <c r="T518" s="8">
        <f t="shared" si="59"/>
        <v>96.649000000000001</v>
      </c>
      <c r="U518" s="8">
        <f t="shared" si="60"/>
        <v>95.337999999999994</v>
      </c>
      <c r="V518" s="8">
        <f t="shared" si="58"/>
        <v>1.311000000000007</v>
      </c>
    </row>
    <row r="519" spans="1:22" ht="11.25" customHeight="1" x14ac:dyDescent="0.2">
      <c r="A519" s="1" t="str">
        <f t="shared" si="61"/>
        <v>1996_AUS</v>
      </c>
      <c r="B519" s="1" t="str">
        <f t="shared" si="62"/>
        <v>1996_AUS#ab</v>
      </c>
      <c r="C519" s="3">
        <v>35134</v>
      </c>
      <c r="D519" s="1">
        <f t="shared" si="57"/>
        <v>1996</v>
      </c>
      <c r="E519" s="1" t="s">
        <v>11</v>
      </c>
      <c r="F519" s="1" t="s">
        <v>12</v>
      </c>
      <c r="G519" s="6" t="s">
        <v>13</v>
      </c>
      <c r="H519" s="2">
        <v>3</v>
      </c>
      <c r="I519" s="2" t="s">
        <v>840</v>
      </c>
      <c r="J519" s="2" t="s">
        <v>844</v>
      </c>
      <c r="K519" s="2" t="s">
        <v>24</v>
      </c>
      <c r="L519" s="2">
        <v>9</v>
      </c>
      <c r="P519" s="1" t="s">
        <v>1113</v>
      </c>
      <c r="Q519" s="1">
        <v>6</v>
      </c>
      <c r="R519" s="1" t="s">
        <v>1082</v>
      </c>
      <c r="T519" s="8">
        <f t="shared" si="59"/>
        <v>95.519000000000005</v>
      </c>
      <c r="U519" s="8">
        <f t="shared" si="60"/>
        <v>94.257000000000005</v>
      </c>
      <c r="V519" s="8">
        <f t="shared" si="58"/>
        <v>1.2620000000000005</v>
      </c>
    </row>
    <row r="520" spans="1:22" ht="11.25" customHeight="1" x14ac:dyDescent="0.2">
      <c r="A520" s="1" t="str">
        <f t="shared" si="61"/>
        <v>1996_AUS</v>
      </c>
      <c r="B520" s="1" t="str">
        <f t="shared" si="62"/>
        <v>1996_AUS#ab</v>
      </c>
      <c r="C520" s="3">
        <v>35134</v>
      </c>
      <c r="D520" s="1">
        <f t="shared" si="57"/>
        <v>1996</v>
      </c>
      <c r="E520" s="1" t="s">
        <v>11</v>
      </c>
      <c r="F520" s="1" t="s">
        <v>12</v>
      </c>
      <c r="G520" s="6" t="s">
        <v>13</v>
      </c>
      <c r="H520" s="2">
        <v>12</v>
      </c>
      <c r="I520" s="2" t="s">
        <v>1098</v>
      </c>
      <c r="J520" s="2" t="s">
        <v>673</v>
      </c>
      <c r="K520" s="2" t="s">
        <v>892</v>
      </c>
      <c r="L520" s="2">
        <v>1</v>
      </c>
      <c r="P520" s="1" t="s">
        <v>1123</v>
      </c>
      <c r="Q520" s="1">
        <v>19</v>
      </c>
      <c r="R520" s="1" t="s">
        <v>1099</v>
      </c>
      <c r="T520" s="8">
        <f t="shared" si="59"/>
        <v>116.48099999999999</v>
      </c>
      <c r="U520" s="8">
        <f t="shared" si="60"/>
        <v>96.286000000000001</v>
      </c>
      <c r="V520" s="8">
        <f t="shared" si="58"/>
        <v>20.194999999999993</v>
      </c>
    </row>
    <row r="521" spans="1:22" ht="11.25" customHeight="1" x14ac:dyDescent="0.2">
      <c r="A521" s="1" t="str">
        <f t="shared" si="61"/>
        <v>1996_AUS</v>
      </c>
      <c r="B521" s="1" t="str">
        <f t="shared" si="62"/>
        <v>1996_AUS#ab</v>
      </c>
      <c r="C521" s="3">
        <v>35134</v>
      </c>
      <c r="D521" s="1">
        <f t="shared" si="57"/>
        <v>1996</v>
      </c>
      <c r="E521" s="1" t="s">
        <v>11</v>
      </c>
      <c r="F521" s="1" t="s">
        <v>12</v>
      </c>
      <c r="G521" s="6" t="s">
        <v>13</v>
      </c>
      <c r="H521" s="2">
        <v>14</v>
      </c>
      <c r="I521" s="2" t="s">
        <v>896</v>
      </c>
      <c r="J521" s="2" t="s">
        <v>110</v>
      </c>
      <c r="K521" s="2" t="s">
        <v>712</v>
      </c>
      <c r="Q521" s="1">
        <v>14</v>
      </c>
      <c r="R521" s="1" t="s">
        <v>1092</v>
      </c>
      <c r="T521" s="8" t="str">
        <f t="shared" si="59"/>
        <v/>
      </c>
      <c r="U521" s="8">
        <f t="shared" si="60"/>
        <v>95.453000000000003</v>
      </c>
      <c r="V521" s="8" t="str">
        <f t="shared" si="58"/>
        <v/>
      </c>
    </row>
    <row r="522" spans="1:22" ht="11.25" customHeight="1" x14ac:dyDescent="0.2">
      <c r="A522" s="1" t="str">
        <f t="shared" si="61"/>
        <v>1996_AUS</v>
      </c>
      <c r="B522" s="1" t="str">
        <f t="shared" si="62"/>
        <v>1996_AUS#nq</v>
      </c>
      <c r="C522" s="3">
        <v>35134</v>
      </c>
      <c r="D522" s="1">
        <f t="shared" si="57"/>
        <v>1996</v>
      </c>
      <c r="E522" s="1" t="s">
        <v>11</v>
      </c>
      <c r="F522" s="1" t="s">
        <v>12</v>
      </c>
      <c r="G522" s="6" t="s">
        <v>231</v>
      </c>
      <c r="H522" s="2">
        <v>22</v>
      </c>
      <c r="I522" s="2" t="s">
        <v>940</v>
      </c>
      <c r="J522" s="2" t="s">
        <v>1101</v>
      </c>
      <c r="K522" s="2" t="s">
        <v>712</v>
      </c>
      <c r="Q522" s="1">
        <v>21</v>
      </c>
      <c r="R522" s="1" t="s">
        <v>1102</v>
      </c>
      <c r="T522" s="8" t="str">
        <f t="shared" si="59"/>
        <v/>
      </c>
      <c r="U522" s="8">
        <f t="shared" si="60"/>
        <v>99.201999999999998</v>
      </c>
      <c r="V522" s="8" t="str">
        <f t="shared" si="58"/>
        <v/>
      </c>
    </row>
    <row r="523" spans="1:22" ht="11.25" customHeight="1" x14ac:dyDescent="0.2">
      <c r="A523" s="1" t="str">
        <f t="shared" si="61"/>
        <v>1996_AUS</v>
      </c>
      <c r="B523" s="1" t="str">
        <f t="shared" si="62"/>
        <v>1996_AUS#nq</v>
      </c>
      <c r="C523" s="3">
        <v>35134</v>
      </c>
      <c r="D523" s="1">
        <f t="shared" si="57"/>
        <v>1996</v>
      </c>
      <c r="E523" s="1" t="s">
        <v>11</v>
      </c>
      <c r="F523" s="1" t="s">
        <v>12</v>
      </c>
      <c r="G523" s="6" t="s">
        <v>231</v>
      </c>
      <c r="H523" s="2">
        <v>23</v>
      </c>
      <c r="I523" s="2" t="s">
        <v>1103</v>
      </c>
      <c r="J523" s="2" t="s">
        <v>1101</v>
      </c>
      <c r="K523" s="2" t="s">
        <v>712</v>
      </c>
      <c r="Q523" s="1">
        <v>22</v>
      </c>
      <c r="R523" s="1" t="s">
        <v>1104</v>
      </c>
      <c r="T523" s="8" t="str">
        <f t="shared" si="59"/>
        <v/>
      </c>
      <c r="U523" s="8">
        <f t="shared" si="60"/>
        <v>102.087</v>
      </c>
      <c r="V523" s="8" t="str">
        <f t="shared" si="58"/>
        <v/>
      </c>
    </row>
    <row r="524" spans="1:22" ht="11.25" customHeight="1" x14ac:dyDescent="0.2">
      <c r="A524" s="1" t="str">
        <f t="shared" si="61"/>
        <v>1995_AUS</v>
      </c>
      <c r="B524" s="1" t="str">
        <f t="shared" si="62"/>
        <v>1995_AUS#1</v>
      </c>
      <c r="C524" s="3">
        <v>35015</v>
      </c>
      <c r="D524" s="1">
        <f t="shared" si="57"/>
        <v>1995</v>
      </c>
      <c r="E524" s="1" t="s">
        <v>1301</v>
      </c>
      <c r="F524" s="1" t="s">
        <v>12</v>
      </c>
      <c r="G524" s="6">
        <v>1</v>
      </c>
      <c r="H524" s="2">
        <v>5</v>
      </c>
      <c r="I524" s="2" t="s">
        <v>942</v>
      </c>
      <c r="J524" s="2" t="s">
        <v>38</v>
      </c>
      <c r="K524" s="2" t="s">
        <v>24</v>
      </c>
      <c r="L524" s="2">
        <v>81</v>
      </c>
      <c r="M524" s="2">
        <v>10</v>
      </c>
      <c r="N524" s="1"/>
      <c r="P524" s="1" t="s">
        <v>1153</v>
      </c>
      <c r="Q524" s="1">
        <v>1</v>
      </c>
      <c r="R524" s="1" t="s">
        <v>1124</v>
      </c>
      <c r="S524" s="1">
        <v>60</v>
      </c>
      <c r="T524" s="8">
        <f t="shared" si="59"/>
        <v>77.942999999999998</v>
      </c>
      <c r="U524" s="8">
        <f t="shared" si="60"/>
        <v>75.504999999999995</v>
      </c>
      <c r="V524" s="8">
        <f t="shared" si="58"/>
        <v>2.4380000000000024</v>
      </c>
    </row>
    <row r="525" spans="1:22" ht="11.25" customHeight="1" x14ac:dyDescent="0.2">
      <c r="A525" s="1" t="str">
        <f t="shared" si="61"/>
        <v>1995_AUS</v>
      </c>
      <c r="B525" s="1" t="str">
        <f t="shared" si="62"/>
        <v>1995_AUS#2</v>
      </c>
      <c r="C525" s="3">
        <v>35015</v>
      </c>
      <c r="D525" s="1">
        <f t="shared" si="57"/>
        <v>1995</v>
      </c>
      <c r="E525" s="1" t="s">
        <v>1301</v>
      </c>
      <c r="F525" s="1" t="s">
        <v>12</v>
      </c>
      <c r="G525" s="6">
        <v>2</v>
      </c>
      <c r="H525" s="2">
        <v>26</v>
      </c>
      <c r="I525" s="2" t="s">
        <v>714</v>
      </c>
      <c r="J525" s="2" t="s">
        <v>1087</v>
      </c>
      <c r="K525" s="2" t="s">
        <v>894</v>
      </c>
      <c r="L525" s="2">
        <v>79</v>
      </c>
      <c r="M525" s="2">
        <v>6</v>
      </c>
      <c r="N525" s="1"/>
      <c r="P525" s="1" t="s">
        <v>1160</v>
      </c>
      <c r="Q525" s="1">
        <v>12</v>
      </c>
      <c r="R525" s="1" t="s">
        <v>1136</v>
      </c>
      <c r="T525" s="8">
        <f t="shared" si="59"/>
        <v>80.305000000000007</v>
      </c>
      <c r="U525" s="8">
        <f t="shared" si="60"/>
        <v>78.033000000000001</v>
      </c>
      <c r="V525" s="8">
        <f t="shared" si="58"/>
        <v>2.2720000000000056</v>
      </c>
    </row>
    <row r="526" spans="1:22" ht="11.25" customHeight="1" x14ac:dyDescent="0.2">
      <c r="A526" s="1" t="str">
        <f t="shared" si="61"/>
        <v>1995_AUS</v>
      </c>
      <c r="B526" s="1" t="str">
        <f t="shared" si="62"/>
        <v>1995_AUS#3</v>
      </c>
      <c r="C526" s="3">
        <v>35015</v>
      </c>
      <c r="D526" s="1">
        <f t="shared" si="57"/>
        <v>1995</v>
      </c>
      <c r="E526" s="1" t="s">
        <v>1301</v>
      </c>
      <c r="F526" s="1" t="s">
        <v>12</v>
      </c>
      <c r="G526" s="6">
        <v>3</v>
      </c>
      <c r="H526" s="2">
        <v>9</v>
      </c>
      <c r="I526" s="2" t="s">
        <v>1137</v>
      </c>
      <c r="J526" s="2" t="s">
        <v>1089</v>
      </c>
      <c r="K526" s="2" t="s">
        <v>1031</v>
      </c>
      <c r="L526" s="2">
        <v>79</v>
      </c>
      <c r="M526" s="2">
        <v>4</v>
      </c>
      <c r="N526" s="1"/>
      <c r="P526" s="1" t="s">
        <v>1166</v>
      </c>
      <c r="Q526" s="1">
        <v>13</v>
      </c>
      <c r="R526" s="1" t="s">
        <v>1138</v>
      </c>
      <c r="T526" s="8">
        <f t="shared" si="59"/>
        <v>81.418000000000006</v>
      </c>
      <c r="U526" s="8">
        <f t="shared" si="60"/>
        <v>78.391000000000005</v>
      </c>
      <c r="V526" s="8">
        <f t="shared" si="58"/>
        <v>3.027000000000001</v>
      </c>
    </row>
    <row r="527" spans="1:22" ht="11.25" customHeight="1" x14ac:dyDescent="0.2">
      <c r="A527" s="1" t="str">
        <f t="shared" si="61"/>
        <v>1995_AUS</v>
      </c>
      <c r="B527" s="1" t="str">
        <f t="shared" si="62"/>
        <v>1995_AUS#4</v>
      </c>
      <c r="C527" s="3">
        <v>35015</v>
      </c>
      <c r="D527" s="1">
        <f t="shared" si="57"/>
        <v>1995</v>
      </c>
      <c r="E527" s="1" t="s">
        <v>1301</v>
      </c>
      <c r="F527" s="1" t="s">
        <v>12</v>
      </c>
      <c r="G527" s="6">
        <v>4</v>
      </c>
      <c r="H527" s="2">
        <v>7</v>
      </c>
      <c r="I527" s="2" t="s">
        <v>1133</v>
      </c>
      <c r="J527" s="2" t="s">
        <v>33</v>
      </c>
      <c r="K527" s="2" t="s">
        <v>20</v>
      </c>
      <c r="L527" s="2">
        <v>79</v>
      </c>
      <c r="M527" s="2">
        <v>3</v>
      </c>
      <c r="N527" s="1"/>
      <c r="P527" s="1" t="s">
        <v>1164</v>
      </c>
      <c r="Q527" s="1">
        <v>10</v>
      </c>
      <c r="R527" s="1" t="s">
        <v>1134</v>
      </c>
      <c r="T527" s="8">
        <f t="shared" si="59"/>
        <v>81.363</v>
      </c>
      <c r="U527" s="8">
        <f t="shared" si="60"/>
        <v>77.347999999999999</v>
      </c>
      <c r="V527" s="8">
        <f t="shared" si="58"/>
        <v>4.0150000000000006</v>
      </c>
    </row>
    <row r="528" spans="1:22" ht="11.25" customHeight="1" x14ac:dyDescent="0.2">
      <c r="A528" s="1" t="str">
        <f t="shared" si="61"/>
        <v>1995_AUS</v>
      </c>
      <c r="B528" s="1" t="str">
        <f t="shared" si="62"/>
        <v>1995_AUS#5</v>
      </c>
      <c r="C528" s="3">
        <v>35015</v>
      </c>
      <c r="D528" s="1">
        <f t="shared" si="57"/>
        <v>1995</v>
      </c>
      <c r="E528" s="1" t="s">
        <v>1301</v>
      </c>
      <c r="F528" s="1" t="s">
        <v>12</v>
      </c>
      <c r="G528" s="6">
        <v>5</v>
      </c>
      <c r="H528" s="2">
        <v>4</v>
      </c>
      <c r="I528" s="2" t="s">
        <v>800</v>
      </c>
      <c r="J528" s="2" t="s">
        <v>984</v>
      </c>
      <c r="K528" s="2" t="s">
        <v>1032</v>
      </c>
      <c r="L528" s="2">
        <v>78</v>
      </c>
      <c r="M528" s="2">
        <v>2</v>
      </c>
      <c r="N528" s="1"/>
      <c r="P528" s="1" t="s">
        <v>1165</v>
      </c>
      <c r="Q528" s="1">
        <v>14</v>
      </c>
      <c r="R528" s="1" t="s">
        <v>1139</v>
      </c>
      <c r="T528" s="8">
        <f t="shared" si="59"/>
        <v>81.391999999999996</v>
      </c>
      <c r="U528" s="8">
        <f t="shared" si="60"/>
        <v>78.603999999999999</v>
      </c>
      <c r="V528" s="8">
        <f t="shared" si="58"/>
        <v>2.7879999999999967</v>
      </c>
    </row>
    <row r="529" spans="1:22" ht="11.25" customHeight="1" x14ac:dyDescent="0.2">
      <c r="A529" s="1" t="str">
        <f t="shared" si="61"/>
        <v>1995_AUS</v>
      </c>
      <c r="B529" s="1" t="str">
        <f t="shared" si="62"/>
        <v>1995_AUS#6</v>
      </c>
      <c r="C529" s="3">
        <v>35015</v>
      </c>
      <c r="D529" s="1">
        <f t="shared" si="57"/>
        <v>1995</v>
      </c>
      <c r="E529" s="1" t="s">
        <v>1301</v>
      </c>
      <c r="F529" s="1" t="s">
        <v>12</v>
      </c>
      <c r="G529" s="6">
        <v>6</v>
      </c>
      <c r="H529" s="2">
        <v>23</v>
      </c>
      <c r="I529" s="2" t="s">
        <v>1095</v>
      </c>
      <c r="J529" s="2" t="s">
        <v>675</v>
      </c>
      <c r="K529" s="2" t="s">
        <v>712</v>
      </c>
      <c r="L529" s="2">
        <v>78</v>
      </c>
      <c r="M529" s="2">
        <v>1</v>
      </c>
      <c r="N529" s="1"/>
      <c r="P529" s="1" t="s">
        <v>1167</v>
      </c>
      <c r="Q529" s="1">
        <v>17</v>
      </c>
      <c r="R529" s="1" t="s">
        <v>1141</v>
      </c>
      <c r="T529" s="8">
        <f t="shared" si="59"/>
        <v>81.677000000000007</v>
      </c>
      <c r="U529" s="8">
        <f t="shared" si="60"/>
        <v>78.875</v>
      </c>
      <c r="V529" s="8">
        <f t="shared" si="58"/>
        <v>2.8020000000000067</v>
      </c>
    </row>
    <row r="530" spans="1:22" ht="11.25" customHeight="1" x14ac:dyDescent="0.2">
      <c r="A530" s="1" t="str">
        <f t="shared" si="61"/>
        <v>1995_AUS</v>
      </c>
      <c r="B530" s="1" t="str">
        <f t="shared" si="62"/>
        <v>1995_AUS#7</v>
      </c>
      <c r="C530" s="3">
        <v>35015</v>
      </c>
      <c r="D530" s="1">
        <f t="shared" si="57"/>
        <v>1995</v>
      </c>
      <c r="E530" s="1" t="s">
        <v>1301</v>
      </c>
      <c r="F530" s="1" t="s">
        <v>12</v>
      </c>
      <c r="G530" s="6">
        <v>7</v>
      </c>
      <c r="H530" s="2">
        <v>21</v>
      </c>
      <c r="I530" s="2" t="s">
        <v>893</v>
      </c>
      <c r="J530" s="2" t="s">
        <v>1101</v>
      </c>
      <c r="K530" s="2" t="s">
        <v>712</v>
      </c>
      <c r="L530" s="2">
        <v>77</v>
      </c>
      <c r="P530" s="1" t="s">
        <v>1172</v>
      </c>
      <c r="Q530" s="1">
        <v>21</v>
      </c>
      <c r="R530" s="1" t="s">
        <v>1148</v>
      </c>
      <c r="T530" s="8">
        <f t="shared" si="59"/>
        <v>83.253</v>
      </c>
      <c r="U530" s="8">
        <f t="shared" si="60"/>
        <v>80.878</v>
      </c>
      <c r="V530" s="8">
        <f t="shared" si="58"/>
        <v>2.375</v>
      </c>
    </row>
    <row r="531" spans="1:22" ht="11.25" customHeight="1" x14ac:dyDescent="0.2">
      <c r="A531" s="1" t="str">
        <f t="shared" si="61"/>
        <v>1995_AUS</v>
      </c>
      <c r="B531" s="1" t="str">
        <f t="shared" si="62"/>
        <v>1995_AUS#8</v>
      </c>
      <c r="C531" s="3">
        <v>35015</v>
      </c>
      <c r="D531" s="1">
        <f t="shared" si="57"/>
        <v>1995</v>
      </c>
      <c r="E531" s="1" t="s">
        <v>1301</v>
      </c>
      <c r="F531" s="1" t="s">
        <v>12</v>
      </c>
      <c r="G531" s="6">
        <v>8</v>
      </c>
      <c r="H531" s="2">
        <v>16</v>
      </c>
      <c r="I531" s="2" t="s">
        <v>1151</v>
      </c>
      <c r="J531" s="2" t="s">
        <v>1149</v>
      </c>
      <c r="K531" s="2" t="s">
        <v>712</v>
      </c>
      <c r="L531" s="2">
        <v>76</v>
      </c>
      <c r="P531" s="1" t="s">
        <v>1173</v>
      </c>
      <c r="Q531" s="1">
        <v>23</v>
      </c>
      <c r="R531" s="1" t="s">
        <v>1152</v>
      </c>
      <c r="T531" s="8">
        <f t="shared" si="59"/>
        <v>84.138999999999996</v>
      </c>
      <c r="U531" s="8">
        <f t="shared" si="60"/>
        <v>81.998000000000005</v>
      </c>
      <c r="V531" s="8">
        <f t="shared" si="58"/>
        <v>2.1409999999999911</v>
      </c>
    </row>
    <row r="532" spans="1:22" ht="11.25" customHeight="1" x14ac:dyDescent="0.2">
      <c r="A532" s="1" t="str">
        <f t="shared" si="61"/>
        <v>1995_AUS</v>
      </c>
      <c r="B532" s="1" t="str">
        <f t="shared" si="62"/>
        <v>1995_AUS#ab</v>
      </c>
      <c r="C532" s="3">
        <v>35015</v>
      </c>
      <c r="D532" s="1">
        <f t="shared" si="57"/>
        <v>1995</v>
      </c>
      <c r="E532" s="1" t="s">
        <v>1301</v>
      </c>
      <c r="F532" s="1" t="s">
        <v>12</v>
      </c>
      <c r="G532" s="6" t="s">
        <v>13</v>
      </c>
      <c r="H532" s="2">
        <v>3</v>
      </c>
      <c r="I532" s="2" t="s">
        <v>1033</v>
      </c>
      <c r="J532" s="2" t="s">
        <v>984</v>
      </c>
      <c r="K532" s="2" t="s">
        <v>1032</v>
      </c>
      <c r="L532" s="2">
        <v>70</v>
      </c>
      <c r="P532" s="1" t="s">
        <v>1170</v>
      </c>
      <c r="Q532" s="1">
        <v>16</v>
      </c>
      <c r="R532" s="1" t="s">
        <v>1140</v>
      </c>
      <c r="T532" s="8">
        <f t="shared" si="59"/>
        <v>82.79</v>
      </c>
      <c r="U532" s="8">
        <f t="shared" si="60"/>
        <v>78.828000000000003</v>
      </c>
      <c r="V532" s="8">
        <f t="shared" si="58"/>
        <v>3.9620000000000033</v>
      </c>
    </row>
    <row r="533" spans="1:22" ht="11.25" customHeight="1" x14ac:dyDescent="0.2">
      <c r="A533" s="1" t="str">
        <f t="shared" si="61"/>
        <v>1995_AUS</v>
      </c>
      <c r="B533" s="1" t="str">
        <f t="shared" si="62"/>
        <v>1995_AUS#ab</v>
      </c>
      <c r="C533" s="3">
        <v>35015</v>
      </c>
      <c r="D533" s="1">
        <f t="shared" si="57"/>
        <v>1995</v>
      </c>
      <c r="E533" s="1" t="s">
        <v>1301</v>
      </c>
      <c r="F533" s="1" t="s">
        <v>12</v>
      </c>
      <c r="G533" s="6" t="s">
        <v>13</v>
      </c>
      <c r="H533" s="2">
        <v>2</v>
      </c>
      <c r="I533" s="2" t="s">
        <v>896</v>
      </c>
      <c r="J533" s="2" t="s">
        <v>844</v>
      </c>
      <c r="K533" s="2" t="s">
        <v>24</v>
      </c>
      <c r="L533" s="2">
        <v>69</v>
      </c>
      <c r="P533" s="1" t="s">
        <v>1156</v>
      </c>
      <c r="Q533" s="1">
        <v>8</v>
      </c>
      <c r="R533" s="1" t="s">
        <v>1131</v>
      </c>
      <c r="T533" s="8">
        <f t="shared" si="59"/>
        <v>79.055999999999997</v>
      </c>
      <c r="U533" s="8">
        <f t="shared" si="60"/>
        <v>76.95</v>
      </c>
      <c r="V533" s="8">
        <f t="shared" si="58"/>
        <v>2.1059999999999945</v>
      </c>
    </row>
    <row r="534" spans="1:22" ht="11.25" customHeight="1" x14ac:dyDescent="0.2">
      <c r="A534" s="1" t="str">
        <f t="shared" si="61"/>
        <v>1995_AUS</v>
      </c>
      <c r="B534" s="1" t="str">
        <f t="shared" si="62"/>
        <v>1995_AUS#ab</v>
      </c>
      <c r="C534" s="3">
        <v>35015</v>
      </c>
      <c r="D534" s="1">
        <f t="shared" si="57"/>
        <v>1995</v>
      </c>
      <c r="E534" s="1" t="s">
        <v>1301</v>
      </c>
      <c r="F534" s="1" t="s">
        <v>12</v>
      </c>
      <c r="G534" s="6" t="s">
        <v>13</v>
      </c>
      <c r="H534" s="2">
        <v>15</v>
      </c>
      <c r="I534" s="2" t="s">
        <v>799</v>
      </c>
      <c r="J534" s="2" t="s">
        <v>673</v>
      </c>
      <c r="K534" s="2" t="s">
        <v>892</v>
      </c>
      <c r="L534" s="2">
        <v>62</v>
      </c>
      <c r="P534" s="1" t="s">
        <v>1161</v>
      </c>
      <c r="Q534" s="1">
        <v>9</v>
      </c>
      <c r="R534" s="1" t="s">
        <v>1132</v>
      </c>
      <c r="T534" s="8">
        <f t="shared" si="59"/>
        <v>80.563000000000002</v>
      </c>
      <c r="U534" s="8">
        <f t="shared" si="60"/>
        <v>77.116</v>
      </c>
      <c r="V534" s="8">
        <f t="shared" si="58"/>
        <v>3.4470000000000027</v>
      </c>
    </row>
    <row r="535" spans="1:22" ht="11.25" customHeight="1" x14ac:dyDescent="0.2">
      <c r="A535" s="1" t="str">
        <f t="shared" si="61"/>
        <v>1995_AUS</v>
      </c>
      <c r="B535" s="1" t="str">
        <f t="shared" si="62"/>
        <v>1995_AUS#ab</v>
      </c>
      <c r="C535" s="3">
        <v>35015</v>
      </c>
      <c r="D535" s="1">
        <f t="shared" si="57"/>
        <v>1995</v>
      </c>
      <c r="E535" s="1" t="s">
        <v>1301</v>
      </c>
      <c r="F535" s="1" t="s">
        <v>12</v>
      </c>
      <c r="G535" s="6" t="s">
        <v>13</v>
      </c>
      <c r="H535" s="2">
        <v>30</v>
      </c>
      <c r="I535" s="2" t="s">
        <v>756</v>
      </c>
      <c r="J535" s="2" t="s">
        <v>110</v>
      </c>
      <c r="K535" s="2" t="s">
        <v>712</v>
      </c>
      <c r="L535" s="2">
        <v>39</v>
      </c>
      <c r="P535" s="1" t="s">
        <v>1159</v>
      </c>
      <c r="Q535" s="1">
        <v>6</v>
      </c>
      <c r="R535" s="1" t="s">
        <v>1129</v>
      </c>
      <c r="T535" s="8">
        <f t="shared" si="59"/>
        <v>79.861000000000004</v>
      </c>
      <c r="U535" s="8">
        <f t="shared" si="60"/>
        <v>76.647000000000006</v>
      </c>
      <c r="V535" s="8">
        <f t="shared" si="58"/>
        <v>3.2139999999999986</v>
      </c>
    </row>
    <row r="536" spans="1:22" ht="11.25" customHeight="1" x14ac:dyDescent="0.2">
      <c r="A536" s="1" t="str">
        <f t="shared" si="61"/>
        <v>1995_AUS</v>
      </c>
      <c r="B536" s="1" t="str">
        <f t="shared" si="62"/>
        <v>1995_AUS#ab</v>
      </c>
      <c r="C536" s="3">
        <v>35015</v>
      </c>
      <c r="D536" s="1">
        <f t="shared" ref="D536:D597" si="63">YEAR(C536)</f>
        <v>1995</v>
      </c>
      <c r="E536" s="1" t="s">
        <v>1301</v>
      </c>
      <c r="F536" s="1" t="s">
        <v>12</v>
      </c>
      <c r="G536" s="6" t="s">
        <v>13</v>
      </c>
      <c r="H536" s="2">
        <v>28</v>
      </c>
      <c r="I536" s="2" t="s">
        <v>1029</v>
      </c>
      <c r="J536" s="2" t="s">
        <v>5</v>
      </c>
      <c r="K536" s="2" t="s">
        <v>5</v>
      </c>
      <c r="L536" s="2">
        <v>34</v>
      </c>
      <c r="P536" s="1" t="s">
        <v>1157</v>
      </c>
      <c r="Q536" s="1">
        <v>4</v>
      </c>
      <c r="R536" s="1" t="s">
        <v>1127</v>
      </c>
      <c r="T536" s="8">
        <f t="shared" si="59"/>
        <v>79.492999999999995</v>
      </c>
      <c r="U536" s="8">
        <f t="shared" si="60"/>
        <v>75.932000000000002</v>
      </c>
      <c r="V536" s="8">
        <f t="shared" si="58"/>
        <v>3.5609999999999928</v>
      </c>
    </row>
    <row r="537" spans="1:22" ht="11.25" customHeight="1" x14ac:dyDescent="0.2">
      <c r="A537" s="1" t="str">
        <f t="shared" si="61"/>
        <v>1995_AUS</v>
      </c>
      <c r="B537" s="1" t="str">
        <f t="shared" si="62"/>
        <v>1995_AUS#ab</v>
      </c>
      <c r="C537" s="3">
        <v>35015</v>
      </c>
      <c r="D537" s="1">
        <f t="shared" si="63"/>
        <v>1995</v>
      </c>
      <c r="E537" s="1" t="s">
        <v>1301</v>
      </c>
      <c r="F537" s="1" t="s">
        <v>12</v>
      </c>
      <c r="G537" s="6" t="s">
        <v>13</v>
      </c>
      <c r="H537" s="2">
        <v>25</v>
      </c>
      <c r="I537" s="2" t="s">
        <v>1098</v>
      </c>
      <c r="J537" s="2" t="s">
        <v>1087</v>
      </c>
      <c r="K537" s="2" t="s">
        <v>894</v>
      </c>
      <c r="L537" s="2">
        <v>29</v>
      </c>
      <c r="P537" s="1" t="s">
        <v>1163</v>
      </c>
      <c r="Q537" s="1">
        <v>11</v>
      </c>
      <c r="R537" s="1" t="s">
        <v>1135</v>
      </c>
      <c r="T537" s="8">
        <f t="shared" si="59"/>
        <v>80.834999999999994</v>
      </c>
      <c r="U537" s="8">
        <f t="shared" si="60"/>
        <v>77.623999999999995</v>
      </c>
      <c r="V537" s="8">
        <f t="shared" ref="V537:V598" si="64">IF(OR($T537="",$U537=""),"",$T537-$U537)</f>
        <v>3.2109999999999985</v>
      </c>
    </row>
    <row r="538" spans="1:22" ht="11.25" customHeight="1" x14ac:dyDescent="0.2">
      <c r="A538" s="1" t="str">
        <f t="shared" si="61"/>
        <v>1995_AUS</v>
      </c>
      <c r="B538" s="1" t="str">
        <f t="shared" si="62"/>
        <v>1995_AUS#ab</v>
      </c>
      <c r="C538" s="3">
        <v>35015</v>
      </c>
      <c r="D538" s="1">
        <f t="shared" si="63"/>
        <v>1995</v>
      </c>
      <c r="E538" s="1" t="s">
        <v>1301</v>
      </c>
      <c r="F538" s="1" t="s">
        <v>12</v>
      </c>
      <c r="G538" s="6" t="s">
        <v>13</v>
      </c>
      <c r="H538" s="2">
        <v>1</v>
      </c>
      <c r="I538" s="2" t="s">
        <v>361</v>
      </c>
      <c r="J538" s="2" t="s">
        <v>844</v>
      </c>
      <c r="K538" s="2" t="s">
        <v>24</v>
      </c>
      <c r="L538" s="2">
        <v>25</v>
      </c>
      <c r="P538" s="1" t="s">
        <v>1155</v>
      </c>
      <c r="Q538" s="1">
        <v>3</v>
      </c>
      <c r="R538" s="1" t="s">
        <v>1126</v>
      </c>
      <c r="S538" s="1">
        <v>2</v>
      </c>
      <c r="T538" s="8">
        <f t="shared" si="59"/>
        <v>78.198999999999998</v>
      </c>
      <c r="U538" s="8">
        <f t="shared" si="60"/>
        <v>75.838999999999999</v>
      </c>
      <c r="V538" s="8">
        <f t="shared" si="64"/>
        <v>2.3599999999999994</v>
      </c>
    </row>
    <row r="539" spans="1:22" ht="11.25" customHeight="1" x14ac:dyDescent="0.2">
      <c r="A539" s="1" t="str">
        <f t="shared" si="61"/>
        <v>1995_AUS</v>
      </c>
      <c r="B539" s="1" t="str">
        <f t="shared" si="62"/>
        <v>1995_AUS#ab</v>
      </c>
      <c r="C539" s="3">
        <v>35015</v>
      </c>
      <c r="D539" s="1">
        <f t="shared" si="63"/>
        <v>1995</v>
      </c>
      <c r="E539" s="1" t="s">
        <v>1301</v>
      </c>
      <c r="F539" s="1" t="s">
        <v>12</v>
      </c>
      <c r="G539" s="6" t="s">
        <v>13</v>
      </c>
      <c r="H539" s="2">
        <v>27</v>
      </c>
      <c r="I539" s="2" t="s">
        <v>840</v>
      </c>
      <c r="J539" s="2" t="s">
        <v>5</v>
      </c>
      <c r="K539" s="2" t="s">
        <v>5</v>
      </c>
      <c r="L539" s="2">
        <v>23</v>
      </c>
      <c r="P539" s="1" t="s">
        <v>1158</v>
      </c>
      <c r="Q539" s="1">
        <v>5</v>
      </c>
      <c r="R539" s="1" t="s">
        <v>1128</v>
      </c>
      <c r="T539" s="8">
        <f t="shared" si="59"/>
        <v>79.503</v>
      </c>
      <c r="U539" s="8">
        <f t="shared" si="60"/>
        <v>76.305000000000007</v>
      </c>
      <c r="V539" s="8">
        <f t="shared" si="64"/>
        <v>3.1979999999999933</v>
      </c>
    </row>
    <row r="540" spans="1:22" ht="11.25" customHeight="1" x14ac:dyDescent="0.2">
      <c r="A540" s="1" t="str">
        <f t="shared" si="61"/>
        <v>1995_AUS</v>
      </c>
      <c r="B540" s="1" t="str">
        <f t="shared" si="62"/>
        <v>1995_AUS#ab</v>
      </c>
      <c r="C540" s="3">
        <v>35015</v>
      </c>
      <c r="D540" s="1">
        <f t="shared" si="63"/>
        <v>1995</v>
      </c>
      <c r="E540" s="1" t="s">
        <v>1301</v>
      </c>
      <c r="F540" s="1" t="s">
        <v>12</v>
      </c>
      <c r="G540" s="6" t="s">
        <v>13</v>
      </c>
      <c r="H540" s="2">
        <v>22</v>
      </c>
      <c r="I540" s="2" t="s">
        <v>1146</v>
      </c>
      <c r="J540" s="2" t="s">
        <v>1101</v>
      </c>
      <c r="K540" s="2" t="s">
        <v>712</v>
      </c>
      <c r="L540" s="2">
        <v>21</v>
      </c>
      <c r="P540" s="1" t="s">
        <v>1171</v>
      </c>
      <c r="Q540" s="1">
        <v>20</v>
      </c>
      <c r="R540" s="1" t="s">
        <v>1147</v>
      </c>
      <c r="T540" s="8">
        <f t="shared" si="59"/>
        <v>82.944000000000003</v>
      </c>
      <c r="U540" s="8">
        <f t="shared" si="60"/>
        <v>80.656999999999996</v>
      </c>
      <c r="V540" s="8">
        <f t="shared" si="64"/>
        <v>2.2870000000000061</v>
      </c>
    </row>
    <row r="541" spans="1:22" ht="11.25" customHeight="1" x14ac:dyDescent="0.2">
      <c r="A541" s="1" t="str">
        <f t="shared" si="61"/>
        <v>1995_AUS</v>
      </c>
      <c r="B541" s="1" t="str">
        <f t="shared" si="62"/>
        <v>1995_AUS#ab</v>
      </c>
      <c r="C541" s="3">
        <v>35015</v>
      </c>
      <c r="D541" s="1">
        <f t="shared" si="63"/>
        <v>1995</v>
      </c>
      <c r="E541" s="1" t="s">
        <v>1301</v>
      </c>
      <c r="F541" s="1" t="s">
        <v>12</v>
      </c>
      <c r="G541" s="6" t="s">
        <v>13</v>
      </c>
      <c r="H541" s="2">
        <v>14</v>
      </c>
      <c r="I541" s="2" t="s">
        <v>412</v>
      </c>
      <c r="J541" s="2" t="s">
        <v>673</v>
      </c>
      <c r="K541" s="2" t="s">
        <v>892</v>
      </c>
      <c r="L541" s="2">
        <v>20</v>
      </c>
      <c r="P541" s="1" t="s">
        <v>1162</v>
      </c>
      <c r="Q541" s="1">
        <v>7</v>
      </c>
      <c r="R541" s="1" t="s">
        <v>1130</v>
      </c>
      <c r="T541" s="8">
        <f t="shared" si="59"/>
        <v>80.643000000000001</v>
      </c>
      <c r="U541" s="8">
        <f t="shared" si="60"/>
        <v>76.724999999999994</v>
      </c>
      <c r="V541" s="8">
        <f t="shared" si="64"/>
        <v>3.9180000000000064</v>
      </c>
    </row>
    <row r="542" spans="1:22" ht="11.25" customHeight="1" x14ac:dyDescent="0.2">
      <c r="A542" s="1" t="str">
        <f t="shared" si="61"/>
        <v>1995_AUS</v>
      </c>
      <c r="B542" s="1" t="str">
        <f t="shared" si="62"/>
        <v>1995_AUS#ab</v>
      </c>
      <c r="C542" s="3">
        <v>35015</v>
      </c>
      <c r="D542" s="1">
        <f t="shared" si="63"/>
        <v>1995</v>
      </c>
      <c r="E542" s="1" t="s">
        <v>1301</v>
      </c>
      <c r="F542" s="1" t="s">
        <v>12</v>
      </c>
      <c r="G542" s="6" t="s">
        <v>13</v>
      </c>
      <c r="H542" s="2">
        <v>6</v>
      </c>
      <c r="I542" s="2" t="s">
        <v>549</v>
      </c>
      <c r="J542" s="2" t="s">
        <v>38</v>
      </c>
      <c r="K542" s="2" t="s">
        <v>24</v>
      </c>
      <c r="L542" s="2">
        <v>19</v>
      </c>
      <c r="P542" s="1" t="s">
        <v>1154</v>
      </c>
      <c r="Q542" s="1">
        <v>2</v>
      </c>
      <c r="R542" s="1" t="s">
        <v>1125</v>
      </c>
      <c r="S542" s="1">
        <v>19</v>
      </c>
      <c r="T542" s="8">
        <f t="shared" si="59"/>
        <v>78.025000000000006</v>
      </c>
      <c r="U542" s="8">
        <f t="shared" si="60"/>
        <v>75.628</v>
      </c>
      <c r="V542" s="8">
        <f t="shared" si="64"/>
        <v>2.3970000000000056</v>
      </c>
    </row>
    <row r="543" spans="1:22" ht="11.25" customHeight="1" x14ac:dyDescent="0.2">
      <c r="A543" s="1" t="str">
        <f t="shared" si="61"/>
        <v>1995_AUS</v>
      </c>
      <c r="B543" s="1" t="str">
        <f t="shared" si="62"/>
        <v>1995_AUS#ab</v>
      </c>
      <c r="C543" s="3">
        <v>35015</v>
      </c>
      <c r="D543" s="1">
        <f t="shared" si="63"/>
        <v>1995</v>
      </c>
      <c r="E543" s="1" t="s">
        <v>1301</v>
      </c>
      <c r="F543" s="1" t="s">
        <v>12</v>
      </c>
      <c r="G543" s="6" t="s">
        <v>13</v>
      </c>
      <c r="H543" s="2">
        <v>10</v>
      </c>
      <c r="I543" s="2" t="s">
        <v>1144</v>
      </c>
      <c r="J543" s="2" t="s">
        <v>1089</v>
      </c>
      <c r="K543" s="2" t="s">
        <v>1031</v>
      </c>
      <c r="L543" s="2">
        <v>15</v>
      </c>
      <c r="P543" s="1" t="s">
        <v>1168</v>
      </c>
      <c r="Q543" s="1">
        <v>19</v>
      </c>
      <c r="R543" s="1" t="s">
        <v>1145</v>
      </c>
      <c r="T543" s="8">
        <f t="shared" si="59"/>
        <v>82.641000000000005</v>
      </c>
      <c r="U543" s="8">
        <f t="shared" si="60"/>
        <v>79.677000000000007</v>
      </c>
      <c r="V543" s="8">
        <f t="shared" si="64"/>
        <v>2.9639999999999986</v>
      </c>
    </row>
    <row r="544" spans="1:22" ht="11.25" customHeight="1" x14ac:dyDescent="0.2">
      <c r="A544" s="1" t="str">
        <f t="shared" si="61"/>
        <v>1995_AUS</v>
      </c>
      <c r="B544" s="1" t="str">
        <f t="shared" si="62"/>
        <v>1995_AUS#ab</v>
      </c>
      <c r="C544" s="3">
        <v>35015</v>
      </c>
      <c r="D544" s="1">
        <f t="shared" si="63"/>
        <v>1995</v>
      </c>
      <c r="E544" s="1" t="s">
        <v>1301</v>
      </c>
      <c r="F544" s="1" t="s">
        <v>12</v>
      </c>
      <c r="G544" s="6" t="s">
        <v>13</v>
      </c>
      <c r="H544" s="2">
        <v>29</v>
      </c>
      <c r="I544" s="2" t="s">
        <v>1142</v>
      </c>
      <c r="J544" s="2" t="s">
        <v>110</v>
      </c>
      <c r="K544" s="2" t="s">
        <v>712</v>
      </c>
      <c r="L544" s="2">
        <v>8</v>
      </c>
      <c r="P544" s="1" t="s">
        <v>1169</v>
      </c>
      <c r="Q544" s="1">
        <v>18</v>
      </c>
      <c r="R544" s="1" t="s">
        <v>1143</v>
      </c>
      <c r="T544" s="8">
        <f t="shared" si="59"/>
        <v>82.784000000000006</v>
      </c>
      <c r="U544" s="8">
        <f t="shared" si="60"/>
        <v>79.561000000000007</v>
      </c>
      <c r="V544" s="8">
        <f t="shared" si="64"/>
        <v>3.222999999999999</v>
      </c>
    </row>
    <row r="545" spans="1:22" ht="11.25" customHeight="1" x14ac:dyDescent="0.2">
      <c r="A545" s="1" t="str">
        <f t="shared" si="61"/>
        <v>1995_AUS</v>
      </c>
      <c r="B545" s="1" t="str">
        <f t="shared" si="62"/>
        <v>1995_AUS#ab</v>
      </c>
      <c r="C545" s="3">
        <v>35015</v>
      </c>
      <c r="D545" s="1">
        <f t="shared" si="63"/>
        <v>1995</v>
      </c>
      <c r="E545" s="1" t="s">
        <v>1301</v>
      </c>
      <c r="F545" s="1" t="s">
        <v>12</v>
      </c>
      <c r="G545" s="6" t="s">
        <v>13</v>
      </c>
      <c r="H545" s="2">
        <v>17</v>
      </c>
      <c r="I545" s="2" t="s">
        <v>1103</v>
      </c>
      <c r="J545" s="2" t="s">
        <v>1149</v>
      </c>
      <c r="K545" s="2" t="s">
        <v>712</v>
      </c>
      <c r="L545" s="2">
        <v>2</v>
      </c>
      <c r="P545" s="1" t="s">
        <v>1174</v>
      </c>
      <c r="Q545" s="1">
        <v>22</v>
      </c>
      <c r="R545" s="1" t="s">
        <v>1150</v>
      </c>
      <c r="T545" s="8">
        <f t="shared" si="59"/>
        <v>85.242000000000004</v>
      </c>
      <c r="U545" s="8">
        <f t="shared" si="60"/>
        <v>81.659000000000006</v>
      </c>
      <c r="V545" s="8">
        <f t="shared" si="64"/>
        <v>3.5829999999999984</v>
      </c>
    </row>
    <row r="546" spans="1:22" ht="11.25" customHeight="1" x14ac:dyDescent="0.2">
      <c r="A546" s="1" t="str">
        <f t="shared" si="61"/>
        <v>1995_AUS</v>
      </c>
      <c r="B546" s="1" t="str">
        <f t="shared" si="62"/>
        <v>1995_AUS#np</v>
      </c>
      <c r="C546" s="3">
        <v>35015</v>
      </c>
      <c r="D546" s="1">
        <f t="shared" si="63"/>
        <v>1995</v>
      </c>
      <c r="E546" s="1" t="s">
        <v>1301</v>
      </c>
      <c r="F546" s="1" t="s">
        <v>12</v>
      </c>
      <c r="G546" s="6" t="s">
        <v>186</v>
      </c>
      <c r="H546" s="2">
        <v>24</v>
      </c>
      <c r="I546" s="2" t="s">
        <v>940</v>
      </c>
      <c r="J546" s="2" t="s">
        <v>675</v>
      </c>
      <c r="K546" s="2" t="s">
        <v>712</v>
      </c>
      <c r="T546" s="8" t="str">
        <f t="shared" si="59"/>
        <v/>
      </c>
      <c r="U546" s="8" t="str">
        <f t="shared" si="60"/>
        <v/>
      </c>
      <c r="V546" s="8" t="str">
        <f t="shared" si="64"/>
        <v/>
      </c>
    </row>
    <row r="547" spans="1:22" ht="11.25" customHeight="1" x14ac:dyDescent="0.2">
      <c r="A547" s="1" t="str">
        <f t="shared" si="61"/>
        <v>1995_AUS</v>
      </c>
      <c r="B547" s="1" t="str">
        <f t="shared" si="62"/>
        <v>1995_AUS#np</v>
      </c>
      <c r="C547" s="3">
        <v>35015</v>
      </c>
      <c r="D547" s="1">
        <f t="shared" si="63"/>
        <v>1995</v>
      </c>
      <c r="E547" s="1" t="s">
        <v>1301</v>
      </c>
      <c r="F547" s="1" t="s">
        <v>12</v>
      </c>
      <c r="G547" s="6" t="s">
        <v>186</v>
      </c>
      <c r="H547" s="2">
        <v>8</v>
      </c>
      <c r="I547" s="2" t="s">
        <v>845</v>
      </c>
      <c r="J547" s="2" t="s">
        <v>33</v>
      </c>
      <c r="K547" s="2" t="s">
        <v>20</v>
      </c>
      <c r="T547" s="8" t="str">
        <f t="shared" si="59"/>
        <v/>
      </c>
      <c r="U547" s="8" t="str">
        <f t="shared" si="60"/>
        <v/>
      </c>
      <c r="V547" s="8" t="str">
        <f t="shared" si="64"/>
        <v/>
      </c>
    </row>
    <row r="548" spans="1:22" ht="11.25" customHeight="1" x14ac:dyDescent="0.2">
      <c r="A548" s="1" t="str">
        <f t="shared" si="61"/>
        <v>1995_AUS</v>
      </c>
      <c r="B548" s="1" t="str">
        <f t="shared" si="62"/>
        <v>1995_AUS#f</v>
      </c>
      <c r="C548" s="3">
        <v>35015</v>
      </c>
      <c r="D548" s="1">
        <f t="shared" si="63"/>
        <v>1995</v>
      </c>
      <c r="E548" s="1" t="s">
        <v>1301</v>
      </c>
      <c r="F548" s="1" t="s">
        <v>12</v>
      </c>
      <c r="G548" s="6" t="s">
        <v>141</v>
      </c>
      <c r="H548" s="2">
        <v>17</v>
      </c>
      <c r="I548" s="2" t="s">
        <v>1175</v>
      </c>
      <c r="J548" s="2" t="s">
        <v>1149</v>
      </c>
      <c r="K548" s="2" t="s">
        <v>712</v>
      </c>
      <c r="T548" s="8" t="str">
        <f t="shared" si="59"/>
        <v/>
      </c>
      <c r="U548" s="8" t="str">
        <f t="shared" si="60"/>
        <v/>
      </c>
      <c r="V548" s="8" t="str">
        <f t="shared" si="64"/>
        <v/>
      </c>
    </row>
    <row r="549" spans="1:22" ht="11.25" customHeight="1" x14ac:dyDescent="0.2">
      <c r="A549" s="1" t="str">
        <f t="shared" si="61"/>
        <v>1994_AUS</v>
      </c>
      <c r="B549" s="1" t="str">
        <f t="shared" si="62"/>
        <v>1994_AUS#1</v>
      </c>
      <c r="C549" s="3">
        <v>34651</v>
      </c>
      <c r="D549" s="1">
        <f t="shared" si="63"/>
        <v>1994</v>
      </c>
      <c r="E549" s="1" t="s">
        <v>1301</v>
      </c>
      <c r="F549" s="1" t="s">
        <v>12</v>
      </c>
      <c r="G549" s="6">
        <v>1</v>
      </c>
      <c r="H549" s="2">
        <v>2</v>
      </c>
      <c r="I549" s="2" t="s">
        <v>1176</v>
      </c>
      <c r="J549" s="2" t="s">
        <v>38</v>
      </c>
      <c r="K549" s="2" t="s">
        <v>24</v>
      </c>
      <c r="L549" s="2">
        <v>81</v>
      </c>
      <c r="M549" s="2">
        <v>10</v>
      </c>
      <c r="N549" s="1"/>
      <c r="P549" s="1" t="s">
        <v>1221</v>
      </c>
      <c r="Q549" s="1">
        <v>1</v>
      </c>
      <c r="R549" s="1" t="s">
        <v>1177</v>
      </c>
      <c r="S549" s="1">
        <v>36</v>
      </c>
      <c r="T549" s="8">
        <f t="shared" si="59"/>
        <v>78.167000000000002</v>
      </c>
      <c r="U549" s="8">
        <f t="shared" si="60"/>
        <v>76.179000000000002</v>
      </c>
      <c r="V549" s="8">
        <f t="shared" si="64"/>
        <v>1.9879999999999995</v>
      </c>
    </row>
    <row r="550" spans="1:22" ht="11.25" customHeight="1" x14ac:dyDescent="0.2">
      <c r="A550" s="1" t="str">
        <f t="shared" si="61"/>
        <v>1994_AUS</v>
      </c>
      <c r="B550" s="1" t="str">
        <f t="shared" si="62"/>
        <v>1994_AUS#2</v>
      </c>
      <c r="C550" s="3">
        <v>34651</v>
      </c>
      <c r="D550" s="1">
        <f t="shared" si="63"/>
        <v>1994</v>
      </c>
      <c r="E550" s="1" t="s">
        <v>1301</v>
      </c>
      <c r="F550" s="1" t="s">
        <v>12</v>
      </c>
      <c r="G550" s="6">
        <v>2</v>
      </c>
      <c r="H550" s="2">
        <v>28</v>
      </c>
      <c r="I550" s="2" t="s">
        <v>1029</v>
      </c>
      <c r="J550" s="2" t="s">
        <v>5</v>
      </c>
      <c r="K550" s="2" t="s">
        <v>5</v>
      </c>
      <c r="L550" s="2">
        <v>81</v>
      </c>
      <c r="M550" s="2">
        <v>6</v>
      </c>
      <c r="N550" s="1"/>
      <c r="P550" s="1" t="s">
        <v>1220</v>
      </c>
      <c r="Q550" s="1">
        <v>11</v>
      </c>
      <c r="R550" s="1" t="s">
        <v>1187</v>
      </c>
      <c r="S550" s="1">
        <v>10</v>
      </c>
      <c r="T550" s="8">
        <f t="shared" si="59"/>
        <v>78.093999999999994</v>
      </c>
      <c r="U550" s="8">
        <f t="shared" si="60"/>
        <v>78.069999999999993</v>
      </c>
      <c r="V550" s="8">
        <f t="shared" si="64"/>
        <v>2.4000000000000909E-2</v>
      </c>
    </row>
    <row r="551" spans="1:22" ht="11.25" customHeight="1" x14ac:dyDescent="0.2">
      <c r="A551" s="1" t="str">
        <f t="shared" si="61"/>
        <v>1994_AUS</v>
      </c>
      <c r="B551" s="1" t="str">
        <f t="shared" si="62"/>
        <v>1994_AUS#3</v>
      </c>
      <c r="C551" s="3">
        <v>34651</v>
      </c>
      <c r="D551" s="1">
        <f t="shared" si="63"/>
        <v>1994</v>
      </c>
      <c r="E551" s="1" t="s">
        <v>1301</v>
      </c>
      <c r="F551" s="1" t="s">
        <v>12</v>
      </c>
      <c r="G551" s="6">
        <v>3</v>
      </c>
      <c r="H551" s="2">
        <v>8</v>
      </c>
      <c r="I551" s="2" t="s">
        <v>1098</v>
      </c>
      <c r="J551" s="2" t="s">
        <v>33</v>
      </c>
      <c r="K551" s="2" t="s">
        <v>892</v>
      </c>
      <c r="L551" s="2">
        <v>81</v>
      </c>
      <c r="M551" s="2">
        <v>4</v>
      </c>
      <c r="N551" s="1"/>
      <c r="P551" s="1" t="s">
        <v>1225</v>
      </c>
      <c r="Q551" s="1">
        <v>9</v>
      </c>
      <c r="R551" s="1" t="s">
        <v>1185</v>
      </c>
      <c r="T551" s="8">
        <f t="shared" si="59"/>
        <v>78.819000000000003</v>
      </c>
      <c r="U551" s="8">
        <f t="shared" si="60"/>
        <v>77.95</v>
      </c>
      <c r="V551" s="8">
        <f t="shared" si="64"/>
        <v>0.86899999999999977</v>
      </c>
    </row>
    <row r="552" spans="1:22" ht="11.25" customHeight="1" x14ac:dyDescent="0.2">
      <c r="A552" s="1" t="str">
        <f t="shared" si="61"/>
        <v>1994_AUS</v>
      </c>
      <c r="B552" s="1" t="str">
        <f t="shared" si="62"/>
        <v>1994_AUS#4</v>
      </c>
      <c r="C552" s="3">
        <v>34651</v>
      </c>
      <c r="D552" s="1">
        <f t="shared" si="63"/>
        <v>1994</v>
      </c>
      <c r="E552" s="1" t="s">
        <v>1301</v>
      </c>
      <c r="F552" s="1" t="s">
        <v>12</v>
      </c>
      <c r="G552" s="6">
        <v>4</v>
      </c>
      <c r="H552" s="2">
        <v>14</v>
      </c>
      <c r="I552" s="2" t="s">
        <v>412</v>
      </c>
      <c r="J552" s="2" t="s">
        <v>673</v>
      </c>
      <c r="K552" s="2" t="s">
        <v>1031</v>
      </c>
      <c r="L552" s="2">
        <v>81</v>
      </c>
      <c r="M552" s="2">
        <v>3</v>
      </c>
      <c r="N552" s="1"/>
      <c r="P552" s="1" t="s">
        <v>1224</v>
      </c>
      <c r="Q552" s="1">
        <v>5</v>
      </c>
      <c r="R552" s="1" t="s">
        <v>1181</v>
      </c>
      <c r="T552" s="8">
        <f t="shared" si="59"/>
        <v>78.674000000000007</v>
      </c>
      <c r="U552" s="8">
        <f t="shared" si="60"/>
        <v>77.537000000000006</v>
      </c>
      <c r="V552" s="8">
        <f t="shared" si="64"/>
        <v>1.1370000000000005</v>
      </c>
    </row>
    <row r="553" spans="1:22" ht="11.25" customHeight="1" x14ac:dyDescent="0.2">
      <c r="A553" s="1" t="str">
        <f t="shared" si="61"/>
        <v>1994_AUS</v>
      </c>
      <c r="B553" s="1" t="str">
        <f t="shared" si="62"/>
        <v>1994_AUS#5</v>
      </c>
      <c r="C553" s="3">
        <v>34651</v>
      </c>
      <c r="D553" s="1">
        <f t="shared" si="63"/>
        <v>1994</v>
      </c>
      <c r="E553" s="1" t="s">
        <v>1301</v>
      </c>
      <c r="F553" s="1" t="s">
        <v>12</v>
      </c>
      <c r="G553" s="6">
        <v>5</v>
      </c>
      <c r="H553" s="2">
        <v>26</v>
      </c>
      <c r="I553" s="2" t="s">
        <v>714</v>
      </c>
      <c r="J553" s="2" t="s">
        <v>1087</v>
      </c>
      <c r="K553" s="2" t="s">
        <v>24</v>
      </c>
      <c r="L553" s="2">
        <v>80</v>
      </c>
      <c r="M553" s="2">
        <v>2</v>
      </c>
      <c r="N553" s="1"/>
      <c r="P553" s="1" t="s">
        <v>1226</v>
      </c>
      <c r="Q553" s="1">
        <v>12</v>
      </c>
      <c r="R553" s="1" t="s">
        <v>1188</v>
      </c>
      <c r="T553" s="8">
        <f t="shared" si="59"/>
        <v>78.864000000000004</v>
      </c>
      <c r="U553" s="8">
        <f t="shared" si="60"/>
        <v>78.072000000000003</v>
      </c>
      <c r="V553" s="8">
        <f t="shared" si="64"/>
        <v>0.79200000000000159</v>
      </c>
    </row>
    <row r="554" spans="1:22" ht="11.25" customHeight="1" x14ac:dyDescent="0.2">
      <c r="A554" s="1" t="str">
        <f t="shared" si="61"/>
        <v>1994_AUS</v>
      </c>
      <c r="B554" s="1" t="str">
        <f t="shared" si="62"/>
        <v>1994_AUS#6</v>
      </c>
      <c r="C554" s="3">
        <v>34651</v>
      </c>
      <c r="D554" s="1">
        <f t="shared" si="63"/>
        <v>1994</v>
      </c>
      <c r="E554" s="1" t="s">
        <v>1301</v>
      </c>
      <c r="F554" s="1" t="s">
        <v>12</v>
      </c>
      <c r="G554" s="6">
        <v>6</v>
      </c>
      <c r="H554" s="2">
        <v>27</v>
      </c>
      <c r="I554" s="2" t="s">
        <v>840</v>
      </c>
      <c r="J554" s="2" t="s">
        <v>5</v>
      </c>
      <c r="K554" s="2" t="s">
        <v>5</v>
      </c>
      <c r="L554" s="2">
        <v>80</v>
      </c>
      <c r="M554" s="2">
        <v>1</v>
      </c>
      <c r="N554" s="1"/>
      <c r="P554" s="1" t="s">
        <v>1222</v>
      </c>
      <c r="Q554" s="1">
        <v>8</v>
      </c>
      <c r="R554" s="1" t="s">
        <v>1184</v>
      </c>
      <c r="T554" s="8">
        <f t="shared" si="59"/>
        <v>78.192999999999998</v>
      </c>
      <c r="U554" s="8">
        <f t="shared" si="60"/>
        <v>77.801000000000002</v>
      </c>
      <c r="V554" s="8">
        <f t="shared" si="64"/>
        <v>0.39199999999999591</v>
      </c>
    </row>
    <row r="555" spans="1:22" ht="11.25" customHeight="1" x14ac:dyDescent="0.2">
      <c r="A555" s="1" t="str">
        <f t="shared" si="61"/>
        <v>1994_AUS</v>
      </c>
      <c r="B555" s="1" t="str">
        <f t="shared" si="62"/>
        <v>1994_AUS#7</v>
      </c>
      <c r="C555" s="3">
        <v>34651</v>
      </c>
      <c r="D555" s="1">
        <f t="shared" si="63"/>
        <v>1994</v>
      </c>
      <c r="E555" s="1" t="s">
        <v>1301</v>
      </c>
      <c r="F555" s="1" t="s">
        <v>12</v>
      </c>
      <c r="G555" s="6">
        <v>7</v>
      </c>
      <c r="H555" s="2">
        <v>30</v>
      </c>
      <c r="I555" s="2" t="s">
        <v>756</v>
      </c>
      <c r="J555" s="2" t="s">
        <v>110</v>
      </c>
      <c r="K555" s="2" t="s">
        <v>20</v>
      </c>
      <c r="L555" s="2">
        <v>80</v>
      </c>
      <c r="P555" s="1" t="s">
        <v>1229</v>
      </c>
      <c r="Q555" s="1">
        <v>10</v>
      </c>
      <c r="R555" s="1" t="s">
        <v>1186</v>
      </c>
      <c r="T555" s="8">
        <f t="shared" si="59"/>
        <v>79.346000000000004</v>
      </c>
      <c r="U555" s="8">
        <f t="shared" si="60"/>
        <v>77.962000000000003</v>
      </c>
      <c r="V555" s="8">
        <f t="shared" si="64"/>
        <v>1.3840000000000003</v>
      </c>
    </row>
    <row r="556" spans="1:22" ht="11.25" customHeight="1" x14ac:dyDescent="0.2">
      <c r="A556" s="1" t="str">
        <f t="shared" si="61"/>
        <v>1994_AUS</v>
      </c>
      <c r="B556" s="1" t="str">
        <f t="shared" si="62"/>
        <v>1994_AUS#8</v>
      </c>
      <c r="C556" s="3">
        <v>34651</v>
      </c>
      <c r="D556" s="1">
        <f t="shared" si="63"/>
        <v>1994</v>
      </c>
      <c r="E556" s="1" t="s">
        <v>1301</v>
      </c>
      <c r="F556" s="1" t="s">
        <v>12</v>
      </c>
      <c r="G556" s="6">
        <v>8</v>
      </c>
      <c r="H556" s="2">
        <v>9</v>
      </c>
      <c r="I556" s="2" t="s">
        <v>1198</v>
      </c>
      <c r="J556" s="2" t="s">
        <v>1089</v>
      </c>
      <c r="K556" s="2" t="s">
        <v>712</v>
      </c>
      <c r="L556" s="2">
        <v>80</v>
      </c>
      <c r="P556" s="1" t="s">
        <v>1230</v>
      </c>
      <c r="Q556" s="1">
        <v>19</v>
      </c>
      <c r="R556" s="1" t="s">
        <v>1199</v>
      </c>
      <c r="T556" s="8">
        <f t="shared" si="59"/>
        <v>79.457999999999998</v>
      </c>
      <c r="U556" s="8">
        <f t="shared" si="60"/>
        <v>79.061000000000007</v>
      </c>
      <c r="V556" s="8">
        <f t="shared" si="64"/>
        <v>0.39699999999999136</v>
      </c>
    </row>
    <row r="557" spans="1:22" ht="11.25" customHeight="1" x14ac:dyDescent="0.2">
      <c r="A557" s="1" t="str">
        <f t="shared" si="61"/>
        <v>1994_AUS</v>
      </c>
      <c r="B557" s="1" t="str">
        <f t="shared" si="62"/>
        <v>1994_AUS#9</v>
      </c>
      <c r="C557" s="3">
        <v>34651</v>
      </c>
      <c r="D557" s="1">
        <f t="shared" si="63"/>
        <v>1994</v>
      </c>
      <c r="E557" s="1" t="s">
        <v>1301</v>
      </c>
      <c r="F557" s="1" t="s">
        <v>12</v>
      </c>
      <c r="G557" s="6">
        <v>9</v>
      </c>
      <c r="H557" s="2">
        <v>23</v>
      </c>
      <c r="I557" s="2" t="s">
        <v>1196</v>
      </c>
      <c r="J557" s="2" t="s">
        <v>675</v>
      </c>
      <c r="K557" s="2" t="s">
        <v>712</v>
      </c>
      <c r="L557" s="2">
        <v>79</v>
      </c>
      <c r="P557" s="1" t="s">
        <v>1236</v>
      </c>
      <c r="Q557" s="1">
        <v>18</v>
      </c>
      <c r="R557" s="1" t="s">
        <v>1197</v>
      </c>
      <c r="T557" s="8">
        <f t="shared" si="59"/>
        <v>80.254999999999995</v>
      </c>
      <c r="U557" s="8">
        <f t="shared" si="60"/>
        <v>78.956999999999994</v>
      </c>
      <c r="V557" s="8">
        <f t="shared" si="64"/>
        <v>1.2980000000000018</v>
      </c>
    </row>
    <row r="558" spans="1:22" ht="11.25" customHeight="1" x14ac:dyDescent="0.2">
      <c r="A558" s="1" t="str">
        <f t="shared" si="61"/>
        <v>1994_AUS</v>
      </c>
      <c r="B558" s="1" t="str">
        <f t="shared" si="62"/>
        <v>1994_AUS#10</v>
      </c>
      <c r="C558" s="3">
        <v>34651</v>
      </c>
      <c r="D558" s="1">
        <f t="shared" si="63"/>
        <v>1994</v>
      </c>
      <c r="E558" s="1" t="s">
        <v>1301</v>
      </c>
      <c r="F558" s="1" t="s">
        <v>12</v>
      </c>
      <c r="G558" s="6">
        <v>10</v>
      </c>
      <c r="H558" s="2">
        <v>29</v>
      </c>
      <c r="I558" s="2" t="s">
        <v>1194</v>
      </c>
      <c r="J558" s="2" t="s">
        <v>110</v>
      </c>
      <c r="K558" s="2" t="s">
        <v>20</v>
      </c>
      <c r="L558" s="2">
        <v>79</v>
      </c>
      <c r="P558" s="1" t="s">
        <v>1234</v>
      </c>
      <c r="Q558" s="1">
        <v>17</v>
      </c>
      <c r="R558" s="1" t="s">
        <v>1195</v>
      </c>
      <c r="T558" s="8">
        <f t="shared" si="59"/>
        <v>80.159000000000006</v>
      </c>
      <c r="U558" s="8">
        <f t="shared" si="60"/>
        <v>78.805999999999997</v>
      </c>
      <c r="V558" s="8">
        <f t="shared" si="64"/>
        <v>1.3530000000000086</v>
      </c>
    </row>
    <row r="559" spans="1:22" ht="11.25" customHeight="1" x14ac:dyDescent="0.2">
      <c r="A559" s="1" t="str">
        <f t="shared" si="61"/>
        <v>1994_AUS</v>
      </c>
      <c r="B559" s="1" t="str">
        <f t="shared" si="62"/>
        <v>1994_AUS#11</v>
      </c>
      <c r="C559" s="3">
        <v>34651</v>
      </c>
      <c r="D559" s="1">
        <f t="shared" si="63"/>
        <v>1994</v>
      </c>
      <c r="E559" s="1" t="s">
        <v>1301</v>
      </c>
      <c r="F559" s="1" t="s">
        <v>12</v>
      </c>
      <c r="G559" s="6">
        <v>11</v>
      </c>
      <c r="H559" s="2">
        <v>25</v>
      </c>
      <c r="I559" s="2" t="s">
        <v>1200</v>
      </c>
      <c r="J559" s="2" t="s">
        <v>1087</v>
      </c>
      <c r="K559" s="2" t="s">
        <v>24</v>
      </c>
      <c r="L559" s="2">
        <v>79</v>
      </c>
      <c r="P559" s="1" t="s">
        <v>1238</v>
      </c>
      <c r="Q559" s="1">
        <v>20</v>
      </c>
      <c r="R559" s="1" t="s">
        <v>1201</v>
      </c>
      <c r="T559" s="8">
        <f t="shared" si="59"/>
        <v>80.436000000000007</v>
      </c>
      <c r="U559" s="8">
        <f t="shared" si="60"/>
        <v>79.153000000000006</v>
      </c>
      <c r="V559" s="8">
        <f t="shared" si="64"/>
        <v>1.2830000000000013</v>
      </c>
    </row>
    <row r="560" spans="1:22" ht="11.25" customHeight="1" x14ac:dyDescent="0.2">
      <c r="A560" s="1" t="str">
        <f t="shared" si="61"/>
        <v>1994_AUS</v>
      </c>
      <c r="B560" s="1" t="str">
        <f t="shared" si="62"/>
        <v>1994_AUS#12</v>
      </c>
      <c r="C560" s="3">
        <v>34651</v>
      </c>
      <c r="D560" s="1">
        <f t="shared" si="63"/>
        <v>1994</v>
      </c>
      <c r="E560" s="1" t="s">
        <v>1301</v>
      </c>
      <c r="F560" s="1" t="s">
        <v>12</v>
      </c>
      <c r="G560" s="6">
        <v>12</v>
      </c>
      <c r="H560" s="2">
        <v>7</v>
      </c>
      <c r="I560" s="2" t="s">
        <v>845</v>
      </c>
      <c r="J560" s="2" t="s">
        <v>33</v>
      </c>
      <c r="K560" s="2" t="s">
        <v>892</v>
      </c>
      <c r="L560" s="2">
        <v>76</v>
      </c>
      <c r="P560" s="1" t="s">
        <v>1223</v>
      </c>
      <c r="Q560" s="1">
        <v>4</v>
      </c>
      <c r="R560" s="1" t="s">
        <v>1180</v>
      </c>
      <c r="T560" s="8">
        <f t="shared" si="59"/>
        <v>78.632000000000005</v>
      </c>
      <c r="U560" s="8">
        <f t="shared" si="60"/>
        <v>76.992000000000004</v>
      </c>
      <c r="V560" s="8">
        <f t="shared" si="64"/>
        <v>1.6400000000000006</v>
      </c>
    </row>
    <row r="561" spans="1:22" ht="11.25" customHeight="1" x14ac:dyDescent="0.2">
      <c r="A561" s="1" t="str">
        <f t="shared" si="61"/>
        <v>1994_AUS</v>
      </c>
      <c r="B561" s="1" t="str">
        <f t="shared" si="62"/>
        <v>1994_AUS#ab</v>
      </c>
      <c r="C561" s="3">
        <v>34651</v>
      </c>
      <c r="D561" s="1">
        <f t="shared" si="63"/>
        <v>1994</v>
      </c>
      <c r="E561" s="1" t="s">
        <v>1301</v>
      </c>
      <c r="F561" s="1" t="s">
        <v>12</v>
      </c>
      <c r="G561" s="6" t="s">
        <v>13</v>
      </c>
      <c r="H561" s="2">
        <v>24</v>
      </c>
      <c r="I561" s="2" t="s">
        <v>1192</v>
      </c>
      <c r="J561" s="2" t="s">
        <v>675</v>
      </c>
      <c r="K561" s="2" t="s">
        <v>712</v>
      </c>
      <c r="L561" s="2">
        <v>69</v>
      </c>
      <c r="P561" s="1" t="s">
        <v>1237</v>
      </c>
      <c r="Q561" s="1">
        <v>16</v>
      </c>
      <c r="R561" s="1" t="s">
        <v>1193</v>
      </c>
      <c r="T561" s="8">
        <f t="shared" si="59"/>
        <v>80.337999999999994</v>
      </c>
      <c r="U561" s="8">
        <f t="shared" si="60"/>
        <v>78.754999999999995</v>
      </c>
      <c r="V561" s="8">
        <f t="shared" si="64"/>
        <v>1.5829999999999984</v>
      </c>
    </row>
    <row r="562" spans="1:22" ht="11.25" customHeight="1" x14ac:dyDescent="0.2">
      <c r="A562" s="1" t="str">
        <f t="shared" si="61"/>
        <v>1994_AUS</v>
      </c>
      <c r="B562" s="1" t="str">
        <f t="shared" si="62"/>
        <v>1994_AUS#ab</v>
      </c>
      <c r="C562" s="3">
        <v>34651</v>
      </c>
      <c r="D562" s="1">
        <f t="shared" si="63"/>
        <v>1994</v>
      </c>
      <c r="E562" s="1" t="s">
        <v>1301</v>
      </c>
      <c r="F562" s="1" t="s">
        <v>12</v>
      </c>
      <c r="G562" s="6" t="s">
        <v>13</v>
      </c>
      <c r="H562" s="2">
        <v>4</v>
      </c>
      <c r="I562" s="2" t="s">
        <v>1133</v>
      </c>
      <c r="J562" s="2" t="s">
        <v>984</v>
      </c>
      <c r="K562" s="2" t="s">
        <v>1032</v>
      </c>
      <c r="L562" s="2">
        <v>66</v>
      </c>
      <c r="P562" s="1" t="s">
        <v>1227</v>
      </c>
      <c r="Q562" s="1">
        <v>13</v>
      </c>
      <c r="R562" s="1" t="s">
        <v>1189</v>
      </c>
      <c r="T562" s="8">
        <f t="shared" si="59"/>
        <v>78.909000000000006</v>
      </c>
      <c r="U562" s="8">
        <f t="shared" si="60"/>
        <v>78.236999999999995</v>
      </c>
      <c r="V562" s="8">
        <f t="shared" si="64"/>
        <v>0.67200000000001125</v>
      </c>
    </row>
    <row r="563" spans="1:22" ht="11.25" customHeight="1" x14ac:dyDescent="0.2">
      <c r="A563" s="1" t="str">
        <f t="shared" si="61"/>
        <v>1994_AUS</v>
      </c>
      <c r="B563" s="1" t="str">
        <f t="shared" si="62"/>
        <v>1994_AUS#ab</v>
      </c>
      <c r="C563" s="3">
        <v>34651</v>
      </c>
      <c r="D563" s="1">
        <f t="shared" si="63"/>
        <v>1994</v>
      </c>
      <c r="E563" s="1" t="s">
        <v>1301</v>
      </c>
      <c r="F563" s="1" t="s">
        <v>12</v>
      </c>
      <c r="G563" s="6" t="s">
        <v>13</v>
      </c>
      <c r="H563" s="2">
        <v>20</v>
      </c>
      <c r="I563" s="2" t="s">
        <v>1210</v>
      </c>
      <c r="J563" s="2" t="s">
        <v>1205</v>
      </c>
      <c r="K563" s="2" t="s">
        <v>712</v>
      </c>
      <c r="L563" s="2">
        <v>56</v>
      </c>
      <c r="P563" s="1" t="s">
        <v>1243</v>
      </c>
      <c r="Q563" s="1">
        <v>25</v>
      </c>
      <c r="R563" s="1" t="s">
        <v>1211</v>
      </c>
      <c r="T563" s="8">
        <f t="shared" si="59"/>
        <v>83.929000000000002</v>
      </c>
      <c r="U563" s="8">
        <f t="shared" si="60"/>
        <v>82.421999999999997</v>
      </c>
      <c r="V563" s="8">
        <f t="shared" si="64"/>
        <v>1.507000000000005</v>
      </c>
    </row>
    <row r="564" spans="1:22" ht="11.25" customHeight="1" x14ac:dyDescent="0.2">
      <c r="A564" s="1" t="str">
        <f t="shared" si="61"/>
        <v>1994_AUS</v>
      </c>
      <c r="B564" s="1" t="str">
        <f t="shared" si="62"/>
        <v>1994_AUS#ab</v>
      </c>
      <c r="C564" s="3">
        <v>34651</v>
      </c>
      <c r="D564" s="1">
        <f t="shared" si="63"/>
        <v>1994</v>
      </c>
      <c r="E564" s="1" t="s">
        <v>1301</v>
      </c>
      <c r="F564" s="1" t="s">
        <v>12</v>
      </c>
      <c r="G564" s="6" t="s">
        <v>13</v>
      </c>
      <c r="H564" s="2">
        <v>11</v>
      </c>
      <c r="I564" s="2" t="s">
        <v>800</v>
      </c>
      <c r="J564" s="2" t="s">
        <v>229</v>
      </c>
      <c r="K564" s="2" t="s">
        <v>894</v>
      </c>
      <c r="L564" s="2">
        <v>49</v>
      </c>
      <c r="P564" s="1" t="s">
        <v>1235</v>
      </c>
      <c r="Q564" s="1">
        <v>22</v>
      </c>
      <c r="R564" s="1" t="s">
        <v>1203</v>
      </c>
      <c r="T564" s="8">
        <f t="shared" si="59"/>
        <v>80.164000000000001</v>
      </c>
      <c r="U564" s="8">
        <f t="shared" si="60"/>
        <v>79.843999999999994</v>
      </c>
      <c r="V564" s="8">
        <f t="shared" si="64"/>
        <v>0.32000000000000739</v>
      </c>
    </row>
    <row r="565" spans="1:22" ht="11.25" customHeight="1" x14ac:dyDescent="0.2">
      <c r="A565" s="1" t="str">
        <f t="shared" si="61"/>
        <v>1994_AUS</v>
      </c>
      <c r="B565" s="1" t="str">
        <f t="shared" si="62"/>
        <v>1994_AUS#ab</v>
      </c>
      <c r="C565" s="3">
        <v>34651</v>
      </c>
      <c r="D565" s="1">
        <f t="shared" si="63"/>
        <v>1994</v>
      </c>
      <c r="E565" s="1" t="s">
        <v>1301</v>
      </c>
      <c r="F565" s="1" t="s">
        <v>12</v>
      </c>
      <c r="G565" s="6" t="s">
        <v>13</v>
      </c>
      <c r="H565" s="2">
        <v>31</v>
      </c>
      <c r="I565" s="2" t="s">
        <v>1207</v>
      </c>
      <c r="J565" s="2" t="s">
        <v>1208</v>
      </c>
      <c r="K565" s="2" t="s">
        <v>712</v>
      </c>
      <c r="L565" s="2">
        <v>49</v>
      </c>
      <c r="P565" s="1" t="s">
        <v>1239</v>
      </c>
      <c r="Q565" s="1">
        <v>24</v>
      </c>
      <c r="R565" s="1" t="s">
        <v>1209</v>
      </c>
      <c r="T565" s="8">
        <f t="shared" si="59"/>
        <v>80.637</v>
      </c>
      <c r="U565" s="8">
        <f t="shared" si="60"/>
        <v>80.441999999999993</v>
      </c>
      <c r="V565" s="8">
        <f t="shared" si="64"/>
        <v>0.19500000000000739</v>
      </c>
    </row>
    <row r="566" spans="1:22" ht="11.25" customHeight="1" x14ac:dyDescent="0.2">
      <c r="A566" s="1" t="str">
        <f t="shared" si="61"/>
        <v>1994_AUS</v>
      </c>
      <c r="B566" s="1" t="str">
        <f t="shared" si="62"/>
        <v>1994_AUS#ab</v>
      </c>
      <c r="C566" s="3">
        <v>34651</v>
      </c>
      <c r="D566" s="1">
        <f t="shared" si="63"/>
        <v>1994</v>
      </c>
      <c r="E566" s="1" t="s">
        <v>1301</v>
      </c>
      <c r="F566" s="1" t="s">
        <v>12</v>
      </c>
      <c r="G566" s="6" t="s">
        <v>13</v>
      </c>
      <c r="H566" s="2">
        <v>12</v>
      </c>
      <c r="I566" s="2" t="s">
        <v>941</v>
      </c>
      <c r="J566" s="2" t="s">
        <v>229</v>
      </c>
      <c r="K566" s="2" t="s">
        <v>894</v>
      </c>
      <c r="L566" s="2">
        <v>40</v>
      </c>
      <c r="P566" s="1" t="s">
        <v>1233</v>
      </c>
      <c r="Q566" s="1">
        <v>14</v>
      </c>
      <c r="R566" s="1" t="s">
        <v>1190</v>
      </c>
      <c r="T566" s="8">
        <f t="shared" si="59"/>
        <v>79.784000000000006</v>
      </c>
      <c r="U566" s="8">
        <f t="shared" si="60"/>
        <v>78.331000000000003</v>
      </c>
      <c r="V566" s="8">
        <f t="shared" si="64"/>
        <v>1.453000000000003</v>
      </c>
    </row>
    <row r="567" spans="1:22" ht="11.25" customHeight="1" x14ac:dyDescent="0.2">
      <c r="A567" s="1" t="str">
        <f t="shared" si="61"/>
        <v>1994_AUS</v>
      </c>
      <c r="B567" s="1" t="str">
        <f t="shared" si="62"/>
        <v>1994_AUS#ab</v>
      </c>
      <c r="C567" s="3">
        <v>34651</v>
      </c>
      <c r="D567" s="1">
        <f t="shared" si="63"/>
        <v>1994</v>
      </c>
      <c r="E567" s="1" t="s">
        <v>1301</v>
      </c>
      <c r="F567" s="1" t="s">
        <v>12</v>
      </c>
      <c r="G567" s="6" t="s">
        <v>13</v>
      </c>
      <c r="H567" s="2">
        <v>0</v>
      </c>
      <c r="I567" s="2" t="s">
        <v>942</v>
      </c>
      <c r="J567" s="2" t="s">
        <v>38</v>
      </c>
      <c r="K567" s="2" t="s">
        <v>24</v>
      </c>
      <c r="L567" s="2">
        <v>35</v>
      </c>
      <c r="P567" s="1" t="s">
        <v>1219</v>
      </c>
      <c r="Q567" s="1">
        <v>3</v>
      </c>
      <c r="R567" s="1" t="s">
        <v>1179</v>
      </c>
      <c r="T567" s="8">
        <f t="shared" si="59"/>
        <v>77.293999999999997</v>
      </c>
      <c r="U567" s="8">
        <f t="shared" si="60"/>
        <v>76.83</v>
      </c>
      <c r="V567" s="8">
        <f t="shared" si="64"/>
        <v>0.46399999999999864</v>
      </c>
    </row>
    <row r="568" spans="1:22" ht="11.25" customHeight="1" x14ac:dyDescent="0.2">
      <c r="A568" s="1" t="str">
        <f t="shared" si="61"/>
        <v>1994_AUS</v>
      </c>
      <c r="B568" s="1" t="str">
        <f t="shared" si="62"/>
        <v>1994_AUS#ab</v>
      </c>
      <c r="C568" s="3">
        <v>34651</v>
      </c>
      <c r="D568" s="1">
        <f t="shared" si="63"/>
        <v>1994</v>
      </c>
      <c r="E568" s="1" t="s">
        <v>1301</v>
      </c>
      <c r="F568" s="1" t="s">
        <v>12</v>
      </c>
      <c r="G568" s="6" t="s">
        <v>13</v>
      </c>
      <c r="H568" s="2">
        <v>5</v>
      </c>
      <c r="I568" s="2" t="s">
        <v>361</v>
      </c>
      <c r="J568" s="2" t="s">
        <v>844</v>
      </c>
      <c r="K568" s="2" t="s">
        <v>712</v>
      </c>
      <c r="L568" s="2">
        <v>35</v>
      </c>
      <c r="P568" s="1" t="s">
        <v>1218</v>
      </c>
      <c r="Q568" s="1">
        <v>2</v>
      </c>
      <c r="R568" s="1" t="s">
        <v>1178</v>
      </c>
      <c r="S568" s="1">
        <v>35</v>
      </c>
      <c r="T568" s="8">
        <f t="shared" si="59"/>
        <v>77.14</v>
      </c>
      <c r="U568" s="8">
        <f t="shared" si="60"/>
        <v>76.197000000000003</v>
      </c>
      <c r="V568" s="8">
        <f t="shared" si="64"/>
        <v>0.94299999999999784</v>
      </c>
    </row>
    <row r="569" spans="1:22" ht="11.25" customHeight="1" x14ac:dyDescent="0.2">
      <c r="A569" s="1" t="str">
        <f t="shared" si="61"/>
        <v>1994_AUS</v>
      </c>
      <c r="B569" s="1" t="str">
        <f t="shared" si="62"/>
        <v>1994_AUS#ab</v>
      </c>
      <c r="C569" s="3">
        <v>34651</v>
      </c>
      <c r="D569" s="1">
        <f t="shared" si="63"/>
        <v>1994</v>
      </c>
      <c r="E569" s="1" t="s">
        <v>1301</v>
      </c>
      <c r="F569" s="1" t="s">
        <v>12</v>
      </c>
      <c r="G569" s="6" t="s">
        <v>13</v>
      </c>
      <c r="H569" s="2">
        <v>32</v>
      </c>
      <c r="I569" s="2" t="s">
        <v>1212</v>
      </c>
      <c r="J569" s="2" t="s">
        <v>1208</v>
      </c>
      <c r="K569" s="2" t="s">
        <v>712</v>
      </c>
      <c r="L569" s="2">
        <v>21</v>
      </c>
      <c r="P569" s="1" t="s">
        <v>1242</v>
      </c>
      <c r="Q569" s="1">
        <v>26</v>
      </c>
      <c r="R569" s="1" t="s">
        <v>1213</v>
      </c>
      <c r="T569" s="8">
        <f t="shared" si="59"/>
        <v>82.674000000000007</v>
      </c>
      <c r="U569" s="8">
        <f t="shared" si="60"/>
        <v>82.528999999999996</v>
      </c>
      <c r="V569" s="8">
        <f t="shared" si="64"/>
        <v>0.14500000000001023</v>
      </c>
    </row>
    <row r="570" spans="1:22" ht="11.25" customHeight="1" x14ac:dyDescent="0.2">
      <c r="A570" s="1" t="str">
        <f t="shared" si="61"/>
        <v>1994_AUS</v>
      </c>
      <c r="B570" s="1" t="str">
        <f t="shared" si="62"/>
        <v>1994_AUS#ab</v>
      </c>
      <c r="C570" s="3">
        <v>34651</v>
      </c>
      <c r="D570" s="1">
        <f t="shared" si="63"/>
        <v>1994</v>
      </c>
      <c r="E570" s="1" t="s">
        <v>1301</v>
      </c>
      <c r="F570" s="1" t="s">
        <v>12</v>
      </c>
      <c r="G570" s="6" t="s">
        <v>13</v>
      </c>
      <c r="H570" s="2">
        <v>3</v>
      </c>
      <c r="I570" s="2" t="s">
        <v>1033</v>
      </c>
      <c r="J570" s="2" t="s">
        <v>984</v>
      </c>
      <c r="K570" s="2" t="s">
        <v>1032</v>
      </c>
      <c r="L570" s="2">
        <v>19</v>
      </c>
      <c r="P570" s="1" t="s">
        <v>1231</v>
      </c>
      <c r="Q570" s="1">
        <v>15</v>
      </c>
      <c r="R570" s="1" t="s">
        <v>1191</v>
      </c>
      <c r="T570" s="8">
        <f t="shared" si="59"/>
        <v>79.591999999999999</v>
      </c>
      <c r="U570" s="8">
        <f t="shared" si="60"/>
        <v>78.411000000000001</v>
      </c>
      <c r="V570" s="8">
        <f t="shared" si="64"/>
        <v>1.1809999999999974</v>
      </c>
    </row>
    <row r="571" spans="1:22" ht="11.25" customHeight="1" x14ac:dyDescent="0.2">
      <c r="A571" s="1" t="str">
        <f t="shared" si="61"/>
        <v>1994_AUS</v>
      </c>
      <c r="B571" s="1" t="str">
        <f t="shared" si="62"/>
        <v>1994_AUS#ab</v>
      </c>
      <c r="C571" s="3">
        <v>34651</v>
      </c>
      <c r="D571" s="1">
        <f t="shared" si="63"/>
        <v>1994</v>
      </c>
      <c r="E571" s="1" t="s">
        <v>1301</v>
      </c>
      <c r="F571" s="1" t="s">
        <v>12</v>
      </c>
      <c r="G571" s="6" t="s">
        <v>13</v>
      </c>
      <c r="H571" s="2">
        <v>19</v>
      </c>
      <c r="I571" s="2" t="s">
        <v>1204</v>
      </c>
      <c r="J571" s="2" t="s">
        <v>1205</v>
      </c>
      <c r="K571" s="2" t="s">
        <v>712</v>
      </c>
      <c r="L571" s="2">
        <v>18</v>
      </c>
      <c r="P571" s="1" t="s">
        <v>1241</v>
      </c>
      <c r="Q571" s="1">
        <v>23</v>
      </c>
      <c r="R571" s="1" t="s">
        <v>1206</v>
      </c>
      <c r="T571" s="8">
        <f t="shared" si="59"/>
        <v>81.960999999999999</v>
      </c>
      <c r="U571" s="8">
        <f t="shared" si="60"/>
        <v>80.144999999999996</v>
      </c>
      <c r="V571" s="8">
        <f t="shared" si="64"/>
        <v>1.8160000000000025</v>
      </c>
    </row>
    <row r="572" spans="1:22" ht="11.25" customHeight="1" x14ac:dyDescent="0.2">
      <c r="A572" s="1" t="str">
        <f t="shared" si="61"/>
        <v>1994_AUS</v>
      </c>
      <c r="B572" s="1" t="str">
        <f t="shared" si="62"/>
        <v>1994_AUS#ab</v>
      </c>
      <c r="C572" s="3">
        <v>34651</v>
      </c>
      <c r="D572" s="1">
        <f t="shared" si="63"/>
        <v>1994</v>
      </c>
      <c r="E572" s="1" t="s">
        <v>1301</v>
      </c>
      <c r="F572" s="1" t="s">
        <v>12</v>
      </c>
      <c r="G572" s="6" t="s">
        <v>13</v>
      </c>
      <c r="H572" s="2">
        <v>10</v>
      </c>
      <c r="I572" s="2" t="s">
        <v>1137</v>
      </c>
      <c r="J572" s="2" t="s">
        <v>1089</v>
      </c>
      <c r="K572" s="2" t="s">
        <v>712</v>
      </c>
      <c r="L572" s="2">
        <v>17</v>
      </c>
      <c r="P572" s="1" t="s">
        <v>1240</v>
      </c>
      <c r="Q572" s="1">
        <v>21</v>
      </c>
      <c r="R572" s="1" t="s">
        <v>1202</v>
      </c>
      <c r="T572" s="8">
        <f t="shared" si="59"/>
        <v>80.771000000000001</v>
      </c>
      <c r="U572" s="8">
        <f t="shared" si="60"/>
        <v>79.61</v>
      </c>
      <c r="V572" s="8">
        <f t="shared" si="64"/>
        <v>1.1610000000000014</v>
      </c>
    </row>
    <row r="573" spans="1:22" ht="11.25" customHeight="1" x14ac:dyDescent="0.2">
      <c r="A573" s="1" t="str">
        <f t="shared" si="61"/>
        <v>1994_AUS</v>
      </c>
      <c r="B573" s="1" t="str">
        <f t="shared" si="62"/>
        <v>1994_AUS#ab</v>
      </c>
      <c r="C573" s="3">
        <v>34651</v>
      </c>
      <c r="D573" s="1">
        <f t="shared" si="63"/>
        <v>1994</v>
      </c>
      <c r="E573" s="1" t="s">
        <v>1301</v>
      </c>
      <c r="F573" s="1" t="s">
        <v>12</v>
      </c>
      <c r="G573" s="6" t="s">
        <v>13</v>
      </c>
      <c r="H573" s="2">
        <v>15</v>
      </c>
      <c r="I573" s="2" t="s">
        <v>799</v>
      </c>
      <c r="J573" s="2" t="s">
        <v>673</v>
      </c>
      <c r="K573" s="2" t="s">
        <v>1031</v>
      </c>
      <c r="L573" s="2">
        <v>15</v>
      </c>
      <c r="P573" s="1" t="s">
        <v>1228</v>
      </c>
      <c r="Q573" s="1">
        <v>6</v>
      </c>
      <c r="R573" s="1" t="s">
        <v>1182</v>
      </c>
      <c r="T573" s="8">
        <f t="shared" ref="T573:T634" si="65">IF(ISBLANK($P573),"",LEFT($P573,1)*60+(RIGHT(LEFT($P573,4),2))+("0,"&amp;RIGHT($P573,3)))</f>
        <v>78.932000000000002</v>
      </c>
      <c r="U573" s="8">
        <f t="shared" ref="U573:U634" si="66">IF(ISBLANK($R573),"",LEFT($R573,1)*60+(RIGHT(LEFT($R573,4),2))+("0,"&amp;RIGHT($R573,3)))</f>
        <v>77.667000000000002</v>
      </c>
      <c r="V573" s="8">
        <f t="shared" si="64"/>
        <v>1.2650000000000006</v>
      </c>
    </row>
    <row r="574" spans="1:22" ht="11.25" customHeight="1" x14ac:dyDescent="0.2">
      <c r="A574" s="1" t="str">
        <f t="shared" si="61"/>
        <v>1994_AUS</v>
      </c>
      <c r="B574" s="1" t="str">
        <f t="shared" si="62"/>
        <v>1994_AUS#ab</v>
      </c>
      <c r="C574" s="3">
        <v>34651</v>
      </c>
      <c r="D574" s="1">
        <f t="shared" si="63"/>
        <v>1994</v>
      </c>
      <c r="E574" s="1" t="s">
        <v>1301</v>
      </c>
      <c r="F574" s="1" t="s">
        <v>12</v>
      </c>
      <c r="G574" s="6" t="s">
        <v>13</v>
      </c>
      <c r="H574" s="2">
        <v>6</v>
      </c>
      <c r="I574" s="2" t="s">
        <v>896</v>
      </c>
      <c r="J574" s="2" t="s">
        <v>844</v>
      </c>
      <c r="K574" s="2" t="s">
        <v>712</v>
      </c>
      <c r="L574" s="2">
        <v>13</v>
      </c>
      <c r="P574" s="1" t="s">
        <v>1232</v>
      </c>
      <c r="Q574" s="1">
        <v>7</v>
      </c>
      <c r="R574" s="1" t="s">
        <v>1183</v>
      </c>
      <c r="T574" s="8">
        <f t="shared" si="65"/>
        <v>79.658000000000001</v>
      </c>
      <c r="U574" s="8">
        <f t="shared" si="66"/>
        <v>77.727000000000004</v>
      </c>
      <c r="V574" s="8">
        <f t="shared" si="64"/>
        <v>1.9309999999999974</v>
      </c>
    </row>
    <row r="575" spans="1:22" ht="11.25" customHeight="1" x14ac:dyDescent="0.2">
      <c r="A575" s="1" t="str">
        <f t="shared" si="61"/>
        <v>1994_AUS</v>
      </c>
      <c r="B575" s="1" t="str">
        <f t="shared" si="62"/>
        <v>1994_AUS#nq</v>
      </c>
      <c r="C575" s="3">
        <v>34651</v>
      </c>
      <c r="D575" s="1">
        <f t="shared" si="63"/>
        <v>1994</v>
      </c>
      <c r="E575" s="1" t="s">
        <v>1301</v>
      </c>
      <c r="F575" s="1" t="s">
        <v>12</v>
      </c>
      <c r="G575" s="6" t="s">
        <v>231</v>
      </c>
      <c r="H575" s="2">
        <v>33</v>
      </c>
      <c r="I575" s="2" t="s">
        <v>1214</v>
      </c>
      <c r="J575" s="2" t="s">
        <v>1149</v>
      </c>
      <c r="K575" s="2" t="s">
        <v>1215</v>
      </c>
      <c r="Q575" s="1">
        <v>27</v>
      </c>
      <c r="R575" s="1" t="s">
        <v>1216</v>
      </c>
      <c r="T575" s="8" t="str">
        <f t="shared" si="65"/>
        <v/>
      </c>
      <c r="U575" s="8">
        <f t="shared" si="66"/>
        <v>84.087000000000003</v>
      </c>
      <c r="V575" s="8" t="str">
        <f t="shared" si="64"/>
        <v/>
      </c>
    </row>
    <row r="576" spans="1:22" ht="11.25" customHeight="1" x14ac:dyDescent="0.2">
      <c r="A576" s="1" t="str">
        <f t="shared" si="61"/>
        <v>1994_AUS</v>
      </c>
      <c r="B576" s="1" t="str">
        <f t="shared" si="62"/>
        <v>1994_AUS#nq</v>
      </c>
      <c r="C576" s="3">
        <v>34651</v>
      </c>
      <c r="D576" s="1">
        <f t="shared" si="63"/>
        <v>1994</v>
      </c>
      <c r="E576" s="1" t="s">
        <v>1301</v>
      </c>
      <c r="F576" s="1" t="s">
        <v>12</v>
      </c>
      <c r="G576" s="6" t="s">
        <v>231</v>
      </c>
      <c r="H576" s="2">
        <v>34</v>
      </c>
      <c r="I576" s="2" t="s">
        <v>1151</v>
      </c>
      <c r="J576" s="2" t="s">
        <v>1149</v>
      </c>
      <c r="K576" s="2" t="s">
        <v>1215</v>
      </c>
      <c r="Q576" s="1">
        <v>28</v>
      </c>
      <c r="R576" s="1" t="s">
        <v>1217</v>
      </c>
      <c r="T576" s="8" t="str">
        <f t="shared" si="65"/>
        <v/>
      </c>
      <c r="U576" s="8">
        <f t="shared" si="66"/>
        <v>460.31700000000001</v>
      </c>
      <c r="V576" s="8" t="str">
        <f t="shared" si="64"/>
        <v/>
      </c>
    </row>
    <row r="577" spans="1:22" ht="11.25" customHeight="1" x14ac:dyDescent="0.2">
      <c r="A577" s="1" t="str">
        <f t="shared" si="61"/>
        <v>1993_AUS</v>
      </c>
      <c r="B577" s="1" t="str">
        <f t="shared" si="62"/>
        <v>1993_AUS#1</v>
      </c>
      <c r="C577" s="3">
        <v>34280</v>
      </c>
      <c r="D577" s="1">
        <f t="shared" si="63"/>
        <v>1993</v>
      </c>
      <c r="E577" s="1" t="s">
        <v>1301</v>
      </c>
      <c r="F577" s="1" t="s">
        <v>12</v>
      </c>
      <c r="G577" s="6">
        <v>1</v>
      </c>
      <c r="H577" s="2">
        <v>8</v>
      </c>
      <c r="I577" s="2" t="s">
        <v>1244</v>
      </c>
      <c r="J577" s="2" t="s">
        <v>33</v>
      </c>
      <c r="K577" s="2" t="s">
        <v>712</v>
      </c>
      <c r="L577" s="2">
        <v>79</v>
      </c>
      <c r="M577" s="2">
        <v>10</v>
      </c>
      <c r="N577" s="1"/>
      <c r="P577" s="1" t="s">
        <v>1280</v>
      </c>
      <c r="Q577" s="1">
        <v>1</v>
      </c>
      <c r="R577" s="1" t="s">
        <v>1245</v>
      </c>
      <c r="S577" s="1">
        <v>74</v>
      </c>
      <c r="T577" s="8">
        <f t="shared" si="65"/>
        <v>76.128</v>
      </c>
      <c r="U577" s="8">
        <f t="shared" si="66"/>
        <v>73.370999999999995</v>
      </c>
      <c r="V577" s="8">
        <f t="shared" si="64"/>
        <v>2.757000000000005</v>
      </c>
    </row>
    <row r="578" spans="1:22" ht="11.25" customHeight="1" x14ac:dyDescent="0.2">
      <c r="A578" s="1" t="str">
        <f t="shared" si="61"/>
        <v>1993_AUS</v>
      </c>
      <c r="B578" s="1" t="str">
        <f t="shared" si="62"/>
        <v>1993_AUS#2</v>
      </c>
      <c r="C578" s="3">
        <v>34280</v>
      </c>
      <c r="D578" s="1">
        <f t="shared" si="63"/>
        <v>1993</v>
      </c>
      <c r="E578" s="1" t="s">
        <v>1301</v>
      </c>
      <c r="F578" s="1" t="s">
        <v>12</v>
      </c>
      <c r="G578" s="6">
        <v>2</v>
      </c>
      <c r="H578" s="2">
        <v>2</v>
      </c>
      <c r="I578" s="2" t="s">
        <v>1246</v>
      </c>
      <c r="J578" s="2" t="s">
        <v>38</v>
      </c>
      <c r="K578" s="2" t="s">
        <v>24</v>
      </c>
      <c r="L578" s="2">
        <v>79</v>
      </c>
      <c r="M578" s="2">
        <v>6</v>
      </c>
      <c r="N578" s="1"/>
      <c r="P578" s="1" t="s">
        <v>1279</v>
      </c>
      <c r="Q578" s="1">
        <v>2</v>
      </c>
      <c r="R578" s="1" t="s">
        <v>1247</v>
      </c>
      <c r="S578" s="1">
        <v>5</v>
      </c>
      <c r="T578" s="8">
        <f t="shared" si="65"/>
        <v>75.433999999999997</v>
      </c>
      <c r="U578" s="8">
        <f t="shared" si="66"/>
        <v>73.807000000000002</v>
      </c>
      <c r="V578" s="8">
        <f t="shared" si="64"/>
        <v>1.6269999999999953</v>
      </c>
    </row>
    <row r="579" spans="1:22" ht="11.25" customHeight="1" x14ac:dyDescent="0.2">
      <c r="A579" s="1" t="str">
        <f t="shared" ref="A579:A642" si="67">D579&amp;"_"&amp;UPPER(LEFT(F579,3))</f>
        <v>1993_AUS</v>
      </c>
      <c r="B579" s="1" t="str">
        <f t="shared" ref="B579:B642" si="68">$D579&amp;"_"&amp;UPPER(LEFT($F579,3))&amp;"#"&amp;$G579</f>
        <v>1993_AUS#3</v>
      </c>
      <c r="C579" s="3">
        <v>34280</v>
      </c>
      <c r="D579" s="1">
        <f t="shared" si="63"/>
        <v>1993</v>
      </c>
      <c r="E579" s="1" t="s">
        <v>1301</v>
      </c>
      <c r="F579" s="1" t="s">
        <v>12</v>
      </c>
      <c r="G579" s="6">
        <v>3</v>
      </c>
      <c r="H579" s="2">
        <v>0</v>
      </c>
      <c r="I579" s="2" t="s">
        <v>942</v>
      </c>
      <c r="J579" s="2" t="s">
        <v>38</v>
      </c>
      <c r="K579" s="2" t="s">
        <v>24</v>
      </c>
      <c r="L579" s="2">
        <v>79</v>
      </c>
      <c r="M579" s="2">
        <v>4</v>
      </c>
      <c r="N579" s="1"/>
      <c r="P579" s="1" t="s">
        <v>1278</v>
      </c>
      <c r="Q579" s="1">
        <v>3</v>
      </c>
      <c r="R579" s="1" t="s">
        <v>1248</v>
      </c>
      <c r="T579" s="8">
        <f t="shared" si="65"/>
        <v>75.381</v>
      </c>
      <c r="U579" s="8">
        <f t="shared" si="66"/>
        <v>73.825999999999993</v>
      </c>
      <c r="V579" s="8">
        <f t="shared" si="64"/>
        <v>1.5550000000000068</v>
      </c>
    </row>
    <row r="580" spans="1:22" ht="11.25" customHeight="1" x14ac:dyDescent="0.2">
      <c r="A580" s="1" t="str">
        <f t="shared" si="67"/>
        <v>1993_AUS</v>
      </c>
      <c r="B580" s="1" t="str">
        <f t="shared" si="68"/>
        <v>1993_AUS#4</v>
      </c>
      <c r="C580" s="3">
        <v>34280</v>
      </c>
      <c r="D580" s="1">
        <f t="shared" si="63"/>
        <v>1993</v>
      </c>
      <c r="E580" s="1" t="s">
        <v>1301</v>
      </c>
      <c r="F580" s="1" t="s">
        <v>12</v>
      </c>
      <c r="G580" s="6">
        <v>4</v>
      </c>
      <c r="H580" s="2">
        <v>27</v>
      </c>
      <c r="I580" s="2" t="s">
        <v>840</v>
      </c>
      <c r="J580" s="2" t="s">
        <v>5</v>
      </c>
      <c r="K580" s="2" t="s">
        <v>5</v>
      </c>
      <c r="L580" s="2">
        <v>78</v>
      </c>
      <c r="M580" s="2">
        <v>3</v>
      </c>
      <c r="N580" s="1"/>
      <c r="P580" s="1" t="s">
        <v>1285</v>
      </c>
      <c r="Q580" s="1">
        <v>7</v>
      </c>
      <c r="R580" s="1" t="s">
        <v>1252</v>
      </c>
      <c r="T580" s="8">
        <f t="shared" si="65"/>
        <v>77.786000000000001</v>
      </c>
      <c r="U580" s="8">
        <f t="shared" si="66"/>
        <v>75.331999999999994</v>
      </c>
      <c r="V580" s="8">
        <f t="shared" si="64"/>
        <v>2.4540000000000077</v>
      </c>
    </row>
    <row r="581" spans="1:22" ht="11.25" customHeight="1" x14ac:dyDescent="0.2">
      <c r="A581" s="1" t="str">
        <f t="shared" si="67"/>
        <v>1993_AUS</v>
      </c>
      <c r="B581" s="1" t="str">
        <f t="shared" si="68"/>
        <v>1993_AUS#5</v>
      </c>
      <c r="C581" s="3">
        <v>34280</v>
      </c>
      <c r="D581" s="1">
        <f t="shared" si="63"/>
        <v>1993</v>
      </c>
      <c r="E581" s="1" t="s">
        <v>1301</v>
      </c>
      <c r="F581" s="1" t="s">
        <v>12</v>
      </c>
      <c r="G581" s="6">
        <v>5</v>
      </c>
      <c r="H581" s="2">
        <v>28</v>
      </c>
      <c r="I581" s="2" t="s">
        <v>1029</v>
      </c>
      <c r="J581" s="2" t="s">
        <v>5</v>
      </c>
      <c r="K581" s="2" t="s">
        <v>5</v>
      </c>
      <c r="L581" s="2">
        <v>78</v>
      </c>
      <c r="M581" s="2">
        <v>2</v>
      </c>
      <c r="N581" s="1"/>
      <c r="P581" s="1" t="s">
        <v>1281</v>
      </c>
      <c r="Q581" s="1">
        <v>6</v>
      </c>
      <c r="R581" s="1" t="s">
        <v>1251</v>
      </c>
      <c r="T581" s="8">
        <f t="shared" si="65"/>
        <v>76.686000000000007</v>
      </c>
      <c r="U581" s="8">
        <f t="shared" si="66"/>
        <v>74.194000000000003</v>
      </c>
      <c r="V581" s="8">
        <f t="shared" si="64"/>
        <v>2.4920000000000044</v>
      </c>
    </row>
    <row r="582" spans="1:22" ht="11.25" customHeight="1" x14ac:dyDescent="0.2">
      <c r="A582" s="1" t="str">
        <f t="shared" si="67"/>
        <v>1993_AUS</v>
      </c>
      <c r="B582" s="1" t="str">
        <f t="shared" si="68"/>
        <v>1993_AUS#6</v>
      </c>
      <c r="C582" s="3">
        <v>34280</v>
      </c>
      <c r="D582" s="1">
        <f t="shared" si="63"/>
        <v>1993</v>
      </c>
      <c r="E582" s="1" t="s">
        <v>1301</v>
      </c>
      <c r="F582" s="1" t="s">
        <v>12</v>
      </c>
      <c r="G582" s="6">
        <v>6</v>
      </c>
      <c r="H582" s="2">
        <v>25</v>
      </c>
      <c r="I582" s="2" t="s">
        <v>1098</v>
      </c>
      <c r="J582" s="2" t="s">
        <v>1087</v>
      </c>
      <c r="K582" s="2" t="s">
        <v>24</v>
      </c>
      <c r="L582" s="2">
        <v>78</v>
      </c>
      <c r="M582" s="2">
        <v>1</v>
      </c>
      <c r="N582" s="1"/>
      <c r="P582" s="1" t="s">
        <v>1284</v>
      </c>
      <c r="Q582" s="1">
        <v>8</v>
      </c>
      <c r="R582" s="1" t="s">
        <v>1253</v>
      </c>
      <c r="T582" s="8">
        <f t="shared" si="65"/>
        <v>77.564999999999998</v>
      </c>
      <c r="U582" s="8">
        <f t="shared" si="66"/>
        <v>76.022000000000006</v>
      </c>
      <c r="V582" s="8">
        <f t="shared" si="64"/>
        <v>1.5429999999999922</v>
      </c>
    </row>
    <row r="583" spans="1:22" ht="11.25" customHeight="1" x14ac:dyDescent="0.2">
      <c r="A583" s="1" t="str">
        <f t="shared" si="67"/>
        <v>1993_AUS</v>
      </c>
      <c r="B583" s="1" t="str">
        <f t="shared" si="68"/>
        <v>1993_AUS#7</v>
      </c>
      <c r="C583" s="3">
        <v>34280</v>
      </c>
      <c r="D583" s="1">
        <f t="shared" si="63"/>
        <v>1993</v>
      </c>
      <c r="E583" s="1" t="s">
        <v>1301</v>
      </c>
      <c r="F583" s="1" t="s">
        <v>12</v>
      </c>
      <c r="G583" s="6">
        <v>7</v>
      </c>
      <c r="H583" s="2">
        <v>10</v>
      </c>
      <c r="I583" s="2" t="s">
        <v>1256</v>
      </c>
      <c r="J583" s="2" t="s">
        <v>1089</v>
      </c>
      <c r="K583" s="2" t="s">
        <v>894</v>
      </c>
      <c r="L583" s="2">
        <v>78</v>
      </c>
      <c r="P583" s="1" t="s">
        <v>1288</v>
      </c>
      <c r="Q583" s="1">
        <v>10</v>
      </c>
      <c r="R583" s="1" t="s">
        <v>1257</v>
      </c>
      <c r="T583" s="8">
        <f t="shared" si="65"/>
        <v>78.316000000000003</v>
      </c>
      <c r="U583" s="8">
        <f t="shared" si="66"/>
        <v>76.078999999999994</v>
      </c>
      <c r="V583" s="8">
        <f t="shared" si="64"/>
        <v>2.237000000000009</v>
      </c>
    </row>
    <row r="584" spans="1:22" ht="11.25" customHeight="1" x14ac:dyDescent="0.2">
      <c r="A584" s="1" t="str">
        <f t="shared" si="67"/>
        <v>1993_AUS</v>
      </c>
      <c r="B584" s="1" t="str">
        <f t="shared" si="68"/>
        <v>1993_AUS#8</v>
      </c>
      <c r="C584" s="3">
        <v>34280</v>
      </c>
      <c r="D584" s="1">
        <f t="shared" si="63"/>
        <v>1993</v>
      </c>
      <c r="E584" s="1" t="s">
        <v>1301</v>
      </c>
      <c r="F584" s="1" t="s">
        <v>12</v>
      </c>
      <c r="G584" s="6">
        <v>8</v>
      </c>
      <c r="H584" s="2">
        <v>6</v>
      </c>
      <c r="I584" s="2" t="s">
        <v>1254</v>
      </c>
      <c r="J584" s="2" t="s">
        <v>844</v>
      </c>
      <c r="K584" s="2" t="s">
        <v>712</v>
      </c>
      <c r="L584" s="2">
        <v>77</v>
      </c>
      <c r="P584" s="1" t="s">
        <v>1283</v>
      </c>
      <c r="Q584" s="1">
        <v>9</v>
      </c>
      <c r="R584" s="1" t="s">
        <v>1255</v>
      </c>
      <c r="T584" s="8">
        <f t="shared" si="65"/>
        <v>77.477999999999994</v>
      </c>
      <c r="U584" s="8">
        <f t="shared" si="66"/>
        <v>76.076999999999998</v>
      </c>
      <c r="V584" s="8">
        <f t="shared" si="64"/>
        <v>1.4009999999999962</v>
      </c>
    </row>
    <row r="585" spans="1:22" ht="11.25" customHeight="1" x14ac:dyDescent="0.2">
      <c r="A585" s="1" t="str">
        <f t="shared" si="67"/>
        <v>1993_AUS</v>
      </c>
      <c r="B585" s="1" t="str">
        <f t="shared" si="68"/>
        <v>1993_AUS#9</v>
      </c>
      <c r="C585" s="3">
        <v>34280</v>
      </c>
      <c r="D585" s="1">
        <f t="shared" si="63"/>
        <v>1993</v>
      </c>
      <c r="E585" s="1" t="s">
        <v>1301</v>
      </c>
      <c r="F585" s="1" t="s">
        <v>12</v>
      </c>
      <c r="G585" s="6">
        <v>9</v>
      </c>
      <c r="H585" s="2">
        <v>26</v>
      </c>
      <c r="I585" s="2" t="s">
        <v>1133</v>
      </c>
      <c r="J585" s="2" t="s">
        <v>1087</v>
      </c>
      <c r="K585" s="2" t="s">
        <v>24</v>
      </c>
      <c r="L585" s="2">
        <v>77</v>
      </c>
      <c r="P585" s="1" t="s">
        <v>1287</v>
      </c>
      <c r="Q585" s="1">
        <v>14</v>
      </c>
      <c r="R585" s="1" t="s">
        <v>1261</v>
      </c>
      <c r="T585" s="8">
        <f t="shared" si="65"/>
        <v>78.313999999999993</v>
      </c>
      <c r="U585" s="8">
        <f t="shared" si="66"/>
        <v>76.468999999999994</v>
      </c>
      <c r="V585" s="8">
        <f t="shared" si="64"/>
        <v>1.8449999999999989</v>
      </c>
    </row>
    <row r="586" spans="1:22" ht="11.25" customHeight="1" x14ac:dyDescent="0.2">
      <c r="A586" s="1" t="str">
        <f t="shared" si="67"/>
        <v>1993_AUS</v>
      </c>
      <c r="B586" s="1" t="str">
        <f t="shared" si="68"/>
        <v>1993_AUS#10</v>
      </c>
      <c r="C586" s="3">
        <v>34280</v>
      </c>
      <c r="D586" s="1">
        <f t="shared" si="63"/>
        <v>1993</v>
      </c>
      <c r="E586" s="1" t="s">
        <v>1301</v>
      </c>
      <c r="F586" s="1" t="s">
        <v>12</v>
      </c>
      <c r="G586" s="6">
        <v>10</v>
      </c>
      <c r="H586" s="2">
        <v>9</v>
      </c>
      <c r="I586" s="2" t="s">
        <v>1265</v>
      </c>
      <c r="J586" s="2" t="s">
        <v>1089</v>
      </c>
      <c r="K586" s="2" t="s">
        <v>894</v>
      </c>
      <c r="L586" s="2">
        <v>77</v>
      </c>
      <c r="P586" s="1" t="s">
        <v>1291</v>
      </c>
      <c r="Q586" s="1">
        <v>17</v>
      </c>
      <c r="R586" s="1" t="s">
        <v>1266</v>
      </c>
      <c r="T586" s="8">
        <f t="shared" si="65"/>
        <v>78.905000000000001</v>
      </c>
      <c r="U586" s="8">
        <f t="shared" si="66"/>
        <v>76.918999999999997</v>
      </c>
      <c r="V586" s="8">
        <f t="shared" si="64"/>
        <v>1.9860000000000042</v>
      </c>
    </row>
    <row r="587" spans="1:22" ht="11.25" customHeight="1" x14ac:dyDescent="0.2">
      <c r="A587" s="1" t="str">
        <f t="shared" si="67"/>
        <v>1993_AUS</v>
      </c>
      <c r="B587" s="1" t="str">
        <f t="shared" si="68"/>
        <v>1993_AUS#11</v>
      </c>
      <c r="C587" s="3">
        <v>34280</v>
      </c>
      <c r="D587" s="1">
        <f t="shared" si="63"/>
        <v>1993</v>
      </c>
      <c r="E587" s="1" t="s">
        <v>1301</v>
      </c>
      <c r="F587" s="1" t="s">
        <v>12</v>
      </c>
      <c r="G587" s="6">
        <v>11</v>
      </c>
      <c r="H587" s="2">
        <v>14</v>
      </c>
      <c r="I587" s="2" t="s">
        <v>412</v>
      </c>
      <c r="J587" s="2" t="s">
        <v>673</v>
      </c>
      <c r="K587" s="2" t="s">
        <v>1031</v>
      </c>
      <c r="L587" s="2">
        <v>76</v>
      </c>
      <c r="P587" s="1" t="s">
        <v>1290</v>
      </c>
      <c r="Q587" s="1">
        <v>13</v>
      </c>
      <c r="R587" s="1" t="s">
        <v>1260</v>
      </c>
      <c r="T587" s="8">
        <f t="shared" si="65"/>
        <v>78.558000000000007</v>
      </c>
      <c r="U587" s="8">
        <f t="shared" si="66"/>
        <v>76.459000000000003</v>
      </c>
      <c r="V587" s="8">
        <f t="shared" si="64"/>
        <v>2.0990000000000038</v>
      </c>
    </row>
    <row r="588" spans="1:22" ht="11.25" customHeight="1" x14ac:dyDescent="0.2">
      <c r="A588" s="1" t="str">
        <f t="shared" si="67"/>
        <v>1993_AUS</v>
      </c>
      <c r="B588" s="1" t="str">
        <f t="shared" si="68"/>
        <v>1993_AUS#12</v>
      </c>
      <c r="C588" s="3">
        <v>34280</v>
      </c>
      <c r="D588" s="1">
        <f t="shared" si="63"/>
        <v>1993</v>
      </c>
      <c r="E588" s="1" t="s">
        <v>1301</v>
      </c>
      <c r="F588" s="1" t="s">
        <v>12</v>
      </c>
      <c r="G588" s="6">
        <v>12</v>
      </c>
      <c r="H588" s="2">
        <v>20</v>
      </c>
      <c r="I588" s="2" t="s">
        <v>1270</v>
      </c>
      <c r="J588" s="2" t="s">
        <v>1205</v>
      </c>
      <c r="K588" s="2" t="s">
        <v>1271</v>
      </c>
      <c r="L588" s="2">
        <v>76</v>
      </c>
      <c r="P588" s="1" t="s">
        <v>1293</v>
      </c>
      <c r="Q588" s="1">
        <v>21</v>
      </c>
      <c r="R588" s="1" t="s">
        <v>1272</v>
      </c>
      <c r="T588" s="8">
        <f t="shared" si="65"/>
        <v>79.152000000000001</v>
      </c>
      <c r="U588" s="8">
        <f t="shared" si="66"/>
        <v>77.75</v>
      </c>
      <c r="V588" s="8">
        <f t="shared" si="64"/>
        <v>1.402000000000001</v>
      </c>
    </row>
    <row r="589" spans="1:22" ht="11.25" customHeight="1" x14ac:dyDescent="0.2">
      <c r="A589" s="1" t="str">
        <f t="shared" si="67"/>
        <v>1993_AUS</v>
      </c>
      <c r="B589" s="1" t="str">
        <f t="shared" si="68"/>
        <v>1993_AUS#13</v>
      </c>
      <c r="C589" s="3">
        <v>34280</v>
      </c>
      <c r="D589" s="1">
        <f t="shared" si="63"/>
        <v>1993</v>
      </c>
      <c r="E589" s="1" t="s">
        <v>1301</v>
      </c>
      <c r="F589" s="1" t="s">
        <v>12</v>
      </c>
      <c r="G589" s="6">
        <v>13</v>
      </c>
      <c r="H589" s="2">
        <v>4</v>
      </c>
      <c r="I589" s="2" t="s">
        <v>1262</v>
      </c>
      <c r="J589" s="2" t="s">
        <v>984</v>
      </c>
      <c r="K589" s="2" t="s">
        <v>1032</v>
      </c>
      <c r="L589" s="2">
        <v>75</v>
      </c>
      <c r="P589" s="1" t="s">
        <v>1295</v>
      </c>
      <c r="Q589" s="1">
        <v>15</v>
      </c>
      <c r="R589" s="1" t="s">
        <v>1263</v>
      </c>
      <c r="T589" s="8">
        <f t="shared" si="65"/>
        <v>80.625</v>
      </c>
      <c r="U589" s="8">
        <f t="shared" si="66"/>
        <v>76.891999999999996</v>
      </c>
      <c r="V589" s="8">
        <f t="shared" si="64"/>
        <v>3.7330000000000041</v>
      </c>
    </row>
    <row r="590" spans="1:22" ht="11.25" customHeight="1" x14ac:dyDescent="0.2">
      <c r="A590" s="1" t="str">
        <f t="shared" si="67"/>
        <v>1993_AUS</v>
      </c>
      <c r="B590" s="1" t="str">
        <f t="shared" si="68"/>
        <v>1993_AUS#14</v>
      </c>
      <c r="C590" s="3">
        <v>34280</v>
      </c>
      <c r="D590" s="1">
        <f t="shared" si="63"/>
        <v>1993</v>
      </c>
      <c r="E590" s="1" t="s">
        <v>1301</v>
      </c>
      <c r="F590" s="1" t="s">
        <v>12</v>
      </c>
      <c r="G590" s="6">
        <v>14</v>
      </c>
      <c r="H590" s="2">
        <v>19</v>
      </c>
      <c r="I590" s="2" t="s">
        <v>1276</v>
      </c>
      <c r="J590" s="2" t="s">
        <v>1205</v>
      </c>
      <c r="K590" s="2" t="s">
        <v>1271</v>
      </c>
      <c r="L590" s="2">
        <v>74</v>
      </c>
      <c r="P590" s="1" t="s">
        <v>1300</v>
      </c>
      <c r="Q590" s="1">
        <v>24</v>
      </c>
      <c r="R590" s="1" t="s">
        <v>1277</v>
      </c>
      <c r="T590" s="8">
        <f t="shared" si="65"/>
        <v>82.328000000000003</v>
      </c>
      <c r="U590" s="8">
        <f t="shared" si="66"/>
        <v>81.793000000000006</v>
      </c>
      <c r="V590" s="8">
        <f t="shared" si="64"/>
        <v>0.53499999999999659</v>
      </c>
    </row>
    <row r="591" spans="1:22" ht="11.25" customHeight="1" x14ac:dyDescent="0.2">
      <c r="A591" s="1" t="str">
        <f t="shared" si="67"/>
        <v>1993_AUS</v>
      </c>
      <c r="B591" s="1" t="str">
        <f t="shared" si="68"/>
        <v>1993_AUS#15</v>
      </c>
      <c r="C591" s="3">
        <v>34280</v>
      </c>
      <c r="D591" s="1">
        <f t="shared" si="63"/>
        <v>1993</v>
      </c>
      <c r="E591" s="1" t="s">
        <v>1301</v>
      </c>
      <c r="F591" s="1" t="s">
        <v>12</v>
      </c>
      <c r="G591" s="6">
        <v>15</v>
      </c>
      <c r="H591" s="2">
        <v>29</v>
      </c>
      <c r="I591" s="2" t="s">
        <v>1142</v>
      </c>
      <c r="J591" s="2" t="s">
        <v>110</v>
      </c>
      <c r="K591" s="2" t="s">
        <v>110</v>
      </c>
      <c r="L591" s="2">
        <v>73</v>
      </c>
      <c r="P591" s="1" t="s">
        <v>1286</v>
      </c>
      <c r="Q591" s="1">
        <v>11</v>
      </c>
      <c r="R591" s="1" t="s">
        <v>1258</v>
      </c>
      <c r="T591" s="8">
        <f t="shared" si="65"/>
        <v>78.100999999999999</v>
      </c>
      <c r="U591" s="8">
        <f t="shared" si="66"/>
        <v>76.105999999999995</v>
      </c>
      <c r="V591" s="8">
        <f t="shared" si="64"/>
        <v>1.9950000000000045</v>
      </c>
    </row>
    <row r="592" spans="1:22" ht="11.25" customHeight="1" x14ac:dyDescent="0.2">
      <c r="A592" s="1" t="str">
        <f t="shared" si="67"/>
        <v>1993_AUS</v>
      </c>
      <c r="B592" s="1" t="str">
        <f t="shared" si="68"/>
        <v>1993_AUS#ab</v>
      </c>
      <c r="C592" s="3">
        <v>34280</v>
      </c>
      <c r="D592" s="1">
        <f t="shared" si="63"/>
        <v>1993</v>
      </c>
      <c r="E592" s="1" t="s">
        <v>1301</v>
      </c>
      <c r="F592" s="1" t="s">
        <v>12</v>
      </c>
      <c r="G592" s="6" t="s">
        <v>13</v>
      </c>
      <c r="H592" s="2">
        <v>30</v>
      </c>
      <c r="I592" s="2" t="s">
        <v>1194</v>
      </c>
      <c r="J592" s="2" t="s">
        <v>110</v>
      </c>
      <c r="K592" s="2" t="s">
        <v>110</v>
      </c>
      <c r="L592" s="2">
        <v>56</v>
      </c>
      <c r="P592" s="1" t="s">
        <v>1289</v>
      </c>
      <c r="Q592" s="1">
        <v>12</v>
      </c>
      <c r="R592" s="1" t="s">
        <v>1259</v>
      </c>
      <c r="T592" s="8">
        <f t="shared" si="65"/>
        <v>78.430000000000007</v>
      </c>
      <c r="U592" s="8">
        <f t="shared" si="66"/>
        <v>76.286000000000001</v>
      </c>
      <c r="V592" s="8">
        <f t="shared" si="64"/>
        <v>2.1440000000000055</v>
      </c>
    </row>
    <row r="593" spans="1:22" ht="11.25" customHeight="1" x14ac:dyDescent="0.2">
      <c r="A593" s="1" t="str">
        <f t="shared" si="67"/>
        <v>1993_AUS</v>
      </c>
      <c r="B593" s="1" t="str">
        <f t="shared" si="68"/>
        <v>1993_AUS#ab</v>
      </c>
      <c r="C593" s="3">
        <v>34280</v>
      </c>
      <c r="D593" s="1">
        <f t="shared" si="63"/>
        <v>1993</v>
      </c>
      <c r="E593" s="1" t="s">
        <v>1301</v>
      </c>
      <c r="F593" s="1" t="s">
        <v>12</v>
      </c>
      <c r="G593" s="6" t="s">
        <v>13</v>
      </c>
      <c r="H593" s="2">
        <v>23</v>
      </c>
      <c r="I593" s="2" t="s">
        <v>1273</v>
      </c>
      <c r="J593" s="2" t="s">
        <v>675</v>
      </c>
      <c r="K593" s="2" t="s">
        <v>712</v>
      </c>
      <c r="L593" s="2">
        <v>34</v>
      </c>
      <c r="P593" s="1" t="s">
        <v>1297</v>
      </c>
      <c r="Q593" s="1">
        <v>22</v>
      </c>
      <c r="R593" s="1" t="s">
        <v>1274</v>
      </c>
      <c r="T593" s="8">
        <f t="shared" si="65"/>
        <v>81.677999999999997</v>
      </c>
      <c r="U593" s="8">
        <f t="shared" si="66"/>
        <v>77.754000000000005</v>
      </c>
      <c r="V593" s="8">
        <f t="shared" si="64"/>
        <v>3.9239999999999924</v>
      </c>
    </row>
    <row r="594" spans="1:22" ht="11.25" customHeight="1" x14ac:dyDescent="0.2">
      <c r="A594" s="1" t="str">
        <f t="shared" si="67"/>
        <v>1993_AUS</v>
      </c>
      <c r="B594" s="1" t="str">
        <f t="shared" si="68"/>
        <v>1993_AUS#ab</v>
      </c>
      <c r="C594" s="3">
        <v>34280</v>
      </c>
      <c r="D594" s="1">
        <f t="shared" si="63"/>
        <v>1993</v>
      </c>
      <c r="E594" s="1" t="s">
        <v>1301</v>
      </c>
      <c r="F594" s="1" t="s">
        <v>12</v>
      </c>
      <c r="G594" s="6" t="s">
        <v>13</v>
      </c>
      <c r="H594" s="2">
        <v>7</v>
      </c>
      <c r="I594" s="2" t="s">
        <v>845</v>
      </c>
      <c r="J594" s="2" t="s">
        <v>33</v>
      </c>
      <c r="K594" s="2" t="s">
        <v>712</v>
      </c>
      <c r="L594" s="2">
        <v>28</v>
      </c>
      <c r="P594" s="1" t="s">
        <v>1292</v>
      </c>
      <c r="Q594" s="1">
        <v>5</v>
      </c>
      <c r="R594" s="1" t="s">
        <v>1250</v>
      </c>
      <c r="T594" s="8">
        <f t="shared" si="65"/>
        <v>78.959999999999994</v>
      </c>
      <c r="U594" s="8">
        <f t="shared" si="66"/>
        <v>74.105999999999995</v>
      </c>
      <c r="V594" s="8">
        <f t="shared" si="64"/>
        <v>4.8539999999999992</v>
      </c>
    </row>
    <row r="595" spans="1:22" ht="11.25" customHeight="1" x14ac:dyDescent="0.2">
      <c r="A595" s="1" t="str">
        <f t="shared" si="67"/>
        <v>1993_AUS</v>
      </c>
      <c r="B595" s="1" t="str">
        <f t="shared" si="68"/>
        <v>1993_AUS#ab</v>
      </c>
      <c r="C595" s="3">
        <v>34280</v>
      </c>
      <c r="D595" s="1">
        <f t="shared" si="63"/>
        <v>1993</v>
      </c>
      <c r="E595" s="1" t="s">
        <v>1301</v>
      </c>
      <c r="F595" s="1" t="s">
        <v>12</v>
      </c>
      <c r="G595" s="6" t="s">
        <v>13</v>
      </c>
      <c r="H595" s="2">
        <v>5</v>
      </c>
      <c r="I595" s="2" t="s">
        <v>361</v>
      </c>
      <c r="J595" s="2" t="s">
        <v>844</v>
      </c>
      <c r="K595" s="2" t="s">
        <v>712</v>
      </c>
      <c r="L595" s="2">
        <v>19</v>
      </c>
      <c r="P595" s="1" t="s">
        <v>1282</v>
      </c>
      <c r="Q595" s="1">
        <v>4</v>
      </c>
      <c r="R595" s="1" t="s">
        <v>1249</v>
      </c>
      <c r="T595" s="8">
        <f t="shared" si="65"/>
        <v>77.069000000000003</v>
      </c>
      <c r="U595" s="8">
        <f t="shared" si="66"/>
        <v>74.097999999999999</v>
      </c>
      <c r="V595" s="8">
        <f t="shared" si="64"/>
        <v>2.9710000000000036</v>
      </c>
    </row>
    <row r="596" spans="1:22" ht="11.25" customHeight="1" x14ac:dyDescent="0.2">
      <c r="A596" s="1" t="str">
        <f t="shared" si="67"/>
        <v>1993_AUS</v>
      </c>
      <c r="B596" s="1" t="str">
        <f t="shared" si="68"/>
        <v>1993_AUS#ab</v>
      </c>
      <c r="C596" s="3">
        <v>34280</v>
      </c>
      <c r="D596" s="1">
        <f t="shared" si="63"/>
        <v>1993</v>
      </c>
      <c r="E596" s="1" t="s">
        <v>1301</v>
      </c>
      <c r="F596" s="1" t="s">
        <v>12</v>
      </c>
      <c r="G596" s="6" t="s">
        <v>13</v>
      </c>
      <c r="H596" s="2">
        <v>3</v>
      </c>
      <c r="I596" s="2" t="s">
        <v>1033</v>
      </c>
      <c r="J596" s="2" t="s">
        <v>984</v>
      </c>
      <c r="K596" s="2" t="s">
        <v>1032</v>
      </c>
      <c r="L596" s="2">
        <v>11</v>
      </c>
      <c r="P596" s="1" t="s">
        <v>1299</v>
      </c>
      <c r="Q596" s="1">
        <v>18</v>
      </c>
      <c r="R596" s="1" t="s">
        <v>1267</v>
      </c>
      <c r="T596" s="8">
        <f t="shared" si="65"/>
        <v>82.143000000000001</v>
      </c>
      <c r="U596" s="8">
        <f t="shared" si="66"/>
        <v>77.018000000000001</v>
      </c>
      <c r="V596" s="8">
        <f t="shared" si="64"/>
        <v>5.125</v>
      </c>
    </row>
    <row r="597" spans="1:22" ht="11.25" customHeight="1" x14ac:dyDescent="0.2">
      <c r="A597" s="1" t="str">
        <f t="shared" si="67"/>
        <v>1993_AUS</v>
      </c>
      <c r="B597" s="1" t="str">
        <f t="shared" si="68"/>
        <v>1993_AUS#ab</v>
      </c>
      <c r="C597" s="3">
        <v>34280</v>
      </c>
      <c r="D597" s="1">
        <f t="shared" si="63"/>
        <v>1993</v>
      </c>
      <c r="E597" s="1" t="s">
        <v>1301</v>
      </c>
      <c r="F597" s="1" t="s">
        <v>12</v>
      </c>
      <c r="G597" s="6" t="s">
        <v>13</v>
      </c>
      <c r="H597" s="2">
        <v>15</v>
      </c>
      <c r="I597" s="2" t="s">
        <v>799</v>
      </c>
      <c r="J597" s="2" t="s">
        <v>673</v>
      </c>
      <c r="K597" s="2" t="s">
        <v>1031</v>
      </c>
      <c r="L597" s="2">
        <v>10</v>
      </c>
      <c r="P597" s="1" t="s">
        <v>1298</v>
      </c>
      <c r="Q597" s="1">
        <v>19</v>
      </c>
      <c r="R597" s="1" t="s">
        <v>1268</v>
      </c>
      <c r="T597" s="8">
        <f t="shared" si="65"/>
        <v>81.742000000000004</v>
      </c>
      <c r="U597" s="8">
        <f t="shared" si="66"/>
        <v>77.340999999999994</v>
      </c>
      <c r="V597" s="8">
        <f t="shared" si="64"/>
        <v>4.4010000000000105</v>
      </c>
    </row>
    <row r="598" spans="1:22" ht="11.25" customHeight="1" x14ac:dyDescent="0.2">
      <c r="A598" s="1" t="str">
        <f t="shared" si="67"/>
        <v>1993_AUS</v>
      </c>
      <c r="B598" s="1" t="str">
        <f t="shared" si="68"/>
        <v>1993_AUS#ab</v>
      </c>
      <c r="C598" s="3">
        <v>34280</v>
      </c>
      <c r="D598" s="1">
        <f t="shared" ref="D598:D659" si="69">YEAR(C598)</f>
        <v>1993</v>
      </c>
      <c r="E598" s="1" t="s">
        <v>1301</v>
      </c>
      <c r="F598" s="1" t="s">
        <v>12</v>
      </c>
      <c r="G598" s="6" t="s">
        <v>13</v>
      </c>
      <c r="H598" s="2">
        <v>12</v>
      </c>
      <c r="I598" s="2" t="s">
        <v>896</v>
      </c>
      <c r="J598" s="2" t="s">
        <v>229</v>
      </c>
      <c r="K598" s="2" t="s">
        <v>712</v>
      </c>
      <c r="L598" s="2">
        <v>9</v>
      </c>
      <c r="P598" s="1" t="s">
        <v>1294</v>
      </c>
      <c r="Q598" s="1">
        <v>20</v>
      </c>
      <c r="R598" s="1" t="s">
        <v>1269</v>
      </c>
      <c r="T598" s="8">
        <f t="shared" si="65"/>
        <v>80.501999999999995</v>
      </c>
      <c r="U598" s="8">
        <f t="shared" si="66"/>
        <v>77.45</v>
      </c>
      <c r="V598" s="8">
        <f t="shared" si="64"/>
        <v>3.0519999999999925</v>
      </c>
    </row>
    <row r="599" spans="1:22" ht="11.25" customHeight="1" x14ac:dyDescent="0.2">
      <c r="A599" s="1" t="str">
        <f t="shared" si="67"/>
        <v>1993_AUS</v>
      </c>
      <c r="B599" s="1" t="str">
        <f t="shared" si="68"/>
        <v>1993_AUS#ab</v>
      </c>
      <c r="C599" s="3">
        <v>34280</v>
      </c>
      <c r="D599" s="1">
        <f t="shared" si="69"/>
        <v>1993</v>
      </c>
      <c r="E599" s="1" t="s">
        <v>1301</v>
      </c>
      <c r="F599" s="1" t="s">
        <v>12</v>
      </c>
      <c r="G599" s="6" t="s">
        <v>13</v>
      </c>
      <c r="H599" s="2">
        <v>24</v>
      </c>
      <c r="I599" s="2" t="s">
        <v>1196</v>
      </c>
      <c r="J599" s="2" t="s">
        <v>675</v>
      </c>
      <c r="K599" s="2" t="s">
        <v>712</v>
      </c>
      <c r="L599" s="2">
        <v>5</v>
      </c>
      <c r="P599" s="1" t="s">
        <v>1296</v>
      </c>
      <c r="Q599" s="1">
        <v>16</v>
      </c>
      <c r="R599" s="1" t="s">
        <v>1264</v>
      </c>
      <c r="T599" s="8">
        <f t="shared" si="65"/>
        <v>81.174999999999997</v>
      </c>
      <c r="U599" s="8">
        <f t="shared" si="66"/>
        <v>76.905000000000001</v>
      </c>
      <c r="V599" s="8">
        <f t="shared" ref="V599:V660" si="70">IF(OR($T599="",$U599=""),"",$T599-$U599)</f>
        <v>4.269999999999996</v>
      </c>
    </row>
    <row r="600" spans="1:22" ht="11.25" customHeight="1" x14ac:dyDescent="0.2">
      <c r="A600" s="1" t="str">
        <f t="shared" si="67"/>
        <v>1993_AUS</v>
      </c>
      <c r="B600" s="1" t="str">
        <f t="shared" si="68"/>
        <v>1993_AUS#ab</v>
      </c>
      <c r="C600" s="3">
        <v>34280</v>
      </c>
      <c r="D600" s="1">
        <f t="shared" si="69"/>
        <v>1993</v>
      </c>
      <c r="E600" s="1" t="s">
        <v>1301</v>
      </c>
      <c r="F600" s="1" t="s">
        <v>12</v>
      </c>
      <c r="G600" s="6" t="s">
        <v>13</v>
      </c>
      <c r="H600" s="2">
        <v>11</v>
      </c>
      <c r="I600" s="2" t="s">
        <v>1095</v>
      </c>
      <c r="J600" s="2" t="s">
        <v>229</v>
      </c>
      <c r="K600" s="2" t="s">
        <v>712</v>
      </c>
      <c r="Q600" s="1">
        <v>23</v>
      </c>
      <c r="R600" s="1" t="s">
        <v>1275</v>
      </c>
      <c r="T600" s="8" t="str">
        <f t="shared" si="65"/>
        <v/>
      </c>
      <c r="U600" s="8">
        <f t="shared" si="66"/>
        <v>79.369</v>
      </c>
      <c r="V600" s="8" t="str">
        <f t="shared" si="70"/>
        <v/>
      </c>
    </row>
    <row r="601" spans="1:22" ht="11.25" customHeight="1" x14ac:dyDescent="0.2">
      <c r="A601" s="1" t="str">
        <f t="shared" si="67"/>
        <v>1993_AUS</v>
      </c>
      <c r="B601" s="1" t="str">
        <f t="shared" si="68"/>
        <v>1993_AUS#f</v>
      </c>
      <c r="C601" s="3">
        <v>34280</v>
      </c>
      <c r="D601" s="1">
        <f t="shared" si="69"/>
        <v>1993</v>
      </c>
      <c r="E601" s="1" t="s">
        <v>1301</v>
      </c>
      <c r="F601" s="1" t="s">
        <v>12</v>
      </c>
      <c r="G601" s="6" t="s">
        <v>141</v>
      </c>
      <c r="H601" s="2">
        <v>21</v>
      </c>
      <c r="I601" s="2" t="s">
        <v>1192</v>
      </c>
      <c r="J601" s="2" t="s">
        <v>1035</v>
      </c>
      <c r="K601" s="2" t="s">
        <v>5</v>
      </c>
      <c r="T601" s="8" t="str">
        <f t="shared" si="65"/>
        <v/>
      </c>
      <c r="U601" s="8" t="str">
        <f t="shared" si="66"/>
        <v/>
      </c>
      <c r="V601" s="8" t="str">
        <f t="shared" si="70"/>
        <v/>
      </c>
    </row>
    <row r="602" spans="1:22" ht="11.25" customHeight="1" x14ac:dyDescent="0.2">
      <c r="A602" s="1" t="str">
        <f t="shared" si="67"/>
        <v>1993_AUS</v>
      </c>
      <c r="B602" s="1" t="str">
        <f t="shared" si="68"/>
        <v>1993_AUS#f</v>
      </c>
      <c r="C602" s="3">
        <v>34280</v>
      </c>
      <c r="D602" s="1">
        <f t="shared" si="69"/>
        <v>1993</v>
      </c>
      <c r="E602" s="1" t="s">
        <v>1301</v>
      </c>
      <c r="F602" s="1" t="s">
        <v>12</v>
      </c>
      <c r="G602" s="6" t="s">
        <v>141</v>
      </c>
      <c r="H602" s="2">
        <v>22</v>
      </c>
      <c r="I602" s="2" t="s">
        <v>940</v>
      </c>
      <c r="J602" s="2" t="s">
        <v>1035</v>
      </c>
      <c r="K602" s="2" t="s">
        <v>5</v>
      </c>
      <c r="T602" s="8" t="str">
        <f t="shared" si="65"/>
        <v/>
      </c>
      <c r="U602" s="8" t="str">
        <f t="shared" si="66"/>
        <v/>
      </c>
      <c r="V602" s="8" t="str">
        <f t="shared" si="70"/>
        <v/>
      </c>
    </row>
    <row r="603" spans="1:22" ht="11.25" customHeight="1" x14ac:dyDescent="0.2">
      <c r="A603" s="1" t="str">
        <f t="shared" si="67"/>
        <v>1992_AUS</v>
      </c>
      <c r="B603" s="1" t="str">
        <f t="shared" si="68"/>
        <v>1992_AUS#1</v>
      </c>
      <c r="C603" s="3">
        <v>33916</v>
      </c>
      <c r="D603" s="1">
        <f t="shared" si="69"/>
        <v>1992</v>
      </c>
      <c r="E603" s="1" t="s">
        <v>1301</v>
      </c>
      <c r="F603" s="1" t="s">
        <v>12</v>
      </c>
      <c r="G603" s="6">
        <v>1</v>
      </c>
      <c r="H603" s="2">
        <v>2</v>
      </c>
      <c r="I603" s="2" t="s">
        <v>1029</v>
      </c>
      <c r="J603" s="2" t="s">
        <v>33</v>
      </c>
      <c r="K603" s="2" t="s">
        <v>107</v>
      </c>
      <c r="L603" s="2">
        <v>81</v>
      </c>
      <c r="M603" s="2">
        <v>10</v>
      </c>
      <c r="N603" s="1"/>
      <c r="P603" s="1" t="s">
        <v>1338</v>
      </c>
      <c r="Q603" s="1">
        <v>4</v>
      </c>
      <c r="R603" s="1" t="s">
        <v>1305</v>
      </c>
      <c r="S603" s="1">
        <v>31</v>
      </c>
      <c r="T603" s="8">
        <f t="shared" si="65"/>
        <v>76.807000000000002</v>
      </c>
      <c r="U603" s="8">
        <f t="shared" si="66"/>
        <v>75.114000000000004</v>
      </c>
      <c r="V603" s="8">
        <f t="shared" si="70"/>
        <v>1.6929999999999978</v>
      </c>
    </row>
    <row r="604" spans="1:22" ht="11.25" customHeight="1" x14ac:dyDescent="0.2">
      <c r="A604" s="1" t="str">
        <f t="shared" si="67"/>
        <v>1992_AUS</v>
      </c>
      <c r="B604" s="1" t="str">
        <f t="shared" si="68"/>
        <v>1992_AUS#2</v>
      </c>
      <c r="C604" s="3">
        <v>33916</v>
      </c>
      <c r="D604" s="1">
        <f t="shared" si="69"/>
        <v>1992</v>
      </c>
      <c r="E604" s="1" t="s">
        <v>1301</v>
      </c>
      <c r="F604" s="1" t="s">
        <v>12</v>
      </c>
      <c r="G604" s="6">
        <v>2</v>
      </c>
      <c r="H604" s="2">
        <v>19</v>
      </c>
      <c r="I604" s="2" t="s">
        <v>361</v>
      </c>
      <c r="J604" s="2" t="s">
        <v>844</v>
      </c>
      <c r="K604" s="2" t="s">
        <v>712</v>
      </c>
      <c r="L604" s="2">
        <v>81</v>
      </c>
      <c r="M604" s="2">
        <v>6</v>
      </c>
      <c r="N604" s="1"/>
      <c r="P604" s="1" t="s">
        <v>1337</v>
      </c>
      <c r="Q604" s="1">
        <v>5</v>
      </c>
      <c r="R604" s="1" t="s">
        <v>1306</v>
      </c>
      <c r="T604" s="8">
        <f t="shared" si="65"/>
        <v>76.078000000000003</v>
      </c>
      <c r="U604" s="8">
        <f t="shared" si="66"/>
        <v>75.209999999999994</v>
      </c>
      <c r="V604" s="8">
        <f t="shared" si="70"/>
        <v>0.86800000000000921</v>
      </c>
    </row>
    <row r="605" spans="1:22" ht="11.25" customHeight="1" x14ac:dyDescent="0.2">
      <c r="A605" s="1" t="str">
        <f t="shared" si="67"/>
        <v>1992_AUS</v>
      </c>
      <c r="B605" s="1" t="str">
        <f t="shared" si="68"/>
        <v>1992_AUS#3</v>
      </c>
      <c r="C605" s="3">
        <v>33916</v>
      </c>
      <c r="D605" s="1">
        <f t="shared" si="69"/>
        <v>1992</v>
      </c>
      <c r="E605" s="1" t="s">
        <v>1301</v>
      </c>
      <c r="F605" s="1" t="s">
        <v>12</v>
      </c>
      <c r="G605" s="6">
        <v>3</v>
      </c>
      <c r="H605" s="2">
        <v>20</v>
      </c>
      <c r="I605" s="2" t="s">
        <v>1098</v>
      </c>
      <c r="J605" s="2" t="s">
        <v>844</v>
      </c>
      <c r="K605" s="2" t="s">
        <v>712</v>
      </c>
      <c r="L605" s="2">
        <v>81</v>
      </c>
      <c r="M605" s="2">
        <v>4</v>
      </c>
      <c r="N605" s="1"/>
      <c r="P605" s="1" t="s">
        <v>1341</v>
      </c>
      <c r="Q605" s="1">
        <v>8</v>
      </c>
      <c r="R605" s="1" t="s">
        <v>1309</v>
      </c>
      <c r="T605" s="8">
        <f t="shared" si="65"/>
        <v>77.876999999999995</v>
      </c>
      <c r="U605" s="8">
        <f t="shared" si="66"/>
        <v>76.561999999999998</v>
      </c>
      <c r="V605" s="8">
        <f t="shared" si="70"/>
        <v>1.3149999999999977</v>
      </c>
    </row>
    <row r="606" spans="1:22" ht="11.25" customHeight="1" x14ac:dyDescent="0.2">
      <c r="A606" s="1" t="str">
        <f t="shared" si="67"/>
        <v>1992_AUS</v>
      </c>
      <c r="B606" s="1" t="str">
        <f t="shared" si="68"/>
        <v>1992_AUS#4</v>
      </c>
      <c r="C606" s="3">
        <v>33916</v>
      </c>
      <c r="D606" s="1">
        <f t="shared" si="69"/>
        <v>1992</v>
      </c>
      <c r="E606" s="1" t="s">
        <v>1301</v>
      </c>
      <c r="F606" s="1" t="s">
        <v>12</v>
      </c>
      <c r="G606" s="6">
        <v>4</v>
      </c>
      <c r="H606" s="2">
        <v>27</v>
      </c>
      <c r="I606" s="2" t="s">
        <v>840</v>
      </c>
      <c r="J606" s="2" t="s">
        <v>5</v>
      </c>
      <c r="K606" s="2" t="s">
        <v>5</v>
      </c>
      <c r="L606" s="2">
        <v>80</v>
      </c>
      <c r="M606" s="2">
        <v>3</v>
      </c>
      <c r="N606" s="1"/>
      <c r="P606" s="1" t="s">
        <v>1349</v>
      </c>
      <c r="Q606" s="1">
        <v>6</v>
      </c>
      <c r="R606" s="1" t="s">
        <v>1307</v>
      </c>
      <c r="T606" s="8">
        <f t="shared" si="65"/>
        <v>79.119</v>
      </c>
      <c r="U606" s="8">
        <f t="shared" si="66"/>
        <v>76.090999999999994</v>
      </c>
      <c r="V606" s="8">
        <f t="shared" si="70"/>
        <v>3.0280000000000058</v>
      </c>
    </row>
    <row r="607" spans="1:22" ht="11.25" customHeight="1" x14ac:dyDescent="0.2">
      <c r="A607" s="1" t="str">
        <f t="shared" si="67"/>
        <v>1992_AUS</v>
      </c>
      <c r="B607" s="1" t="str">
        <f t="shared" si="68"/>
        <v>1992_AUS#5</v>
      </c>
      <c r="C607" s="3">
        <v>33916</v>
      </c>
      <c r="D607" s="1">
        <f t="shared" si="69"/>
        <v>1992</v>
      </c>
      <c r="E607" s="1" t="s">
        <v>1301</v>
      </c>
      <c r="F607" s="1" t="s">
        <v>12</v>
      </c>
      <c r="G607" s="6">
        <v>5</v>
      </c>
      <c r="H607" s="2">
        <v>25</v>
      </c>
      <c r="I607" s="2" t="s">
        <v>1328</v>
      </c>
      <c r="J607" s="2" t="s">
        <v>1087</v>
      </c>
      <c r="K607" s="2" t="s">
        <v>24</v>
      </c>
      <c r="L607" s="2">
        <v>80</v>
      </c>
      <c r="M607" s="2">
        <v>2</v>
      </c>
      <c r="N607" s="1"/>
      <c r="P607" s="1" t="s">
        <v>1343</v>
      </c>
      <c r="Q607" s="1">
        <v>22</v>
      </c>
      <c r="R607" s="1" t="s">
        <v>1329</v>
      </c>
      <c r="T607" s="8">
        <f t="shared" si="65"/>
        <v>78.397999999999996</v>
      </c>
      <c r="U607" s="8">
        <f t="shared" si="66"/>
        <v>77.956999999999994</v>
      </c>
      <c r="V607" s="8">
        <f t="shared" si="70"/>
        <v>0.4410000000000025</v>
      </c>
    </row>
    <row r="608" spans="1:22" ht="11.25" customHeight="1" x14ac:dyDescent="0.2">
      <c r="A608" s="1" t="str">
        <f t="shared" si="67"/>
        <v>1992_AUS</v>
      </c>
      <c r="B608" s="1" t="str">
        <f t="shared" si="68"/>
        <v>1992_AUS#6</v>
      </c>
      <c r="C608" s="3">
        <v>33916</v>
      </c>
      <c r="D608" s="1">
        <f t="shared" si="69"/>
        <v>1992</v>
      </c>
      <c r="E608" s="1" t="s">
        <v>1301</v>
      </c>
      <c r="F608" s="1" t="s">
        <v>12</v>
      </c>
      <c r="G608" s="6">
        <v>6</v>
      </c>
      <c r="H608" s="2">
        <v>32</v>
      </c>
      <c r="I608" s="2" t="s">
        <v>1318</v>
      </c>
      <c r="J608" s="2" t="s">
        <v>673</v>
      </c>
      <c r="K608" s="2" t="s">
        <v>1032</v>
      </c>
      <c r="L608" s="2">
        <v>80</v>
      </c>
      <c r="M608" s="2">
        <v>1</v>
      </c>
      <c r="N608" s="1"/>
      <c r="P608" s="1" t="s">
        <v>1345</v>
      </c>
      <c r="Q608" s="1">
        <v>15</v>
      </c>
      <c r="R608" s="1" t="s">
        <v>1319</v>
      </c>
      <c r="T608" s="8">
        <f t="shared" si="65"/>
        <v>78.888000000000005</v>
      </c>
      <c r="U608" s="8">
        <f t="shared" si="66"/>
        <v>77.230999999999995</v>
      </c>
      <c r="V608" s="8">
        <f t="shared" si="70"/>
        <v>1.6570000000000107</v>
      </c>
    </row>
    <row r="609" spans="1:22" ht="11.25" customHeight="1" x14ac:dyDescent="0.2">
      <c r="A609" s="1" t="str">
        <f t="shared" si="67"/>
        <v>1992_AUS</v>
      </c>
      <c r="B609" s="1" t="str">
        <f t="shared" si="68"/>
        <v>1992_AUS#7</v>
      </c>
      <c r="C609" s="3">
        <v>33916</v>
      </c>
      <c r="D609" s="1">
        <f t="shared" si="69"/>
        <v>1992</v>
      </c>
      <c r="E609" s="1" t="s">
        <v>1301</v>
      </c>
      <c r="F609" s="1" t="s">
        <v>12</v>
      </c>
      <c r="G609" s="6">
        <v>7</v>
      </c>
      <c r="H609" s="2">
        <v>11</v>
      </c>
      <c r="I609" s="2" t="s">
        <v>845</v>
      </c>
      <c r="J609" s="2" t="s">
        <v>229</v>
      </c>
      <c r="K609" s="2" t="s">
        <v>712</v>
      </c>
      <c r="L609" s="2">
        <v>80</v>
      </c>
      <c r="P609" s="1" t="s">
        <v>1346</v>
      </c>
      <c r="Q609" s="1">
        <v>10</v>
      </c>
      <c r="R609" s="1" t="s">
        <v>1311</v>
      </c>
      <c r="T609" s="8">
        <f t="shared" si="65"/>
        <v>78.95</v>
      </c>
      <c r="U609" s="8">
        <f t="shared" si="66"/>
        <v>76.863</v>
      </c>
      <c r="V609" s="8">
        <f t="shared" si="70"/>
        <v>2.0870000000000033</v>
      </c>
    </row>
    <row r="610" spans="1:22" ht="11.25" customHeight="1" x14ac:dyDescent="0.2">
      <c r="A610" s="1" t="str">
        <f t="shared" si="67"/>
        <v>1992_AUS</v>
      </c>
      <c r="B610" s="1" t="str">
        <f t="shared" si="68"/>
        <v>1992_AUS#8</v>
      </c>
      <c r="C610" s="3">
        <v>33916</v>
      </c>
      <c r="D610" s="1">
        <f t="shared" si="69"/>
        <v>1992</v>
      </c>
      <c r="E610" s="1" t="s">
        <v>1301</v>
      </c>
      <c r="F610" s="1" t="s">
        <v>12</v>
      </c>
      <c r="G610" s="6">
        <v>8</v>
      </c>
      <c r="H610" s="2">
        <v>10</v>
      </c>
      <c r="I610" s="2" t="s">
        <v>1256</v>
      </c>
      <c r="J610" s="2" t="s">
        <v>1089</v>
      </c>
      <c r="K610" s="2" t="s">
        <v>894</v>
      </c>
      <c r="L610" s="2">
        <v>79</v>
      </c>
      <c r="P610" s="1" t="s">
        <v>1348</v>
      </c>
      <c r="Q610" s="1">
        <v>18</v>
      </c>
      <c r="R610" s="1" t="s">
        <v>1322</v>
      </c>
      <c r="T610" s="8">
        <f t="shared" si="65"/>
        <v>79.091999999999999</v>
      </c>
      <c r="U610" s="8">
        <f t="shared" si="66"/>
        <v>77.409000000000006</v>
      </c>
      <c r="V610" s="8">
        <f t="shared" si="70"/>
        <v>1.6829999999999927</v>
      </c>
    </row>
    <row r="611" spans="1:22" ht="11.25" customHeight="1" x14ac:dyDescent="0.2">
      <c r="A611" s="1" t="str">
        <f t="shared" si="67"/>
        <v>1992_AUS</v>
      </c>
      <c r="B611" s="1" t="str">
        <f t="shared" si="68"/>
        <v>1992_AUS#9</v>
      </c>
      <c r="C611" s="3">
        <v>33916</v>
      </c>
      <c r="D611" s="1">
        <f t="shared" si="69"/>
        <v>1992</v>
      </c>
      <c r="E611" s="1" t="s">
        <v>1301</v>
      </c>
      <c r="F611" s="1" t="s">
        <v>12</v>
      </c>
      <c r="G611" s="6">
        <v>9</v>
      </c>
      <c r="H611" s="2">
        <v>23</v>
      </c>
      <c r="I611" s="2" t="s">
        <v>1198</v>
      </c>
      <c r="J611" s="2" t="s">
        <v>675</v>
      </c>
      <c r="K611" s="2" t="s">
        <v>1271</v>
      </c>
      <c r="L611" s="2">
        <v>79</v>
      </c>
      <c r="P611" s="1" t="s">
        <v>1347</v>
      </c>
      <c r="Q611" s="1">
        <v>17</v>
      </c>
      <c r="R611" s="1" t="s">
        <v>1321</v>
      </c>
      <c r="T611" s="8">
        <f t="shared" si="65"/>
        <v>78.956000000000003</v>
      </c>
      <c r="U611" s="8">
        <f t="shared" si="66"/>
        <v>77.367000000000004</v>
      </c>
      <c r="V611" s="8">
        <f t="shared" si="70"/>
        <v>1.5889999999999986</v>
      </c>
    </row>
    <row r="612" spans="1:22" ht="11.25" customHeight="1" x14ac:dyDescent="0.2">
      <c r="A612" s="1" t="str">
        <f t="shared" si="67"/>
        <v>1992_AUS</v>
      </c>
      <c r="B612" s="1" t="str">
        <f t="shared" si="68"/>
        <v>1992_AUS#10</v>
      </c>
      <c r="C612" s="3">
        <v>33916</v>
      </c>
      <c r="D612" s="1">
        <f t="shared" si="69"/>
        <v>1992</v>
      </c>
      <c r="E612" s="1" t="s">
        <v>1301</v>
      </c>
      <c r="F612" s="1" t="s">
        <v>12</v>
      </c>
      <c r="G612" s="6">
        <v>10</v>
      </c>
      <c r="H612" s="2">
        <v>24</v>
      </c>
      <c r="I612" s="2" t="s">
        <v>1137</v>
      </c>
      <c r="J612" s="2" t="s">
        <v>675</v>
      </c>
      <c r="K612" s="2" t="s">
        <v>1271</v>
      </c>
      <c r="L612" s="2">
        <v>79</v>
      </c>
      <c r="P612" s="1" t="s">
        <v>1353</v>
      </c>
      <c r="Q612" s="1">
        <v>16</v>
      </c>
      <c r="R612" s="1" t="s">
        <v>1320</v>
      </c>
      <c r="T612" s="8">
        <f t="shared" si="65"/>
        <v>79.736999999999995</v>
      </c>
      <c r="U612" s="8">
        <f t="shared" si="66"/>
        <v>77.332999999999998</v>
      </c>
      <c r="V612" s="8">
        <f t="shared" si="70"/>
        <v>2.4039999999999964</v>
      </c>
    </row>
    <row r="613" spans="1:22" ht="11.25" customHeight="1" x14ac:dyDescent="0.2">
      <c r="A613" s="1" t="str">
        <f t="shared" si="67"/>
        <v>1992_AUS</v>
      </c>
      <c r="B613" s="1" t="str">
        <f t="shared" si="68"/>
        <v>1992_AUS#11</v>
      </c>
      <c r="C613" s="3">
        <v>33916</v>
      </c>
      <c r="D613" s="1">
        <f t="shared" si="69"/>
        <v>1992</v>
      </c>
      <c r="E613" s="1" t="s">
        <v>1301</v>
      </c>
      <c r="F613" s="1" t="s">
        <v>12</v>
      </c>
      <c r="G613" s="6">
        <v>11</v>
      </c>
      <c r="H613" s="2">
        <v>28</v>
      </c>
      <c r="I613" s="2" t="s">
        <v>1030</v>
      </c>
      <c r="J613" s="2" t="s">
        <v>5</v>
      </c>
      <c r="K613" s="2" t="s">
        <v>5</v>
      </c>
      <c r="L613" s="2">
        <v>79</v>
      </c>
      <c r="P613" s="1" t="s">
        <v>1350</v>
      </c>
      <c r="Q613" s="1">
        <v>19</v>
      </c>
      <c r="R613" s="1" t="s">
        <v>1323</v>
      </c>
      <c r="T613" s="8">
        <f t="shared" si="65"/>
        <v>79.201999999999998</v>
      </c>
      <c r="U613" s="8">
        <f t="shared" si="66"/>
        <v>77.465000000000003</v>
      </c>
      <c r="V613" s="8">
        <f t="shared" si="70"/>
        <v>1.7369999999999948</v>
      </c>
    </row>
    <row r="614" spans="1:22" ht="11.25" customHeight="1" x14ac:dyDescent="0.2">
      <c r="A614" s="1" t="str">
        <f t="shared" si="67"/>
        <v>1992_AUS</v>
      </c>
      <c r="B614" s="1" t="str">
        <f t="shared" si="68"/>
        <v>1992_AUS#12</v>
      </c>
      <c r="C614" s="3">
        <v>33916</v>
      </c>
      <c r="D614" s="1">
        <f t="shared" si="69"/>
        <v>1992</v>
      </c>
      <c r="E614" s="1" t="s">
        <v>1301</v>
      </c>
      <c r="F614" s="1" t="s">
        <v>12</v>
      </c>
      <c r="G614" s="6">
        <v>12</v>
      </c>
      <c r="H614" s="2">
        <v>16</v>
      </c>
      <c r="I614" s="2" t="s">
        <v>1334</v>
      </c>
      <c r="J614" s="2" t="s">
        <v>1331</v>
      </c>
      <c r="K614" s="2" t="s">
        <v>1215</v>
      </c>
      <c r="L614" s="2">
        <v>78</v>
      </c>
      <c r="P614" s="1" t="s">
        <v>1352</v>
      </c>
      <c r="Q614" s="1">
        <v>25</v>
      </c>
      <c r="R614" s="1" t="s">
        <v>1335</v>
      </c>
      <c r="T614" s="8">
        <f t="shared" si="65"/>
        <v>79.567999999999998</v>
      </c>
      <c r="U614" s="8">
        <f t="shared" si="66"/>
        <v>78.843000000000004</v>
      </c>
      <c r="V614" s="8">
        <f t="shared" si="70"/>
        <v>0.72499999999999432</v>
      </c>
    </row>
    <row r="615" spans="1:22" ht="11.25" customHeight="1" x14ac:dyDescent="0.2">
      <c r="A615" s="1" t="str">
        <f t="shared" si="67"/>
        <v>1992_AUS</v>
      </c>
      <c r="B615" s="1" t="str">
        <f t="shared" si="68"/>
        <v>1992_AUS#13</v>
      </c>
      <c r="C615" s="3">
        <v>33916</v>
      </c>
      <c r="D615" s="1">
        <f t="shared" si="69"/>
        <v>1992</v>
      </c>
      <c r="E615" s="1" t="s">
        <v>1301</v>
      </c>
      <c r="F615" s="1" t="s">
        <v>12</v>
      </c>
      <c r="G615" s="6">
        <v>13</v>
      </c>
      <c r="H615" s="2">
        <v>12</v>
      </c>
      <c r="I615" s="2" t="s">
        <v>896</v>
      </c>
      <c r="J615" s="2" t="s">
        <v>229</v>
      </c>
      <c r="K615" s="2" t="s">
        <v>712</v>
      </c>
      <c r="L615" s="2">
        <v>77</v>
      </c>
      <c r="P615" s="1" t="s">
        <v>1344</v>
      </c>
      <c r="Q615" s="1">
        <v>12</v>
      </c>
      <c r="R615" s="1" t="s">
        <v>1313</v>
      </c>
      <c r="T615" s="8">
        <f t="shared" si="65"/>
        <v>78.572000000000003</v>
      </c>
      <c r="U615" s="8">
        <f t="shared" si="66"/>
        <v>76.944000000000003</v>
      </c>
      <c r="V615" s="8">
        <f t="shared" si="70"/>
        <v>1.6280000000000001</v>
      </c>
    </row>
    <row r="616" spans="1:22" ht="11.25" customHeight="1" x14ac:dyDescent="0.2">
      <c r="A616" s="1" t="str">
        <f t="shared" si="67"/>
        <v>1992_AUS</v>
      </c>
      <c r="B616" s="1" t="str">
        <f t="shared" si="68"/>
        <v>1992_AUS#ab</v>
      </c>
      <c r="C616" s="3">
        <v>33916</v>
      </c>
      <c r="D616" s="1">
        <f t="shared" si="69"/>
        <v>1992</v>
      </c>
      <c r="E616" s="1" t="s">
        <v>1301</v>
      </c>
      <c r="F616" s="1" t="s">
        <v>12</v>
      </c>
      <c r="G616" s="6" t="s">
        <v>13</v>
      </c>
      <c r="H616" s="2">
        <v>21</v>
      </c>
      <c r="I616" s="2" t="s">
        <v>1194</v>
      </c>
      <c r="J616" s="2" t="s">
        <v>1316</v>
      </c>
      <c r="K616" s="2" t="s">
        <v>5</v>
      </c>
      <c r="L616" s="2">
        <v>70</v>
      </c>
      <c r="P616" s="1" t="s">
        <v>1351</v>
      </c>
      <c r="Q616" s="1">
        <v>24</v>
      </c>
      <c r="R616" s="1" t="s">
        <v>1333</v>
      </c>
      <c r="T616" s="8">
        <f t="shared" si="65"/>
        <v>79.406999999999996</v>
      </c>
      <c r="U616" s="8">
        <f t="shared" si="66"/>
        <v>78.564999999999998</v>
      </c>
      <c r="V616" s="8">
        <f t="shared" si="70"/>
        <v>0.84199999999999875</v>
      </c>
    </row>
    <row r="617" spans="1:22" ht="11.25" customHeight="1" x14ac:dyDescent="0.2">
      <c r="A617" s="1" t="str">
        <f t="shared" si="67"/>
        <v>1992_AUS</v>
      </c>
      <c r="B617" s="1" t="str">
        <f t="shared" si="68"/>
        <v>1992_AUS#ab</v>
      </c>
      <c r="C617" s="3">
        <v>33916</v>
      </c>
      <c r="D617" s="1">
        <f t="shared" si="69"/>
        <v>1992</v>
      </c>
      <c r="E617" s="1" t="s">
        <v>1301</v>
      </c>
      <c r="F617" s="1" t="s">
        <v>12</v>
      </c>
      <c r="G617" s="6" t="s">
        <v>13</v>
      </c>
      <c r="H617" s="2">
        <v>17</v>
      </c>
      <c r="I617" s="2" t="s">
        <v>1330</v>
      </c>
      <c r="J617" s="2" t="s">
        <v>1331</v>
      </c>
      <c r="K617" s="2" t="s">
        <v>1215</v>
      </c>
      <c r="L617" s="2">
        <v>55</v>
      </c>
      <c r="P617" s="1" t="s">
        <v>1356</v>
      </c>
      <c r="Q617" s="1">
        <v>23</v>
      </c>
      <c r="R617" s="1" t="s">
        <v>1332</v>
      </c>
      <c r="T617" s="8">
        <f t="shared" si="65"/>
        <v>81.052999999999997</v>
      </c>
      <c r="U617" s="8">
        <f t="shared" si="66"/>
        <v>78.138000000000005</v>
      </c>
      <c r="V617" s="8">
        <f t="shared" si="70"/>
        <v>2.914999999999992</v>
      </c>
    </row>
    <row r="618" spans="1:22" ht="11.25" customHeight="1" x14ac:dyDescent="0.2">
      <c r="A618" s="1" t="str">
        <f t="shared" si="67"/>
        <v>1992_AUS</v>
      </c>
      <c r="B618" s="1" t="str">
        <f t="shared" si="68"/>
        <v>1992_AUS#ab</v>
      </c>
      <c r="C618" s="3">
        <v>33916</v>
      </c>
      <c r="D618" s="1">
        <f t="shared" si="69"/>
        <v>1992</v>
      </c>
      <c r="E618" s="1" t="s">
        <v>1301</v>
      </c>
      <c r="F618" s="1" t="s">
        <v>12</v>
      </c>
      <c r="G618" s="6" t="s">
        <v>13</v>
      </c>
      <c r="H618" s="2">
        <v>29</v>
      </c>
      <c r="I618" s="2" t="s">
        <v>1151</v>
      </c>
      <c r="J618" s="2" t="s">
        <v>1326</v>
      </c>
      <c r="K618" s="2" t="s">
        <v>1271</v>
      </c>
      <c r="L618" s="2">
        <v>51</v>
      </c>
      <c r="P618" s="1" t="s">
        <v>1354</v>
      </c>
      <c r="Q618" s="1">
        <v>21</v>
      </c>
      <c r="R618" s="1" t="s">
        <v>1327</v>
      </c>
      <c r="T618" s="8">
        <f t="shared" si="65"/>
        <v>79.894999999999996</v>
      </c>
      <c r="U618" s="8">
        <f t="shared" si="66"/>
        <v>77.808000000000007</v>
      </c>
      <c r="V618" s="8">
        <f t="shared" si="70"/>
        <v>2.0869999999999891</v>
      </c>
    </row>
    <row r="619" spans="1:22" ht="11.25" customHeight="1" x14ac:dyDescent="0.2">
      <c r="A619" s="1" t="str">
        <f t="shared" si="67"/>
        <v>1992_AUS</v>
      </c>
      <c r="B619" s="1" t="str">
        <f t="shared" si="68"/>
        <v>1992_AUS#ab</v>
      </c>
      <c r="C619" s="3">
        <v>33916</v>
      </c>
      <c r="D619" s="1">
        <f t="shared" si="69"/>
        <v>1992</v>
      </c>
      <c r="E619" s="1" t="s">
        <v>1301</v>
      </c>
      <c r="F619" s="1" t="s">
        <v>12</v>
      </c>
      <c r="G619" s="6" t="s">
        <v>13</v>
      </c>
      <c r="H619" s="2">
        <v>6</v>
      </c>
      <c r="I619" s="2" t="s">
        <v>1254</v>
      </c>
      <c r="J619" s="2" t="s">
        <v>38</v>
      </c>
      <c r="K619" s="2" t="s">
        <v>24</v>
      </c>
      <c r="L619" s="2">
        <v>50</v>
      </c>
      <c r="P619" s="1" t="s">
        <v>1342</v>
      </c>
      <c r="Q619" s="1">
        <v>3</v>
      </c>
      <c r="R619" s="1" t="s">
        <v>1304</v>
      </c>
      <c r="S619" s="1">
        <v>32</v>
      </c>
      <c r="T619" s="8">
        <f t="shared" si="65"/>
        <v>78.069000000000003</v>
      </c>
      <c r="U619" s="8">
        <f t="shared" si="66"/>
        <v>74.37</v>
      </c>
      <c r="V619" s="8">
        <f t="shared" si="70"/>
        <v>3.6989999999999981</v>
      </c>
    </row>
    <row r="620" spans="1:22" ht="11.25" customHeight="1" x14ac:dyDescent="0.2">
      <c r="A620" s="1" t="str">
        <f t="shared" si="67"/>
        <v>1992_AUS</v>
      </c>
      <c r="B620" s="1" t="str">
        <f t="shared" si="68"/>
        <v>1992_AUS#ab</v>
      </c>
      <c r="C620" s="3">
        <v>33916</v>
      </c>
      <c r="D620" s="1">
        <f t="shared" si="69"/>
        <v>1992</v>
      </c>
      <c r="E620" s="1" t="s">
        <v>1301</v>
      </c>
      <c r="F620" s="1" t="s">
        <v>12</v>
      </c>
      <c r="G620" s="6" t="s">
        <v>13</v>
      </c>
      <c r="H620" s="2">
        <v>30</v>
      </c>
      <c r="I620" s="2" t="s">
        <v>1033</v>
      </c>
      <c r="J620" s="2" t="s">
        <v>1326</v>
      </c>
      <c r="K620" s="2" t="s">
        <v>1271</v>
      </c>
      <c r="L620" s="2">
        <v>35</v>
      </c>
      <c r="P620" s="1" t="s">
        <v>1357</v>
      </c>
      <c r="Q620" s="1">
        <v>26</v>
      </c>
      <c r="R620" s="1" t="s">
        <v>1336</v>
      </c>
      <c r="T620" s="8">
        <f t="shared" si="65"/>
        <v>81.501999999999995</v>
      </c>
      <c r="U620" s="8">
        <f t="shared" si="66"/>
        <v>78.861999999999995</v>
      </c>
      <c r="V620" s="8">
        <f t="shared" si="70"/>
        <v>2.6400000000000006</v>
      </c>
    </row>
    <row r="621" spans="1:22" ht="11.25" customHeight="1" x14ac:dyDescent="0.2">
      <c r="A621" s="1" t="str">
        <f t="shared" si="67"/>
        <v>1992_AUS</v>
      </c>
      <c r="B621" s="1" t="str">
        <f t="shared" si="68"/>
        <v>1992_AUS#ab</v>
      </c>
      <c r="C621" s="3">
        <v>33916</v>
      </c>
      <c r="D621" s="1">
        <f t="shared" si="69"/>
        <v>1992</v>
      </c>
      <c r="E621" s="1" t="s">
        <v>1301</v>
      </c>
      <c r="F621" s="1" t="s">
        <v>12</v>
      </c>
      <c r="G621" s="6" t="s">
        <v>13</v>
      </c>
      <c r="H621" s="2">
        <v>4</v>
      </c>
      <c r="I621" s="2" t="s">
        <v>1262</v>
      </c>
      <c r="J621" s="2" t="s">
        <v>984</v>
      </c>
      <c r="K621" s="2" t="s">
        <v>1215</v>
      </c>
      <c r="L621" s="2">
        <v>29</v>
      </c>
      <c r="P621" s="1" t="s">
        <v>1355</v>
      </c>
      <c r="Q621" s="1">
        <v>7</v>
      </c>
      <c r="R621" s="1" t="s">
        <v>1308</v>
      </c>
      <c r="T621" s="8">
        <f t="shared" si="65"/>
        <v>80.606999999999999</v>
      </c>
      <c r="U621" s="8">
        <f t="shared" si="66"/>
        <v>76.44</v>
      </c>
      <c r="V621" s="8">
        <f t="shared" si="70"/>
        <v>4.1670000000000016</v>
      </c>
    </row>
    <row r="622" spans="1:22" ht="11.25" customHeight="1" x14ac:dyDescent="0.2">
      <c r="A622" s="1" t="str">
        <f t="shared" si="67"/>
        <v>1992_AUS</v>
      </c>
      <c r="B622" s="1" t="str">
        <f t="shared" si="68"/>
        <v>1992_AUS#ab</v>
      </c>
      <c r="C622" s="3">
        <v>33916</v>
      </c>
      <c r="D622" s="1">
        <f t="shared" si="69"/>
        <v>1992</v>
      </c>
      <c r="E622" s="1" t="s">
        <v>1301</v>
      </c>
      <c r="F622" s="1" t="s">
        <v>12</v>
      </c>
      <c r="G622" s="6" t="s">
        <v>13</v>
      </c>
      <c r="H622" s="2">
        <v>5</v>
      </c>
      <c r="I622" s="2" t="s">
        <v>1176</v>
      </c>
      <c r="J622" s="2" t="s">
        <v>38</v>
      </c>
      <c r="K622" s="2" t="s">
        <v>24</v>
      </c>
      <c r="L622" s="2">
        <v>18</v>
      </c>
      <c r="P622" s="1" t="s">
        <v>1340</v>
      </c>
      <c r="Q622" s="1">
        <v>1</v>
      </c>
      <c r="R622" s="1" t="s">
        <v>1302</v>
      </c>
      <c r="S622" s="1">
        <v>18</v>
      </c>
      <c r="T622" s="8">
        <f t="shared" si="65"/>
        <v>77.822999999999993</v>
      </c>
      <c r="U622" s="8">
        <f t="shared" si="66"/>
        <v>73.731999999999999</v>
      </c>
      <c r="V622" s="8">
        <f t="shared" si="70"/>
        <v>4.090999999999994</v>
      </c>
    </row>
    <row r="623" spans="1:22" ht="11.25" customHeight="1" x14ac:dyDescent="0.2">
      <c r="A623" s="1" t="str">
        <f t="shared" si="67"/>
        <v>1992_AUS</v>
      </c>
      <c r="B623" s="1" t="str">
        <f t="shared" si="68"/>
        <v>1992_AUS#ab</v>
      </c>
      <c r="C623" s="3">
        <v>33916</v>
      </c>
      <c r="D623" s="1">
        <f t="shared" si="69"/>
        <v>1992</v>
      </c>
      <c r="E623" s="1" t="s">
        <v>1301</v>
      </c>
      <c r="F623" s="1" t="s">
        <v>12</v>
      </c>
      <c r="G623" s="6" t="s">
        <v>13</v>
      </c>
      <c r="H623" s="2">
        <v>1</v>
      </c>
      <c r="I623" s="2" t="s">
        <v>1244</v>
      </c>
      <c r="J623" s="2" t="s">
        <v>33</v>
      </c>
      <c r="K623" s="2" t="s">
        <v>107</v>
      </c>
      <c r="L623" s="2">
        <v>18</v>
      </c>
      <c r="P623" s="1" t="s">
        <v>1339</v>
      </c>
      <c r="Q623" s="1">
        <v>2</v>
      </c>
      <c r="R623" s="1" t="s">
        <v>1303</v>
      </c>
      <c r="T623" s="8">
        <f t="shared" si="65"/>
        <v>77.817999999999998</v>
      </c>
      <c r="U623" s="8">
        <f t="shared" si="66"/>
        <v>74.201999999999998</v>
      </c>
      <c r="V623" s="8">
        <f t="shared" si="70"/>
        <v>3.6159999999999997</v>
      </c>
    </row>
    <row r="624" spans="1:22" ht="11.25" customHeight="1" x14ac:dyDescent="0.2">
      <c r="A624" s="1" t="str">
        <f t="shared" si="67"/>
        <v>1992_AUS</v>
      </c>
      <c r="B624" s="1" t="str">
        <f t="shared" si="68"/>
        <v>1992_AUS#ab</v>
      </c>
      <c r="C624" s="3">
        <v>33916</v>
      </c>
      <c r="D624" s="1">
        <f t="shared" si="69"/>
        <v>1992</v>
      </c>
      <c r="E624" s="1" t="s">
        <v>1301</v>
      </c>
      <c r="F624" s="1" t="s">
        <v>12</v>
      </c>
      <c r="G624" s="6" t="s">
        <v>13</v>
      </c>
      <c r="H624" s="2">
        <v>33</v>
      </c>
      <c r="I624" s="2" t="s">
        <v>1324</v>
      </c>
      <c r="J624" s="2" t="s">
        <v>673</v>
      </c>
      <c r="K624" s="2" t="s">
        <v>1032</v>
      </c>
      <c r="L624" s="2">
        <v>7</v>
      </c>
      <c r="P624" s="1" t="s">
        <v>1358</v>
      </c>
      <c r="Q624" s="1">
        <v>20</v>
      </c>
      <c r="R624" s="1" t="s">
        <v>1325</v>
      </c>
      <c r="T624" s="8">
        <f t="shared" si="65"/>
        <v>82.317999999999998</v>
      </c>
      <c r="U624" s="8">
        <f t="shared" si="66"/>
        <v>77.805000000000007</v>
      </c>
      <c r="V624" s="8">
        <f t="shared" si="70"/>
        <v>4.512999999999991</v>
      </c>
    </row>
    <row r="625" spans="1:22" ht="11.25" customHeight="1" x14ac:dyDescent="0.2">
      <c r="A625" s="1" t="str">
        <f t="shared" si="67"/>
        <v>1992_AUS</v>
      </c>
      <c r="B625" s="1" t="str">
        <f t="shared" si="68"/>
        <v>1992_AUS#ab</v>
      </c>
      <c r="C625" s="3">
        <v>33916</v>
      </c>
      <c r="D625" s="1">
        <f t="shared" si="69"/>
        <v>1992</v>
      </c>
      <c r="E625" s="1" t="s">
        <v>1301</v>
      </c>
      <c r="F625" s="1" t="s">
        <v>12</v>
      </c>
      <c r="G625" s="6" t="s">
        <v>13</v>
      </c>
      <c r="H625" s="2">
        <v>26</v>
      </c>
      <c r="I625" s="2" t="s">
        <v>1270</v>
      </c>
      <c r="J625" s="2" t="s">
        <v>1087</v>
      </c>
      <c r="K625" s="2" t="s">
        <v>24</v>
      </c>
      <c r="L625" s="2">
        <v>4</v>
      </c>
      <c r="Q625" s="1">
        <v>9</v>
      </c>
      <c r="R625" s="1" t="s">
        <v>1310</v>
      </c>
      <c r="T625" s="8" t="str">
        <f t="shared" si="65"/>
        <v/>
      </c>
      <c r="U625" s="8">
        <f t="shared" si="66"/>
        <v>76.727000000000004</v>
      </c>
      <c r="V625" s="8" t="str">
        <f t="shared" si="70"/>
        <v/>
      </c>
    </row>
    <row r="626" spans="1:22" ht="11.25" customHeight="1" x14ac:dyDescent="0.2">
      <c r="A626" s="1" t="str">
        <f t="shared" si="67"/>
        <v>1992_AUS</v>
      </c>
      <c r="B626" s="1" t="str">
        <f t="shared" si="68"/>
        <v>1992_AUS#ab</v>
      </c>
      <c r="C626" s="3">
        <v>33916</v>
      </c>
      <c r="D626" s="1">
        <f t="shared" si="69"/>
        <v>1992</v>
      </c>
      <c r="E626" s="1" t="s">
        <v>1301</v>
      </c>
      <c r="F626" s="1" t="s">
        <v>12</v>
      </c>
      <c r="G626" s="6" t="s">
        <v>13</v>
      </c>
      <c r="H626" s="2">
        <v>9</v>
      </c>
      <c r="I626" s="2" t="s">
        <v>1192</v>
      </c>
      <c r="J626" s="2" t="s">
        <v>1089</v>
      </c>
      <c r="K626" s="2" t="s">
        <v>894</v>
      </c>
      <c r="Q626" s="1">
        <v>11</v>
      </c>
      <c r="R626" s="1" t="s">
        <v>1312</v>
      </c>
      <c r="T626" s="8" t="str">
        <f t="shared" si="65"/>
        <v/>
      </c>
      <c r="U626" s="8">
        <f t="shared" si="66"/>
        <v>76.936999999999998</v>
      </c>
      <c r="V626" s="8" t="str">
        <f t="shared" si="70"/>
        <v/>
      </c>
    </row>
    <row r="627" spans="1:22" ht="11.25" customHeight="1" x14ac:dyDescent="0.2">
      <c r="A627" s="1" t="str">
        <f t="shared" si="67"/>
        <v>1992_AUS</v>
      </c>
      <c r="B627" s="1" t="str">
        <f t="shared" si="68"/>
        <v>1992_AUS#ab</v>
      </c>
      <c r="C627" s="3">
        <v>33916</v>
      </c>
      <c r="D627" s="1">
        <f t="shared" si="69"/>
        <v>1992</v>
      </c>
      <c r="E627" s="1" t="s">
        <v>1301</v>
      </c>
      <c r="F627" s="1" t="s">
        <v>12</v>
      </c>
      <c r="G627" s="6" t="s">
        <v>13</v>
      </c>
      <c r="H627" s="2">
        <v>22</v>
      </c>
      <c r="I627" s="2" t="s">
        <v>1196</v>
      </c>
      <c r="J627" s="2" t="s">
        <v>1316</v>
      </c>
      <c r="K627" s="2" t="s">
        <v>5</v>
      </c>
      <c r="Q627" s="1">
        <v>14</v>
      </c>
      <c r="R627" s="1" t="s">
        <v>1317</v>
      </c>
      <c r="T627" s="8" t="str">
        <f t="shared" si="65"/>
        <v/>
      </c>
      <c r="U627" s="8">
        <f t="shared" si="66"/>
        <v>77.046999999999997</v>
      </c>
      <c r="V627" s="8" t="str">
        <f t="shared" si="70"/>
        <v/>
      </c>
    </row>
    <row r="628" spans="1:22" ht="11.25" customHeight="1" x14ac:dyDescent="0.2">
      <c r="A628" s="1" t="str">
        <f t="shared" si="67"/>
        <v>1992_AUS</v>
      </c>
      <c r="B628" s="1" t="str">
        <f t="shared" si="68"/>
        <v>1992_AUS#ab</v>
      </c>
      <c r="C628" s="3">
        <v>33916</v>
      </c>
      <c r="D628" s="1">
        <f t="shared" si="69"/>
        <v>1992</v>
      </c>
      <c r="E628" s="1" t="s">
        <v>1301</v>
      </c>
      <c r="F628" s="1" t="s">
        <v>12</v>
      </c>
      <c r="G628" s="6" t="s">
        <v>13</v>
      </c>
      <c r="H628" s="2">
        <v>3</v>
      </c>
      <c r="I628" s="2" t="s">
        <v>1314</v>
      </c>
      <c r="J628" s="2" t="s">
        <v>984</v>
      </c>
      <c r="K628" s="2" t="s">
        <v>1215</v>
      </c>
      <c r="Q628" s="1">
        <v>13</v>
      </c>
      <c r="R628" s="1" t="s">
        <v>1315</v>
      </c>
      <c r="T628" s="8" t="str">
        <f t="shared" si="65"/>
        <v/>
      </c>
      <c r="U628" s="8">
        <f t="shared" si="66"/>
        <v>77.037000000000006</v>
      </c>
      <c r="V628" s="8" t="str">
        <f t="shared" si="70"/>
        <v/>
      </c>
    </row>
    <row r="629" spans="1:22" ht="11.25" customHeight="1" x14ac:dyDescent="0.2">
      <c r="A629" s="1" t="str">
        <f t="shared" si="67"/>
        <v>1991_AUS</v>
      </c>
      <c r="B629" s="1" t="str">
        <f t="shared" si="68"/>
        <v>1991_AUS#1</v>
      </c>
      <c r="C629" s="3">
        <v>33545</v>
      </c>
      <c r="D629" s="1">
        <f t="shared" si="69"/>
        <v>1991</v>
      </c>
      <c r="E629" s="1" t="s">
        <v>1301</v>
      </c>
      <c r="F629" s="1" t="s">
        <v>12</v>
      </c>
      <c r="G629" s="6">
        <v>1</v>
      </c>
      <c r="H629" s="2">
        <v>1</v>
      </c>
      <c r="I629" s="2" t="s">
        <v>1244</v>
      </c>
      <c r="J629" s="2" t="s">
        <v>33</v>
      </c>
      <c r="K629" s="2" t="s">
        <v>107</v>
      </c>
      <c r="L629" s="2">
        <v>14</v>
      </c>
      <c r="M629" s="2">
        <v>5</v>
      </c>
      <c r="P629" s="1" t="s">
        <v>1403</v>
      </c>
      <c r="Q629" s="1">
        <v>1</v>
      </c>
      <c r="R629" s="1" t="s">
        <v>1359</v>
      </c>
      <c r="S629" s="1">
        <v>14</v>
      </c>
      <c r="T629" s="8">
        <f t="shared" si="65"/>
        <v>102.545</v>
      </c>
      <c r="U629" s="8">
        <f t="shared" si="66"/>
        <v>74.040999999999997</v>
      </c>
      <c r="V629" s="8">
        <f t="shared" si="70"/>
        <v>28.504000000000005</v>
      </c>
    </row>
    <row r="630" spans="1:22" ht="11.25" customHeight="1" x14ac:dyDescent="0.2">
      <c r="A630" s="1" t="str">
        <f t="shared" si="67"/>
        <v>1991_AUS</v>
      </c>
      <c r="B630" s="1" t="str">
        <f t="shared" si="68"/>
        <v>1991_AUS#2</v>
      </c>
      <c r="C630" s="3">
        <v>33545</v>
      </c>
      <c r="D630" s="1">
        <f t="shared" si="69"/>
        <v>1991</v>
      </c>
      <c r="E630" s="1" t="s">
        <v>1301</v>
      </c>
      <c r="F630" s="1" t="s">
        <v>12</v>
      </c>
      <c r="G630" s="6">
        <v>2</v>
      </c>
      <c r="H630" s="2">
        <v>5</v>
      </c>
      <c r="I630" s="2" t="s">
        <v>1176</v>
      </c>
      <c r="J630" s="2" t="s">
        <v>38</v>
      </c>
      <c r="K630" s="2" t="s">
        <v>24</v>
      </c>
      <c r="L630" s="2">
        <v>14</v>
      </c>
      <c r="M630" s="2">
        <v>3</v>
      </c>
      <c r="P630" s="1" t="s">
        <v>1405</v>
      </c>
      <c r="Q630" s="1">
        <v>3</v>
      </c>
      <c r="R630" s="1" t="s">
        <v>1361</v>
      </c>
      <c r="T630" s="8">
        <f t="shared" si="65"/>
        <v>102.908</v>
      </c>
      <c r="U630" s="8">
        <f t="shared" si="66"/>
        <v>74.822000000000003</v>
      </c>
      <c r="V630" s="8">
        <f t="shared" si="70"/>
        <v>28.085999999999999</v>
      </c>
    </row>
    <row r="631" spans="1:22" ht="11.25" customHeight="1" x14ac:dyDescent="0.2">
      <c r="A631" s="1" t="str">
        <f t="shared" si="67"/>
        <v>1991_AUS</v>
      </c>
      <c r="B631" s="1" t="str">
        <f t="shared" si="68"/>
        <v>1991_AUS#3</v>
      </c>
      <c r="C631" s="3">
        <v>33545</v>
      </c>
      <c r="D631" s="1">
        <f t="shared" si="69"/>
        <v>1991</v>
      </c>
      <c r="E631" s="1" t="s">
        <v>1301</v>
      </c>
      <c r="F631" s="1" t="s">
        <v>12</v>
      </c>
      <c r="G631" s="6">
        <v>3</v>
      </c>
      <c r="H631" s="2">
        <v>2</v>
      </c>
      <c r="I631" s="2" t="s">
        <v>1029</v>
      </c>
      <c r="J631" s="2" t="s">
        <v>33</v>
      </c>
      <c r="K631" s="2" t="s">
        <v>107</v>
      </c>
      <c r="L631" s="2">
        <v>14</v>
      </c>
      <c r="M631" s="2">
        <v>2</v>
      </c>
      <c r="P631" s="1" t="s">
        <v>1402</v>
      </c>
      <c r="Q631" s="1">
        <v>2</v>
      </c>
      <c r="R631" s="1" t="s">
        <v>1360</v>
      </c>
      <c r="T631" s="8">
        <f t="shared" si="65"/>
        <v>101.14100000000001</v>
      </c>
      <c r="U631" s="8">
        <f t="shared" si="66"/>
        <v>74.385000000000005</v>
      </c>
      <c r="V631" s="8">
        <f t="shared" si="70"/>
        <v>26.756</v>
      </c>
    </row>
    <row r="632" spans="1:22" ht="11.25" customHeight="1" x14ac:dyDescent="0.2">
      <c r="A632" s="1" t="str">
        <f t="shared" si="67"/>
        <v>1991_AUS</v>
      </c>
      <c r="B632" s="1" t="str">
        <f t="shared" si="68"/>
        <v>1991_AUS#4</v>
      </c>
      <c r="C632" s="3">
        <v>33545</v>
      </c>
      <c r="D632" s="1">
        <f t="shared" si="69"/>
        <v>1991</v>
      </c>
      <c r="E632" s="1" t="s">
        <v>1301</v>
      </c>
      <c r="F632" s="1" t="s">
        <v>12</v>
      </c>
      <c r="G632" s="6">
        <v>4</v>
      </c>
      <c r="H632" s="2">
        <v>20</v>
      </c>
      <c r="I632" s="2" t="s">
        <v>1363</v>
      </c>
      <c r="J632" s="2" t="s">
        <v>844</v>
      </c>
      <c r="K632" s="2" t="s">
        <v>712</v>
      </c>
      <c r="L632" s="2">
        <v>14</v>
      </c>
      <c r="M632" s="2">
        <v>1.5</v>
      </c>
      <c r="P632" s="1" t="s">
        <v>1404</v>
      </c>
      <c r="Q632" s="1">
        <v>5</v>
      </c>
      <c r="R632" s="1" t="s">
        <v>1364</v>
      </c>
      <c r="T632" s="8">
        <f t="shared" si="65"/>
        <v>102.616</v>
      </c>
      <c r="U632" s="8">
        <f t="shared" si="66"/>
        <v>75.290999999999997</v>
      </c>
      <c r="V632" s="8">
        <f t="shared" si="70"/>
        <v>27.325000000000003</v>
      </c>
    </row>
    <row r="633" spans="1:22" ht="11.25" customHeight="1" x14ac:dyDescent="0.2">
      <c r="A633" s="1" t="str">
        <f t="shared" si="67"/>
        <v>1991_AUS</v>
      </c>
      <c r="B633" s="1" t="str">
        <f t="shared" si="68"/>
        <v>1991_AUS#5</v>
      </c>
      <c r="C633" s="3">
        <v>33545</v>
      </c>
      <c r="D633" s="1">
        <f t="shared" si="69"/>
        <v>1991</v>
      </c>
      <c r="E633" s="1" t="s">
        <v>1301</v>
      </c>
      <c r="F633" s="1" t="s">
        <v>12</v>
      </c>
      <c r="G633" s="6">
        <v>5</v>
      </c>
      <c r="H633" s="2">
        <v>6</v>
      </c>
      <c r="I633" s="2" t="s">
        <v>1254</v>
      </c>
      <c r="J633" s="2" t="s">
        <v>38</v>
      </c>
      <c r="K633" s="2" t="s">
        <v>24</v>
      </c>
      <c r="L633" s="2">
        <v>14</v>
      </c>
      <c r="M633" s="2">
        <v>1</v>
      </c>
      <c r="P633" s="1" t="s">
        <v>1410</v>
      </c>
      <c r="Q633" s="1">
        <v>4</v>
      </c>
      <c r="R633" s="1" t="s">
        <v>1362</v>
      </c>
      <c r="T633" s="8">
        <f t="shared" si="65"/>
        <v>105.297</v>
      </c>
      <c r="U633" s="8">
        <f t="shared" si="66"/>
        <v>75.057000000000002</v>
      </c>
      <c r="V633" s="8">
        <f t="shared" si="70"/>
        <v>30.239999999999995</v>
      </c>
    </row>
    <row r="634" spans="1:22" ht="11.25" customHeight="1" x14ac:dyDescent="0.2">
      <c r="A634" s="1" t="str">
        <f t="shared" si="67"/>
        <v>1991_AUS</v>
      </c>
      <c r="B634" s="1" t="str">
        <f t="shared" si="68"/>
        <v>1991_AUS#6</v>
      </c>
      <c r="C634" s="3">
        <v>33545</v>
      </c>
      <c r="D634" s="1">
        <f t="shared" si="69"/>
        <v>1991</v>
      </c>
      <c r="E634" s="1" t="s">
        <v>1301</v>
      </c>
      <c r="F634" s="1" t="s">
        <v>12</v>
      </c>
      <c r="G634" s="6">
        <v>6</v>
      </c>
      <c r="H634" s="2">
        <v>27</v>
      </c>
      <c r="I634" s="2" t="s">
        <v>1137</v>
      </c>
      <c r="J634" s="2" t="s">
        <v>5</v>
      </c>
      <c r="K634" s="2" t="s">
        <v>5</v>
      </c>
      <c r="L634" s="2">
        <v>14</v>
      </c>
      <c r="M634" s="2">
        <v>0.5</v>
      </c>
      <c r="P634" s="1" t="s">
        <v>1411</v>
      </c>
      <c r="Q634" s="1">
        <v>8</v>
      </c>
      <c r="R634" s="1" t="s">
        <v>1367</v>
      </c>
      <c r="T634" s="8">
        <f t="shared" si="65"/>
        <v>105.599</v>
      </c>
      <c r="U634" s="8">
        <f t="shared" si="66"/>
        <v>76.203000000000003</v>
      </c>
      <c r="V634" s="8">
        <f t="shared" si="70"/>
        <v>29.396000000000001</v>
      </c>
    </row>
    <row r="635" spans="1:22" ht="11.25" customHeight="1" x14ac:dyDescent="0.2">
      <c r="A635" s="1" t="str">
        <f t="shared" si="67"/>
        <v>1991_AUS</v>
      </c>
      <c r="B635" s="1" t="str">
        <f t="shared" si="68"/>
        <v>1991_AUS#7</v>
      </c>
      <c r="C635" s="3">
        <v>33545</v>
      </c>
      <c r="D635" s="1">
        <f t="shared" si="69"/>
        <v>1991</v>
      </c>
      <c r="E635" s="1" t="s">
        <v>1301</v>
      </c>
      <c r="F635" s="1" t="s">
        <v>12</v>
      </c>
      <c r="G635" s="6">
        <v>7</v>
      </c>
      <c r="H635" s="2">
        <v>21</v>
      </c>
      <c r="I635" s="2" t="s">
        <v>1373</v>
      </c>
      <c r="J635" s="2" t="s">
        <v>1316</v>
      </c>
      <c r="K635" s="2" t="s">
        <v>1370</v>
      </c>
      <c r="L635" s="2">
        <v>14</v>
      </c>
      <c r="P635" s="1" t="s">
        <v>1408</v>
      </c>
      <c r="Q635" s="1">
        <v>13</v>
      </c>
      <c r="R635" s="1" t="s">
        <v>1374</v>
      </c>
      <c r="T635" s="8">
        <f t="shared" ref="T635:T696" si="71">IF(ISBLANK($P635),"",LEFT($P635,1)*60+(RIGHT(LEFT($P635,4),2))+("0,"&amp;RIGHT($P635,3)))</f>
        <v>104.93300000000001</v>
      </c>
      <c r="U635" s="8">
        <f t="shared" ref="U635:U696" si="72">IF(ISBLANK($R635),"",LEFT($R635,1)*60+(RIGHT(LEFT($R635,4),2))+("0,"&amp;RIGHT($R635,3)))</f>
        <v>77.341999999999999</v>
      </c>
      <c r="V635" s="8">
        <f t="shared" si="70"/>
        <v>27.591000000000008</v>
      </c>
    </row>
    <row r="636" spans="1:22" ht="11.25" customHeight="1" x14ac:dyDescent="0.2">
      <c r="A636" s="1" t="str">
        <f t="shared" si="67"/>
        <v>1991_AUS</v>
      </c>
      <c r="B636" s="1" t="str">
        <f t="shared" si="68"/>
        <v>1991_AUS#8</v>
      </c>
      <c r="C636" s="3">
        <v>33545</v>
      </c>
      <c r="D636" s="1">
        <f t="shared" si="69"/>
        <v>1991</v>
      </c>
      <c r="E636" s="1" t="s">
        <v>1301</v>
      </c>
      <c r="F636" s="1" t="s">
        <v>12</v>
      </c>
      <c r="G636" s="6">
        <v>8</v>
      </c>
      <c r="H636" s="2">
        <v>33</v>
      </c>
      <c r="I636" s="2" t="s">
        <v>1262</v>
      </c>
      <c r="J636" s="2" t="s">
        <v>673</v>
      </c>
      <c r="K636" s="2" t="s">
        <v>712</v>
      </c>
      <c r="L636" s="2">
        <v>14</v>
      </c>
      <c r="P636" s="1" t="s">
        <v>1409</v>
      </c>
      <c r="Q636" s="1">
        <v>12</v>
      </c>
      <c r="R636" s="1" t="s">
        <v>1372</v>
      </c>
      <c r="T636" s="8">
        <f t="shared" si="71"/>
        <v>105.264</v>
      </c>
      <c r="U636" s="8">
        <f t="shared" si="72"/>
        <v>77.05</v>
      </c>
      <c r="V636" s="8">
        <f t="shared" si="70"/>
        <v>28.213999999999999</v>
      </c>
    </row>
    <row r="637" spans="1:22" ht="11.25" customHeight="1" x14ac:dyDescent="0.2">
      <c r="A637" s="1" t="str">
        <f t="shared" si="67"/>
        <v>1991_AUS</v>
      </c>
      <c r="B637" s="1" t="str">
        <f t="shared" si="68"/>
        <v>1991_AUS#9</v>
      </c>
      <c r="C637" s="3">
        <v>33545</v>
      </c>
      <c r="D637" s="1">
        <f t="shared" si="69"/>
        <v>1991</v>
      </c>
      <c r="E637" s="1" t="s">
        <v>1301</v>
      </c>
      <c r="F637" s="1" t="s">
        <v>12</v>
      </c>
      <c r="G637" s="6">
        <v>9</v>
      </c>
      <c r="H637" s="2">
        <v>32</v>
      </c>
      <c r="I637" s="2" t="s">
        <v>941</v>
      </c>
      <c r="J637" s="2" t="s">
        <v>673</v>
      </c>
      <c r="K637" s="2" t="s">
        <v>712</v>
      </c>
      <c r="L637" s="2">
        <v>14</v>
      </c>
      <c r="P637" s="1" t="s">
        <v>1406</v>
      </c>
      <c r="Q637" s="1">
        <v>16</v>
      </c>
      <c r="R637" s="1" t="s">
        <v>1378</v>
      </c>
      <c r="T637" s="8">
        <f t="shared" si="71"/>
        <v>103.51900000000001</v>
      </c>
      <c r="U637" s="8">
        <f t="shared" si="72"/>
        <v>77.361999999999995</v>
      </c>
      <c r="V637" s="8">
        <f t="shared" si="70"/>
        <v>26.157000000000011</v>
      </c>
    </row>
    <row r="638" spans="1:22" ht="11.25" customHeight="1" x14ac:dyDescent="0.2">
      <c r="A638" s="1" t="str">
        <f t="shared" si="67"/>
        <v>1991_AUS</v>
      </c>
      <c r="B638" s="1" t="str">
        <f t="shared" si="68"/>
        <v>1991_AUS#10</v>
      </c>
      <c r="C638" s="3">
        <v>33545</v>
      </c>
      <c r="D638" s="1">
        <f t="shared" si="69"/>
        <v>1991</v>
      </c>
      <c r="E638" s="1" t="s">
        <v>1301</v>
      </c>
      <c r="F638" s="1" t="s">
        <v>12</v>
      </c>
      <c r="G638" s="6">
        <v>10</v>
      </c>
      <c r="H638" s="2">
        <v>4</v>
      </c>
      <c r="I638" s="2" t="s">
        <v>1318</v>
      </c>
      <c r="J638" s="2" t="s">
        <v>984</v>
      </c>
      <c r="K638" s="2" t="s">
        <v>107</v>
      </c>
      <c r="L638" s="2">
        <v>14</v>
      </c>
      <c r="P638" s="1" t="s">
        <v>1413</v>
      </c>
      <c r="Q638" s="1">
        <v>9</v>
      </c>
      <c r="R638" s="1" t="s">
        <v>1368</v>
      </c>
      <c r="T638" s="8">
        <f t="shared" si="71"/>
        <v>105.91200000000001</v>
      </c>
      <c r="U638" s="8">
        <f t="shared" si="72"/>
        <v>76.253</v>
      </c>
      <c r="V638" s="8">
        <f t="shared" si="70"/>
        <v>29.659000000000006</v>
      </c>
    </row>
    <row r="639" spans="1:22" ht="11.25" customHeight="1" x14ac:dyDescent="0.2">
      <c r="A639" s="1" t="str">
        <f t="shared" si="67"/>
        <v>1991_AUS</v>
      </c>
      <c r="B639" s="1" t="str">
        <f t="shared" si="68"/>
        <v>1991_AUS#11</v>
      </c>
      <c r="C639" s="3">
        <v>33545</v>
      </c>
      <c r="D639" s="1">
        <f t="shared" si="69"/>
        <v>1991</v>
      </c>
      <c r="E639" s="1" t="s">
        <v>1301</v>
      </c>
      <c r="F639" s="1" t="s">
        <v>12</v>
      </c>
      <c r="G639" s="6">
        <v>11</v>
      </c>
      <c r="H639" s="2">
        <v>12</v>
      </c>
      <c r="I639" s="2" t="s">
        <v>896</v>
      </c>
      <c r="J639" s="2" t="s">
        <v>229</v>
      </c>
      <c r="K639" s="2" t="s">
        <v>1370</v>
      </c>
      <c r="L639" s="2">
        <v>14</v>
      </c>
      <c r="P639" s="1" t="s">
        <v>1414</v>
      </c>
      <c r="Q639" s="1">
        <v>21</v>
      </c>
      <c r="R639" s="1" t="s">
        <v>1384</v>
      </c>
      <c r="T639" s="8">
        <f t="shared" si="71"/>
        <v>106.437</v>
      </c>
      <c r="U639" s="8">
        <f t="shared" si="72"/>
        <v>78.090999999999994</v>
      </c>
      <c r="V639" s="8">
        <f t="shared" si="70"/>
        <v>28.346000000000004</v>
      </c>
    </row>
    <row r="640" spans="1:22" ht="11.25" customHeight="1" x14ac:dyDescent="0.2">
      <c r="A640" s="1" t="str">
        <f t="shared" si="67"/>
        <v>1991_AUS</v>
      </c>
      <c r="B640" s="1" t="str">
        <f t="shared" si="68"/>
        <v>1991_AUS#12</v>
      </c>
      <c r="C640" s="3">
        <v>33545</v>
      </c>
      <c r="D640" s="1">
        <f t="shared" si="69"/>
        <v>1991</v>
      </c>
      <c r="E640" s="1" t="s">
        <v>1301</v>
      </c>
      <c r="F640" s="1" t="s">
        <v>12</v>
      </c>
      <c r="G640" s="6">
        <v>12</v>
      </c>
      <c r="H640" s="2">
        <v>22</v>
      </c>
      <c r="I640" s="2" t="s">
        <v>1194</v>
      </c>
      <c r="J640" s="2" t="s">
        <v>1316</v>
      </c>
      <c r="K640" s="2" t="s">
        <v>1370</v>
      </c>
      <c r="L640" s="2">
        <v>14</v>
      </c>
      <c r="P640" s="1" t="s">
        <v>1420</v>
      </c>
      <c r="Q640" s="1">
        <v>11</v>
      </c>
      <c r="R640" s="1" t="s">
        <v>1371</v>
      </c>
      <c r="T640" s="8">
        <f t="shared" si="71"/>
        <v>108.018</v>
      </c>
      <c r="U640" s="8">
        <f t="shared" si="72"/>
        <v>76.870999999999995</v>
      </c>
      <c r="V640" s="8">
        <f t="shared" si="70"/>
        <v>31.147000000000006</v>
      </c>
    </row>
    <row r="641" spans="1:22" ht="11.25" customHeight="1" x14ac:dyDescent="0.2">
      <c r="A641" s="1" t="str">
        <f t="shared" si="67"/>
        <v>1991_AUS</v>
      </c>
      <c r="B641" s="1" t="str">
        <f t="shared" si="68"/>
        <v>1991_AUS#13</v>
      </c>
      <c r="C641" s="3">
        <v>33545</v>
      </c>
      <c r="D641" s="1">
        <f t="shared" si="69"/>
        <v>1991</v>
      </c>
      <c r="E641" s="1" t="s">
        <v>1301</v>
      </c>
      <c r="F641" s="1" t="s">
        <v>12</v>
      </c>
      <c r="G641" s="6">
        <v>13</v>
      </c>
      <c r="H641" s="2">
        <v>9</v>
      </c>
      <c r="I641" s="2" t="s">
        <v>1192</v>
      </c>
      <c r="J641" s="2" t="s">
        <v>1089</v>
      </c>
      <c r="K641" s="2" t="s">
        <v>712</v>
      </c>
      <c r="L641" s="2">
        <v>14</v>
      </c>
      <c r="P641" s="1" t="s">
        <v>1417</v>
      </c>
      <c r="Q641" s="1">
        <v>15</v>
      </c>
      <c r="R641" s="1" t="s">
        <v>1377</v>
      </c>
      <c r="T641" s="8">
        <f t="shared" si="71"/>
        <v>107.03</v>
      </c>
      <c r="U641" s="8">
        <f t="shared" si="72"/>
        <v>77.355000000000004</v>
      </c>
      <c r="V641" s="8">
        <f t="shared" si="70"/>
        <v>29.674999999999997</v>
      </c>
    </row>
    <row r="642" spans="1:22" ht="11.25" customHeight="1" x14ac:dyDescent="0.2">
      <c r="A642" s="1" t="str">
        <f t="shared" si="67"/>
        <v>1991_AUS</v>
      </c>
      <c r="B642" s="1" t="str">
        <f t="shared" si="68"/>
        <v>1991_AUS#14</v>
      </c>
      <c r="C642" s="3">
        <v>33545</v>
      </c>
      <c r="D642" s="1">
        <f t="shared" si="69"/>
        <v>1991</v>
      </c>
      <c r="E642" s="1" t="s">
        <v>1301</v>
      </c>
      <c r="F642" s="1" t="s">
        <v>12</v>
      </c>
      <c r="G642" s="6">
        <v>14</v>
      </c>
      <c r="H642" s="2">
        <v>15</v>
      </c>
      <c r="I642" s="2" t="s">
        <v>1324</v>
      </c>
      <c r="J642" s="2" t="s">
        <v>1375</v>
      </c>
      <c r="K642" s="2" t="s">
        <v>1215</v>
      </c>
      <c r="L642" s="2">
        <v>13</v>
      </c>
      <c r="P642" s="1" t="s">
        <v>1418</v>
      </c>
      <c r="Q642" s="1">
        <v>14</v>
      </c>
      <c r="R642" s="1" t="s">
        <v>1376</v>
      </c>
      <c r="T642" s="8">
        <f t="shared" si="71"/>
        <v>107.395</v>
      </c>
      <c r="U642" s="8">
        <f t="shared" si="72"/>
        <v>77.343999999999994</v>
      </c>
      <c r="V642" s="8">
        <f t="shared" si="70"/>
        <v>30.051000000000002</v>
      </c>
    </row>
    <row r="643" spans="1:22" ht="11.25" customHeight="1" x14ac:dyDescent="0.2">
      <c r="A643" s="1" t="str">
        <f t="shared" ref="A643:A706" si="73">D643&amp;"_"&amp;UPPER(LEFT(F643,3))</f>
        <v>1991_AUS</v>
      </c>
      <c r="B643" s="1" t="str">
        <f t="shared" ref="B643:B706" si="74">$D643&amp;"_"&amp;UPPER(LEFT($F643,3))&amp;"#"&amp;$G643</f>
        <v>1991_AUS#15</v>
      </c>
      <c r="C643" s="3">
        <v>33545</v>
      </c>
      <c r="D643" s="1">
        <f t="shared" si="69"/>
        <v>1991</v>
      </c>
      <c r="E643" s="1" t="s">
        <v>1301</v>
      </c>
      <c r="F643" s="1" t="s">
        <v>12</v>
      </c>
      <c r="G643" s="6">
        <v>15</v>
      </c>
      <c r="H643" s="2">
        <v>10</v>
      </c>
      <c r="I643" s="2" t="s">
        <v>1386</v>
      </c>
      <c r="J643" s="2" t="s">
        <v>1089</v>
      </c>
      <c r="K643" s="2" t="s">
        <v>712</v>
      </c>
      <c r="L643" s="2">
        <v>13</v>
      </c>
      <c r="P643" s="1" t="s">
        <v>1419</v>
      </c>
      <c r="Q643" s="1">
        <v>23</v>
      </c>
      <c r="R643" s="1" t="s">
        <v>1387</v>
      </c>
      <c r="T643" s="8">
        <f t="shared" si="71"/>
        <v>107.42100000000001</v>
      </c>
      <c r="U643" s="8">
        <f t="shared" si="72"/>
        <v>78.156999999999996</v>
      </c>
      <c r="V643" s="8">
        <f t="shared" si="70"/>
        <v>29.26400000000001</v>
      </c>
    </row>
    <row r="644" spans="1:22" ht="11.25" customHeight="1" x14ac:dyDescent="0.2">
      <c r="A644" s="1" t="str">
        <f t="shared" si="73"/>
        <v>1991_AUS</v>
      </c>
      <c r="B644" s="1" t="str">
        <f t="shared" si="74"/>
        <v>1991_AUS#16</v>
      </c>
      <c r="C644" s="3">
        <v>33545</v>
      </c>
      <c r="D644" s="1">
        <f t="shared" si="69"/>
        <v>1991</v>
      </c>
      <c r="E644" s="1" t="s">
        <v>1301</v>
      </c>
      <c r="F644" s="1" t="s">
        <v>12</v>
      </c>
      <c r="G644" s="6">
        <v>16</v>
      </c>
      <c r="H644" s="2">
        <v>24</v>
      </c>
      <c r="I644" s="2" t="s">
        <v>1146</v>
      </c>
      <c r="J644" s="2" t="s">
        <v>675</v>
      </c>
      <c r="K644" s="2" t="s">
        <v>5</v>
      </c>
      <c r="L644" s="2">
        <v>13</v>
      </c>
      <c r="P644" s="1" t="s">
        <v>1416</v>
      </c>
      <c r="Q644" s="1">
        <v>18</v>
      </c>
      <c r="R644" s="1" t="s">
        <v>1381</v>
      </c>
      <c r="T644" s="8">
        <f t="shared" si="71"/>
        <v>107</v>
      </c>
      <c r="U644" s="8">
        <f t="shared" si="72"/>
        <v>77.638999999999996</v>
      </c>
      <c r="V644" s="8">
        <f t="shared" si="70"/>
        <v>29.361000000000004</v>
      </c>
    </row>
    <row r="645" spans="1:22" ht="11.25" customHeight="1" x14ac:dyDescent="0.2">
      <c r="A645" s="1" t="str">
        <f t="shared" si="73"/>
        <v>1991_AUS</v>
      </c>
      <c r="B645" s="1" t="str">
        <f t="shared" si="74"/>
        <v>1991_AUS#17</v>
      </c>
      <c r="C645" s="3">
        <v>33545</v>
      </c>
      <c r="D645" s="1">
        <f t="shared" si="69"/>
        <v>1991</v>
      </c>
      <c r="E645" s="1" t="s">
        <v>1301</v>
      </c>
      <c r="F645" s="1" t="s">
        <v>12</v>
      </c>
      <c r="G645" s="6">
        <v>17</v>
      </c>
      <c r="H645" s="2">
        <v>8</v>
      </c>
      <c r="I645" s="2" t="s">
        <v>1133</v>
      </c>
      <c r="J645" s="2" t="s">
        <v>1379</v>
      </c>
      <c r="K645" s="2" t="s">
        <v>1032</v>
      </c>
      <c r="L645" s="2">
        <v>13</v>
      </c>
      <c r="P645" s="1" t="s">
        <v>1415</v>
      </c>
      <c r="Q645" s="1">
        <v>17</v>
      </c>
      <c r="R645" s="1" t="s">
        <v>1380</v>
      </c>
      <c r="T645" s="8">
        <f t="shared" si="71"/>
        <v>106.821</v>
      </c>
      <c r="U645" s="8">
        <f t="shared" si="72"/>
        <v>77.364999999999995</v>
      </c>
      <c r="V645" s="8">
        <f t="shared" si="70"/>
        <v>29.456000000000003</v>
      </c>
    </row>
    <row r="646" spans="1:22" ht="11.25" customHeight="1" x14ac:dyDescent="0.2">
      <c r="A646" s="1" t="str">
        <f t="shared" si="73"/>
        <v>1991_AUS</v>
      </c>
      <c r="B646" s="1" t="str">
        <f t="shared" si="74"/>
        <v>1991_AUS#18</v>
      </c>
      <c r="C646" s="3">
        <v>33545</v>
      </c>
      <c r="D646" s="1">
        <f t="shared" si="69"/>
        <v>1991</v>
      </c>
      <c r="E646" s="1" t="s">
        <v>1301</v>
      </c>
      <c r="F646" s="1" t="s">
        <v>12</v>
      </c>
      <c r="G646" s="6">
        <v>18</v>
      </c>
      <c r="H646" s="2">
        <v>26</v>
      </c>
      <c r="I646" s="2" t="s">
        <v>1270</v>
      </c>
      <c r="J646" s="2" t="s">
        <v>1087</v>
      </c>
      <c r="K646" s="2" t="s">
        <v>1271</v>
      </c>
      <c r="L646" s="2">
        <v>13</v>
      </c>
      <c r="P646" s="1" t="s">
        <v>1423</v>
      </c>
      <c r="Q646" s="1">
        <v>22</v>
      </c>
      <c r="R646" s="1" t="s">
        <v>1385</v>
      </c>
      <c r="T646" s="8">
        <f t="shared" si="71"/>
        <v>110.04600000000001</v>
      </c>
      <c r="U646" s="8">
        <f t="shared" si="72"/>
        <v>78.111999999999995</v>
      </c>
      <c r="V646" s="8">
        <f t="shared" si="70"/>
        <v>31.934000000000012</v>
      </c>
    </row>
    <row r="647" spans="1:22" ht="11.25" customHeight="1" x14ac:dyDescent="0.2">
      <c r="A647" s="1" t="str">
        <f t="shared" si="73"/>
        <v>1991_AUS</v>
      </c>
      <c r="B647" s="1" t="str">
        <f t="shared" si="74"/>
        <v>1991_AUS#19</v>
      </c>
      <c r="C647" s="3">
        <v>33545</v>
      </c>
      <c r="D647" s="1">
        <f t="shared" si="69"/>
        <v>1991</v>
      </c>
      <c r="E647" s="1" t="s">
        <v>1301</v>
      </c>
      <c r="F647" s="1" t="s">
        <v>12</v>
      </c>
      <c r="G647" s="6">
        <v>19</v>
      </c>
      <c r="H647" s="2">
        <v>11</v>
      </c>
      <c r="I647" s="2" t="s">
        <v>845</v>
      </c>
      <c r="J647" s="2" t="s">
        <v>229</v>
      </c>
      <c r="K647" s="2" t="s">
        <v>1370</v>
      </c>
      <c r="L647" s="2">
        <v>13</v>
      </c>
      <c r="P647" s="1" t="s">
        <v>1424</v>
      </c>
      <c r="Q647" s="1">
        <v>25</v>
      </c>
      <c r="R647" s="1" t="s">
        <v>1390</v>
      </c>
      <c r="T647" s="8">
        <f t="shared" si="71"/>
        <v>110.949</v>
      </c>
      <c r="U647" s="8">
        <f t="shared" si="72"/>
        <v>78.271000000000001</v>
      </c>
      <c r="V647" s="8">
        <f t="shared" si="70"/>
        <v>32.677999999999997</v>
      </c>
    </row>
    <row r="648" spans="1:22" ht="11.25" customHeight="1" x14ac:dyDescent="0.2">
      <c r="A648" s="1" t="str">
        <f t="shared" si="73"/>
        <v>1991_AUS</v>
      </c>
      <c r="B648" s="1" t="str">
        <f t="shared" si="74"/>
        <v>1991_AUS#20</v>
      </c>
      <c r="C648" s="3">
        <v>33545</v>
      </c>
      <c r="D648" s="1">
        <f t="shared" si="69"/>
        <v>1991</v>
      </c>
      <c r="E648" s="1" t="s">
        <v>1301</v>
      </c>
      <c r="F648" s="1" t="s">
        <v>12</v>
      </c>
      <c r="G648" s="6">
        <v>20</v>
      </c>
      <c r="H648" s="2">
        <v>16</v>
      </c>
      <c r="I648" s="2" t="s">
        <v>1142</v>
      </c>
      <c r="J648" s="2" t="s">
        <v>1375</v>
      </c>
      <c r="K648" s="2" t="s">
        <v>1215</v>
      </c>
      <c r="L648" s="2">
        <v>12</v>
      </c>
      <c r="P648" s="1" t="s">
        <v>1421</v>
      </c>
      <c r="Q648" s="1">
        <v>26</v>
      </c>
      <c r="R648" s="1" t="s">
        <v>1391</v>
      </c>
      <c r="T648" s="8">
        <f t="shared" si="71"/>
        <v>108.614</v>
      </c>
      <c r="U648" s="8">
        <f t="shared" si="72"/>
        <v>78.281999999999996</v>
      </c>
      <c r="V648" s="8">
        <f t="shared" si="70"/>
        <v>30.332000000000008</v>
      </c>
    </row>
    <row r="649" spans="1:22" ht="11.25" customHeight="1" x14ac:dyDescent="0.2">
      <c r="A649" s="1" t="str">
        <f t="shared" si="73"/>
        <v>1991_AUS</v>
      </c>
      <c r="B649" s="1" t="str">
        <f t="shared" si="74"/>
        <v>1991_AUS#ab</v>
      </c>
      <c r="C649" s="3">
        <v>33545</v>
      </c>
      <c r="D649" s="1">
        <f t="shared" si="69"/>
        <v>1991</v>
      </c>
      <c r="E649" s="1" t="s">
        <v>1301</v>
      </c>
      <c r="F649" s="1" t="s">
        <v>12</v>
      </c>
      <c r="G649" s="6" t="s">
        <v>13</v>
      </c>
      <c r="H649" s="2">
        <v>23</v>
      </c>
      <c r="I649" s="2" t="s">
        <v>1196</v>
      </c>
      <c r="J649" s="2" t="s">
        <v>675</v>
      </c>
      <c r="K649" s="2" t="s">
        <v>5</v>
      </c>
      <c r="L649" s="2">
        <v>8</v>
      </c>
      <c r="P649" s="1" t="s">
        <v>1425</v>
      </c>
      <c r="Q649" s="1">
        <v>10</v>
      </c>
      <c r="R649" s="1" t="s">
        <v>1369</v>
      </c>
      <c r="T649" s="8">
        <f t="shared" si="71"/>
        <v>111.274</v>
      </c>
      <c r="U649" s="8">
        <f t="shared" si="72"/>
        <v>76.358999999999995</v>
      </c>
      <c r="V649" s="8">
        <f t="shared" si="70"/>
        <v>34.915000000000006</v>
      </c>
    </row>
    <row r="650" spans="1:22" ht="11.25" customHeight="1" x14ac:dyDescent="0.2">
      <c r="A650" s="1" t="str">
        <f t="shared" si="73"/>
        <v>1991_AUS</v>
      </c>
      <c r="B650" s="1" t="str">
        <f t="shared" si="74"/>
        <v>1991_AUS#ab</v>
      </c>
      <c r="C650" s="3">
        <v>33545</v>
      </c>
      <c r="D650" s="1">
        <f t="shared" si="69"/>
        <v>1991</v>
      </c>
      <c r="E650" s="1" t="s">
        <v>1301</v>
      </c>
      <c r="F650" s="1" t="s">
        <v>12</v>
      </c>
      <c r="G650" s="6" t="s">
        <v>13</v>
      </c>
      <c r="H650" s="2">
        <v>19</v>
      </c>
      <c r="I650" s="2" t="s">
        <v>361</v>
      </c>
      <c r="J650" s="2" t="s">
        <v>844</v>
      </c>
      <c r="K650" s="2" t="s">
        <v>712</v>
      </c>
      <c r="L650" s="2">
        <v>5</v>
      </c>
      <c r="P650" s="1" t="s">
        <v>1407</v>
      </c>
      <c r="Q650" s="1">
        <v>6</v>
      </c>
      <c r="R650" s="1" t="s">
        <v>1365</v>
      </c>
      <c r="T650" s="8">
        <f t="shared" si="71"/>
        <v>103.714</v>
      </c>
      <c r="U650" s="8">
        <f t="shared" si="72"/>
        <v>75.507999999999996</v>
      </c>
      <c r="V650" s="8">
        <f t="shared" si="70"/>
        <v>28.206000000000003</v>
      </c>
    </row>
    <row r="651" spans="1:22" ht="11.25" customHeight="1" x14ac:dyDescent="0.2">
      <c r="A651" s="1" t="str">
        <f t="shared" si="73"/>
        <v>1991_AUS</v>
      </c>
      <c r="B651" s="1" t="str">
        <f t="shared" si="74"/>
        <v>1991_AUS#ab</v>
      </c>
      <c r="C651" s="3">
        <v>33545</v>
      </c>
      <c r="D651" s="1">
        <f t="shared" si="69"/>
        <v>1991</v>
      </c>
      <c r="E651" s="1" t="s">
        <v>1301</v>
      </c>
      <c r="F651" s="1" t="s">
        <v>12</v>
      </c>
      <c r="G651" s="6" t="s">
        <v>13</v>
      </c>
      <c r="H651" s="2">
        <v>28</v>
      </c>
      <c r="I651" s="2" t="s">
        <v>840</v>
      </c>
      <c r="J651" s="2" t="s">
        <v>5</v>
      </c>
      <c r="K651" s="2" t="s">
        <v>5</v>
      </c>
      <c r="L651" s="2">
        <v>5</v>
      </c>
      <c r="P651" s="1" t="s">
        <v>1412</v>
      </c>
      <c r="Q651" s="1">
        <v>7</v>
      </c>
      <c r="R651" s="1" t="s">
        <v>1366</v>
      </c>
      <c r="T651" s="8">
        <f t="shared" si="71"/>
        <v>105.738</v>
      </c>
      <c r="U651" s="8">
        <f t="shared" si="72"/>
        <v>75.545000000000002</v>
      </c>
      <c r="V651" s="8">
        <f t="shared" si="70"/>
        <v>30.192999999999998</v>
      </c>
    </row>
    <row r="652" spans="1:22" ht="11.25" customHeight="1" x14ac:dyDescent="0.2">
      <c r="A652" s="1" t="str">
        <f t="shared" si="73"/>
        <v>1991_AUS</v>
      </c>
      <c r="B652" s="1" t="str">
        <f t="shared" si="74"/>
        <v>1991_AUS#ab</v>
      </c>
      <c r="C652" s="3">
        <v>33545</v>
      </c>
      <c r="D652" s="1">
        <f t="shared" si="69"/>
        <v>1991</v>
      </c>
      <c r="E652" s="1" t="s">
        <v>1301</v>
      </c>
      <c r="F652" s="1" t="s">
        <v>12</v>
      </c>
      <c r="G652" s="6" t="s">
        <v>13</v>
      </c>
      <c r="H652" s="2">
        <v>34</v>
      </c>
      <c r="I652" s="2" t="s">
        <v>1030</v>
      </c>
      <c r="J652" s="2" t="s">
        <v>1271</v>
      </c>
      <c r="K652" s="2" t="s">
        <v>1271</v>
      </c>
      <c r="L652" s="2">
        <v>5</v>
      </c>
      <c r="P652" s="1" t="s">
        <v>1422</v>
      </c>
      <c r="Q652" s="1">
        <v>19</v>
      </c>
      <c r="R652" s="1" t="s">
        <v>1382</v>
      </c>
      <c r="T652" s="8">
        <f t="shared" si="71"/>
        <v>109.64</v>
      </c>
      <c r="U652" s="8">
        <f t="shared" si="72"/>
        <v>77.936000000000007</v>
      </c>
      <c r="V652" s="8">
        <f t="shared" si="70"/>
        <v>31.703999999999994</v>
      </c>
    </row>
    <row r="653" spans="1:22" ht="11.25" customHeight="1" x14ac:dyDescent="0.2">
      <c r="A653" s="1" t="str">
        <f t="shared" si="73"/>
        <v>1991_AUS</v>
      </c>
      <c r="B653" s="1" t="str">
        <f t="shared" si="74"/>
        <v>1991_AUS#ab</v>
      </c>
      <c r="C653" s="3">
        <v>33545</v>
      </c>
      <c r="D653" s="1">
        <f t="shared" si="69"/>
        <v>1991</v>
      </c>
      <c r="E653" s="1" t="s">
        <v>1301</v>
      </c>
      <c r="F653" s="1" t="s">
        <v>12</v>
      </c>
      <c r="G653" s="6" t="s">
        <v>13</v>
      </c>
      <c r="H653" s="2">
        <v>25</v>
      </c>
      <c r="I653" s="2" t="s">
        <v>1328</v>
      </c>
      <c r="J653" s="2" t="s">
        <v>1087</v>
      </c>
      <c r="K653" s="2" t="s">
        <v>1271</v>
      </c>
      <c r="L653" s="2">
        <v>5</v>
      </c>
      <c r="P653" s="1" t="s">
        <v>1426</v>
      </c>
      <c r="Q653" s="1">
        <v>20</v>
      </c>
      <c r="R653" s="1" t="s">
        <v>1383</v>
      </c>
      <c r="T653" s="8">
        <f t="shared" si="71"/>
        <v>112.628</v>
      </c>
      <c r="U653" s="8">
        <f t="shared" si="72"/>
        <v>77.968999999999994</v>
      </c>
      <c r="V653" s="8">
        <f t="shared" si="70"/>
        <v>34.659000000000006</v>
      </c>
    </row>
    <row r="654" spans="1:22" ht="11.25" customHeight="1" x14ac:dyDescent="0.2">
      <c r="A654" s="1" t="str">
        <f t="shared" si="73"/>
        <v>1991_AUS</v>
      </c>
      <c r="B654" s="1" t="str">
        <f t="shared" si="74"/>
        <v>1991_AUS#ab</v>
      </c>
      <c r="C654" s="3">
        <v>33545</v>
      </c>
      <c r="D654" s="1">
        <f t="shared" si="69"/>
        <v>1991</v>
      </c>
      <c r="E654" s="1" t="s">
        <v>1301</v>
      </c>
      <c r="F654" s="1" t="s">
        <v>12</v>
      </c>
      <c r="G654" s="6" t="s">
        <v>13</v>
      </c>
      <c r="H654" s="2">
        <v>3</v>
      </c>
      <c r="I654" s="2" t="s">
        <v>1388</v>
      </c>
      <c r="J654" s="2" t="s">
        <v>984</v>
      </c>
      <c r="K654" s="2" t="s">
        <v>107</v>
      </c>
      <c r="L654" s="2">
        <v>4</v>
      </c>
      <c r="P654" s="1" t="s">
        <v>1427</v>
      </c>
      <c r="Q654" s="1">
        <v>24</v>
      </c>
      <c r="R654" s="1" t="s">
        <v>1389</v>
      </c>
      <c r="T654" s="8">
        <f t="shared" si="71"/>
        <v>115.07299999999999</v>
      </c>
      <c r="U654" s="8">
        <f t="shared" si="72"/>
        <v>78.215999999999994</v>
      </c>
      <c r="V654" s="8">
        <f t="shared" si="70"/>
        <v>36.856999999999999</v>
      </c>
    </row>
    <row r="655" spans="1:22" ht="11.25" customHeight="1" x14ac:dyDescent="0.2">
      <c r="A655" s="1" t="str">
        <f t="shared" si="73"/>
        <v>1991_AUS</v>
      </c>
      <c r="B655" s="1" t="str">
        <f t="shared" si="74"/>
        <v>1991_AUS#nq</v>
      </c>
      <c r="C655" s="3">
        <v>33545</v>
      </c>
      <c r="D655" s="1">
        <f t="shared" si="69"/>
        <v>1991</v>
      </c>
      <c r="E655" s="1" t="s">
        <v>1301</v>
      </c>
      <c r="F655" s="1" t="s">
        <v>12</v>
      </c>
      <c r="G655" s="6" t="s">
        <v>231</v>
      </c>
      <c r="H655" s="2">
        <v>30</v>
      </c>
      <c r="I655" s="2" t="s">
        <v>1256</v>
      </c>
      <c r="J655" s="2" t="s">
        <v>1035</v>
      </c>
      <c r="K655" s="2" t="s">
        <v>712</v>
      </c>
      <c r="Q655" s="1">
        <v>27</v>
      </c>
      <c r="R655" s="1" t="s">
        <v>1392</v>
      </c>
      <c r="T655" s="8" t="str">
        <f t="shared" si="71"/>
        <v/>
      </c>
      <c r="U655" s="8">
        <f t="shared" si="72"/>
        <v>78.393000000000001</v>
      </c>
      <c r="V655" s="8" t="str">
        <f t="shared" si="70"/>
        <v/>
      </c>
    </row>
    <row r="656" spans="1:22" ht="11.25" customHeight="1" x14ac:dyDescent="0.2">
      <c r="A656" s="1" t="str">
        <f t="shared" si="73"/>
        <v>1991_AUS</v>
      </c>
      <c r="B656" s="1" t="str">
        <f t="shared" si="74"/>
        <v>1991_AUS#nq</v>
      </c>
      <c r="C656" s="3">
        <v>33545</v>
      </c>
      <c r="D656" s="1">
        <f t="shared" si="69"/>
        <v>1991</v>
      </c>
      <c r="E656" s="1" t="s">
        <v>1301</v>
      </c>
      <c r="F656" s="1" t="s">
        <v>12</v>
      </c>
      <c r="G656" s="6" t="s">
        <v>231</v>
      </c>
      <c r="H656" s="2">
        <v>7</v>
      </c>
      <c r="I656" s="2" t="s">
        <v>1098</v>
      </c>
      <c r="J656" s="2" t="s">
        <v>1379</v>
      </c>
      <c r="K656" s="2" t="s">
        <v>1032</v>
      </c>
      <c r="Q656" s="1">
        <v>28</v>
      </c>
      <c r="R656" s="1" t="s">
        <v>1393</v>
      </c>
      <c r="T656" s="8" t="str">
        <f t="shared" si="71"/>
        <v/>
      </c>
      <c r="U656" s="8">
        <f t="shared" si="72"/>
        <v>78.855000000000004</v>
      </c>
      <c r="V656" s="8" t="str">
        <f t="shared" si="70"/>
        <v/>
      </c>
    </row>
    <row r="657" spans="1:22" ht="11.25" customHeight="1" x14ac:dyDescent="0.2">
      <c r="A657" s="1" t="str">
        <f t="shared" si="73"/>
        <v>1991_AUS</v>
      </c>
      <c r="B657" s="1" t="str">
        <f t="shared" si="74"/>
        <v>1991_AUS#nq</v>
      </c>
      <c r="C657" s="3">
        <v>33545</v>
      </c>
      <c r="D657" s="1">
        <f t="shared" si="69"/>
        <v>1991</v>
      </c>
      <c r="E657" s="1" t="s">
        <v>1301</v>
      </c>
      <c r="F657" s="1" t="s">
        <v>12</v>
      </c>
      <c r="G657" s="6" t="s">
        <v>231</v>
      </c>
      <c r="H657" s="2">
        <v>35</v>
      </c>
      <c r="I657" s="2" t="s">
        <v>1394</v>
      </c>
      <c r="J657" s="2" t="s">
        <v>1271</v>
      </c>
      <c r="K657" s="2" t="s">
        <v>1271</v>
      </c>
      <c r="Q657" s="1">
        <v>29</v>
      </c>
      <c r="R657" s="1" t="s">
        <v>1395</v>
      </c>
      <c r="T657" s="8" t="str">
        <f t="shared" si="71"/>
        <v/>
      </c>
      <c r="U657" s="8">
        <f t="shared" si="72"/>
        <v>79</v>
      </c>
      <c r="V657" s="8" t="str">
        <f t="shared" si="70"/>
        <v/>
      </c>
    </row>
    <row r="658" spans="1:22" ht="11.25" customHeight="1" x14ac:dyDescent="0.2">
      <c r="A658" s="1" t="str">
        <f t="shared" si="73"/>
        <v>1991_AUS</v>
      </c>
      <c r="B658" s="1" t="str">
        <f t="shared" si="74"/>
        <v>1991_AUS#nq</v>
      </c>
      <c r="C658" s="3">
        <v>33545</v>
      </c>
      <c r="D658" s="1">
        <f t="shared" si="69"/>
        <v>1991</v>
      </c>
      <c r="E658" s="1" t="s">
        <v>1301</v>
      </c>
      <c r="F658" s="1" t="s">
        <v>12</v>
      </c>
      <c r="G658" s="6" t="s">
        <v>231</v>
      </c>
      <c r="H658" s="2">
        <v>29</v>
      </c>
      <c r="I658" s="2" t="s">
        <v>1151</v>
      </c>
      <c r="J658" s="2" t="s">
        <v>1035</v>
      </c>
      <c r="K658" s="2" t="s">
        <v>712</v>
      </c>
      <c r="Q658" s="1">
        <v>30</v>
      </c>
      <c r="R658" s="1" t="s">
        <v>1396</v>
      </c>
      <c r="T658" s="8" t="str">
        <f t="shared" si="71"/>
        <v/>
      </c>
      <c r="U658" s="8">
        <f t="shared" si="72"/>
        <v>79.274000000000001</v>
      </c>
      <c r="V658" s="8" t="str">
        <f t="shared" si="70"/>
        <v/>
      </c>
    </row>
    <row r="659" spans="1:22" ht="11.25" customHeight="1" x14ac:dyDescent="0.2">
      <c r="A659" s="1" t="str">
        <f t="shared" si="73"/>
        <v>1991_AUS</v>
      </c>
      <c r="B659" s="1" t="str">
        <f t="shared" si="74"/>
        <v>1991_AUS#npq</v>
      </c>
      <c r="C659" s="3">
        <v>33545</v>
      </c>
      <c r="D659" s="1">
        <f t="shared" si="69"/>
        <v>1991</v>
      </c>
      <c r="E659" s="1" t="s">
        <v>1301</v>
      </c>
      <c r="F659" s="1" t="s">
        <v>12</v>
      </c>
      <c r="G659" s="6" t="s">
        <v>1428</v>
      </c>
      <c r="H659" s="2">
        <v>14</v>
      </c>
      <c r="I659" s="2" t="s">
        <v>1397</v>
      </c>
      <c r="J659" s="2" t="s">
        <v>891</v>
      </c>
      <c r="K659" s="2" t="s">
        <v>712</v>
      </c>
      <c r="Q659" s="1">
        <v>31</v>
      </c>
      <c r="R659" s="1" t="s">
        <v>1398</v>
      </c>
      <c r="T659" s="8" t="str">
        <f t="shared" si="71"/>
        <v/>
      </c>
      <c r="U659" s="8">
        <f t="shared" si="72"/>
        <v>78.183999999999997</v>
      </c>
      <c r="V659" s="8" t="str">
        <f t="shared" si="70"/>
        <v/>
      </c>
    </row>
    <row r="660" spans="1:22" ht="11.25" customHeight="1" x14ac:dyDescent="0.2">
      <c r="A660" s="1" t="str">
        <f t="shared" si="73"/>
        <v>1991_AUS</v>
      </c>
      <c r="B660" s="1" t="str">
        <f t="shared" si="74"/>
        <v>1991_AUS#npq</v>
      </c>
      <c r="C660" s="3">
        <v>33545</v>
      </c>
      <c r="D660" s="1">
        <f t="shared" ref="D660:D721" si="75">YEAR(C660)</f>
        <v>1991</v>
      </c>
      <c r="E660" s="1" t="s">
        <v>1301</v>
      </c>
      <c r="F660" s="1" t="s">
        <v>12</v>
      </c>
      <c r="G660" s="6" t="s">
        <v>1428</v>
      </c>
      <c r="H660" s="2">
        <v>31</v>
      </c>
      <c r="I660" s="2" t="s">
        <v>1399</v>
      </c>
      <c r="J660" s="2" t="s">
        <v>1400</v>
      </c>
      <c r="K660" s="2" t="s">
        <v>712</v>
      </c>
      <c r="R660" s="1" t="s">
        <v>1401</v>
      </c>
      <c r="T660" s="8" t="str">
        <f t="shared" si="71"/>
        <v/>
      </c>
      <c r="U660" s="8">
        <f t="shared" si="72"/>
        <v>82.852000000000004</v>
      </c>
      <c r="V660" s="8" t="str">
        <f t="shared" si="70"/>
        <v/>
      </c>
    </row>
    <row r="661" spans="1:22" ht="11.25" customHeight="1" x14ac:dyDescent="0.2">
      <c r="A661" s="1" t="str">
        <f t="shared" si="73"/>
        <v>1991_AUS</v>
      </c>
      <c r="B661" s="1" t="str">
        <f t="shared" si="74"/>
        <v>1991_AUS#f</v>
      </c>
      <c r="C661" s="3">
        <v>33545</v>
      </c>
      <c r="D661" s="1">
        <f t="shared" si="75"/>
        <v>1991</v>
      </c>
      <c r="E661" s="1" t="s">
        <v>1301</v>
      </c>
      <c r="F661" s="1" t="s">
        <v>12</v>
      </c>
      <c r="G661" s="6" t="s">
        <v>141</v>
      </c>
      <c r="H661" s="2">
        <v>29</v>
      </c>
      <c r="I661" s="2" t="s">
        <v>1429</v>
      </c>
      <c r="J661" s="2" t="s">
        <v>1035</v>
      </c>
      <c r="K661" s="2" t="s">
        <v>712</v>
      </c>
      <c r="T661" s="8" t="str">
        <f t="shared" si="71"/>
        <v/>
      </c>
      <c r="U661" s="8" t="str">
        <f t="shared" si="72"/>
        <v/>
      </c>
      <c r="V661" s="8" t="str">
        <f t="shared" ref="V661:V722" si="76">IF(OR($T661="",$U661=""),"",$T661-$U661)</f>
        <v/>
      </c>
    </row>
    <row r="662" spans="1:22" ht="11.25" customHeight="1" x14ac:dyDescent="0.2">
      <c r="A662" s="1" t="str">
        <f t="shared" si="73"/>
        <v>1990_AUS</v>
      </c>
      <c r="B662" s="1" t="str">
        <f t="shared" si="74"/>
        <v>1990_AUS#1</v>
      </c>
      <c r="C662" s="3">
        <v>33181</v>
      </c>
      <c r="D662" s="1">
        <f t="shared" si="75"/>
        <v>1990</v>
      </c>
      <c r="E662" s="1" t="s">
        <v>1301</v>
      </c>
      <c r="F662" s="1" t="s">
        <v>12</v>
      </c>
      <c r="G662" s="6">
        <v>1</v>
      </c>
      <c r="H662" s="2">
        <v>20</v>
      </c>
      <c r="I662" s="2" t="s">
        <v>1363</v>
      </c>
      <c r="J662" s="2" t="s">
        <v>844</v>
      </c>
      <c r="K662" s="2" t="s">
        <v>712</v>
      </c>
      <c r="L662" s="2">
        <v>81</v>
      </c>
      <c r="M662" s="2">
        <v>9</v>
      </c>
      <c r="P662" s="1" t="s">
        <v>1465</v>
      </c>
      <c r="Q662" s="1">
        <v>7</v>
      </c>
      <c r="R662" s="1" t="s">
        <v>1437</v>
      </c>
      <c r="S662" s="1">
        <v>20</v>
      </c>
      <c r="T662" s="8">
        <f t="shared" si="71"/>
        <v>78.527000000000001</v>
      </c>
      <c r="U662" s="8">
        <f t="shared" si="72"/>
        <v>77.173000000000002</v>
      </c>
      <c r="V662" s="8">
        <f t="shared" si="76"/>
        <v>1.3539999999999992</v>
      </c>
    </row>
    <row r="663" spans="1:22" ht="11.25" customHeight="1" x14ac:dyDescent="0.2">
      <c r="A663" s="1" t="str">
        <f t="shared" si="73"/>
        <v>1990_AUS</v>
      </c>
      <c r="B663" s="1" t="str">
        <f t="shared" si="74"/>
        <v>1990_AUS#2</v>
      </c>
      <c r="C663" s="3">
        <v>33181</v>
      </c>
      <c r="D663" s="1">
        <f t="shared" si="75"/>
        <v>1990</v>
      </c>
      <c r="E663" s="1" t="s">
        <v>1301</v>
      </c>
      <c r="F663" s="1" t="s">
        <v>12</v>
      </c>
      <c r="G663" s="6">
        <v>2</v>
      </c>
      <c r="H663" s="2">
        <v>2</v>
      </c>
      <c r="I663" s="2" t="s">
        <v>1176</v>
      </c>
      <c r="J663" s="2" t="s">
        <v>5</v>
      </c>
      <c r="K663" s="2" t="s">
        <v>5</v>
      </c>
      <c r="L663" s="2">
        <v>81</v>
      </c>
      <c r="M663" s="2">
        <v>6</v>
      </c>
      <c r="P663" s="1" t="s">
        <v>1464</v>
      </c>
      <c r="Q663" s="1">
        <v>3</v>
      </c>
      <c r="R663" s="1" t="s">
        <v>1432</v>
      </c>
      <c r="T663" s="8">
        <f t="shared" si="71"/>
        <v>78.203000000000003</v>
      </c>
      <c r="U663" s="8">
        <f t="shared" si="72"/>
        <v>76.352000000000004</v>
      </c>
      <c r="V663" s="8">
        <f t="shared" si="76"/>
        <v>1.8509999999999991</v>
      </c>
    </row>
    <row r="664" spans="1:22" ht="11.25" customHeight="1" x14ac:dyDescent="0.2">
      <c r="A664" s="1" t="str">
        <f t="shared" si="73"/>
        <v>1990_AUS</v>
      </c>
      <c r="B664" s="1" t="str">
        <f t="shared" si="74"/>
        <v>1990_AUS#3</v>
      </c>
      <c r="C664" s="3">
        <v>33181</v>
      </c>
      <c r="D664" s="1">
        <f t="shared" si="75"/>
        <v>1990</v>
      </c>
      <c r="E664" s="1" t="s">
        <v>1301</v>
      </c>
      <c r="F664" s="1" t="s">
        <v>12</v>
      </c>
      <c r="G664" s="6">
        <v>3</v>
      </c>
      <c r="H664" s="2">
        <v>1</v>
      </c>
      <c r="I664" s="2" t="s">
        <v>1246</v>
      </c>
      <c r="J664" s="2" t="s">
        <v>5</v>
      </c>
      <c r="K664" s="2" t="s">
        <v>5</v>
      </c>
      <c r="L664" s="2">
        <v>81</v>
      </c>
      <c r="M664" s="2">
        <v>4</v>
      </c>
      <c r="P664" s="1" t="s">
        <v>1467</v>
      </c>
      <c r="Q664" s="1">
        <v>4</v>
      </c>
      <c r="R664" s="1" t="s">
        <v>1433</v>
      </c>
      <c r="T664" s="8">
        <f t="shared" si="71"/>
        <v>79.433999999999997</v>
      </c>
      <c r="U664" s="8">
        <f t="shared" si="72"/>
        <v>76.364999999999995</v>
      </c>
      <c r="V664" s="8">
        <f t="shared" si="76"/>
        <v>3.0690000000000026</v>
      </c>
    </row>
    <row r="665" spans="1:22" ht="11.25" customHeight="1" x14ac:dyDescent="0.2">
      <c r="A665" s="1" t="str">
        <f t="shared" si="73"/>
        <v>1990_AUS</v>
      </c>
      <c r="B665" s="1" t="str">
        <f t="shared" si="74"/>
        <v>1990_AUS#4</v>
      </c>
      <c r="C665" s="3">
        <v>33181</v>
      </c>
      <c r="D665" s="1">
        <f t="shared" si="75"/>
        <v>1990</v>
      </c>
      <c r="E665" s="1" t="s">
        <v>1301</v>
      </c>
      <c r="F665" s="1" t="s">
        <v>12</v>
      </c>
      <c r="G665" s="6">
        <v>4</v>
      </c>
      <c r="H665" s="2">
        <v>28</v>
      </c>
      <c r="I665" s="2" t="s">
        <v>1029</v>
      </c>
      <c r="J665" s="2" t="s">
        <v>33</v>
      </c>
      <c r="K665" s="2" t="s">
        <v>107</v>
      </c>
      <c r="L665" s="2">
        <v>81</v>
      </c>
      <c r="M665" s="2">
        <v>3</v>
      </c>
      <c r="P665" s="1" t="s">
        <v>1472</v>
      </c>
      <c r="Q665" s="1">
        <v>2</v>
      </c>
      <c r="R665" s="1" t="s">
        <v>1431</v>
      </c>
      <c r="T665" s="8">
        <f t="shared" si="71"/>
        <v>80.025000000000006</v>
      </c>
      <c r="U665" s="8">
        <f t="shared" si="72"/>
        <v>76.244</v>
      </c>
      <c r="V665" s="8">
        <f t="shared" si="76"/>
        <v>3.7810000000000059</v>
      </c>
    </row>
    <row r="666" spans="1:22" ht="11.25" customHeight="1" x14ac:dyDescent="0.2">
      <c r="A666" s="1" t="str">
        <f t="shared" si="73"/>
        <v>1990_AUS</v>
      </c>
      <c r="B666" s="1" t="str">
        <f t="shared" si="74"/>
        <v>1990_AUS#5</v>
      </c>
      <c r="C666" s="3">
        <v>33181</v>
      </c>
      <c r="D666" s="1">
        <f t="shared" si="75"/>
        <v>1990</v>
      </c>
      <c r="E666" s="1" t="s">
        <v>1301</v>
      </c>
      <c r="F666" s="1" t="s">
        <v>12</v>
      </c>
      <c r="G666" s="6">
        <v>5</v>
      </c>
      <c r="H666" s="2">
        <v>5</v>
      </c>
      <c r="I666" s="2" t="s">
        <v>1328</v>
      </c>
      <c r="J666" s="2" t="s">
        <v>38</v>
      </c>
      <c r="K666" s="2" t="s">
        <v>24</v>
      </c>
      <c r="L666" s="2">
        <v>81</v>
      </c>
      <c r="M666" s="2">
        <v>2</v>
      </c>
      <c r="P666" s="1" t="s">
        <v>1469</v>
      </c>
      <c r="Q666" s="1">
        <v>9</v>
      </c>
      <c r="R666" s="1" t="s">
        <v>1439</v>
      </c>
      <c r="T666" s="8">
        <f t="shared" si="71"/>
        <v>79.716999999999999</v>
      </c>
      <c r="U666" s="8">
        <f t="shared" si="72"/>
        <v>77.596000000000004</v>
      </c>
      <c r="V666" s="8">
        <f t="shared" si="76"/>
        <v>2.1209999999999951</v>
      </c>
    </row>
    <row r="667" spans="1:22" ht="11.25" customHeight="1" x14ac:dyDescent="0.2">
      <c r="A667" s="1" t="str">
        <f t="shared" si="73"/>
        <v>1990_AUS</v>
      </c>
      <c r="B667" s="1" t="str">
        <f t="shared" si="74"/>
        <v>1990_AUS#6</v>
      </c>
      <c r="C667" s="3">
        <v>33181</v>
      </c>
      <c r="D667" s="1">
        <f t="shared" si="75"/>
        <v>1990</v>
      </c>
      <c r="E667" s="1" t="s">
        <v>1301</v>
      </c>
      <c r="F667" s="1" t="s">
        <v>12</v>
      </c>
      <c r="G667" s="6">
        <v>6</v>
      </c>
      <c r="H667" s="2">
        <v>6</v>
      </c>
      <c r="I667" s="2" t="s">
        <v>1254</v>
      </c>
      <c r="J667" s="2" t="s">
        <v>38</v>
      </c>
      <c r="K667" s="2" t="s">
        <v>24</v>
      </c>
      <c r="L667" s="2">
        <v>80</v>
      </c>
      <c r="M667" s="2">
        <v>1</v>
      </c>
      <c r="P667" s="1" t="s">
        <v>1471</v>
      </c>
      <c r="Q667" s="1">
        <v>6</v>
      </c>
      <c r="R667" s="1" t="s">
        <v>1436</v>
      </c>
      <c r="T667" s="8">
        <f t="shared" si="71"/>
        <v>79.817999999999998</v>
      </c>
      <c r="U667" s="8">
        <f t="shared" si="72"/>
        <v>77.156000000000006</v>
      </c>
      <c r="V667" s="8">
        <f t="shared" si="76"/>
        <v>2.6619999999999919</v>
      </c>
    </row>
    <row r="668" spans="1:22" ht="11.25" customHeight="1" x14ac:dyDescent="0.2">
      <c r="A668" s="1" t="str">
        <f t="shared" si="73"/>
        <v>1990_AUS</v>
      </c>
      <c r="B668" s="1" t="str">
        <f t="shared" si="74"/>
        <v>1990_AUS#7</v>
      </c>
      <c r="C668" s="3">
        <v>33181</v>
      </c>
      <c r="D668" s="1">
        <f t="shared" si="75"/>
        <v>1990</v>
      </c>
      <c r="E668" s="1" t="s">
        <v>1301</v>
      </c>
      <c r="F668" s="1" t="s">
        <v>12</v>
      </c>
      <c r="G668" s="6">
        <v>7</v>
      </c>
      <c r="H668" s="2">
        <v>19</v>
      </c>
      <c r="I668" s="2" t="s">
        <v>1146</v>
      </c>
      <c r="J668" s="2" t="s">
        <v>844</v>
      </c>
      <c r="K668" s="2" t="s">
        <v>712</v>
      </c>
      <c r="L668" s="2">
        <v>80</v>
      </c>
      <c r="P668" s="1" t="s">
        <v>1468</v>
      </c>
      <c r="Q668" s="1">
        <v>8</v>
      </c>
      <c r="R668" s="1" t="s">
        <v>1438</v>
      </c>
      <c r="T668" s="8">
        <f t="shared" si="71"/>
        <v>79.706999999999994</v>
      </c>
      <c r="U668" s="8">
        <f t="shared" si="72"/>
        <v>77.436999999999998</v>
      </c>
      <c r="V668" s="8">
        <f t="shared" si="76"/>
        <v>2.269999999999996</v>
      </c>
    </row>
    <row r="669" spans="1:22" ht="11.25" customHeight="1" x14ac:dyDescent="0.2">
      <c r="A669" s="1" t="str">
        <f t="shared" si="73"/>
        <v>1990_AUS</v>
      </c>
      <c r="B669" s="1" t="str">
        <f t="shared" si="74"/>
        <v>1990_AUS#8</v>
      </c>
      <c r="C669" s="3">
        <v>33181</v>
      </c>
      <c r="D669" s="1">
        <f t="shared" si="75"/>
        <v>1990</v>
      </c>
      <c r="E669" s="1" t="s">
        <v>1301</v>
      </c>
      <c r="F669" s="1" t="s">
        <v>12</v>
      </c>
      <c r="G669" s="6">
        <v>8</v>
      </c>
      <c r="H669" s="2">
        <v>4</v>
      </c>
      <c r="I669" s="2" t="s">
        <v>840</v>
      </c>
      <c r="J669" s="2" t="s">
        <v>984</v>
      </c>
      <c r="K669" s="2" t="s">
        <v>712</v>
      </c>
      <c r="L669" s="2">
        <v>80</v>
      </c>
      <c r="P669" s="1" t="s">
        <v>1470</v>
      </c>
      <c r="Q669" s="1">
        <v>5</v>
      </c>
      <c r="R669" s="1" t="s">
        <v>1435</v>
      </c>
      <c r="T669" s="8">
        <f t="shared" si="71"/>
        <v>79.731999999999999</v>
      </c>
      <c r="U669" s="8">
        <f t="shared" si="72"/>
        <v>76.837000000000003</v>
      </c>
      <c r="V669" s="8">
        <f t="shared" si="76"/>
        <v>2.894999999999996</v>
      </c>
    </row>
    <row r="670" spans="1:22" ht="11.25" customHeight="1" x14ac:dyDescent="0.2">
      <c r="A670" s="1" t="str">
        <f t="shared" si="73"/>
        <v>1990_AUS</v>
      </c>
      <c r="B670" s="1" t="str">
        <f t="shared" si="74"/>
        <v>1990_AUS#9</v>
      </c>
      <c r="C670" s="3">
        <v>33181</v>
      </c>
      <c r="D670" s="1">
        <f t="shared" si="75"/>
        <v>1990</v>
      </c>
      <c r="E670" s="1" t="s">
        <v>1301</v>
      </c>
      <c r="F670" s="1" t="s">
        <v>12</v>
      </c>
      <c r="G670" s="6">
        <v>9</v>
      </c>
      <c r="H670" s="2">
        <v>23</v>
      </c>
      <c r="I670" s="2" t="s">
        <v>1196</v>
      </c>
      <c r="J670" s="2" t="s">
        <v>675</v>
      </c>
      <c r="K670" s="2" t="s">
        <v>712</v>
      </c>
      <c r="L670" s="2">
        <v>79</v>
      </c>
      <c r="P670" s="1" t="s">
        <v>1474</v>
      </c>
      <c r="Q670" s="1">
        <v>10</v>
      </c>
      <c r="R670" s="1" t="s">
        <v>1440</v>
      </c>
      <c r="T670" s="8">
        <f t="shared" si="71"/>
        <v>81.257000000000005</v>
      </c>
      <c r="U670" s="8">
        <f t="shared" si="72"/>
        <v>77.826999999999998</v>
      </c>
      <c r="V670" s="8">
        <f t="shared" si="76"/>
        <v>3.4300000000000068</v>
      </c>
    </row>
    <row r="671" spans="1:22" ht="11.25" customHeight="1" x14ac:dyDescent="0.2">
      <c r="A671" s="1" t="str">
        <f t="shared" si="73"/>
        <v>1990_AUS</v>
      </c>
      <c r="B671" s="1" t="str">
        <f t="shared" si="74"/>
        <v>1990_AUS#10</v>
      </c>
      <c r="C671" s="3">
        <v>33181</v>
      </c>
      <c r="D671" s="1">
        <f t="shared" si="75"/>
        <v>1990</v>
      </c>
      <c r="E671" s="1" t="s">
        <v>1301</v>
      </c>
      <c r="F671" s="1" t="s">
        <v>12</v>
      </c>
      <c r="G671" s="6">
        <v>10</v>
      </c>
      <c r="H671" s="2">
        <v>25</v>
      </c>
      <c r="I671" s="2" t="s">
        <v>1030</v>
      </c>
      <c r="J671" s="2" t="s">
        <v>1087</v>
      </c>
      <c r="K671" s="2" t="s">
        <v>712</v>
      </c>
      <c r="L671" s="2">
        <v>79</v>
      </c>
      <c r="P671" s="1" t="s">
        <v>1473</v>
      </c>
      <c r="Q671" s="1">
        <v>12</v>
      </c>
      <c r="R671" s="1" t="s">
        <v>1442</v>
      </c>
      <c r="T671" s="8">
        <f t="shared" si="71"/>
        <v>81.209000000000003</v>
      </c>
      <c r="U671" s="8">
        <f t="shared" si="72"/>
        <v>78.73</v>
      </c>
      <c r="V671" s="8">
        <f t="shared" si="76"/>
        <v>2.4789999999999992</v>
      </c>
    </row>
    <row r="672" spans="1:22" ht="11.25" customHeight="1" x14ac:dyDescent="0.2">
      <c r="A672" s="1" t="str">
        <f t="shared" si="73"/>
        <v>1990_AUS</v>
      </c>
      <c r="B672" s="1" t="str">
        <f t="shared" si="74"/>
        <v>1990_AUS#11</v>
      </c>
      <c r="C672" s="3">
        <v>33181</v>
      </c>
      <c r="D672" s="1">
        <f t="shared" si="75"/>
        <v>1990</v>
      </c>
      <c r="E672" s="1" t="s">
        <v>1301</v>
      </c>
      <c r="F672" s="1" t="s">
        <v>12</v>
      </c>
      <c r="G672" s="6">
        <v>11</v>
      </c>
      <c r="H672" s="2">
        <v>26</v>
      </c>
      <c r="I672" s="2" t="s">
        <v>1449</v>
      </c>
      <c r="J672" s="2" t="s">
        <v>1087</v>
      </c>
      <c r="K672" s="2" t="s">
        <v>712</v>
      </c>
      <c r="L672" s="2">
        <v>78</v>
      </c>
      <c r="P672" s="1" t="s">
        <v>1476</v>
      </c>
      <c r="Q672" s="1">
        <v>19</v>
      </c>
      <c r="R672" s="1" t="s">
        <v>1350</v>
      </c>
      <c r="T672" s="8">
        <f t="shared" si="71"/>
        <v>81.921000000000006</v>
      </c>
      <c r="U672" s="8">
        <f t="shared" si="72"/>
        <v>79.201999999999998</v>
      </c>
      <c r="V672" s="8">
        <f t="shared" si="76"/>
        <v>2.7190000000000083</v>
      </c>
    </row>
    <row r="673" spans="1:22" ht="11.25" customHeight="1" x14ac:dyDescent="0.2">
      <c r="A673" s="1" t="str">
        <f t="shared" si="73"/>
        <v>1990_AUS</v>
      </c>
      <c r="B673" s="1" t="str">
        <f t="shared" si="74"/>
        <v>1990_AUS#12</v>
      </c>
      <c r="C673" s="3">
        <v>33181</v>
      </c>
      <c r="D673" s="1">
        <f t="shared" si="75"/>
        <v>1990</v>
      </c>
      <c r="E673" s="1" t="s">
        <v>1301</v>
      </c>
      <c r="F673" s="1" t="s">
        <v>12</v>
      </c>
      <c r="G673" s="6">
        <v>12</v>
      </c>
      <c r="H673" s="2">
        <v>8</v>
      </c>
      <c r="I673" s="2" t="s">
        <v>1318</v>
      </c>
      <c r="J673" s="2" t="s">
        <v>1379</v>
      </c>
      <c r="K673" s="2" t="s">
        <v>1370</v>
      </c>
      <c r="L673" s="2">
        <v>77</v>
      </c>
      <c r="P673" s="1" t="s">
        <v>1482</v>
      </c>
      <c r="Q673" s="1">
        <v>17</v>
      </c>
      <c r="R673" s="1" t="s">
        <v>1447</v>
      </c>
      <c r="T673" s="8">
        <f t="shared" si="71"/>
        <v>82.692999999999998</v>
      </c>
      <c r="U673" s="8">
        <f t="shared" si="72"/>
        <v>78.885999999999996</v>
      </c>
      <c r="V673" s="8">
        <f t="shared" si="76"/>
        <v>3.8070000000000022</v>
      </c>
    </row>
    <row r="674" spans="1:22" ht="11.25" customHeight="1" x14ac:dyDescent="0.2">
      <c r="A674" s="1" t="str">
        <f t="shared" si="73"/>
        <v>1990_AUS</v>
      </c>
      <c r="B674" s="1" t="str">
        <f t="shared" si="74"/>
        <v>1990_AUS#13</v>
      </c>
      <c r="C674" s="3">
        <v>33181</v>
      </c>
      <c r="D674" s="1">
        <f t="shared" si="75"/>
        <v>1990</v>
      </c>
      <c r="E674" s="1" t="s">
        <v>1301</v>
      </c>
      <c r="F674" s="1" t="s">
        <v>12</v>
      </c>
      <c r="G674" s="6">
        <v>13</v>
      </c>
      <c r="H674" s="2">
        <v>14</v>
      </c>
      <c r="I674" s="2" t="s">
        <v>1314</v>
      </c>
      <c r="J674" s="2" t="s">
        <v>1452</v>
      </c>
      <c r="K674" s="2" t="s">
        <v>712</v>
      </c>
      <c r="L674" s="2">
        <v>74</v>
      </c>
      <c r="P674" s="1" t="s">
        <v>1488</v>
      </c>
      <c r="Q674" s="1">
        <v>22</v>
      </c>
      <c r="R674" s="1" t="s">
        <v>1453</v>
      </c>
      <c r="T674" s="8">
        <f t="shared" si="71"/>
        <v>85.641999999999996</v>
      </c>
      <c r="U674" s="8">
        <f t="shared" si="72"/>
        <v>79.721999999999994</v>
      </c>
      <c r="V674" s="8">
        <f t="shared" si="76"/>
        <v>5.9200000000000017</v>
      </c>
    </row>
    <row r="675" spans="1:22" ht="11.25" customHeight="1" x14ac:dyDescent="0.2">
      <c r="A675" s="1" t="str">
        <f t="shared" si="73"/>
        <v>1990_AUS</v>
      </c>
      <c r="B675" s="1" t="str">
        <f t="shared" si="74"/>
        <v>1990_AUS#ab</v>
      </c>
      <c r="C675" s="3">
        <v>33181</v>
      </c>
      <c r="D675" s="1">
        <f t="shared" si="75"/>
        <v>1990</v>
      </c>
      <c r="E675" s="1" t="s">
        <v>1301</v>
      </c>
      <c r="F675" s="1" t="s">
        <v>12</v>
      </c>
      <c r="G675" s="6" t="s">
        <v>13</v>
      </c>
      <c r="H675" s="2">
        <v>21</v>
      </c>
      <c r="I675" s="2" t="s">
        <v>1373</v>
      </c>
      <c r="J675" s="2" t="s">
        <v>1316</v>
      </c>
      <c r="K675" s="2" t="s">
        <v>712</v>
      </c>
      <c r="L675" s="2">
        <v>68</v>
      </c>
      <c r="P675" s="1" t="s">
        <v>1479</v>
      </c>
      <c r="Q675" s="1">
        <v>21</v>
      </c>
      <c r="R675" s="1" t="s">
        <v>1451</v>
      </c>
      <c r="T675" s="8">
        <f t="shared" si="71"/>
        <v>82.504999999999995</v>
      </c>
      <c r="U675" s="8">
        <f t="shared" si="72"/>
        <v>79.475999999999999</v>
      </c>
      <c r="V675" s="8">
        <f t="shared" si="76"/>
        <v>3.0289999999999964</v>
      </c>
    </row>
    <row r="676" spans="1:22" ht="11.25" customHeight="1" x14ac:dyDescent="0.2">
      <c r="A676" s="1" t="str">
        <f t="shared" si="73"/>
        <v>1990_AUS</v>
      </c>
      <c r="B676" s="1" t="str">
        <f t="shared" si="74"/>
        <v>1990_AUS#ab</v>
      </c>
      <c r="C676" s="3">
        <v>33181</v>
      </c>
      <c r="D676" s="1">
        <f t="shared" si="75"/>
        <v>1990</v>
      </c>
      <c r="E676" s="1" t="s">
        <v>1301</v>
      </c>
      <c r="F676" s="1" t="s">
        <v>12</v>
      </c>
      <c r="G676" s="6" t="s">
        <v>13</v>
      </c>
      <c r="H676" s="2">
        <v>27</v>
      </c>
      <c r="I676" s="2" t="s">
        <v>1244</v>
      </c>
      <c r="J676" s="2" t="s">
        <v>33</v>
      </c>
      <c r="K676" s="2" t="s">
        <v>107</v>
      </c>
      <c r="L676" s="2">
        <v>61</v>
      </c>
      <c r="P676" s="1" t="s">
        <v>1466</v>
      </c>
      <c r="Q676" s="1">
        <v>1</v>
      </c>
      <c r="R676" s="1" t="s">
        <v>1430</v>
      </c>
      <c r="S676" s="1">
        <v>61</v>
      </c>
      <c r="T676" s="8">
        <f t="shared" si="71"/>
        <v>79.302000000000007</v>
      </c>
      <c r="U676" s="8">
        <f t="shared" si="72"/>
        <v>75.671000000000006</v>
      </c>
      <c r="V676" s="8">
        <f t="shared" si="76"/>
        <v>3.6310000000000002</v>
      </c>
    </row>
    <row r="677" spans="1:22" ht="11.25" customHeight="1" x14ac:dyDescent="0.2">
      <c r="A677" s="1" t="str">
        <f t="shared" si="73"/>
        <v>1990_AUS</v>
      </c>
      <c r="B677" s="1" t="str">
        <f t="shared" si="74"/>
        <v>1990_AUS#ab</v>
      </c>
      <c r="C677" s="3">
        <v>33181</v>
      </c>
      <c r="D677" s="1">
        <f t="shared" si="75"/>
        <v>1990</v>
      </c>
      <c r="E677" s="1" t="s">
        <v>1301</v>
      </c>
      <c r="F677" s="1" t="s">
        <v>12</v>
      </c>
      <c r="G677" s="6" t="s">
        <v>13</v>
      </c>
      <c r="H677" s="2">
        <v>17</v>
      </c>
      <c r="I677" s="2" t="s">
        <v>1397</v>
      </c>
      <c r="J677" s="2" t="s">
        <v>1457</v>
      </c>
      <c r="K677" s="2" t="s">
        <v>712</v>
      </c>
      <c r="L677" s="2">
        <v>58</v>
      </c>
      <c r="P677" s="1" t="s">
        <v>1483</v>
      </c>
      <c r="Q677" s="1">
        <v>26</v>
      </c>
      <c r="R677" s="1" t="s">
        <v>1458</v>
      </c>
      <c r="T677" s="8">
        <f t="shared" si="71"/>
        <v>83.147000000000006</v>
      </c>
      <c r="U677" s="8">
        <f t="shared" si="72"/>
        <v>80.296000000000006</v>
      </c>
      <c r="V677" s="8">
        <f t="shared" si="76"/>
        <v>2.8509999999999991</v>
      </c>
    </row>
    <row r="678" spans="1:22" ht="11.25" customHeight="1" x14ac:dyDescent="0.2">
      <c r="A678" s="1" t="str">
        <f t="shared" si="73"/>
        <v>1990_AUS</v>
      </c>
      <c r="B678" s="1" t="str">
        <f t="shared" si="74"/>
        <v>1990_AUS#ab</v>
      </c>
      <c r="C678" s="3">
        <v>33181</v>
      </c>
      <c r="D678" s="1">
        <f t="shared" si="75"/>
        <v>1990</v>
      </c>
      <c r="E678" s="1" t="s">
        <v>1301</v>
      </c>
      <c r="F678" s="1" t="s">
        <v>12</v>
      </c>
      <c r="G678" s="6" t="s">
        <v>13</v>
      </c>
      <c r="H678" s="2">
        <v>12</v>
      </c>
      <c r="I678" s="2" t="s">
        <v>896</v>
      </c>
      <c r="J678" s="2" t="s">
        <v>229</v>
      </c>
      <c r="K678" s="2" t="s">
        <v>1271</v>
      </c>
      <c r="L678" s="2">
        <v>57</v>
      </c>
      <c r="P678" s="1" t="s">
        <v>1477</v>
      </c>
      <c r="Q678" s="1">
        <v>18</v>
      </c>
      <c r="R678" s="1" t="s">
        <v>1448</v>
      </c>
      <c r="T678" s="8">
        <f t="shared" si="71"/>
        <v>82.141999999999996</v>
      </c>
      <c r="U678" s="8">
        <f t="shared" si="72"/>
        <v>79.090999999999994</v>
      </c>
      <c r="V678" s="8">
        <f t="shared" si="76"/>
        <v>3.0510000000000019</v>
      </c>
    </row>
    <row r="679" spans="1:22" ht="11.25" customHeight="1" x14ac:dyDescent="0.2">
      <c r="A679" s="1" t="str">
        <f t="shared" si="73"/>
        <v>1990_AUS</v>
      </c>
      <c r="B679" s="1" t="str">
        <f t="shared" si="74"/>
        <v>1990_AUS#ab</v>
      </c>
      <c r="C679" s="3">
        <v>33181</v>
      </c>
      <c r="D679" s="1">
        <f t="shared" si="75"/>
        <v>1990</v>
      </c>
      <c r="E679" s="1" t="s">
        <v>1301</v>
      </c>
      <c r="F679" s="1" t="s">
        <v>12</v>
      </c>
      <c r="G679" s="6" t="s">
        <v>13</v>
      </c>
      <c r="H679" s="2">
        <v>3</v>
      </c>
      <c r="I679" s="2" t="s">
        <v>1388</v>
      </c>
      <c r="J679" s="2" t="s">
        <v>984</v>
      </c>
      <c r="K679" s="2" t="s">
        <v>712</v>
      </c>
      <c r="L679" s="2">
        <v>53</v>
      </c>
      <c r="P679" s="1" t="s">
        <v>1475</v>
      </c>
      <c r="Q679" s="1">
        <v>13</v>
      </c>
      <c r="R679" s="1" t="s">
        <v>1443</v>
      </c>
      <c r="T679" s="8">
        <f t="shared" si="71"/>
        <v>81.712999999999994</v>
      </c>
      <c r="U679" s="8">
        <f t="shared" si="72"/>
        <v>78.738</v>
      </c>
      <c r="V679" s="8">
        <f t="shared" si="76"/>
        <v>2.9749999999999943</v>
      </c>
    </row>
    <row r="680" spans="1:22" ht="11.25" customHeight="1" x14ac:dyDescent="0.2">
      <c r="A680" s="1" t="str">
        <f t="shared" si="73"/>
        <v>1990_AUS</v>
      </c>
      <c r="B680" s="1" t="str">
        <f t="shared" si="74"/>
        <v>1990_AUS#ab</v>
      </c>
      <c r="C680" s="3">
        <v>33181</v>
      </c>
      <c r="D680" s="1">
        <f t="shared" si="75"/>
        <v>1990</v>
      </c>
      <c r="E680" s="1" t="s">
        <v>1301</v>
      </c>
      <c r="F680" s="1" t="s">
        <v>12</v>
      </c>
      <c r="G680" s="6" t="s">
        <v>13</v>
      </c>
      <c r="H680" s="2">
        <v>16</v>
      </c>
      <c r="I680" s="2" t="s">
        <v>1444</v>
      </c>
      <c r="J680" s="2" t="s">
        <v>1375</v>
      </c>
      <c r="K680" s="2" t="s">
        <v>1370</v>
      </c>
      <c r="L680" s="2">
        <v>46</v>
      </c>
      <c r="P680" s="1" t="s">
        <v>1481</v>
      </c>
      <c r="Q680" s="1">
        <v>14</v>
      </c>
      <c r="R680" s="1" t="s">
        <v>1335</v>
      </c>
      <c r="T680" s="8">
        <f t="shared" si="71"/>
        <v>82.582999999999998</v>
      </c>
      <c r="U680" s="8">
        <f t="shared" si="72"/>
        <v>78.843000000000004</v>
      </c>
      <c r="V680" s="8">
        <f t="shared" si="76"/>
        <v>3.7399999999999949</v>
      </c>
    </row>
    <row r="681" spans="1:22" ht="11.25" customHeight="1" x14ac:dyDescent="0.2">
      <c r="A681" s="1" t="str">
        <f t="shared" si="73"/>
        <v>1990_AUS</v>
      </c>
      <c r="B681" s="1" t="str">
        <f t="shared" si="74"/>
        <v>1990_AUS#ab</v>
      </c>
      <c r="C681" s="3">
        <v>33181</v>
      </c>
      <c r="D681" s="1">
        <f t="shared" si="75"/>
        <v>1990</v>
      </c>
      <c r="E681" s="1" t="s">
        <v>1301</v>
      </c>
      <c r="F681" s="1" t="s">
        <v>12</v>
      </c>
      <c r="G681" s="6" t="s">
        <v>13</v>
      </c>
      <c r="H681" s="2">
        <v>11</v>
      </c>
      <c r="I681" s="2" t="s">
        <v>1265</v>
      </c>
      <c r="J681" s="2" t="s">
        <v>229</v>
      </c>
      <c r="K681" s="2" t="s">
        <v>1271</v>
      </c>
      <c r="L681" s="2">
        <v>43</v>
      </c>
      <c r="P681" s="1" t="s">
        <v>1480</v>
      </c>
      <c r="Q681" s="1">
        <v>11</v>
      </c>
      <c r="R681" s="1" t="s">
        <v>1441</v>
      </c>
      <c r="T681" s="8">
        <f t="shared" si="71"/>
        <v>82.524000000000001</v>
      </c>
      <c r="U681" s="8">
        <f t="shared" si="72"/>
        <v>78.350999999999999</v>
      </c>
      <c r="V681" s="8">
        <f t="shared" si="76"/>
        <v>4.1730000000000018</v>
      </c>
    </row>
    <row r="682" spans="1:22" ht="11.25" customHeight="1" x14ac:dyDescent="0.2">
      <c r="A682" s="1" t="str">
        <f t="shared" si="73"/>
        <v>1990_AUS</v>
      </c>
      <c r="B682" s="1" t="str">
        <f t="shared" si="74"/>
        <v>1990_AUS#ab</v>
      </c>
      <c r="C682" s="3">
        <v>33181</v>
      </c>
      <c r="D682" s="1">
        <f t="shared" si="75"/>
        <v>1990</v>
      </c>
      <c r="E682" s="1" t="s">
        <v>1301</v>
      </c>
      <c r="F682" s="1" t="s">
        <v>12</v>
      </c>
      <c r="G682" s="6" t="s">
        <v>13</v>
      </c>
      <c r="H682" s="2">
        <v>15</v>
      </c>
      <c r="I682" s="2" t="s">
        <v>1324</v>
      </c>
      <c r="J682" s="2" t="s">
        <v>1375</v>
      </c>
      <c r="K682" s="2" t="s">
        <v>1370</v>
      </c>
      <c r="L682" s="2">
        <v>27</v>
      </c>
      <c r="P682" s="1" t="s">
        <v>1478</v>
      </c>
      <c r="Q682" s="1">
        <v>16</v>
      </c>
      <c r="R682" s="1" t="s">
        <v>1446</v>
      </c>
      <c r="T682" s="8">
        <f t="shared" si="71"/>
        <v>82.2</v>
      </c>
      <c r="U682" s="8">
        <f t="shared" si="72"/>
        <v>78.86</v>
      </c>
      <c r="V682" s="8">
        <f t="shared" si="76"/>
        <v>3.3400000000000034</v>
      </c>
    </row>
    <row r="683" spans="1:22" ht="11.25" customHeight="1" x14ac:dyDescent="0.2">
      <c r="A683" s="1" t="str">
        <f t="shared" si="73"/>
        <v>1990_AUS</v>
      </c>
      <c r="B683" s="1" t="str">
        <f t="shared" si="74"/>
        <v>1990_AUS#ab</v>
      </c>
      <c r="C683" s="3">
        <v>33181</v>
      </c>
      <c r="D683" s="1">
        <f t="shared" si="75"/>
        <v>1990</v>
      </c>
      <c r="E683" s="1" t="s">
        <v>1301</v>
      </c>
      <c r="F683" s="1" t="s">
        <v>12</v>
      </c>
      <c r="G683" s="6" t="s">
        <v>13</v>
      </c>
      <c r="H683" s="2">
        <v>22</v>
      </c>
      <c r="I683" s="2" t="s">
        <v>1262</v>
      </c>
      <c r="J683" s="2" t="s">
        <v>1316</v>
      </c>
      <c r="K683" s="2" t="s">
        <v>712</v>
      </c>
      <c r="L683" s="2">
        <v>23</v>
      </c>
      <c r="P683" s="1" t="s">
        <v>1485</v>
      </c>
      <c r="Q683" s="1">
        <v>15</v>
      </c>
      <c r="R683" s="1" t="s">
        <v>1445</v>
      </c>
      <c r="T683" s="8">
        <f t="shared" si="71"/>
        <v>83.897000000000006</v>
      </c>
      <c r="U683" s="8">
        <f t="shared" si="72"/>
        <v>78.858000000000004</v>
      </c>
      <c r="V683" s="8">
        <f t="shared" si="76"/>
        <v>5.0390000000000015</v>
      </c>
    </row>
    <row r="684" spans="1:22" ht="11.25" customHeight="1" x14ac:dyDescent="0.2">
      <c r="A684" s="1" t="str">
        <f t="shared" si="73"/>
        <v>1990_AUS</v>
      </c>
      <c r="B684" s="1" t="str">
        <f t="shared" si="74"/>
        <v>1990_AUS#ab</v>
      </c>
      <c r="C684" s="3">
        <v>33181</v>
      </c>
      <c r="D684" s="1">
        <f t="shared" si="75"/>
        <v>1990</v>
      </c>
      <c r="E684" s="1" t="s">
        <v>1301</v>
      </c>
      <c r="F684" s="1" t="s">
        <v>12</v>
      </c>
      <c r="G684" s="6" t="s">
        <v>13</v>
      </c>
      <c r="H684" s="2">
        <v>29</v>
      </c>
      <c r="I684" s="2" t="s">
        <v>1429</v>
      </c>
      <c r="J684" s="2" t="s">
        <v>1035</v>
      </c>
      <c r="K684" s="2" t="s">
        <v>1271</v>
      </c>
      <c r="L684" s="2">
        <v>21</v>
      </c>
      <c r="P684" s="1" t="s">
        <v>1484</v>
      </c>
      <c r="Q684" s="1">
        <v>23</v>
      </c>
      <c r="R684" s="1" t="s">
        <v>1454</v>
      </c>
      <c r="T684" s="8">
        <f t="shared" si="71"/>
        <v>83.272000000000006</v>
      </c>
      <c r="U684" s="8">
        <f t="shared" si="72"/>
        <v>79.858000000000004</v>
      </c>
      <c r="V684" s="8">
        <f t="shared" si="76"/>
        <v>3.4140000000000015</v>
      </c>
    </row>
    <row r="685" spans="1:22" ht="11.25" customHeight="1" x14ac:dyDescent="0.2">
      <c r="A685" s="1" t="str">
        <f t="shared" si="73"/>
        <v>1990_AUS</v>
      </c>
      <c r="B685" s="1" t="str">
        <f t="shared" si="74"/>
        <v>1990_AUS#ab</v>
      </c>
      <c r="C685" s="3">
        <v>33181</v>
      </c>
      <c r="D685" s="1">
        <f t="shared" si="75"/>
        <v>1990</v>
      </c>
      <c r="E685" s="1" t="s">
        <v>1301</v>
      </c>
      <c r="F685" s="1" t="s">
        <v>12</v>
      </c>
      <c r="G685" s="6" t="s">
        <v>13</v>
      </c>
      <c r="H685" s="2">
        <v>24</v>
      </c>
      <c r="I685" s="2" t="s">
        <v>1137</v>
      </c>
      <c r="J685" s="2" t="s">
        <v>675</v>
      </c>
      <c r="K685" s="2" t="s">
        <v>712</v>
      </c>
      <c r="L685" s="2">
        <v>20</v>
      </c>
      <c r="P685" s="1" t="s">
        <v>1487</v>
      </c>
      <c r="Q685" s="1">
        <v>20</v>
      </c>
      <c r="R685" s="1" t="s">
        <v>1450</v>
      </c>
      <c r="T685" s="8">
        <f t="shared" si="71"/>
        <v>84.272000000000006</v>
      </c>
      <c r="U685" s="8">
        <f t="shared" si="72"/>
        <v>79.346999999999994</v>
      </c>
      <c r="V685" s="8">
        <f t="shared" si="76"/>
        <v>4.9250000000000114</v>
      </c>
    </row>
    <row r="686" spans="1:22" ht="11.25" customHeight="1" x14ac:dyDescent="0.2">
      <c r="A686" s="1" t="str">
        <f t="shared" si="73"/>
        <v>1990_AUS</v>
      </c>
      <c r="B686" s="1" t="str">
        <f t="shared" si="74"/>
        <v>1990_AUS#ab</v>
      </c>
      <c r="C686" s="3">
        <v>33181</v>
      </c>
      <c r="D686" s="1">
        <f t="shared" si="75"/>
        <v>1990</v>
      </c>
      <c r="E686" s="1" t="s">
        <v>1301</v>
      </c>
      <c r="F686" s="1" t="s">
        <v>12</v>
      </c>
      <c r="G686" s="6" t="s">
        <v>13</v>
      </c>
      <c r="H686" s="2">
        <v>7</v>
      </c>
      <c r="I686" s="2" t="s">
        <v>1207</v>
      </c>
      <c r="J686" s="2" t="s">
        <v>1379</v>
      </c>
      <c r="K686" s="2" t="s">
        <v>1370</v>
      </c>
      <c r="L686" s="2">
        <v>18</v>
      </c>
      <c r="P686" s="1" t="s">
        <v>1489</v>
      </c>
      <c r="Q686" s="1">
        <v>25</v>
      </c>
      <c r="R686" s="1" t="s">
        <v>1456</v>
      </c>
      <c r="T686" s="8">
        <f t="shared" si="71"/>
        <v>85.703000000000003</v>
      </c>
      <c r="U686" s="8">
        <f t="shared" si="72"/>
        <v>80.218000000000004</v>
      </c>
      <c r="V686" s="8">
        <f t="shared" si="76"/>
        <v>5.4849999999999994</v>
      </c>
    </row>
    <row r="687" spans="1:22" ht="11.25" customHeight="1" x14ac:dyDescent="0.2">
      <c r="A687" s="1" t="str">
        <f t="shared" si="73"/>
        <v>1990_AUS</v>
      </c>
      <c r="B687" s="1" t="str">
        <f t="shared" si="74"/>
        <v>1990_AUS#ab</v>
      </c>
      <c r="C687" s="3">
        <v>33181</v>
      </c>
      <c r="D687" s="1">
        <f t="shared" si="75"/>
        <v>1990</v>
      </c>
      <c r="E687" s="1" t="s">
        <v>1301</v>
      </c>
      <c r="F687" s="1" t="s">
        <v>12</v>
      </c>
      <c r="G687" s="6" t="s">
        <v>13</v>
      </c>
      <c r="H687" s="2">
        <v>30</v>
      </c>
      <c r="I687" s="2" t="s">
        <v>1256</v>
      </c>
      <c r="J687" s="2" t="s">
        <v>1035</v>
      </c>
      <c r="K687" s="2" t="s">
        <v>1271</v>
      </c>
      <c r="L687" s="2">
        <v>6</v>
      </c>
      <c r="P687" s="1" t="s">
        <v>1486</v>
      </c>
      <c r="Q687" s="1">
        <v>24</v>
      </c>
      <c r="R687" s="1" t="s">
        <v>1455</v>
      </c>
      <c r="T687" s="8">
        <f t="shared" si="71"/>
        <v>84.007000000000005</v>
      </c>
      <c r="U687" s="8">
        <f t="shared" si="72"/>
        <v>79.97</v>
      </c>
      <c r="V687" s="8">
        <f t="shared" si="76"/>
        <v>4.0370000000000061</v>
      </c>
    </row>
    <row r="688" spans="1:22" ht="11.25" customHeight="1" x14ac:dyDescent="0.2">
      <c r="A688" s="1" t="str">
        <f t="shared" si="73"/>
        <v>1990_AUS</v>
      </c>
      <c r="B688" s="1" t="str">
        <f t="shared" si="74"/>
        <v>1990_AUS#nq</v>
      </c>
      <c r="C688" s="3">
        <v>33181</v>
      </c>
      <c r="D688" s="1">
        <f t="shared" si="75"/>
        <v>1990</v>
      </c>
      <c r="E688" s="1" t="s">
        <v>1301</v>
      </c>
      <c r="F688" s="1" t="s">
        <v>12</v>
      </c>
      <c r="G688" s="6" t="s">
        <v>231</v>
      </c>
      <c r="H688" s="2">
        <v>9</v>
      </c>
      <c r="I688" s="2" t="s">
        <v>1192</v>
      </c>
      <c r="J688" s="2" t="s">
        <v>762</v>
      </c>
      <c r="K688" s="2" t="s">
        <v>712</v>
      </c>
      <c r="Q688" s="1">
        <v>27</v>
      </c>
      <c r="R688" s="1" t="s">
        <v>1459</v>
      </c>
      <c r="T688" s="8" t="str">
        <f t="shared" si="71"/>
        <v/>
      </c>
      <c r="U688" s="8">
        <f t="shared" si="72"/>
        <v>80.545000000000002</v>
      </c>
      <c r="V688" s="8" t="str">
        <f t="shared" si="76"/>
        <v/>
      </c>
    </row>
    <row r="689" spans="1:22" ht="11.25" customHeight="1" x14ac:dyDescent="0.2">
      <c r="A689" s="1" t="str">
        <f t="shared" si="73"/>
        <v>1990_AUS</v>
      </c>
      <c r="B689" s="1" t="str">
        <f t="shared" si="74"/>
        <v>1990_AUS#nq</v>
      </c>
      <c r="C689" s="3">
        <v>33181</v>
      </c>
      <c r="D689" s="1">
        <f t="shared" si="75"/>
        <v>1990</v>
      </c>
      <c r="E689" s="1" t="s">
        <v>1301</v>
      </c>
      <c r="F689" s="1" t="s">
        <v>12</v>
      </c>
      <c r="G689" s="6" t="s">
        <v>231</v>
      </c>
      <c r="H689" s="2">
        <v>18</v>
      </c>
      <c r="I689" s="2" t="s">
        <v>1460</v>
      </c>
      <c r="J689" s="2" t="s">
        <v>1457</v>
      </c>
      <c r="K689" s="2" t="s">
        <v>712</v>
      </c>
      <c r="Q689" s="1">
        <v>28</v>
      </c>
      <c r="R689" s="1" t="s">
        <v>1461</v>
      </c>
      <c r="T689" s="8" t="str">
        <f t="shared" si="71"/>
        <v/>
      </c>
      <c r="U689" s="8">
        <f t="shared" si="72"/>
        <v>80.569999999999993</v>
      </c>
      <c r="V689" s="8" t="str">
        <f t="shared" si="76"/>
        <v/>
      </c>
    </row>
    <row r="690" spans="1:22" ht="11.25" customHeight="1" x14ac:dyDescent="0.2">
      <c r="A690" s="1" t="str">
        <f t="shared" si="73"/>
        <v>1990_AUS</v>
      </c>
      <c r="B690" s="1" t="str">
        <f t="shared" si="74"/>
        <v>1990_AUS#nq</v>
      </c>
      <c r="C690" s="3">
        <v>33181</v>
      </c>
      <c r="D690" s="1">
        <f t="shared" si="75"/>
        <v>1990</v>
      </c>
      <c r="E690" s="1" t="s">
        <v>1301</v>
      </c>
      <c r="F690" s="1" t="s">
        <v>12</v>
      </c>
      <c r="G690" s="6" t="s">
        <v>231</v>
      </c>
      <c r="H690" s="2">
        <v>10</v>
      </c>
      <c r="I690" s="2" t="s">
        <v>1386</v>
      </c>
      <c r="J690" s="2" t="s">
        <v>762</v>
      </c>
      <c r="K690" s="2" t="s">
        <v>712</v>
      </c>
      <c r="Q690" s="1">
        <v>29</v>
      </c>
      <c r="R690" s="1" t="s">
        <v>1462</v>
      </c>
      <c r="T690" s="8" t="str">
        <f t="shared" si="71"/>
        <v/>
      </c>
      <c r="U690" s="8">
        <f t="shared" si="72"/>
        <v>80.608999999999995</v>
      </c>
      <c r="V690" s="8" t="str">
        <f t="shared" si="76"/>
        <v/>
      </c>
    </row>
    <row r="691" spans="1:22" ht="11.25" customHeight="1" x14ac:dyDescent="0.2">
      <c r="A691" s="1" t="str">
        <f t="shared" si="73"/>
        <v>1990_AUS</v>
      </c>
      <c r="B691" s="1" t="str">
        <f t="shared" si="74"/>
        <v>1990_AUS#nq</v>
      </c>
      <c r="C691" s="3">
        <v>33181</v>
      </c>
      <c r="D691" s="1">
        <f t="shared" si="75"/>
        <v>1990</v>
      </c>
      <c r="E691" s="1" t="s">
        <v>1301</v>
      </c>
      <c r="F691" s="1" t="s">
        <v>12</v>
      </c>
      <c r="G691" s="6" t="s">
        <v>231</v>
      </c>
      <c r="H691" s="2">
        <v>31</v>
      </c>
      <c r="I691" s="2" t="s">
        <v>1151</v>
      </c>
      <c r="J691" s="2" t="s">
        <v>1400</v>
      </c>
      <c r="K691" s="2" t="s">
        <v>712</v>
      </c>
      <c r="Q691" s="1">
        <v>30</v>
      </c>
      <c r="R691" s="1" t="s">
        <v>1463</v>
      </c>
      <c r="T691" s="8" t="str">
        <f t="shared" si="71"/>
        <v/>
      </c>
      <c r="U691" s="8">
        <f t="shared" si="72"/>
        <v>83.135000000000005</v>
      </c>
      <c r="V691" s="8" t="str">
        <f t="shared" si="76"/>
        <v/>
      </c>
    </row>
    <row r="692" spans="1:22" ht="11.25" customHeight="1" x14ac:dyDescent="0.2">
      <c r="A692" s="1" t="str">
        <f t="shared" si="73"/>
        <v>1989_AUS</v>
      </c>
      <c r="B692" s="1" t="str">
        <f t="shared" si="74"/>
        <v>1989_AUS#1</v>
      </c>
      <c r="C692" s="3">
        <v>32817</v>
      </c>
      <c r="D692" s="1">
        <f t="shared" si="75"/>
        <v>1989</v>
      </c>
      <c r="E692" s="1" t="s">
        <v>1301</v>
      </c>
      <c r="F692" s="1" t="s">
        <v>12</v>
      </c>
      <c r="G692" s="6">
        <v>1</v>
      </c>
      <c r="H692" s="2">
        <v>5</v>
      </c>
      <c r="I692" s="2" t="s">
        <v>1328</v>
      </c>
      <c r="J692" s="2" t="s">
        <v>38</v>
      </c>
      <c r="K692" s="2" t="s">
        <v>24</v>
      </c>
      <c r="L692" s="2">
        <v>70</v>
      </c>
      <c r="M692" s="2">
        <v>9</v>
      </c>
      <c r="N692" s="1"/>
      <c r="P692" s="1" t="s">
        <v>1545</v>
      </c>
      <c r="Q692" s="1">
        <v>5</v>
      </c>
      <c r="R692" s="1" t="s">
        <v>1495</v>
      </c>
      <c r="S692" s="1">
        <v>57</v>
      </c>
      <c r="T692" s="8">
        <f t="shared" si="71"/>
        <v>100.38</v>
      </c>
      <c r="U692" s="8">
        <f t="shared" si="72"/>
        <v>77.790999999999997</v>
      </c>
      <c r="V692" s="8">
        <f t="shared" si="76"/>
        <v>22.588999999999999</v>
      </c>
    </row>
    <row r="693" spans="1:22" ht="11.25" customHeight="1" x14ac:dyDescent="0.2">
      <c r="A693" s="1" t="str">
        <f t="shared" si="73"/>
        <v>1989_AUS</v>
      </c>
      <c r="B693" s="1" t="str">
        <f t="shared" si="74"/>
        <v>1989_AUS#2</v>
      </c>
      <c r="C693" s="3">
        <v>32817</v>
      </c>
      <c r="D693" s="1">
        <f t="shared" si="75"/>
        <v>1989</v>
      </c>
      <c r="E693" s="1" t="s">
        <v>1301</v>
      </c>
      <c r="F693" s="1" t="s">
        <v>12</v>
      </c>
      <c r="G693" s="6">
        <v>2</v>
      </c>
      <c r="H693" s="2">
        <v>19</v>
      </c>
      <c r="I693" s="2" t="s">
        <v>1493</v>
      </c>
      <c r="J693" s="2" t="s">
        <v>844</v>
      </c>
      <c r="K693" s="2" t="s">
        <v>712</v>
      </c>
      <c r="L693" s="2">
        <v>70</v>
      </c>
      <c r="M693" s="2">
        <v>6</v>
      </c>
      <c r="N693" s="1"/>
      <c r="P693" s="1" t="s">
        <v>1544</v>
      </c>
      <c r="Q693" s="1">
        <v>4</v>
      </c>
      <c r="R693" s="1" t="s">
        <v>1494</v>
      </c>
      <c r="T693" s="8">
        <f t="shared" si="71"/>
        <v>100.336</v>
      </c>
      <c r="U693" s="8">
        <f t="shared" si="72"/>
        <v>77.762</v>
      </c>
      <c r="V693" s="8">
        <f t="shared" si="76"/>
        <v>22.573999999999998</v>
      </c>
    </row>
    <row r="694" spans="1:22" ht="11.25" customHeight="1" x14ac:dyDescent="0.2">
      <c r="A694" s="1" t="str">
        <f t="shared" si="73"/>
        <v>1989_AUS</v>
      </c>
      <c r="B694" s="1" t="str">
        <f t="shared" si="74"/>
        <v>1989_AUS#3</v>
      </c>
      <c r="C694" s="3">
        <v>32817</v>
      </c>
      <c r="D694" s="1">
        <f t="shared" si="75"/>
        <v>1989</v>
      </c>
      <c r="E694" s="1" t="s">
        <v>1301</v>
      </c>
      <c r="F694" s="1" t="s">
        <v>12</v>
      </c>
      <c r="G694" s="6">
        <v>3</v>
      </c>
      <c r="H694" s="2">
        <v>6</v>
      </c>
      <c r="I694" s="2" t="s">
        <v>1254</v>
      </c>
      <c r="J694" s="2" t="s">
        <v>38</v>
      </c>
      <c r="K694" s="2" t="s">
        <v>24</v>
      </c>
      <c r="L694" s="2">
        <v>70</v>
      </c>
      <c r="M694" s="2">
        <v>4</v>
      </c>
      <c r="N694" s="1"/>
      <c r="P694" s="1" t="s">
        <v>1543</v>
      </c>
      <c r="Q694" s="1">
        <v>6</v>
      </c>
      <c r="R694" s="1" t="s">
        <v>1440</v>
      </c>
      <c r="T694" s="8">
        <f t="shared" si="71"/>
        <v>98.685000000000002</v>
      </c>
      <c r="U694" s="8">
        <f t="shared" si="72"/>
        <v>77.826999999999998</v>
      </c>
      <c r="V694" s="8">
        <f t="shared" si="76"/>
        <v>20.858000000000004</v>
      </c>
    </row>
    <row r="695" spans="1:22" ht="11.25" customHeight="1" x14ac:dyDescent="0.2">
      <c r="A695" s="1" t="str">
        <f t="shared" si="73"/>
        <v>1989_AUS</v>
      </c>
      <c r="B695" s="1" t="str">
        <f t="shared" si="74"/>
        <v>1989_AUS#4</v>
      </c>
      <c r="C695" s="3">
        <v>32817</v>
      </c>
      <c r="D695" s="1">
        <f t="shared" si="75"/>
        <v>1989</v>
      </c>
      <c r="E695" s="1" t="s">
        <v>1301</v>
      </c>
      <c r="F695" s="1" t="s">
        <v>12</v>
      </c>
      <c r="G695" s="6">
        <v>4</v>
      </c>
      <c r="H695" s="2">
        <v>12</v>
      </c>
      <c r="I695" s="2" t="s">
        <v>1388</v>
      </c>
      <c r="J695" s="2" t="s">
        <v>229</v>
      </c>
      <c r="K695" s="2" t="s">
        <v>1370</v>
      </c>
      <c r="L695" s="2">
        <v>70</v>
      </c>
      <c r="M695" s="2">
        <v>3</v>
      </c>
      <c r="N695" s="1"/>
      <c r="P695" s="1" t="s">
        <v>1542</v>
      </c>
      <c r="Q695" s="1">
        <v>23</v>
      </c>
      <c r="R695" s="1" t="s">
        <v>1514</v>
      </c>
      <c r="T695" s="8">
        <f t="shared" si="71"/>
        <v>98.48</v>
      </c>
      <c r="U695" s="8">
        <f t="shared" si="72"/>
        <v>80.066000000000003</v>
      </c>
      <c r="V695" s="8">
        <f t="shared" si="76"/>
        <v>18.414000000000001</v>
      </c>
    </row>
    <row r="696" spans="1:22" ht="11.25" customHeight="1" x14ac:dyDescent="0.2">
      <c r="A696" s="1" t="str">
        <f t="shared" si="73"/>
        <v>1989_AUS</v>
      </c>
      <c r="B696" s="1" t="str">
        <f t="shared" si="74"/>
        <v>1989_AUS#5</v>
      </c>
      <c r="C696" s="3">
        <v>32817</v>
      </c>
      <c r="D696" s="1">
        <f t="shared" si="75"/>
        <v>1989</v>
      </c>
      <c r="E696" s="1" t="s">
        <v>1301</v>
      </c>
      <c r="F696" s="1" t="s">
        <v>12</v>
      </c>
      <c r="G696" s="6">
        <v>5</v>
      </c>
      <c r="H696" s="2">
        <v>20</v>
      </c>
      <c r="I696" s="2" t="s">
        <v>1373</v>
      </c>
      <c r="J696" s="2" t="s">
        <v>844</v>
      </c>
      <c r="K696" s="2" t="s">
        <v>712</v>
      </c>
      <c r="L696" s="2">
        <v>68</v>
      </c>
      <c r="M696" s="2">
        <v>2</v>
      </c>
      <c r="N696" s="1"/>
      <c r="P696" s="1" t="s">
        <v>1549</v>
      </c>
      <c r="Q696" s="1">
        <v>13</v>
      </c>
      <c r="R696" s="1" t="s">
        <v>1501</v>
      </c>
      <c r="T696" s="8">
        <f t="shared" si="71"/>
        <v>103.14400000000001</v>
      </c>
      <c r="U696" s="8">
        <f t="shared" si="72"/>
        <v>79.216999999999999</v>
      </c>
      <c r="V696" s="8">
        <f t="shared" si="76"/>
        <v>23.927000000000007</v>
      </c>
    </row>
    <row r="697" spans="1:22" ht="11.25" customHeight="1" x14ac:dyDescent="0.2">
      <c r="A697" s="1" t="str">
        <f t="shared" si="73"/>
        <v>1989_AUS</v>
      </c>
      <c r="B697" s="1" t="str">
        <f t="shared" si="74"/>
        <v>1989_AUS#6</v>
      </c>
      <c r="C697" s="3">
        <v>32817</v>
      </c>
      <c r="D697" s="1">
        <f t="shared" si="75"/>
        <v>1989</v>
      </c>
      <c r="E697" s="1" t="s">
        <v>1301</v>
      </c>
      <c r="F697" s="1" t="s">
        <v>12</v>
      </c>
      <c r="G697" s="6">
        <v>6</v>
      </c>
      <c r="H697" s="2">
        <v>23</v>
      </c>
      <c r="I697" s="2" t="s">
        <v>1196</v>
      </c>
      <c r="J697" s="2" t="s">
        <v>675</v>
      </c>
      <c r="K697" s="2" t="s">
        <v>712</v>
      </c>
      <c r="L697" s="2">
        <v>67</v>
      </c>
      <c r="M697" s="2">
        <v>1</v>
      </c>
      <c r="N697" s="1"/>
      <c r="P697" s="1" t="s">
        <v>1555</v>
      </c>
      <c r="Q697" s="1">
        <v>3</v>
      </c>
      <c r="R697" s="1" t="s">
        <v>1492</v>
      </c>
      <c r="T697" s="8">
        <f t="shared" ref="T697:T758" si="77">IF(ISBLANK($P697),"",LEFT($P697,1)*60+(RIGHT(LEFT($P697,4),2))+("0,"&amp;RIGHT($P697,3)))</f>
        <v>106.18899999999999</v>
      </c>
      <c r="U697" s="8">
        <f t="shared" ref="U697:U758" si="78">IF(ISBLANK($R697),"",LEFT($R697,1)*60+(RIGHT(LEFT($R697,4),2))+("0,"&amp;RIGHT($R697,3)))</f>
        <v>77.623000000000005</v>
      </c>
      <c r="V697" s="8">
        <f t="shared" si="76"/>
        <v>28.565999999999988</v>
      </c>
    </row>
    <row r="698" spans="1:22" ht="11.25" customHeight="1" x14ac:dyDescent="0.2">
      <c r="A698" s="1" t="str">
        <f t="shared" si="73"/>
        <v>1989_AUS</v>
      </c>
      <c r="B698" s="1" t="str">
        <f t="shared" si="74"/>
        <v>1989_AUS#7</v>
      </c>
      <c r="C698" s="3">
        <v>32817</v>
      </c>
      <c r="D698" s="1">
        <f t="shared" si="75"/>
        <v>1989</v>
      </c>
      <c r="E698" s="1" t="s">
        <v>1301</v>
      </c>
      <c r="F698" s="1" t="s">
        <v>12</v>
      </c>
      <c r="G698" s="6">
        <v>7</v>
      </c>
      <c r="H698" s="2">
        <v>15</v>
      </c>
      <c r="I698" s="2" t="s">
        <v>1324</v>
      </c>
      <c r="J698" s="2" t="s">
        <v>1331</v>
      </c>
      <c r="K698" s="2" t="s">
        <v>1370</v>
      </c>
      <c r="L698" s="2">
        <v>66</v>
      </c>
      <c r="P698" s="1" t="s">
        <v>1552</v>
      </c>
      <c r="Q698" s="1">
        <v>25</v>
      </c>
      <c r="R698" s="1" t="s">
        <v>1516</v>
      </c>
      <c r="T698" s="8">
        <f t="shared" si="77"/>
        <v>104.73399999999999</v>
      </c>
      <c r="U698" s="8">
        <f t="shared" si="78"/>
        <v>80.191000000000003</v>
      </c>
      <c r="V698" s="8">
        <f t="shared" si="76"/>
        <v>24.542999999999992</v>
      </c>
    </row>
    <row r="699" spans="1:22" ht="11.25" customHeight="1" x14ac:dyDescent="0.2">
      <c r="A699" s="1" t="str">
        <f t="shared" si="73"/>
        <v>1989_AUS</v>
      </c>
      <c r="B699" s="1" t="str">
        <f t="shared" si="74"/>
        <v>1989_AUS#8</v>
      </c>
      <c r="C699" s="3">
        <v>32817</v>
      </c>
      <c r="D699" s="1">
        <f t="shared" si="75"/>
        <v>1989</v>
      </c>
      <c r="E699" s="1" t="s">
        <v>1301</v>
      </c>
      <c r="F699" s="1" t="s">
        <v>12</v>
      </c>
      <c r="G699" s="6">
        <v>8</v>
      </c>
      <c r="H699" s="2">
        <v>8</v>
      </c>
      <c r="I699" s="2" t="s">
        <v>1318</v>
      </c>
      <c r="J699" s="2" t="s">
        <v>1379</v>
      </c>
      <c r="K699" s="2" t="s">
        <v>1370</v>
      </c>
      <c r="L699" s="2">
        <v>64</v>
      </c>
      <c r="P699" s="1" t="s">
        <v>1560</v>
      </c>
      <c r="Q699" s="1">
        <v>8</v>
      </c>
      <c r="R699" s="1" t="s">
        <v>1497</v>
      </c>
      <c r="T699" s="8">
        <f t="shared" si="77"/>
        <v>108.17100000000001</v>
      </c>
      <c r="U699" s="8">
        <f t="shared" si="78"/>
        <v>78.75</v>
      </c>
      <c r="V699" s="8">
        <f t="shared" si="76"/>
        <v>29.421000000000006</v>
      </c>
    </row>
    <row r="700" spans="1:22" ht="11.25" customHeight="1" x14ac:dyDescent="0.2">
      <c r="A700" s="1" t="str">
        <f t="shared" si="73"/>
        <v>1989_AUS</v>
      </c>
      <c r="B700" s="1" t="str">
        <f t="shared" si="74"/>
        <v>1989_AUS#ab</v>
      </c>
      <c r="C700" s="3">
        <v>32817</v>
      </c>
      <c r="D700" s="1">
        <f t="shared" si="75"/>
        <v>1989</v>
      </c>
      <c r="E700" s="1" t="s">
        <v>1301</v>
      </c>
      <c r="F700" s="1" t="s">
        <v>12</v>
      </c>
      <c r="G700" s="6" t="s">
        <v>13</v>
      </c>
      <c r="H700" s="2">
        <v>10</v>
      </c>
      <c r="I700" s="2" t="s">
        <v>1512</v>
      </c>
      <c r="J700" s="2" t="s">
        <v>762</v>
      </c>
      <c r="K700" s="2" t="s">
        <v>712</v>
      </c>
      <c r="L700" s="2">
        <v>42</v>
      </c>
      <c r="P700" s="1" t="s">
        <v>1551</v>
      </c>
      <c r="Q700" s="1">
        <v>22</v>
      </c>
      <c r="R700" s="1" t="s">
        <v>1513</v>
      </c>
      <c r="T700" s="8">
        <f t="shared" si="77"/>
        <v>104.30500000000001</v>
      </c>
      <c r="U700" s="8">
        <f t="shared" si="78"/>
        <v>79.921999999999997</v>
      </c>
      <c r="V700" s="8">
        <f t="shared" si="76"/>
        <v>24.38300000000001</v>
      </c>
    </row>
    <row r="701" spans="1:22" ht="11.25" customHeight="1" x14ac:dyDescent="0.2">
      <c r="A701" s="1" t="str">
        <f t="shared" si="73"/>
        <v>1989_AUS</v>
      </c>
      <c r="B701" s="1" t="str">
        <f t="shared" si="74"/>
        <v>1989_AUS#ab</v>
      </c>
      <c r="C701" s="3">
        <v>32817</v>
      </c>
      <c r="D701" s="1">
        <f t="shared" si="75"/>
        <v>1989</v>
      </c>
      <c r="E701" s="1" t="s">
        <v>1301</v>
      </c>
      <c r="F701" s="1" t="s">
        <v>12</v>
      </c>
      <c r="G701" s="6" t="s">
        <v>13</v>
      </c>
      <c r="H701" s="2">
        <v>37</v>
      </c>
      <c r="I701" s="2" t="s">
        <v>1194</v>
      </c>
      <c r="J701" s="2" t="s">
        <v>1505</v>
      </c>
      <c r="K701" s="2" t="s">
        <v>712</v>
      </c>
      <c r="L701" s="2">
        <v>27</v>
      </c>
      <c r="P701" s="1" t="s">
        <v>1548</v>
      </c>
      <c r="Q701" s="1">
        <v>17</v>
      </c>
      <c r="R701" s="1" t="s">
        <v>1506</v>
      </c>
      <c r="T701" s="8">
        <f t="shared" si="77"/>
        <v>102.509</v>
      </c>
      <c r="U701" s="8">
        <f t="shared" si="78"/>
        <v>79.308999999999997</v>
      </c>
      <c r="V701" s="8">
        <f t="shared" si="76"/>
        <v>23.200000000000003</v>
      </c>
    </row>
    <row r="702" spans="1:22" ht="11.25" customHeight="1" x14ac:dyDescent="0.2">
      <c r="A702" s="1" t="str">
        <f t="shared" si="73"/>
        <v>1989_AUS</v>
      </c>
      <c r="B702" s="1" t="str">
        <f t="shared" si="74"/>
        <v>1989_AUS#ab</v>
      </c>
      <c r="C702" s="3">
        <v>32817</v>
      </c>
      <c r="D702" s="1">
        <f t="shared" si="75"/>
        <v>1989</v>
      </c>
      <c r="E702" s="1" t="s">
        <v>1301</v>
      </c>
      <c r="F702" s="1" t="s">
        <v>12</v>
      </c>
      <c r="G702" s="6" t="s">
        <v>13</v>
      </c>
      <c r="H702" s="2">
        <v>26</v>
      </c>
      <c r="I702" s="2" t="s">
        <v>1314</v>
      </c>
      <c r="J702" s="2" t="s">
        <v>1087</v>
      </c>
      <c r="K702" s="2" t="s">
        <v>712</v>
      </c>
      <c r="L702" s="2">
        <v>22</v>
      </c>
      <c r="P702" s="1" t="s">
        <v>1557</v>
      </c>
      <c r="Q702" s="1">
        <v>24</v>
      </c>
      <c r="R702" s="1" t="s">
        <v>1515</v>
      </c>
      <c r="T702" s="8">
        <f t="shared" si="77"/>
        <v>106.973</v>
      </c>
      <c r="U702" s="8">
        <f t="shared" si="78"/>
        <v>80.072999999999993</v>
      </c>
      <c r="V702" s="8">
        <f t="shared" si="76"/>
        <v>26.900000000000006</v>
      </c>
    </row>
    <row r="703" spans="1:22" ht="11.25" customHeight="1" x14ac:dyDescent="0.2">
      <c r="A703" s="1" t="str">
        <f t="shared" si="73"/>
        <v>1989_AUS</v>
      </c>
      <c r="B703" s="1" t="str">
        <f t="shared" si="74"/>
        <v>1989_AUS#ab</v>
      </c>
      <c r="C703" s="3">
        <v>32817</v>
      </c>
      <c r="D703" s="1">
        <f t="shared" si="75"/>
        <v>1989</v>
      </c>
      <c r="E703" s="1" t="s">
        <v>1301</v>
      </c>
      <c r="F703" s="1" t="s">
        <v>12</v>
      </c>
      <c r="G703" s="6" t="s">
        <v>13</v>
      </c>
      <c r="H703" s="2">
        <v>11</v>
      </c>
      <c r="I703" s="2" t="s">
        <v>1363</v>
      </c>
      <c r="J703" s="2" t="s">
        <v>229</v>
      </c>
      <c r="K703" s="2" t="s">
        <v>1370</v>
      </c>
      <c r="L703" s="2">
        <v>19</v>
      </c>
      <c r="P703" s="1" t="s">
        <v>1550</v>
      </c>
      <c r="Q703" s="1">
        <v>18</v>
      </c>
      <c r="R703" s="1" t="s">
        <v>1507</v>
      </c>
      <c r="T703" s="8">
        <f t="shared" si="77"/>
        <v>104.277</v>
      </c>
      <c r="U703" s="8">
        <f t="shared" si="78"/>
        <v>79.391999999999996</v>
      </c>
      <c r="V703" s="8">
        <f t="shared" si="76"/>
        <v>24.885000000000005</v>
      </c>
    </row>
    <row r="704" spans="1:22" ht="11.25" customHeight="1" x14ac:dyDescent="0.2">
      <c r="A704" s="1" t="str">
        <f t="shared" si="73"/>
        <v>1989_AUS</v>
      </c>
      <c r="B704" s="1" t="str">
        <f t="shared" si="74"/>
        <v>1989_AUS#ab</v>
      </c>
      <c r="C704" s="3">
        <v>32817</v>
      </c>
      <c r="D704" s="1">
        <f t="shared" si="75"/>
        <v>1989</v>
      </c>
      <c r="E704" s="1" t="s">
        <v>1301</v>
      </c>
      <c r="F704" s="1" t="s">
        <v>12</v>
      </c>
      <c r="G704" s="6" t="s">
        <v>13</v>
      </c>
      <c r="H704" s="2">
        <v>18</v>
      </c>
      <c r="I704" s="2" t="s">
        <v>1510</v>
      </c>
      <c r="J704" s="2" t="s">
        <v>1452</v>
      </c>
      <c r="K704" s="2" t="s">
        <v>712</v>
      </c>
      <c r="L704" s="2">
        <v>18</v>
      </c>
      <c r="P704" s="1" t="s">
        <v>1565</v>
      </c>
      <c r="Q704" s="1">
        <v>21</v>
      </c>
      <c r="R704" s="1" t="s">
        <v>1511</v>
      </c>
      <c r="T704" s="8">
        <f t="shared" si="77"/>
        <v>111.97499999999999</v>
      </c>
      <c r="U704" s="8">
        <f t="shared" si="78"/>
        <v>79.691000000000003</v>
      </c>
      <c r="V704" s="8">
        <f t="shared" si="76"/>
        <v>32.283999999999992</v>
      </c>
    </row>
    <row r="705" spans="1:22" ht="11.25" customHeight="1" x14ac:dyDescent="0.2">
      <c r="A705" s="1" t="str">
        <f t="shared" si="73"/>
        <v>1989_AUS</v>
      </c>
      <c r="B705" s="1" t="str">
        <f t="shared" si="74"/>
        <v>1989_AUS#ab</v>
      </c>
      <c r="C705" s="3">
        <v>32817</v>
      </c>
      <c r="D705" s="1">
        <f t="shared" si="75"/>
        <v>1989</v>
      </c>
      <c r="E705" s="1" t="s">
        <v>1301</v>
      </c>
      <c r="F705" s="1" t="s">
        <v>12</v>
      </c>
      <c r="G705" s="6" t="s">
        <v>13</v>
      </c>
      <c r="H705" s="2">
        <v>27</v>
      </c>
      <c r="I705" s="2" t="s">
        <v>1176</v>
      </c>
      <c r="J705" s="2" t="s">
        <v>5</v>
      </c>
      <c r="K705" s="2" t="s">
        <v>5</v>
      </c>
      <c r="L705" s="2">
        <v>17</v>
      </c>
      <c r="P705" s="1" t="s">
        <v>1547</v>
      </c>
      <c r="Q705" s="1">
        <v>7</v>
      </c>
      <c r="R705" s="1" t="s">
        <v>1496</v>
      </c>
      <c r="T705" s="8">
        <f t="shared" si="77"/>
        <v>102.40600000000001</v>
      </c>
      <c r="U705" s="8">
        <f t="shared" si="78"/>
        <v>78.313000000000002</v>
      </c>
      <c r="V705" s="8">
        <f t="shared" si="76"/>
        <v>24.093000000000004</v>
      </c>
    </row>
    <row r="706" spans="1:22" ht="11.25" customHeight="1" x14ac:dyDescent="0.2">
      <c r="A706" s="1" t="str">
        <f t="shared" si="73"/>
        <v>1989_AUS</v>
      </c>
      <c r="B706" s="1" t="str">
        <f t="shared" si="74"/>
        <v>1989_AUS#ab</v>
      </c>
      <c r="C706" s="3">
        <v>32817</v>
      </c>
      <c r="D706" s="1">
        <f t="shared" si="75"/>
        <v>1989</v>
      </c>
      <c r="E706" s="1" t="s">
        <v>1301</v>
      </c>
      <c r="F706" s="1" t="s">
        <v>12</v>
      </c>
      <c r="G706" s="6" t="s">
        <v>13</v>
      </c>
      <c r="H706" s="2">
        <v>1</v>
      </c>
      <c r="I706" s="2" t="s">
        <v>1244</v>
      </c>
      <c r="J706" s="2" t="s">
        <v>33</v>
      </c>
      <c r="K706" s="2" t="s">
        <v>107</v>
      </c>
      <c r="L706" s="2">
        <v>13</v>
      </c>
      <c r="P706" s="1" t="s">
        <v>1546</v>
      </c>
      <c r="Q706" s="1">
        <v>1</v>
      </c>
      <c r="R706" s="1" t="s">
        <v>1490</v>
      </c>
      <c r="S706" s="1">
        <v>13</v>
      </c>
      <c r="T706" s="8">
        <f t="shared" si="77"/>
        <v>101.15900000000001</v>
      </c>
      <c r="U706" s="8">
        <f t="shared" si="78"/>
        <v>76.665000000000006</v>
      </c>
      <c r="V706" s="8">
        <f t="shared" si="76"/>
        <v>24.494</v>
      </c>
    </row>
    <row r="707" spans="1:22" ht="11.25" customHeight="1" x14ac:dyDescent="0.2">
      <c r="A707" s="1" t="str">
        <f t="shared" ref="A707:A770" si="79">D707&amp;"_"&amp;UPPER(LEFT(F707,3))</f>
        <v>1989_AUS</v>
      </c>
      <c r="B707" s="1" t="str">
        <f t="shared" ref="B707:B770" si="80">$D707&amp;"_"&amp;UPPER(LEFT($F707,3))&amp;"#"&amp;$G707</f>
        <v>1989_AUS#ab</v>
      </c>
      <c r="C707" s="3">
        <v>32817</v>
      </c>
      <c r="D707" s="1">
        <f t="shared" si="75"/>
        <v>1989</v>
      </c>
      <c r="E707" s="1" t="s">
        <v>1301</v>
      </c>
      <c r="F707" s="1" t="s">
        <v>12</v>
      </c>
      <c r="G707" s="6" t="s">
        <v>13</v>
      </c>
      <c r="H707" s="2">
        <v>21</v>
      </c>
      <c r="I707" s="2" t="s">
        <v>1386</v>
      </c>
      <c r="J707" s="2" t="s">
        <v>1316</v>
      </c>
      <c r="K707" s="2" t="s">
        <v>712</v>
      </c>
      <c r="L707" s="2">
        <v>13</v>
      </c>
      <c r="P707" s="1" t="s">
        <v>1558</v>
      </c>
      <c r="Q707" s="1">
        <v>10</v>
      </c>
      <c r="R707" s="1" t="s">
        <v>1498</v>
      </c>
      <c r="T707" s="8">
        <f t="shared" si="77"/>
        <v>107.255</v>
      </c>
      <c r="U707" s="8">
        <f t="shared" si="78"/>
        <v>78.856999999999999</v>
      </c>
      <c r="V707" s="8">
        <f t="shared" si="76"/>
        <v>28.397999999999996</v>
      </c>
    </row>
    <row r="708" spans="1:22" ht="11.25" customHeight="1" x14ac:dyDescent="0.2">
      <c r="A708" s="1" t="str">
        <f t="shared" si="79"/>
        <v>1989_AUS</v>
      </c>
      <c r="B708" s="1" t="str">
        <f t="shared" si="80"/>
        <v>1989_AUS#ab</v>
      </c>
      <c r="C708" s="3">
        <v>32817</v>
      </c>
      <c r="D708" s="1">
        <f t="shared" si="75"/>
        <v>1989</v>
      </c>
      <c r="E708" s="1" t="s">
        <v>1301</v>
      </c>
      <c r="F708" s="1" t="s">
        <v>12</v>
      </c>
      <c r="G708" s="6" t="s">
        <v>13</v>
      </c>
      <c r="H708" s="2">
        <v>16</v>
      </c>
      <c r="I708" s="2" t="s">
        <v>1444</v>
      </c>
      <c r="J708" s="2" t="s">
        <v>1331</v>
      </c>
      <c r="K708" s="2" t="s">
        <v>1370</v>
      </c>
      <c r="L708" s="2">
        <v>13</v>
      </c>
      <c r="P708" s="1" t="s">
        <v>1562</v>
      </c>
      <c r="Q708" s="1">
        <v>16</v>
      </c>
      <c r="R708" s="1" t="s">
        <v>1504</v>
      </c>
      <c r="T708" s="8">
        <f t="shared" si="77"/>
        <v>108.521</v>
      </c>
      <c r="U708" s="8">
        <f t="shared" si="78"/>
        <v>79.269000000000005</v>
      </c>
      <c r="V708" s="8">
        <f t="shared" si="76"/>
        <v>29.251999999999995</v>
      </c>
    </row>
    <row r="709" spans="1:22" ht="11.25" customHeight="1" x14ac:dyDescent="0.2">
      <c r="A709" s="1" t="str">
        <f t="shared" si="79"/>
        <v>1989_AUS</v>
      </c>
      <c r="B709" s="1" t="str">
        <f t="shared" si="80"/>
        <v>1989_AUS#ab</v>
      </c>
      <c r="C709" s="3">
        <v>32817</v>
      </c>
      <c r="D709" s="1">
        <f t="shared" si="75"/>
        <v>1989</v>
      </c>
      <c r="E709" s="1" t="s">
        <v>1301</v>
      </c>
      <c r="F709" s="1" t="s">
        <v>12</v>
      </c>
      <c r="G709" s="6" t="s">
        <v>13</v>
      </c>
      <c r="H709" s="2">
        <v>22</v>
      </c>
      <c r="I709" s="2" t="s">
        <v>1262</v>
      </c>
      <c r="J709" s="2" t="s">
        <v>1316</v>
      </c>
      <c r="K709" s="2" t="s">
        <v>712</v>
      </c>
      <c r="L709" s="2">
        <v>12</v>
      </c>
      <c r="P709" s="1" t="s">
        <v>1559</v>
      </c>
      <c r="Q709" s="1">
        <v>9</v>
      </c>
      <c r="R709" s="1" t="s">
        <v>1140</v>
      </c>
      <c r="T709" s="8">
        <f t="shared" si="77"/>
        <v>107.52500000000001</v>
      </c>
      <c r="U709" s="8">
        <f t="shared" si="78"/>
        <v>78.828000000000003</v>
      </c>
      <c r="V709" s="8">
        <f t="shared" si="76"/>
        <v>28.697000000000003</v>
      </c>
    </row>
    <row r="710" spans="1:22" ht="11.25" customHeight="1" x14ac:dyDescent="0.2">
      <c r="A710" s="1" t="str">
        <f t="shared" si="79"/>
        <v>1989_AUS</v>
      </c>
      <c r="B710" s="1" t="str">
        <f t="shared" si="80"/>
        <v>1989_AUS#ab</v>
      </c>
      <c r="C710" s="3">
        <v>32817</v>
      </c>
      <c r="D710" s="1">
        <f t="shared" si="75"/>
        <v>1989</v>
      </c>
      <c r="E710" s="1" t="s">
        <v>1301</v>
      </c>
      <c r="F710" s="1" t="s">
        <v>12</v>
      </c>
      <c r="G710" s="6" t="s">
        <v>13</v>
      </c>
      <c r="H710" s="2">
        <v>7</v>
      </c>
      <c r="I710" s="2" t="s">
        <v>1098</v>
      </c>
      <c r="J710" s="2" t="s">
        <v>1379</v>
      </c>
      <c r="K710" s="2" t="s">
        <v>1370</v>
      </c>
      <c r="L710" s="2">
        <v>12</v>
      </c>
      <c r="P710" s="1" t="s">
        <v>1561</v>
      </c>
      <c r="Q710" s="1">
        <v>12</v>
      </c>
      <c r="R710" s="1" t="s">
        <v>1500</v>
      </c>
      <c r="T710" s="8">
        <f t="shared" si="77"/>
        <v>108.366</v>
      </c>
      <c r="U710" s="8">
        <f t="shared" si="78"/>
        <v>79.135999999999996</v>
      </c>
      <c r="V710" s="8">
        <f t="shared" si="76"/>
        <v>29.230000000000004</v>
      </c>
    </row>
    <row r="711" spans="1:22" ht="11.25" customHeight="1" x14ac:dyDescent="0.2">
      <c r="A711" s="1" t="str">
        <f t="shared" si="79"/>
        <v>1989_AUS</v>
      </c>
      <c r="B711" s="1" t="str">
        <f t="shared" si="80"/>
        <v>1989_AUS#ab</v>
      </c>
      <c r="C711" s="3">
        <v>32817</v>
      </c>
      <c r="D711" s="1">
        <f t="shared" si="75"/>
        <v>1989</v>
      </c>
      <c r="E711" s="1" t="s">
        <v>1301</v>
      </c>
      <c r="F711" s="1" t="s">
        <v>12</v>
      </c>
      <c r="G711" s="6" t="s">
        <v>13</v>
      </c>
      <c r="H711" s="2">
        <v>9</v>
      </c>
      <c r="I711" s="2" t="s">
        <v>1265</v>
      </c>
      <c r="J711" s="2" t="s">
        <v>762</v>
      </c>
      <c r="K711" s="2" t="s">
        <v>712</v>
      </c>
      <c r="L711" s="2">
        <v>7</v>
      </c>
      <c r="P711" s="1" t="s">
        <v>1554</v>
      </c>
      <c r="Q711" s="1">
        <v>20</v>
      </c>
      <c r="R711" s="1" t="s">
        <v>1509</v>
      </c>
      <c r="T711" s="8">
        <f t="shared" si="77"/>
        <v>105.7</v>
      </c>
      <c r="U711" s="8">
        <f t="shared" si="78"/>
        <v>79.599000000000004</v>
      </c>
      <c r="V711" s="8">
        <f t="shared" si="76"/>
        <v>26.100999999999999</v>
      </c>
    </row>
    <row r="712" spans="1:22" ht="11.25" customHeight="1" x14ac:dyDescent="0.2">
      <c r="A712" s="1" t="str">
        <f t="shared" si="79"/>
        <v>1989_AUS</v>
      </c>
      <c r="B712" s="1" t="str">
        <f t="shared" si="80"/>
        <v>1989_AUS#ab</v>
      </c>
      <c r="C712" s="3">
        <v>32817</v>
      </c>
      <c r="D712" s="1">
        <f t="shared" si="75"/>
        <v>1989</v>
      </c>
      <c r="E712" s="1" t="s">
        <v>1301</v>
      </c>
      <c r="F712" s="1" t="s">
        <v>12</v>
      </c>
      <c r="G712" s="6" t="s">
        <v>13</v>
      </c>
      <c r="H712" s="2">
        <v>28</v>
      </c>
      <c r="I712" s="2" t="s">
        <v>1029</v>
      </c>
      <c r="J712" s="2" t="s">
        <v>5</v>
      </c>
      <c r="K712" s="2" t="s">
        <v>5</v>
      </c>
      <c r="L712" s="2">
        <v>6</v>
      </c>
      <c r="P712" s="1" t="s">
        <v>1556</v>
      </c>
      <c r="Q712" s="1">
        <v>14</v>
      </c>
      <c r="R712" s="1" t="s">
        <v>1502</v>
      </c>
      <c r="T712" s="8">
        <f t="shared" si="77"/>
        <v>106.911</v>
      </c>
      <c r="U712" s="8">
        <f t="shared" si="78"/>
        <v>79.238</v>
      </c>
      <c r="V712" s="8">
        <f t="shared" si="76"/>
        <v>27.673000000000002</v>
      </c>
    </row>
    <row r="713" spans="1:22" ht="11.25" customHeight="1" x14ac:dyDescent="0.2">
      <c r="A713" s="1" t="str">
        <f t="shared" si="79"/>
        <v>1989_AUS</v>
      </c>
      <c r="B713" s="1" t="str">
        <f t="shared" si="80"/>
        <v>1989_AUS#ab</v>
      </c>
      <c r="C713" s="3">
        <v>32817</v>
      </c>
      <c r="D713" s="1">
        <f t="shared" si="75"/>
        <v>1989</v>
      </c>
      <c r="E713" s="1" t="s">
        <v>1301</v>
      </c>
      <c r="F713" s="1" t="s">
        <v>12</v>
      </c>
      <c r="G713" s="6" t="s">
        <v>13</v>
      </c>
      <c r="H713" s="2">
        <v>30</v>
      </c>
      <c r="I713" s="2" t="s">
        <v>1449</v>
      </c>
      <c r="J713" s="2" t="s">
        <v>1035</v>
      </c>
      <c r="K713" s="2" t="s">
        <v>1271</v>
      </c>
      <c r="L713" s="2">
        <v>6</v>
      </c>
      <c r="P713" s="1" t="s">
        <v>1563</v>
      </c>
      <c r="Q713" s="1">
        <v>19</v>
      </c>
      <c r="R713" s="1" t="s">
        <v>1352</v>
      </c>
      <c r="T713" s="8">
        <f t="shared" si="77"/>
        <v>109.251</v>
      </c>
      <c r="U713" s="8">
        <f t="shared" si="78"/>
        <v>79.567999999999998</v>
      </c>
      <c r="V713" s="8">
        <f t="shared" si="76"/>
        <v>29.683000000000007</v>
      </c>
    </row>
    <row r="714" spans="1:22" ht="11.25" customHeight="1" x14ac:dyDescent="0.2">
      <c r="A714" s="1" t="str">
        <f t="shared" si="79"/>
        <v>1989_AUS</v>
      </c>
      <c r="B714" s="1" t="str">
        <f t="shared" si="80"/>
        <v>1989_AUS#ab</v>
      </c>
      <c r="C714" s="3">
        <v>32817</v>
      </c>
      <c r="D714" s="1">
        <f t="shared" si="75"/>
        <v>1989</v>
      </c>
      <c r="E714" s="1" t="s">
        <v>1301</v>
      </c>
      <c r="F714" s="1" t="s">
        <v>12</v>
      </c>
      <c r="G714" s="6" t="s">
        <v>13</v>
      </c>
      <c r="H714" s="2">
        <v>4</v>
      </c>
      <c r="I714" s="2" t="s">
        <v>840</v>
      </c>
      <c r="J714" s="2" t="s">
        <v>984</v>
      </c>
      <c r="K714" s="2" t="s">
        <v>712</v>
      </c>
      <c r="L714" s="2">
        <v>5</v>
      </c>
      <c r="P714" s="1" t="s">
        <v>1553</v>
      </c>
      <c r="Q714" s="1">
        <v>15</v>
      </c>
      <c r="R714" s="1" t="s">
        <v>1503</v>
      </c>
      <c r="T714" s="8">
        <f t="shared" si="77"/>
        <v>104.9</v>
      </c>
      <c r="U714" s="8">
        <f t="shared" si="78"/>
        <v>79.259</v>
      </c>
      <c r="V714" s="8">
        <f t="shared" si="76"/>
        <v>25.641000000000005</v>
      </c>
    </row>
    <row r="715" spans="1:22" ht="11.25" customHeight="1" x14ac:dyDescent="0.2">
      <c r="A715" s="1" t="str">
        <f t="shared" si="79"/>
        <v>1989_AUS</v>
      </c>
      <c r="B715" s="1" t="str">
        <f t="shared" si="80"/>
        <v>1989_AUS#ab</v>
      </c>
      <c r="C715" s="3">
        <v>32817</v>
      </c>
      <c r="D715" s="1">
        <f t="shared" si="75"/>
        <v>1989</v>
      </c>
      <c r="E715" s="1" t="s">
        <v>1301</v>
      </c>
      <c r="F715" s="1" t="s">
        <v>12</v>
      </c>
      <c r="G715" s="6" t="s">
        <v>13</v>
      </c>
      <c r="H715" s="2">
        <v>25</v>
      </c>
      <c r="I715" s="2" t="s">
        <v>1517</v>
      </c>
      <c r="J715" s="2" t="s">
        <v>1087</v>
      </c>
      <c r="K715" s="2" t="s">
        <v>712</v>
      </c>
      <c r="L715" s="2">
        <v>4</v>
      </c>
      <c r="P715" s="1" t="s">
        <v>1564</v>
      </c>
      <c r="Q715" s="1">
        <v>26</v>
      </c>
      <c r="R715" s="1" t="s">
        <v>1518</v>
      </c>
      <c r="T715" s="8">
        <f t="shared" si="77"/>
        <v>110.375</v>
      </c>
      <c r="U715" s="8">
        <f t="shared" si="78"/>
        <v>80.391000000000005</v>
      </c>
      <c r="V715" s="8">
        <f t="shared" si="76"/>
        <v>29.983999999999995</v>
      </c>
    </row>
    <row r="716" spans="1:22" ht="11.25" customHeight="1" x14ac:dyDescent="0.2">
      <c r="A716" s="1" t="str">
        <f t="shared" si="79"/>
        <v>1989_AUS</v>
      </c>
      <c r="B716" s="1" t="str">
        <f t="shared" si="80"/>
        <v>1989_AUS#ab</v>
      </c>
      <c r="C716" s="3">
        <v>32817</v>
      </c>
      <c r="D716" s="1">
        <f t="shared" si="75"/>
        <v>1989</v>
      </c>
      <c r="E716" s="1" t="s">
        <v>1301</v>
      </c>
      <c r="F716" s="1" t="s">
        <v>12</v>
      </c>
      <c r="G716" s="6" t="s">
        <v>13</v>
      </c>
      <c r="H716" s="2">
        <v>17</v>
      </c>
      <c r="I716" s="2" t="s">
        <v>1030</v>
      </c>
      <c r="J716" s="2" t="s">
        <v>1452</v>
      </c>
      <c r="K716" s="2" t="s">
        <v>712</v>
      </c>
      <c r="Q716" s="1">
        <v>11</v>
      </c>
      <c r="R716" s="1" t="s">
        <v>1499</v>
      </c>
      <c r="T716" s="8" t="str">
        <f t="shared" si="77"/>
        <v/>
      </c>
      <c r="U716" s="8">
        <f t="shared" si="78"/>
        <v>79.11</v>
      </c>
      <c r="V716" s="8" t="str">
        <f t="shared" si="76"/>
        <v/>
      </c>
    </row>
    <row r="717" spans="1:22" ht="11.25" customHeight="1" x14ac:dyDescent="0.2">
      <c r="A717" s="1" t="str">
        <f t="shared" si="79"/>
        <v>1989_AUS</v>
      </c>
      <c r="B717" s="1" t="str">
        <f t="shared" si="80"/>
        <v>1989_AUS#ab</v>
      </c>
      <c r="C717" s="3">
        <v>32817</v>
      </c>
      <c r="D717" s="1">
        <f t="shared" si="75"/>
        <v>1989</v>
      </c>
      <c r="E717" s="1" t="s">
        <v>1301</v>
      </c>
      <c r="F717" s="1" t="s">
        <v>12</v>
      </c>
      <c r="G717" s="6" t="s">
        <v>13</v>
      </c>
      <c r="H717" s="2">
        <v>2</v>
      </c>
      <c r="I717" s="2" t="s">
        <v>1246</v>
      </c>
      <c r="J717" s="2" t="s">
        <v>33</v>
      </c>
      <c r="K717" s="2" t="s">
        <v>107</v>
      </c>
      <c r="Q717" s="1">
        <v>2</v>
      </c>
      <c r="R717" s="1" t="s">
        <v>1491</v>
      </c>
      <c r="T717" s="8" t="str">
        <f t="shared" si="77"/>
        <v/>
      </c>
      <c r="U717" s="8">
        <f t="shared" si="78"/>
        <v>77.403000000000006</v>
      </c>
      <c r="V717" s="8" t="str">
        <f t="shared" si="76"/>
        <v/>
      </c>
    </row>
    <row r="718" spans="1:22" ht="11.25" customHeight="1" x14ac:dyDescent="0.2">
      <c r="A718" s="1" t="str">
        <f t="shared" si="79"/>
        <v>1989_AUS</v>
      </c>
      <c r="B718" s="1" t="str">
        <f t="shared" si="80"/>
        <v>1989_AUS#nq</v>
      </c>
      <c r="C718" s="3">
        <v>32817</v>
      </c>
      <c r="D718" s="1">
        <f t="shared" si="75"/>
        <v>1989</v>
      </c>
      <c r="E718" s="1" t="s">
        <v>1301</v>
      </c>
      <c r="F718" s="1" t="s">
        <v>12</v>
      </c>
      <c r="G718" s="6" t="s">
        <v>231</v>
      </c>
      <c r="H718" s="2">
        <v>3</v>
      </c>
      <c r="I718" s="2" t="s">
        <v>1519</v>
      </c>
      <c r="J718" s="2" t="s">
        <v>984</v>
      </c>
      <c r="K718" s="2" t="s">
        <v>712</v>
      </c>
      <c r="Q718" s="1">
        <v>27</v>
      </c>
      <c r="R718" s="1" t="s">
        <v>1520</v>
      </c>
      <c r="T718" s="8" t="str">
        <f t="shared" si="77"/>
        <v/>
      </c>
      <c r="U718" s="8">
        <f t="shared" si="78"/>
        <v>80.427999999999997</v>
      </c>
      <c r="V718" s="8" t="str">
        <f t="shared" si="76"/>
        <v/>
      </c>
    </row>
    <row r="719" spans="1:22" ht="11.25" customHeight="1" x14ac:dyDescent="0.2">
      <c r="A719" s="1" t="str">
        <f t="shared" si="79"/>
        <v>1989_AUS</v>
      </c>
      <c r="B719" s="1" t="str">
        <f t="shared" si="80"/>
        <v>1989_AUS#nq</v>
      </c>
      <c r="C719" s="3">
        <v>32817</v>
      </c>
      <c r="D719" s="1">
        <f t="shared" si="75"/>
        <v>1989</v>
      </c>
      <c r="E719" s="1" t="s">
        <v>1301</v>
      </c>
      <c r="F719" s="1" t="s">
        <v>12</v>
      </c>
      <c r="G719" s="6" t="s">
        <v>231</v>
      </c>
      <c r="H719" s="2">
        <v>24</v>
      </c>
      <c r="I719" s="2" t="s">
        <v>1521</v>
      </c>
      <c r="J719" s="2" t="s">
        <v>675</v>
      </c>
      <c r="K719" s="2" t="s">
        <v>712</v>
      </c>
      <c r="Q719" s="1">
        <v>28</v>
      </c>
      <c r="R719" s="1" t="s">
        <v>1522</v>
      </c>
      <c r="T719" s="8" t="str">
        <f t="shared" si="77"/>
        <v/>
      </c>
      <c r="U719" s="8">
        <f t="shared" si="78"/>
        <v>80.632999999999996</v>
      </c>
      <c r="V719" s="8" t="str">
        <f t="shared" si="76"/>
        <v/>
      </c>
    </row>
    <row r="720" spans="1:22" ht="11.25" customHeight="1" x14ac:dyDescent="0.2">
      <c r="A720" s="1" t="str">
        <f t="shared" si="79"/>
        <v>1989_AUS</v>
      </c>
      <c r="B720" s="1" t="str">
        <f t="shared" si="80"/>
        <v>1989_AUS#nq</v>
      </c>
      <c r="C720" s="3">
        <v>32817</v>
      </c>
      <c r="D720" s="1">
        <f t="shared" si="75"/>
        <v>1989</v>
      </c>
      <c r="E720" s="1" t="s">
        <v>1301</v>
      </c>
      <c r="F720" s="1" t="s">
        <v>12</v>
      </c>
      <c r="G720" s="6" t="s">
        <v>231</v>
      </c>
      <c r="H720" s="2">
        <v>39</v>
      </c>
      <c r="I720" s="2" t="s">
        <v>1151</v>
      </c>
      <c r="J720" s="2" t="s">
        <v>1523</v>
      </c>
      <c r="K720" s="2" t="s">
        <v>712</v>
      </c>
      <c r="Q720" s="1">
        <v>29</v>
      </c>
      <c r="R720" s="1" t="s">
        <v>1524</v>
      </c>
      <c r="T720" s="8" t="str">
        <f t="shared" si="77"/>
        <v/>
      </c>
      <c r="U720" s="8">
        <f t="shared" si="78"/>
        <v>82.266999999999996</v>
      </c>
      <c r="V720" s="8" t="str">
        <f t="shared" si="76"/>
        <v/>
      </c>
    </row>
    <row r="721" spans="1:22" ht="11.25" customHeight="1" x14ac:dyDescent="0.2">
      <c r="A721" s="1" t="str">
        <f t="shared" si="79"/>
        <v>1989_AUS</v>
      </c>
      <c r="B721" s="1" t="str">
        <f t="shared" si="80"/>
        <v>1989_AUS#nq</v>
      </c>
      <c r="C721" s="3">
        <v>32817</v>
      </c>
      <c r="D721" s="1">
        <f t="shared" si="75"/>
        <v>1989</v>
      </c>
      <c r="E721" s="1" t="s">
        <v>1301</v>
      </c>
      <c r="F721" s="1" t="s">
        <v>12</v>
      </c>
      <c r="G721" s="6" t="s">
        <v>231</v>
      </c>
      <c r="H721" s="2">
        <v>38</v>
      </c>
      <c r="I721" s="2" t="s">
        <v>1525</v>
      </c>
      <c r="J721" s="2" t="s">
        <v>1523</v>
      </c>
      <c r="K721" s="2" t="s">
        <v>712</v>
      </c>
      <c r="Q721" s="1">
        <v>30</v>
      </c>
      <c r="R721" s="1" t="s">
        <v>1526</v>
      </c>
      <c r="T721" s="8" t="str">
        <f t="shared" si="77"/>
        <v/>
      </c>
      <c r="U721" s="8">
        <f t="shared" si="78"/>
        <v>82.305000000000007</v>
      </c>
      <c r="V721" s="8" t="str">
        <f t="shared" si="76"/>
        <v/>
      </c>
    </row>
    <row r="722" spans="1:22" ht="11.25" customHeight="1" x14ac:dyDescent="0.2">
      <c r="A722" s="1" t="str">
        <f t="shared" si="79"/>
        <v>1989_AUS</v>
      </c>
      <c r="B722" s="1" t="str">
        <f t="shared" si="80"/>
        <v>1989_AUS#npq</v>
      </c>
      <c r="C722" s="3">
        <v>32817</v>
      </c>
      <c r="D722" s="1">
        <f t="shared" ref="D722:D783" si="81">YEAR(C722)</f>
        <v>1989</v>
      </c>
      <c r="E722" s="1" t="s">
        <v>1301</v>
      </c>
      <c r="F722" s="1" t="s">
        <v>12</v>
      </c>
      <c r="G722" s="6" t="s">
        <v>1428</v>
      </c>
      <c r="H722" s="2">
        <v>36</v>
      </c>
      <c r="I722" s="2" t="s">
        <v>1527</v>
      </c>
      <c r="J722" s="2" t="s">
        <v>1505</v>
      </c>
      <c r="K722" s="2" t="s">
        <v>712</v>
      </c>
      <c r="Q722" s="1">
        <v>31</v>
      </c>
      <c r="R722" s="1" t="s">
        <v>1528</v>
      </c>
      <c r="T722" s="8" t="str">
        <f t="shared" si="77"/>
        <v/>
      </c>
      <c r="U722" s="8">
        <f t="shared" si="78"/>
        <v>79.539000000000001</v>
      </c>
      <c r="V722" s="8" t="str">
        <f t="shared" si="76"/>
        <v/>
      </c>
    </row>
    <row r="723" spans="1:22" ht="11.25" customHeight="1" x14ac:dyDescent="0.2">
      <c r="A723" s="1" t="str">
        <f t="shared" si="79"/>
        <v>1989_AUS</v>
      </c>
      <c r="B723" s="1" t="str">
        <f t="shared" si="80"/>
        <v>1989_AUS#npq</v>
      </c>
      <c r="C723" s="3">
        <v>32817</v>
      </c>
      <c r="D723" s="1">
        <f t="shared" si="81"/>
        <v>1989</v>
      </c>
      <c r="E723" s="1" t="s">
        <v>1301</v>
      </c>
      <c r="F723" s="1" t="s">
        <v>12</v>
      </c>
      <c r="G723" s="6" t="s">
        <v>1428</v>
      </c>
      <c r="H723" s="2">
        <v>29</v>
      </c>
      <c r="I723" s="2" t="s">
        <v>1192</v>
      </c>
      <c r="J723" s="2" t="s">
        <v>1035</v>
      </c>
      <c r="K723" s="2" t="s">
        <v>1271</v>
      </c>
      <c r="R723" s="1" t="s">
        <v>1529</v>
      </c>
      <c r="T723" s="8" t="str">
        <f t="shared" si="77"/>
        <v/>
      </c>
      <c r="U723" s="8">
        <f t="shared" si="78"/>
        <v>80.129000000000005</v>
      </c>
      <c r="V723" s="8" t="str">
        <f t="shared" ref="V723:V784" si="82">IF(OR($T723="",$U723=""),"",$T723-$U723)</f>
        <v/>
      </c>
    </row>
    <row r="724" spans="1:22" ht="11.25" customHeight="1" x14ac:dyDescent="0.2">
      <c r="A724" s="1" t="str">
        <f t="shared" si="79"/>
        <v>1989_AUS</v>
      </c>
      <c r="B724" s="1" t="str">
        <f t="shared" si="80"/>
        <v>1989_AUS#npq</v>
      </c>
      <c r="C724" s="3">
        <v>32817</v>
      </c>
      <c r="D724" s="1">
        <f t="shared" si="81"/>
        <v>1989</v>
      </c>
      <c r="E724" s="1" t="s">
        <v>1301</v>
      </c>
      <c r="F724" s="1" t="s">
        <v>12</v>
      </c>
      <c r="G724" s="6" t="s">
        <v>1428</v>
      </c>
      <c r="H724" s="2">
        <v>34</v>
      </c>
      <c r="I724" s="2" t="s">
        <v>1530</v>
      </c>
      <c r="J724" s="2" t="s">
        <v>1531</v>
      </c>
      <c r="K724" s="2" t="s">
        <v>1032</v>
      </c>
      <c r="R724" s="1" t="s">
        <v>1532</v>
      </c>
      <c r="T724" s="8" t="str">
        <f t="shared" si="77"/>
        <v/>
      </c>
      <c r="U724" s="8">
        <f t="shared" si="78"/>
        <v>80.179000000000002</v>
      </c>
      <c r="V724" s="8" t="str">
        <f t="shared" si="82"/>
        <v/>
      </c>
    </row>
    <row r="725" spans="1:22" ht="11.25" customHeight="1" x14ac:dyDescent="0.2">
      <c r="A725" s="1" t="str">
        <f t="shared" si="79"/>
        <v>1989_AUS</v>
      </c>
      <c r="B725" s="1" t="str">
        <f t="shared" si="80"/>
        <v>1989_AUS#npq</v>
      </c>
      <c r="C725" s="3">
        <v>32817</v>
      </c>
      <c r="D725" s="1">
        <f t="shared" si="81"/>
        <v>1989</v>
      </c>
      <c r="E725" s="1" t="s">
        <v>1301</v>
      </c>
      <c r="F725" s="1" t="s">
        <v>12</v>
      </c>
      <c r="G725" s="6" t="s">
        <v>1428</v>
      </c>
      <c r="H725" s="2">
        <v>31</v>
      </c>
      <c r="I725" s="2" t="s">
        <v>1146</v>
      </c>
      <c r="J725" s="2" t="s">
        <v>1400</v>
      </c>
      <c r="K725" s="2" t="s">
        <v>712</v>
      </c>
      <c r="R725" s="1" t="s">
        <v>1533</v>
      </c>
      <c r="T725" s="8" t="str">
        <f t="shared" si="77"/>
        <v/>
      </c>
      <c r="U725" s="8">
        <f t="shared" si="78"/>
        <v>80.183000000000007</v>
      </c>
      <c r="V725" s="8" t="str">
        <f t="shared" si="82"/>
        <v/>
      </c>
    </row>
    <row r="726" spans="1:22" ht="11.25" customHeight="1" x14ac:dyDescent="0.2">
      <c r="A726" s="1" t="str">
        <f t="shared" si="79"/>
        <v>1989_AUS</v>
      </c>
      <c r="B726" s="1" t="str">
        <f t="shared" si="80"/>
        <v>1989_AUS#npq</v>
      </c>
      <c r="C726" s="3">
        <v>32817</v>
      </c>
      <c r="D726" s="1">
        <f t="shared" si="81"/>
        <v>1989</v>
      </c>
      <c r="E726" s="1" t="s">
        <v>1301</v>
      </c>
      <c r="F726" s="1" t="s">
        <v>12</v>
      </c>
      <c r="G726" s="6" t="s">
        <v>1428</v>
      </c>
      <c r="H726" s="2">
        <v>33</v>
      </c>
      <c r="I726" s="2" t="s">
        <v>1534</v>
      </c>
      <c r="J726" s="2" t="s">
        <v>1535</v>
      </c>
      <c r="K726" s="2" t="s">
        <v>1370</v>
      </c>
      <c r="R726" s="1" t="s">
        <v>1536</v>
      </c>
      <c r="T726" s="8" t="str">
        <f t="shared" si="77"/>
        <v/>
      </c>
      <c r="U726" s="8">
        <f t="shared" si="78"/>
        <v>80.75</v>
      </c>
      <c r="V726" s="8" t="str">
        <f t="shared" si="82"/>
        <v/>
      </c>
    </row>
    <row r="727" spans="1:22" ht="11.25" customHeight="1" x14ac:dyDescent="0.2">
      <c r="A727" s="1" t="str">
        <f t="shared" si="79"/>
        <v>1989_AUS</v>
      </c>
      <c r="B727" s="1" t="str">
        <f t="shared" si="80"/>
        <v>1989_AUS#npq</v>
      </c>
      <c r="C727" s="3">
        <v>32817</v>
      </c>
      <c r="D727" s="1">
        <f t="shared" si="81"/>
        <v>1989</v>
      </c>
      <c r="E727" s="1" t="s">
        <v>1301</v>
      </c>
      <c r="F727" s="1" t="s">
        <v>12</v>
      </c>
      <c r="G727" s="6" t="s">
        <v>1428</v>
      </c>
      <c r="H727" s="2">
        <v>35</v>
      </c>
      <c r="I727" s="2" t="s">
        <v>1256</v>
      </c>
      <c r="J727" s="2" t="s">
        <v>1531</v>
      </c>
      <c r="K727" s="2" t="s">
        <v>1032</v>
      </c>
      <c r="R727" s="1" t="s">
        <v>1537</v>
      </c>
      <c r="T727" s="8" t="str">
        <f t="shared" si="77"/>
        <v/>
      </c>
      <c r="U727" s="8">
        <f t="shared" si="78"/>
        <v>81.012</v>
      </c>
      <c r="V727" s="8" t="str">
        <f t="shared" si="82"/>
        <v/>
      </c>
    </row>
    <row r="728" spans="1:22" ht="11.25" customHeight="1" x14ac:dyDescent="0.2">
      <c r="A728" s="1" t="str">
        <f t="shared" si="79"/>
        <v>1989_AUS</v>
      </c>
      <c r="B728" s="1" t="str">
        <f t="shared" si="80"/>
        <v>1989_AUS#npq</v>
      </c>
      <c r="C728" s="3">
        <v>32817</v>
      </c>
      <c r="D728" s="1">
        <f t="shared" si="81"/>
        <v>1989</v>
      </c>
      <c r="E728" s="1" t="s">
        <v>1301</v>
      </c>
      <c r="F728" s="1" t="s">
        <v>12</v>
      </c>
      <c r="G728" s="6" t="s">
        <v>1428</v>
      </c>
      <c r="H728" s="2">
        <v>41</v>
      </c>
      <c r="I728" s="2" t="s">
        <v>1460</v>
      </c>
      <c r="J728" s="2" t="s">
        <v>1457</v>
      </c>
      <c r="K728" s="2" t="s">
        <v>712</v>
      </c>
      <c r="R728" s="1" t="s">
        <v>1538</v>
      </c>
      <c r="T728" s="8" t="str">
        <f t="shared" si="77"/>
        <v/>
      </c>
      <c r="U728" s="8">
        <f t="shared" si="78"/>
        <v>81.022000000000006</v>
      </c>
      <c r="V728" s="8" t="str">
        <f t="shared" si="82"/>
        <v/>
      </c>
    </row>
    <row r="729" spans="1:22" ht="11.25" customHeight="1" x14ac:dyDescent="0.2">
      <c r="A729" s="1" t="str">
        <f t="shared" si="79"/>
        <v>1989_AUS</v>
      </c>
      <c r="B729" s="1" t="str">
        <f t="shared" si="80"/>
        <v>1989_AUS#npq</v>
      </c>
      <c r="C729" s="3">
        <v>32817</v>
      </c>
      <c r="D729" s="1">
        <f t="shared" si="81"/>
        <v>1989</v>
      </c>
      <c r="E729" s="1" t="s">
        <v>1301</v>
      </c>
      <c r="F729" s="1" t="s">
        <v>12</v>
      </c>
      <c r="G729" s="6" t="s">
        <v>1428</v>
      </c>
      <c r="H729" s="2">
        <v>40</v>
      </c>
      <c r="I729" s="2" t="s">
        <v>1397</v>
      </c>
      <c r="J729" s="2" t="s">
        <v>1457</v>
      </c>
      <c r="K729" s="2" t="s">
        <v>712</v>
      </c>
      <c r="R729" s="1" t="s">
        <v>1539</v>
      </c>
      <c r="T729" s="8" t="str">
        <f t="shared" si="77"/>
        <v/>
      </c>
      <c r="U729" s="8">
        <f t="shared" si="78"/>
        <v>81.599999999999994</v>
      </c>
      <c r="V729" s="8" t="str">
        <f t="shared" si="82"/>
        <v/>
      </c>
    </row>
    <row r="730" spans="1:22" ht="11.25" customHeight="1" x14ac:dyDescent="0.2">
      <c r="A730" s="1" t="str">
        <f t="shared" si="79"/>
        <v>1989_AUS</v>
      </c>
      <c r="B730" s="1" t="str">
        <f t="shared" si="80"/>
        <v>1989_AUS#npq</v>
      </c>
      <c r="C730" s="3">
        <v>32817</v>
      </c>
      <c r="D730" s="1">
        <f t="shared" si="81"/>
        <v>1989</v>
      </c>
      <c r="E730" s="1" t="s">
        <v>1301</v>
      </c>
      <c r="F730" s="1" t="s">
        <v>12</v>
      </c>
      <c r="G730" s="6" t="s">
        <v>1428</v>
      </c>
      <c r="H730" s="2">
        <v>32</v>
      </c>
      <c r="I730" s="2" t="s">
        <v>1540</v>
      </c>
      <c r="J730" s="2" t="s">
        <v>1400</v>
      </c>
      <c r="K730" s="2" t="s">
        <v>712</v>
      </c>
      <c r="R730" s="1" t="s">
        <v>1541</v>
      </c>
      <c r="T730" s="8" t="str">
        <f t="shared" si="77"/>
        <v/>
      </c>
      <c r="U730" s="8">
        <f t="shared" si="78"/>
        <v>84.081000000000003</v>
      </c>
      <c r="V730" s="8" t="str">
        <f t="shared" si="82"/>
        <v/>
      </c>
    </row>
    <row r="731" spans="1:22" ht="11.25" customHeight="1" x14ac:dyDescent="0.2">
      <c r="A731" s="1" t="str">
        <f t="shared" si="79"/>
        <v>1988_AUS</v>
      </c>
      <c r="B731" s="1" t="str">
        <f t="shared" si="80"/>
        <v>1988_AUS#1</v>
      </c>
      <c r="C731" s="3">
        <v>32460</v>
      </c>
      <c r="D731" s="1">
        <f t="shared" si="81"/>
        <v>1988</v>
      </c>
      <c r="E731" s="1" t="s">
        <v>1301</v>
      </c>
      <c r="F731" s="1" t="s">
        <v>12</v>
      </c>
      <c r="G731" s="6">
        <v>1</v>
      </c>
      <c r="H731" s="2">
        <v>11</v>
      </c>
      <c r="I731" s="2" t="s">
        <v>1246</v>
      </c>
      <c r="J731" s="2" t="s">
        <v>33</v>
      </c>
      <c r="K731" s="2" t="s">
        <v>107</v>
      </c>
      <c r="L731" s="2">
        <v>82</v>
      </c>
      <c r="M731" s="2">
        <v>9</v>
      </c>
      <c r="P731" s="1" t="s">
        <v>1597</v>
      </c>
      <c r="Q731" s="1">
        <v>2</v>
      </c>
      <c r="R731" s="1" t="s">
        <v>1567</v>
      </c>
      <c r="S731" s="1">
        <v>70</v>
      </c>
      <c r="T731" s="8">
        <f t="shared" si="77"/>
        <v>81.215999999999994</v>
      </c>
      <c r="U731" s="8">
        <f t="shared" si="78"/>
        <v>77.88</v>
      </c>
      <c r="V731" s="8">
        <f t="shared" si="82"/>
        <v>3.3359999999999985</v>
      </c>
    </row>
    <row r="732" spans="1:22" ht="11.25" customHeight="1" x14ac:dyDescent="0.2">
      <c r="A732" s="1" t="str">
        <f t="shared" si="79"/>
        <v>1988_AUS</v>
      </c>
      <c r="B732" s="1" t="str">
        <f t="shared" si="80"/>
        <v>1988_AUS#2</v>
      </c>
      <c r="C732" s="3">
        <v>32460</v>
      </c>
      <c r="D732" s="1">
        <f t="shared" si="81"/>
        <v>1988</v>
      </c>
      <c r="E732" s="1" t="s">
        <v>1301</v>
      </c>
      <c r="F732" s="1" t="s">
        <v>12</v>
      </c>
      <c r="G732" s="6">
        <v>2</v>
      </c>
      <c r="H732" s="2">
        <v>12</v>
      </c>
      <c r="I732" s="2" t="s">
        <v>1244</v>
      </c>
      <c r="J732" s="2" t="s">
        <v>33</v>
      </c>
      <c r="K732" s="2" t="s">
        <v>107</v>
      </c>
      <c r="L732" s="2">
        <v>82</v>
      </c>
      <c r="M732" s="2">
        <v>6</v>
      </c>
      <c r="P732" s="1" t="s">
        <v>1599</v>
      </c>
      <c r="Q732" s="1">
        <v>1</v>
      </c>
      <c r="R732" s="1" t="s">
        <v>1566</v>
      </c>
      <c r="T732" s="8">
        <f t="shared" si="77"/>
        <v>81.668000000000006</v>
      </c>
      <c r="U732" s="8">
        <f t="shared" si="78"/>
        <v>77.748000000000005</v>
      </c>
      <c r="V732" s="8">
        <f t="shared" si="82"/>
        <v>3.9200000000000017</v>
      </c>
    </row>
    <row r="733" spans="1:22" ht="11.25" customHeight="1" x14ac:dyDescent="0.2">
      <c r="A733" s="1" t="str">
        <f t="shared" si="79"/>
        <v>1988_AUS</v>
      </c>
      <c r="B733" s="1" t="str">
        <f t="shared" si="80"/>
        <v>1988_AUS#3</v>
      </c>
      <c r="C733" s="3">
        <v>32460</v>
      </c>
      <c r="D733" s="1">
        <f t="shared" si="81"/>
        <v>1988</v>
      </c>
      <c r="E733" s="1" t="s">
        <v>1301</v>
      </c>
      <c r="F733" s="1" t="s">
        <v>12</v>
      </c>
      <c r="G733" s="6">
        <v>3</v>
      </c>
      <c r="H733" s="2">
        <v>1</v>
      </c>
      <c r="I733" s="2" t="s">
        <v>1363</v>
      </c>
      <c r="J733" s="2" t="s">
        <v>229</v>
      </c>
      <c r="K733" s="2" t="s">
        <v>107</v>
      </c>
      <c r="L733" s="2">
        <v>82</v>
      </c>
      <c r="M733" s="2">
        <v>4</v>
      </c>
      <c r="P733" s="1" t="s">
        <v>1357</v>
      </c>
      <c r="Q733" s="1">
        <v>5</v>
      </c>
      <c r="R733" s="1" t="s">
        <v>1570</v>
      </c>
      <c r="T733" s="8">
        <f t="shared" si="77"/>
        <v>81.501999999999995</v>
      </c>
      <c r="U733" s="8">
        <f t="shared" si="78"/>
        <v>79.534999999999997</v>
      </c>
      <c r="V733" s="8">
        <f t="shared" si="82"/>
        <v>1.9669999999999987</v>
      </c>
    </row>
    <row r="734" spans="1:22" ht="11.25" customHeight="1" x14ac:dyDescent="0.2">
      <c r="A734" s="1" t="str">
        <f t="shared" si="79"/>
        <v>1988_AUS</v>
      </c>
      <c r="B734" s="1" t="str">
        <f t="shared" si="80"/>
        <v>1988_AUS#4</v>
      </c>
      <c r="C734" s="3">
        <v>32460</v>
      </c>
      <c r="D734" s="1">
        <f t="shared" si="81"/>
        <v>1988</v>
      </c>
      <c r="E734" s="1" t="s">
        <v>1301</v>
      </c>
      <c r="F734" s="1" t="s">
        <v>12</v>
      </c>
      <c r="G734" s="6">
        <v>4</v>
      </c>
      <c r="H734" s="2">
        <v>6</v>
      </c>
      <c r="I734" s="2" t="s">
        <v>1254</v>
      </c>
      <c r="J734" s="2" t="s">
        <v>38</v>
      </c>
      <c r="K734" s="2" t="s">
        <v>1370</v>
      </c>
      <c r="L734" s="2">
        <v>82</v>
      </c>
      <c r="M734" s="2">
        <v>3</v>
      </c>
      <c r="P734" s="1" t="s">
        <v>1601</v>
      </c>
      <c r="Q734" s="1">
        <v>6</v>
      </c>
      <c r="R734" s="1" t="s">
        <v>1571</v>
      </c>
      <c r="T734" s="8">
        <f t="shared" si="77"/>
        <v>81.947999999999993</v>
      </c>
      <c r="U734" s="8">
        <f t="shared" si="78"/>
        <v>79.924999999999997</v>
      </c>
      <c r="V734" s="8">
        <f t="shared" si="82"/>
        <v>2.0229999999999961</v>
      </c>
    </row>
    <row r="735" spans="1:22" ht="11.25" customHeight="1" x14ac:dyDescent="0.2">
      <c r="A735" s="1" t="str">
        <f t="shared" si="79"/>
        <v>1988_AUS</v>
      </c>
      <c r="B735" s="1" t="str">
        <f t="shared" si="80"/>
        <v>1988_AUS#5</v>
      </c>
      <c r="C735" s="3">
        <v>32460</v>
      </c>
      <c r="D735" s="1">
        <f t="shared" si="81"/>
        <v>1988</v>
      </c>
      <c r="E735" s="1" t="s">
        <v>1301</v>
      </c>
      <c r="F735" s="1" t="s">
        <v>12</v>
      </c>
      <c r="G735" s="6">
        <v>5</v>
      </c>
      <c r="H735" s="2">
        <v>20</v>
      </c>
      <c r="I735" s="2" t="s">
        <v>1328</v>
      </c>
      <c r="J735" s="2" t="s">
        <v>844</v>
      </c>
      <c r="K735" s="2" t="s">
        <v>712</v>
      </c>
      <c r="L735" s="2">
        <v>81</v>
      </c>
      <c r="M735" s="2">
        <v>2</v>
      </c>
      <c r="P735" s="1" t="s">
        <v>1277</v>
      </c>
      <c r="Q735" s="1">
        <v>10</v>
      </c>
      <c r="R735" s="1" t="s">
        <v>45</v>
      </c>
      <c r="T735" s="8">
        <f t="shared" si="77"/>
        <v>81.793000000000006</v>
      </c>
      <c r="U735" s="8">
        <f t="shared" si="78"/>
        <v>80.486000000000004</v>
      </c>
      <c r="V735" s="8">
        <f t="shared" si="82"/>
        <v>1.3070000000000022</v>
      </c>
    </row>
    <row r="736" spans="1:22" ht="11.25" customHeight="1" x14ac:dyDescent="0.2">
      <c r="A736" s="1" t="str">
        <f t="shared" si="79"/>
        <v>1988_AUS</v>
      </c>
      <c r="B736" s="1" t="str">
        <f t="shared" si="80"/>
        <v>1988_AUS#6</v>
      </c>
      <c r="C736" s="3">
        <v>32460</v>
      </c>
      <c r="D736" s="1">
        <f t="shared" si="81"/>
        <v>1988</v>
      </c>
      <c r="E736" s="1" t="s">
        <v>1301</v>
      </c>
      <c r="F736" s="1" t="s">
        <v>12</v>
      </c>
      <c r="G736" s="6">
        <v>6</v>
      </c>
      <c r="H736" s="2">
        <v>16</v>
      </c>
      <c r="I736" s="2" t="s">
        <v>1444</v>
      </c>
      <c r="J736" s="2" t="s">
        <v>1331</v>
      </c>
      <c r="K736" s="2" t="s">
        <v>1370</v>
      </c>
      <c r="L736" s="2">
        <v>81</v>
      </c>
      <c r="M736" s="2">
        <v>1</v>
      </c>
      <c r="P736" s="1" t="s">
        <v>1598</v>
      </c>
      <c r="Q736" s="1">
        <v>9</v>
      </c>
      <c r="R736" s="1" t="s">
        <v>1575</v>
      </c>
      <c r="T736" s="8">
        <f t="shared" si="77"/>
        <v>81.525999999999996</v>
      </c>
      <c r="U736" s="8">
        <f t="shared" si="78"/>
        <v>80.459000000000003</v>
      </c>
      <c r="V736" s="8">
        <f t="shared" si="82"/>
        <v>1.0669999999999931</v>
      </c>
    </row>
    <row r="737" spans="1:22" ht="11.25" customHeight="1" x14ac:dyDescent="0.2">
      <c r="A737" s="1" t="str">
        <f t="shared" si="79"/>
        <v>1988_AUS</v>
      </c>
      <c r="B737" s="1" t="str">
        <f t="shared" si="80"/>
        <v>1988_AUS#7</v>
      </c>
      <c r="C737" s="3">
        <v>32460</v>
      </c>
      <c r="D737" s="1">
        <f t="shared" si="81"/>
        <v>1988</v>
      </c>
      <c r="E737" s="1" t="s">
        <v>1301</v>
      </c>
      <c r="F737" s="1" t="s">
        <v>12</v>
      </c>
      <c r="G737" s="6">
        <v>7</v>
      </c>
      <c r="H737" s="2">
        <v>23</v>
      </c>
      <c r="I737" s="2" t="s">
        <v>1196</v>
      </c>
      <c r="J737" s="2" t="s">
        <v>675</v>
      </c>
      <c r="K737" s="2" t="s">
        <v>712</v>
      </c>
      <c r="L737" s="2">
        <v>80</v>
      </c>
      <c r="P737" s="1" t="s">
        <v>1606</v>
      </c>
      <c r="Q737" s="1">
        <v>14</v>
      </c>
      <c r="R737" s="1" t="s">
        <v>1579</v>
      </c>
      <c r="T737" s="8">
        <f t="shared" si="77"/>
        <v>82.888000000000005</v>
      </c>
      <c r="U737" s="8">
        <f t="shared" si="78"/>
        <v>81.132999999999996</v>
      </c>
      <c r="V737" s="8">
        <f t="shared" si="82"/>
        <v>1.7550000000000097</v>
      </c>
    </row>
    <row r="738" spans="1:22" ht="11.25" customHeight="1" x14ac:dyDescent="0.2">
      <c r="A738" s="1" t="str">
        <f t="shared" si="79"/>
        <v>1988_AUS</v>
      </c>
      <c r="B738" s="1" t="str">
        <f t="shared" si="80"/>
        <v>1988_AUS#8</v>
      </c>
      <c r="C738" s="3">
        <v>32460</v>
      </c>
      <c r="D738" s="1">
        <f t="shared" si="81"/>
        <v>1988</v>
      </c>
      <c r="E738" s="1" t="s">
        <v>1301</v>
      </c>
      <c r="F738" s="1" t="s">
        <v>12</v>
      </c>
      <c r="G738" s="6">
        <v>8</v>
      </c>
      <c r="H738" s="2">
        <v>22</v>
      </c>
      <c r="I738" s="2" t="s">
        <v>1262</v>
      </c>
      <c r="J738" s="2" t="s">
        <v>1523</v>
      </c>
      <c r="K738" s="2" t="s">
        <v>712</v>
      </c>
      <c r="L738" s="2">
        <v>77</v>
      </c>
      <c r="P738" s="1" t="s">
        <v>1167</v>
      </c>
      <c r="Q738" s="1">
        <v>15</v>
      </c>
      <c r="R738" s="1" t="s">
        <v>86</v>
      </c>
      <c r="T738" s="8">
        <f t="shared" si="77"/>
        <v>81.677000000000007</v>
      </c>
      <c r="U738" s="8">
        <f t="shared" si="78"/>
        <v>81.164000000000001</v>
      </c>
      <c r="V738" s="8">
        <f t="shared" si="82"/>
        <v>0.51300000000000523</v>
      </c>
    </row>
    <row r="739" spans="1:22" ht="11.25" customHeight="1" x14ac:dyDescent="0.2">
      <c r="A739" s="1" t="str">
        <f t="shared" si="79"/>
        <v>1988_AUS</v>
      </c>
      <c r="B739" s="1" t="str">
        <f t="shared" si="80"/>
        <v>1988_AUS#9</v>
      </c>
      <c r="C739" s="3">
        <v>32460</v>
      </c>
      <c r="D739" s="1">
        <f t="shared" si="81"/>
        <v>1988</v>
      </c>
      <c r="E739" s="1" t="s">
        <v>1301</v>
      </c>
      <c r="F739" s="1" t="s">
        <v>12</v>
      </c>
      <c r="G739" s="6">
        <v>9</v>
      </c>
      <c r="H739" s="2">
        <v>26</v>
      </c>
      <c r="I739" s="2" t="s">
        <v>1527</v>
      </c>
      <c r="J739" s="2" t="s">
        <v>1087</v>
      </c>
      <c r="K739" s="2" t="s">
        <v>1370</v>
      </c>
      <c r="L739" s="2">
        <v>76</v>
      </c>
      <c r="P739" s="1" t="s">
        <v>1603</v>
      </c>
      <c r="Q739" s="1">
        <v>22</v>
      </c>
      <c r="R739" s="1" t="s">
        <v>1587</v>
      </c>
      <c r="T739" s="8">
        <f t="shared" si="77"/>
        <v>82.433000000000007</v>
      </c>
      <c r="U739" s="8">
        <f t="shared" si="78"/>
        <v>81.988</v>
      </c>
      <c r="V739" s="8">
        <f t="shared" si="82"/>
        <v>0.44500000000000739</v>
      </c>
    </row>
    <row r="740" spans="1:22" ht="11.25" customHeight="1" x14ac:dyDescent="0.2">
      <c r="A740" s="1" t="str">
        <f t="shared" si="79"/>
        <v>1988_AUS</v>
      </c>
      <c r="B740" s="1" t="str">
        <f t="shared" si="80"/>
        <v>1988_AUS#10</v>
      </c>
      <c r="C740" s="3">
        <v>32460</v>
      </c>
      <c r="D740" s="1">
        <f t="shared" si="81"/>
        <v>1988</v>
      </c>
      <c r="E740" s="1" t="s">
        <v>1301</v>
      </c>
      <c r="F740" s="1" t="s">
        <v>12</v>
      </c>
      <c r="G740" s="6">
        <v>10</v>
      </c>
      <c r="H740" s="2">
        <v>30</v>
      </c>
      <c r="I740" s="2" t="s">
        <v>1449</v>
      </c>
      <c r="J740" s="2" t="s">
        <v>1035</v>
      </c>
      <c r="K740" s="2" t="s">
        <v>712</v>
      </c>
      <c r="L740" s="2">
        <v>75</v>
      </c>
      <c r="P740" s="1" t="s">
        <v>1605</v>
      </c>
      <c r="Q740" s="1">
        <v>24</v>
      </c>
      <c r="R740" s="1" t="s">
        <v>1589</v>
      </c>
      <c r="T740" s="8">
        <f t="shared" si="77"/>
        <v>82.506</v>
      </c>
      <c r="U740" s="8">
        <f t="shared" si="78"/>
        <v>82.210999999999999</v>
      </c>
      <c r="V740" s="8">
        <f t="shared" si="82"/>
        <v>0.29500000000000171</v>
      </c>
    </row>
    <row r="741" spans="1:22" ht="11.25" customHeight="1" x14ac:dyDescent="0.2">
      <c r="A741" s="1" t="str">
        <f t="shared" si="79"/>
        <v>1988_AUS</v>
      </c>
      <c r="B741" s="1" t="str">
        <f t="shared" si="80"/>
        <v>1988_AUS#11</v>
      </c>
      <c r="C741" s="3">
        <v>32460</v>
      </c>
      <c r="D741" s="1">
        <f t="shared" si="81"/>
        <v>1988</v>
      </c>
      <c r="E741" s="1" t="s">
        <v>1301</v>
      </c>
      <c r="F741" s="1" t="s">
        <v>12</v>
      </c>
      <c r="G741" s="6">
        <v>11</v>
      </c>
      <c r="H741" s="2">
        <v>14</v>
      </c>
      <c r="I741" s="2" t="s">
        <v>1580</v>
      </c>
      <c r="J741" s="2" t="s">
        <v>1457</v>
      </c>
      <c r="K741" s="2" t="s">
        <v>712</v>
      </c>
      <c r="L741" s="2">
        <v>73</v>
      </c>
      <c r="P741" s="1" t="s">
        <v>1602</v>
      </c>
      <c r="Q741" s="1">
        <v>16</v>
      </c>
      <c r="R741" s="1" t="s">
        <v>1581</v>
      </c>
      <c r="T741" s="8">
        <f t="shared" si="77"/>
        <v>82.287999999999997</v>
      </c>
      <c r="U741" s="8">
        <f t="shared" si="78"/>
        <v>81.262</v>
      </c>
      <c r="V741" s="8">
        <f t="shared" si="82"/>
        <v>1.0259999999999962</v>
      </c>
    </row>
    <row r="742" spans="1:22" ht="11.25" customHeight="1" x14ac:dyDescent="0.2">
      <c r="A742" s="1" t="str">
        <f t="shared" si="79"/>
        <v>1988_AUS</v>
      </c>
      <c r="B742" s="1" t="str">
        <f t="shared" si="80"/>
        <v>1988_AUS#ab</v>
      </c>
      <c r="C742" s="3">
        <v>32460</v>
      </c>
      <c r="D742" s="1">
        <f t="shared" si="81"/>
        <v>1988</v>
      </c>
      <c r="E742" s="1" t="s">
        <v>1301</v>
      </c>
      <c r="F742" s="1" t="s">
        <v>12</v>
      </c>
      <c r="G742" s="6" t="s">
        <v>13</v>
      </c>
      <c r="H742" s="2">
        <v>9</v>
      </c>
      <c r="I742" s="2" t="s">
        <v>1510</v>
      </c>
      <c r="J742" s="2" t="s">
        <v>1531</v>
      </c>
      <c r="K742" s="2" t="s">
        <v>1531</v>
      </c>
      <c r="L742" s="2">
        <v>69</v>
      </c>
      <c r="P742" s="1" t="s">
        <v>1616</v>
      </c>
      <c r="Q742" s="1">
        <v>26</v>
      </c>
      <c r="R742" s="1" t="s">
        <v>1591</v>
      </c>
      <c r="T742" s="8">
        <f t="shared" si="77"/>
        <v>86.1</v>
      </c>
      <c r="U742" s="8">
        <f t="shared" si="78"/>
        <v>82.347999999999999</v>
      </c>
      <c r="V742" s="8">
        <f t="shared" si="82"/>
        <v>3.7519999999999953</v>
      </c>
    </row>
    <row r="743" spans="1:22" ht="11.25" customHeight="1" x14ac:dyDescent="0.2">
      <c r="A743" s="1" t="str">
        <f t="shared" si="79"/>
        <v>1988_AUS</v>
      </c>
      <c r="B743" s="1" t="str">
        <f t="shared" si="80"/>
        <v>1988_AUS#ab</v>
      </c>
      <c r="C743" s="3">
        <v>32460</v>
      </c>
      <c r="D743" s="1">
        <f t="shared" si="81"/>
        <v>1988</v>
      </c>
      <c r="E743" s="1" t="s">
        <v>1301</v>
      </c>
      <c r="F743" s="1" t="s">
        <v>12</v>
      </c>
      <c r="G743" s="6" t="s">
        <v>13</v>
      </c>
      <c r="H743" s="2">
        <v>5</v>
      </c>
      <c r="I743" s="2" t="s">
        <v>1176</v>
      </c>
      <c r="J743" s="2" t="s">
        <v>38</v>
      </c>
      <c r="K743" s="2" t="s">
        <v>1370</v>
      </c>
      <c r="L743" s="2">
        <v>65</v>
      </c>
      <c r="P743" s="1" t="s">
        <v>1475</v>
      </c>
      <c r="Q743" s="1">
        <v>3</v>
      </c>
      <c r="R743" s="1" t="s">
        <v>1568</v>
      </c>
      <c r="T743" s="8">
        <f t="shared" si="77"/>
        <v>81.712999999999994</v>
      </c>
      <c r="U743" s="8">
        <f t="shared" si="78"/>
        <v>79.427000000000007</v>
      </c>
      <c r="V743" s="8">
        <f t="shared" si="82"/>
        <v>2.2859999999999872</v>
      </c>
    </row>
    <row r="744" spans="1:22" ht="11.25" customHeight="1" x14ac:dyDescent="0.2">
      <c r="A744" s="1" t="str">
        <f t="shared" si="79"/>
        <v>1988_AUS</v>
      </c>
      <c r="B744" s="1" t="str">
        <f t="shared" si="80"/>
        <v>1988_AUS#ab</v>
      </c>
      <c r="C744" s="3">
        <v>32460</v>
      </c>
      <c r="D744" s="1">
        <f t="shared" si="81"/>
        <v>1988</v>
      </c>
      <c r="E744" s="1" t="s">
        <v>1301</v>
      </c>
      <c r="F744" s="1" t="s">
        <v>12</v>
      </c>
      <c r="G744" s="6" t="s">
        <v>13</v>
      </c>
      <c r="H744" s="2">
        <v>19</v>
      </c>
      <c r="I744" s="2" t="s">
        <v>1493</v>
      </c>
      <c r="J744" s="2" t="s">
        <v>844</v>
      </c>
      <c r="K744" s="2" t="s">
        <v>712</v>
      </c>
      <c r="L744" s="2">
        <v>63</v>
      </c>
      <c r="P744" s="1" t="s">
        <v>1604</v>
      </c>
      <c r="Q744" s="1">
        <v>8</v>
      </c>
      <c r="R744" s="1" t="s">
        <v>1574</v>
      </c>
      <c r="T744" s="8">
        <f t="shared" si="77"/>
        <v>82.466999999999999</v>
      </c>
      <c r="U744" s="8">
        <f t="shared" si="78"/>
        <v>80.182000000000002</v>
      </c>
      <c r="V744" s="8">
        <f t="shared" si="82"/>
        <v>2.2849999999999966</v>
      </c>
    </row>
    <row r="745" spans="1:22" ht="11.25" customHeight="1" x14ac:dyDescent="0.2">
      <c r="A745" s="1" t="str">
        <f t="shared" si="79"/>
        <v>1988_AUS</v>
      </c>
      <c r="B745" s="1" t="str">
        <f t="shared" si="80"/>
        <v>1988_AUS#ab</v>
      </c>
      <c r="C745" s="3">
        <v>32460</v>
      </c>
      <c r="D745" s="1">
        <f t="shared" si="81"/>
        <v>1988</v>
      </c>
      <c r="E745" s="1" t="s">
        <v>1301</v>
      </c>
      <c r="F745" s="1" t="s">
        <v>12</v>
      </c>
      <c r="G745" s="6" t="s">
        <v>13</v>
      </c>
      <c r="H745" s="2">
        <v>33</v>
      </c>
      <c r="I745" s="2" t="s">
        <v>1318</v>
      </c>
      <c r="J745" s="2" t="s">
        <v>1535</v>
      </c>
      <c r="K745" s="2" t="s">
        <v>712</v>
      </c>
      <c r="L745" s="2">
        <v>63</v>
      </c>
      <c r="P745" s="1" t="s">
        <v>1607</v>
      </c>
      <c r="Q745" s="1">
        <v>20</v>
      </c>
      <c r="R745" s="1" t="s">
        <v>1585</v>
      </c>
      <c r="T745" s="8">
        <f t="shared" si="77"/>
        <v>82.935000000000002</v>
      </c>
      <c r="U745" s="8">
        <f t="shared" si="78"/>
        <v>81.855999999999995</v>
      </c>
      <c r="V745" s="8">
        <f t="shared" si="82"/>
        <v>1.0790000000000077</v>
      </c>
    </row>
    <row r="746" spans="1:22" ht="11.25" customHeight="1" x14ac:dyDescent="0.2">
      <c r="A746" s="1" t="str">
        <f t="shared" si="79"/>
        <v>1988_AUS</v>
      </c>
      <c r="B746" s="1" t="str">
        <f t="shared" si="80"/>
        <v>1988_AUS#ab</v>
      </c>
      <c r="C746" s="3">
        <v>32460</v>
      </c>
      <c r="D746" s="1">
        <f t="shared" si="81"/>
        <v>1988</v>
      </c>
      <c r="E746" s="1" t="s">
        <v>1301</v>
      </c>
      <c r="F746" s="1" t="s">
        <v>12</v>
      </c>
      <c r="G746" s="6" t="s">
        <v>13</v>
      </c>
      <c r="H746" s="2">
        <v>17</v>
      </c>
      <c r="I746" s="2" t="s">
        <v>1265</v>
      </c>
      <c r="J746" s="2" t="s">
        <v>762</v>
      </c>
      <c r="K746" s="2" t="s">
        <v>1572</v>
      </c>
      <c r="L746" s="2">
        <v>52</v>
      </c>
      <c r="P746" s="1" t="s">
        <v>1612</v>
      </c>
      <c r="Q746" s="1">
        <v>7</v>
      </c>
      <c r="R746" s="1" t="s">
        <v>1573</v>
      </c>
      <c r="T746" s="8">
        <f t="shared" si="77"/>
        <v>84.063999999999993</v>
      </c>
      <c r="U746" s="8">
        <f t="shared" si="78"/>
        <v>80.085999999999999</v>
      </c>
      <c r="V746" s="8">
        <f t="shared" si="82"/>
        <v>3.9779999999999944</v>
      </c>
    </row>
    <row r="747" spans="1:22" ht="11.25" customHeight="1" x14ac:dyDescent="0.2">
      <c r="A747" s="1" t="str">
        <f t="shared" si="79"/>
        <v>1988_AUS</v>
      </c>
      <c r="B747" s="1" t="str">
        <f t="shared" si="80"/>
        <v>1988_AUS#ab</v>
      </c>
      <c r="C747" s="3">
        <v>32460</v>
      </c>
      <c r="D747" s="1">
        <f t="shared" si="81"/>
        <v>1988</v>
      </c>
      <c r="E747" s="1" t="s">
        <v>1301</v>
      </c>
      <c r="F747" s="1" t="s">
        <v>12</v>
      </c>
      <c r="G747" s="6" t="s">
        <v>13</v>
      </c>
      <c r="H747" s="2">
        <v>18</v>
      </c>
      <c r="I747" s="2" t="s">
        <v>1512</v>
      </c>
      <c r="J747" s="2" t="s">
        <v>762</v>
      </c>
      <c r="K747" s="2" t="s">
        <v>1572</v>
      </c>
      <c r="L747" s="2">
        <v>51</v>
      </c>
      <c r="P747" s="1" t="s">
        <v>436</v>
      </c>
      <c r="Q747" s="1">
        <v>18</v>
      </c>
      <c r="R747" s="1" t="s">
        <v>1583</v>
      </c>
      <c r="T747" s="8">
        <f t="shared" si="77"/>
        <v>83.528999999999996</v>
      </c>
      <c r="U747" s="8">
        <f t="shared" si="78"/>
        <v>81.393000000000001</v>
      </c>
      <c r="V747" s="8">
        <f t="shared" si="82"/>
        <v>2.1359999999999957</v>
      </c>
    </row>
    <row r="748" spans="1:22" ht="11.25" customHeight="1" x14ac:dyDescent="0.2">
      <c r="A748" s="1" t="str">
        <f t="shared" si="79"/>
        <v>1988_AUS</v>
      </c>
      <c r="B748" s="1" t="str">
        <f t="shared" si="80"/>
        <v>1988_AUS#ab</v>
      </c>
      <c r="C748" s="3">
        <v>32460</v>
      </c>
      <c r="D748" s="1">
        <f t="shared" si="81"/>
        <v>1988</v>
      </c>
      <c r="E748" s="1" t="s">
        <v>1301</v>
      </c>
      <c r="F748" s="1" t="s">
        <v>12</v>
      </c>
      <c r="G748" s="6" t="s">
        <v>13</v>
      </c>
      <c r="H748" s="2">
        <v>15</v>
      </c>
      <c r="I748" s="2" t="s">
        <v>1324</v>
      </c>
      <c r="J748" s="2" t="s">
        <v>1331</v>
      </c>
      <c r="K748" s="2" t="s">
        <v>1370</v>
      </c>
      <c r="L748" s="2">
        <v>46</v>
      </c>
      <c r="P748" s="1" t="s">
        <v>1610</v>
      </c>
      <c r="Q748" s="1">
        <v>19</v>
      </c>
      <c r="R748" s="1" t="s">
        <v>1584</v>
      </c>
      <c r="T748" s="8">
        <f t="shared" si="77"/>
        <v>83.727000000000004</v>
      </c>
      <c r="U748" s="8">
        <f t="shared" si="78"/>
        <v>81.554000000000002</v>
      </c>
      <c r="V748" s="8">
        <f t="shared" si="82"/>
        <v>2.1730000000000018</v>
      </c>
    </row>
    <row r="749" spans="1:22" ht="11.25" customHeight="1" x14ac:dyDescent="0.2">
      <c r="A749" s="1" t="str">
        <f t="shared" si="79"/>
        <v>1988_AUS</v>
      </c>
      <c r="B749" s="1" t="str">
        <f t="shared" si="80"/>
        <v>1988_AUS#ab</v>
      </c>
      <c r="C749" s="3">
        <v>32460</v>
      </c>
      <c r="D749" s="1">
        <f t="shared" si="81"/>
        <v>1988</v>
      </c>
      <c r="E749" s="1" t="s">
        <v>1301</v>
      </c>
      <c r="F749" s="1" t="s">
        <v>12</v>
      </c>
      <c r="G749" s="6" t="s">
        <v>13</v>
      </c>
      <c r="H749" s="2">
        <v>2</v>
      </c>
      <c r="I749" s="2" t="s">
        <v>1388</v>
      </c>
      <c r="J749" s="2" t="s">
        <v>229</v>
      </c>
      <c r="K749" s="2" t="s">
        <v>107</v>
      </c>
      <c r="L749" s="2">
        <v>45</v>
      </c>
      <c r="P749" s="1" t="s">
        <v>1609</v>
      </c>
      <c r="Q749" s="1">
        <v>13</v>
      </c>
      <c r="R749" s="1" t="s">
        <v>1578</v>
      </c>
      <c r="T749" s="8">
        <f t="shared" si="77"/>
        <v>83.5</v>
      </c>
      <c r="U749" s="8">
        <f t="shared" si="78"/>
        <v>80.852000000000004</v>
      </c>
      <c r="V749" s="8">
        <f t="shared" si="82"/>
        <v>2.6479999999999961</v>
      </c>
    </row>
    <row r="750" spans="1:22" ht="11.25" customHeight="1" x14ac:dyDescent="0.2">
      <c r="A750" s="1" t="str">
        <f t="shared" si="79"/>
        <v>1988_AUS</v>
      </c>
      <c r="B750" s="1" t="str">
        <f t="shared" si="80"/>
        <v>1988_AUS#ab</v>
      </c>
      <c r="C750" s="3">
        <v>32460</v>
      </c>
      <c r="D750" s="1">
        <f t="shared" si="81"/>
        <v>1988</v>
      </c>
      <c r="E750" s="1" t="s">
        <v>1301</v>
      </c>
      <c r="F750" s="1" t="s">
        <v>12</v>
      </c>
      <c r="G750" s="6" t="s">
        <v>13</v>
      </c>
      <c r="H750" s="2">
        <v>24</v>
      </c>
      <c r="I750" s="2" t="s">
        <v>1521</v>
      </c>
      <c r="J750" s="2" t="s">
        <v>675</v>
      </c>
      <c r="K750" s="2" t="s">
        <v>712</v>
      </c>
      <c r="L750" s="2">
        <v>41</v>
      </c>
      <c r="P750" s="1" t="s">
        <v>1608</v>
      </c>
      <c r="Q750" s="1">
        <v>21</v>
      </c>
      <c r="R750" s="1" t="s">
        <v>1586</v>
      </c>
      <c r="T750" s="8">
        <f t="shared" si="77"/>
        <v>83.194999999999993</v>
      </c>
      <c r="U750" s="8">
        <f t="shared" si="78"/>
        <v>81.893000000000001</v>
      </c>
      <c r="V750" s="8">
        <f t="shared" si="82"/>
        <v>1.3019999999999925</v>
      </c>
    </row>
    <row r="751" spans="1:22" ht="11.25" customHeight="1" x14ac:dyDescent="0.2">
      <c r="A751" s="1" t="str">
        <f t="shared" si="79"/>
        <v>1988_AUS</v>
      </c>
      <c r="B751" s="1" t="str">
        <f t="shared" si="80"/>
        <v>1988_AUS#ab</v>
      </c>
      <c r="C751" s="3">
        <v>32460</v>
      </c>
      <c r="D751" s="1">
        <f t="shared" si="81"/>
        <v>1988</v>
      </c>
      <c r="E751" s="1" t="s">
        <v>1301</v>
      </c>
      <c r="F751" s="1" t="s">
        <v>12</v>
      </c>
      <c r="G751" s="6" t="s">
        <v>13</v>
      </c>
      <c r="H751" s="2">
        <v>36</v>
      </c>
      <c r="I751" s="2" t="s">
        <v>1386</v>
      </c>
      <c r="J751" s="2" t="s">
        <v>1316</v>
      </c>
      <c r="K751" s="2" t="s">
        <v>712</v>
      </c>
      <c r="L751" s="2">
        <v>32</v>
      </c>
      <c r="P751" s="1" t="s">
        <v>1611</v>
      </c>
      <c r="Q751" s="1">
        <v>11</v>
      </c>
      <c r="R751" s="1" t="s">
        <v>1576</v>
      </c>
      <c r="T751" s="8">
        <f t="shared" si="77"/>
        <v>83.846999999999994</v>
      </c>
      <c r="U751" s="8">
        <f t="shared" si="78"/>
        <v>80.781000000000006</v>
      </c>
      <c r="V751" s="8">
        <f t="shared" si="82"/>
        <v>3.0659999999999883</v>
      </c>
    </row>
    <row r="752" spans="1:22" ht="11.25" customHeight="1" x14ac:dyDescent="0.2">
      <c r="A752" s="1" t="str">
        <f t="shared" si="79"/>
        <v>1988_AUS</v>
      </c>
      <c r="B752" s="1" t="str">
        <f t="shared" si="80"/>
        <v>1988_AUS#ab</v>
      </c>
      <c r="C752" s="3">
        <v>32460</v>
      </c>
      <c r="D752" s="1">
        <f t="shared" si="81"/>
        <v>1988</v>
      </c>
      <c r="E752" s="1" t="s">
        <v>1301</v>
      </c>
      <c r="F752" s="1" t="s">
        <v>12</v>
      </c>
      <c r="G752" s="6" t="s">
        <v>13</v>
      </c>
      <c r="H752" s="2">
        <v>28</v>
      </c>
      <c r="I752" s="2" t="s">
        <v>1029</v>
      </c>
      <c r="J752" s="2" t="s">
        <v>5</v>
      </c>
      <c r="K752" s="2" t="s">
        <v>5</v>
      </c>
      <c r="L752" s="2">
        <v>25</v>
      </c>
      <c r="P752" s="1" t="s">
        <v>1600</v>
      </c>
      <c r="Q752" s="1">
        <v>4</v>
      </c>
      <c r="R752" s="1" t="s">
        <v>1569</v>
      </c>
      <c r="S752" s="1">
        <v>12</v>
      </c>
      <c r="T752" s="8">
        <f t="shared" si="77"/>
        <v>81.900000000000006</v>
      </c>
      <c r="U752" s="8">
        <f t="shared" si="78"/>
        <v>79.516999999999996</v>
      </c>
      <c r="V752" s="8">
        <f t="shared" si="82"/>
        <v>2.3830000000000098</v>
      </c>
    </row>
    <row r="753" spans="1:22" ht="11.25" customHeight="1" x14ac:dyDescent="0.2">
      <c r="A753" s="1" t="str">
        <f t="shared" si="79"/>
        <v>1988_AUS</v>
      </c>
      <c r="B753" s="1" t="str">
        <f t="shared" si="80"/>
        <v>1988_AUS#ab</v>
      </c>
      <c r="C753" s="3">
        <v>32460</v>
      </c>
      <c r="D753" s="1">
        <f t="shared" si="81"/>
        <v>1988</v>
      </c>
      <c r="E753" s="1" t="s">
        <v>1301</v>
      </c>
      <c r="F753" s="1" t="s">
        <v>12</v>
      </c>
      <c r="G753" s="6" t="s">
        <v>13</v>
      </c>
      <c r="H753" s="2">
        <v>25</v>
      </c>
      <c r="I753" s="2" t="s">
        <v>1517</v>
      </c>
      <c r="J753" s="2" t="s">
        <v>1087</v>
      </c>
      <c r="K753" s="2" t="s">
        <v>1370</v>
      </c>
      <c r="L753" s="2">
        <v>24</v>
      </c>
      <c r="P753" s="1" t="s">
        <v>1615</v>
      </c>
      <c r="Q753" s="1">
        <v>23</v>
      </c>
      <c r="R753" s="1" t="s">
        <v>1588</v>
      </c>
      <c r="T753" s="8">
        <f t="shared" si="77"/>
        <v>85.094999999999999</v>
      </c>
      <c r="U753" s="8">
        <f t="shared" si="78"/>
        <v>82.028000000000006</v>
      </c>
      <c r="V753" s="8">
        <f t="shared" si="82"/>
        <v>3.0669999999999931</v>
      </c>
    </row>
    <row r="754" spans="1:22" ht="11.25" customHeight="1" x14ac:dyDescent="0.2">
      <c r="A754" s="1" t="str">
        <f t="shared" si="79"/>
        <v>1988_AUS</v>
      </c>
      <c r="B754" s="1" t="str">
        <f t="shared" si="80"/>
        <v>1988_AUS#ab</v>
      </c>
      <c r="C754" s="3">
        <v>32460</v>
      </c>
      <c r="D754" s="1">
        <f t="shared" si="81"/>
        <v>1988</v>
      </c>
      <c r="E754" s="1" t="s">
        <v>1301</v>
      </c>
      <c r="F754" s="1" t="s">
        <v>12</v>
      </c>
      <c r="G754" s="6" t="s">
        <v>13</v>
      </c>
      <c r="H754" s="2">
        <v>3</v>
      </c>
      <c r="I754" s="2" t="s">
        <v>1519</v>
      </c>
      <c r="J754" s="2" t="s">
        <v>984</v>
      </c>
      <c r="K754" s="2" t="s">
        <v>712</v>
      </c>
      <c r="L754" s="2">
        <v>16</v>
      </c>
      <c r="P754" s="1" t="s">
        <v>1613</v>
      </c>
      <c r="Q754" s="1">
        <v>17</v>
      </c>
      <c r="R754" s="1" t="s">
        <v>1582</v>
      </c>
      <c r="T754" s="8">
        <f t="shared" si="77"/>
        <v>84.725999999999999</v>
      </c>
      <c r="U754" s="8">
        <f t="shared" si="78"/>
        <v>81.307000000000002</v>
      </c>
      <c r="V754" s="8">
        <f t="shared" si="82"/>
        <v>3.4189999999999969</v>
      </c>
    </row>
    <row r="755" spans="1:22" ht="11.25" customHeight="1" x14ac:dyDescent="0.2">
      <c r="A755" s="1" t="str">
        <f t="shared" si="79"/>
        <v>1988_AUS</v>
      </c>
      <c r="B755" s="1" t="str">
        <f t="shared" si="80"/>
        <v>1988_AUS#ab</v>
      </c>
      <c r="C755" s="3">
        <v>32460</v>
      </c>
      <c r="D755" s="1">
        <f t="shared" si="81"/>
        <v>1988</v>
      </c>
      <c r="E755" s="1" t="s">
        <v>1301</v>
      </c>
      <c r="F755" s="1" t="s">
        <v>12</v>
      </c>
      <c r="G755" s="6" t="s">
        <v>13</v>
      </c>
      <c r="H755" s="2">
        <v>32</v>
      </c>
      <c r="I755" s="2" t="s">
        <v>1534</v>
      </c>
      <c r="J755" s="2" t="s">
        <v>1535</v>
      </c>
      <c r="K755" s="2" t="s">
        <v>712</v>
      </c>
      <c r="L755" s="2">
        <v>12</v>
      </c>
      <c r="P755" s="1" t="s">
        <v>1614</v>
      </c>
      <c r="Q755" s="1">
        <v>25</v>
      </c>
      <c r="R755" s="1" t="s">
        <v>1590</v>
      </c>
      <c r="T755" s="8">
        <f t="shared" si="77"/>
        <v>84.777000000000001</v>
      </c>
      <c r="U755" s="8">
        <f t="shared" si="78"/>
        <v>82.212999999999994</v>
      </c>
      <c r="V755" s="8">
        <f t="shared" si="82"/>
        <v>2.5640000000000072</v>
      </c>
    </row>
    <row r="756" spans="1:22" ht="11.25" customHeight="1" x14ac:dyDescent="0.2">
      <c r="A756" s="1" t="str">
        <f t="shared" si="79"/>
        <v>1988_AUS</v>
      </c>
      <c r="B756" s="1" t="str">
        <f t="shared" si="80"/>
        <v>1988_AUS#ab</v>
      </c>
      <c r="C756" s="3">
        <v>32460</v>
      </c>
      <c r="D756" s="1">
        <f t="shared" si="81"/>
        <v>1988</v>
      </c>
      <c r="E756" s="1" t="s">
        <v>1301</v>
      </c>
      <c r="F756" s="1" t="s">
        <v>12</v>
      </c>
      <c r="G756" s="6" t="s">
        <v>13</v>
      </c>
      <c r="H756" s="2">
        <v>27</v>
      </c>
      <c r="I756" s="2" t="s">
        <v>1192</v>
      </c>
      <c r="J756" s="2" t="s">
        <v>5</v>
      </c>
      <c r="K756" s="2" t="s">
        <v>5</v>
      </c>
      <c r="Q756" s="1">
        <v>12</v>
      </c>
      <c r="R756" s="1" t="s">
        <v>1577</v>
      </c>
      <c r="T756" s="8" t="str">
        <f t="shared" si="77"/>
        <v/>
      </c>
      <c r="U756" s="8">
        <f t="shared" si="78"/>
        <v>80.843999999999994</v>
      </c>
      <c r="V756" s="8" t="str">
        <f t="shared" si="82"/>
        <v/>
      </c>
    </row>
    <row r="757" spans="1:22" ht="11.25" customHeight="1" x14ac:dyDescent="0.2">
      <c r="A757" s="1" t="str">
        <f t="shared" si="79"/>
        <v>1988_AUS</v>
      </c>
      <c r="B757" s="1" t="str">
        <f t="shared" si="80"/>
        <v>1988_AUS#nq</v>
      </c>
      <c r="C757" s="3">
        <v>32460</v>
      </c>
      <c r="D757" s="1">
        <f t="shared" si="81"/>
        <v>1988</v>
      </c>
      <c r="E757" s="1" t="s">
        <v>1301</v>
      </c>
      <c r="F757" s="1" t="s">
        <v>12</v>
      </c>
      <c r="G757" s="6" t="s">
        <v>231</v>
      </c>
      <c r="H757" s="2">
        <v>31</v>
      </c>
      <c r="I757" s="2" t="s">
        <v>1397</v>
      </c>
      <c r="J757" s="2" t="s">
        <v>1400</v>
      </c>
      <c r="K757" s="2" t="s">
        <v>712</v>
      </c>
      <c r="Q757" s="1">
        <v>27</v>
      </c>
      <c r="R757" s="1" t="s">
        <v>1592</v>
      </c>
      <c r="T757" s="8" t="str">
        <f t="shared" si="77"/>
        <v/>
      </c>
      <c r="U757" s="8">
        <f t="shared" si="78"/>
        <v>82.393000000000001</v>
      </c>
      <c r="V757" s="8" t="str">
        <f t="shared" si="82"/>
        <v/>
      </c>
    </row>
    <row r="758" spans="1:22" ht="11.25" customHeight="1" x14ac:dyDescent="0.2">
      <c r="A758" s="1" t="str">
        <f t="shared" si="79"/>
        <v>1988_AUS</v>
      </c>
      <c r="B758" s="1" t="str">
        <f t="shared" si="80"/>
        <v>1988_AUS#nq</v>
      </c>
      <c r="C758" s="3">
        <v>32460</v>
      </c>
      <c r="D758" s="1">
        <f t="shared" si="81"/>
        <v>1988</v>
      </c>
      <c r="E758" s="1" t="s">
        <v>1301</v>
      </c>
      <c r="F758" s="1" t="s">
        <v>12</v>
      </c>
      <c r="G758" s="6" t="s">
        <v>231</v>
      </c>
      <c r="H758" s="2">
        <v>4</v>
      </c>
      <c r="I758" s="2" t="s">
        <v>1593</v>
      </c>
      <c r="J758" s="2" t="s">
        <v>984</v>
      </c>
      <c r="K758" s="2" t="s">
        <v>712</v>
      </c>
      <c r="Q758" s="1">
        <v>28</v>
      </c>
      <c r="R758" s="1" t="s">
        <v>1213</v>
      </c>
      <c r="T758" s="8" t="str">
        <f t="shared" si="77"/>
        <v/>
      </c>
      <c r="U758" s="8">
        <f t="shared" si="78"/>
        <v>82.528999999999996</v>
      </c>
      <c r="V758" s="8" t="str">
        <f t="shared" si="82"/>
        <v/>
      </c>
    </row>
    <row r="759" spans="1:22" ht="11.25" customHeight="1" x14ac:dyDescent="0.2">
      <c r="A759" s="1" t="str">
        <f t="shared" si="79"/>
        <v>1988_AUS</v>
      </c>
      <c r="B759" s="1" t="str">
        <f t="shared" si="80"/>
        <v>1988_AUS#nq</v>
      </c>
      <c r="C759" s="3">
        <v>32460</v>
      </c>
      <c r="D759" s="1">
        <f t="shared" si="81"/>
        <v>1988</v>
      </c>
      <c r="E759" s="1" t="s">
        <v>1301</v>
      </c>
      <c r="F759" s="1" t="s">
        <v>12</v>
      </c>
      <c r="G759" s="6" t="s">
        <v>231</v>
      </c>
      <c r="H759" s="2">
        <v>29</v>
      </c>
      <c r="I759" s="2" t="s">
        <v>1525</v>
      </c>
      <c r="J759" s="2" t="s">
        <v>1035</v>
      </c>
      <c r="K759" s="2" t="s">
        <v>712</v>
      </c>
      <c r="Q759" s="1">
        <v>29</v>
      </c>
      <c r="R759" s="1" t="s">
        <v>1594</v>
      </c>
      <c r="T759" s="8" t="str">
        <f t="shared" ref="T759:T822" si="83">IF(ISBLANK($P759),"",LEFT($P759,1)*60+(RIGHT(LEFT($P759,4),2))+("0,"&amp;RIGHT($P759,3)))</f>
        <v/>
      </c>
      <c r="U759" s="8">
        <f t="shared" ref="U759:U822" si="84">IF(ISBLANK($R759),"",LEFT($R759,1)*60+(RIGHT(LEFT($R759,4),2))+("0,"&amp;RIGHT($R759,3)))</f>
        <v>82.733000000000004</v>
      </c>
      <c r="V759" s="8" t="str">
        <f t="shared" si="82"/>
        <v/>
      </c>
    </row>
    <row r="760" spans="1:22" ht="11.25" customHeight="1" x14ac:dyDescent="0.2">
      <c r="A760" s="1" t="str">
        <f t="shared" si="79"/>
        <v>1988_AUS</v>
      </c>
      <c r="B760" s="1" t="str">
        <f t="shared" si="80"/>
        <v>1988_AUS#nq</v>
      </c>
      <c r="C760" s="3">
        <v>32460</v>
      </c>
      <c r="D760" s="1">
        <f t="shared" si="81"/>
        <v>1988</v>
      </c>
      <c r="E760" s="1" t="s">
        <v>1301</v>
      </c>
      <c r="F760" s="1" t="s">
        <v>12</v>
      </c>
      <c r="G760" s="6" t="s">
        <v>231</v>
      </c>
      <c r="H760" s="2">
        <v>10</v>
      </c>
      <c r="I760" s="2" t="s">
        <v>1530</v>
      </c>
      <c r="J760" s="2" t="s">
        <v>1531</v>
      </c>
      <c r="K760" s="2" t="s">
        <v>1531</v>
      </c>
      <c r="Q760" s="1">
        <v>30</v>
      </c>
      <c r="R760" s="1" t="s">
        <v>1595</v>
      </c>
      <c r="T760" s="8" t="str">
        <f t="shared" si="83"/>
        <v/>
      </c>
      <c r="U760" s="8">
        <f t="shared" si="84"/>
        <v>83.025000000000006</v>
      </c>
      <c r="V760" s="8" t="str">
        <f t="shared" si="82"/>
        <v/>
      </c>
    </row>
    <row r="761" spans="1:22" ht="11.25" customHeight="1" x14ac:dyDescent="0.2">
      <c r="A761" s="1" t="str">
        <f t="shared" si="79"/>
        <v>1988_AUS</v>
      </c>
      <c r="B761" s="1" t="str">
        <f t="shared" si="80"/>
        <v>1988_AUS#npq</v>
      </c>
      <c r="C761" s="3">
        <v>32460</v>
      </c>
      <c r="D761" s="1">
        <f t="shared" si="81"/>
        <v>1988</v>
      </c>
      <c r="E761" s="1" t="s">
        <v>1301</v>
      </c>
      <c r="F761" s="1" t="s">
        <v>12</v>
      </c>
      <c r="G761" s="6" t="s">
        <v>1428</v>
      </c>
      <c r="H761" s="2">
        <v>21</v>
      </c>
      <c r="I761" s="2" t="s">
        <v>1030</v>
      </c>
      <c r="J761" s="2" t="s">
        <v>1452</v>
      </c>
      <c r="K761" s="2" t="s">
        <v>1452</v>
      </c>
      <c r="Q761" s="1">
        <v>31</v>
      </c>
      <c r="R761" s="1" t="s">
        <v>1596</v>
      </c>
      <c r="T761" s="8" t="str">
        <f t="shared" si="83"/>
        <v/>
      </c>
      <c r="U761" s="8">
        <f t="shared" si="84"/>
        <v>88.44</v>
      </c>
      <c r="V761" s="8" t="str">
        <f t="shared" si="82"/>
        <v/>
      </c>
    </row>
    <row r="762" spans="1:22" ht="11.25" customHeight="1" x14ac:dyDescent="0.2">
      <c r="A762" s="1" t="str">
        <f t="shared" si="79"/>
        <v>1987_AUS</v>
      </c>
      <c r="B762" s="1" t="str">
        <f t="shared" si="80"/>
        <v>1987_AUS#1</v>
      </c>
      <c r="C762" s="3">
        <v>32096</v>
      </c>
      <c r="D762" s="1">
        <f t="shared" si="81"/>
        <v>1987</v>
      </c>
      <c r="E762" s="1" t="s">
        <v>1301</v>
      </c>
      <c r="F762" s="1" t="s">
        <v>12</v>
      </c>
      <c r="G762" s="6">
        <v>1</v>
      </c>
      <c r="H762" s="2">
        <v>28</v>
      </c>
      <c r="I762" s="2" t="s">
        <v>1029</v>
      </c>
      <c r="J762" s="2" t="s">
        <v>5</v>
      </c>
      <c r="K762" s="2" t="s">
        <v>5</v>
      </c>
      <c r="L762" s="2">
        <v>82</v>
      </c>
      <c r="M762" s="2">
        <v>9</v>
      </c>
      <c r="P762" s="1" t="s">
        <v>1648</v>
      </c>
      <c r="Q762" s="1">
        <v>1</v>
      </c>
      <c r="R762" s="1" t="s">
        <v>1617</v>
      </c>
      <c r="S762" s="1">
        <v>82</v>
      </c>
      <c r="T762" s="8">
        <f t="shared" si="83"/>
        <v>80.415999999999997</v>
      </c>
      <c r="U762" s="8">
        <f t="shared" si="84"/>
        <v>77.266999999999996</v>
      </c>
      <c r="V762" s="8">
        <f t="shared" si="82"/>
        <v>3.1490000000000009</v>
      </c>
    </row>
    <row r="763" spans="1:22" ht="11.25" customHeight="1" x14ac:dyDescent="0.2">
      <c r="A763" s="1" t="str">
        <f t="shared" si="79"/>
        <v>1987_AUS</v>
      </c>
      <c r="B763" s="1" t="str">
        <f t="shared" si="80"/>
        <v>1987_AUS#dsq</v>
      </c>
      <c r="C763" s="3">
        <v>32096</v>
      </c>
      <c r="D763" s="1">
        <f t="shared" si="81"/>
        <v>1987</v>
      </c>
      <c r="E763" s="1" t="s">
        <v>1301</v>
      </c>
      <c r="F763" s="1" t="s">
        <v>12</v>
      </c>
      <c r="G763" s="6" t="s">
        <v>264</v>
      </c>
      <c r="H763" s="2">
        <v>12</v>
      </c>
      <c r="I763" s="2" t="s">
        <v>1244</v>
      </c>
      <c r="J763" s="2" t="s">
        <v>229</v>
      </c>
      <c r="K763" s="2" t="s">
        <v>107</v>
      </c>
      <c r="L763" s="2">
        <v>82</v>
      </c>
      <c r="Q763" s="1">
        <v>4</v>
      </c>
      <c r="R763" s="1" t="s">
        <v>1621</v>
      </c>
      <c r="T763" s="8" t="str">
        <f t="shared" si="83"/>
        <v/>
      </c>
      <c r="U763" s="8">
        <f t="shared" si="84"/>
        <v>78.488</v>
      </c>
      <c r="V763" s="8" t="str">
        <f t="shared" si="82"/>
        <v/>
      </c>
    </row>
    <row r="764" spans="1:22" ht="11.25" customHeight="1" x14ac:dyDescent="0.2">
      <c r="A764" s="1" t="str">
        <f t="shared" si="79"/>
        <v>1987_AUS</v>
      </c>
      <c r="B764" s="1" t="str">
        <f t="shared" si="80"/>
        <v>1987_AUS#2</v>
      </c>
      <c r="C764" s="3">
        <v>32096</v>
      </c>
      <c r="D764" s="1">
        <f t="shared" si="81"/>
        <v>1987</v>
      </c>
      <c r="E764" s="1" t="s">
        <v>1301</v>
      </c>
      <c r="F764" s="1" t="s">
        <v>12</v>
      </c>
      <c r="G764" s="6">
        <v>2</v>
      </c>
      <c r="H764" s="2">
        <v>27</v>
      </c>
      <c r="I764" s="2" t="s">
        <v>1192</v>
      </c>
      <c r="J764" s="2" t="s">
        <v>5</v>
      </c>
      <c r="K764" s="2" t="s">
        <v>5</v>
      </c>
      <c r="L764" s="2">
        <v>82</v>
      </c>
      <c r="M764" s="2">
        <v>6</v>
      </c>
      <c r="P764" s="1" t="s">
        <v>1650</v>
      </c>
      <c r="Q764" s="1">
        <v>6</v>
      </c>
      <c r="R764" s="1" t="s">
        <v>1623</v>
      </c>
      <c r="T764" s="8">
        <f t="shared" si="83"/>
        <v>81.123999999999995</v>
      </c>
      <c r="U764" s="8">
        <f t="shared" si="84"/>
        <v>78.578000000000003</v>
      </c>
      <c r="V764" s="8">
        <f t="shared" si="82"/>
        <v>2.5459999999999923</v>
      </c>
    </row>
    <row r="765" spans="1:22" ht="11.25" customHeight="1" x14ac:dyDescent="0.2">
      <c r="A765" s="1" t="str">
        <f t="shared" si="79"/>
        <v>1987_AUS</v>
      </c>
      <c r="B765" s="1" t="str">
        <f t="shared" si="80"/>
        <v>1987_AUS#3</v>
      </c>
      <c r="C765" s="3">
        <v>32096</v>
      </c>
      <c r="D765" s="1">
        <f t="shared" si="81"/>
        <v>1987</v>
      </c>
      <c r="E765" s="1" t="s">
        <v>1301</v>
      </c>
      <c r="F765" s="1" t="s">
        <v>12</v>
      </c>
      <c r="G765" s="6">
        <v>3</v>
      </c>
      <c r="H765" s="2">
        <v>20</v>
      </c>
      <c r="I765" s="2" t="s">
        <v>1328</v>
      </c>
      <c r="J765" s="2" t="s">
        <v>844</v>
      </c>
      <c r="K765" s="2" t="s">
        <v>712</v>
      </c>
      <c r="L765" s="2">
        <v>81</v>
      </c>
      <c r="M765" s="2">
        <v>4</v>
      </c>
      <c r="P765" s="1" t="s">
        <v>1656</v>
      </c>
      <c r="Q765" s="1">
        <v>5</v>
      </c>
      <c r="R765" s="1" t="s">
        <v>1622</v>
      </c>
      <c r="T765" s="8">
        <f t="shared" si="83"/>
        <v>82.769000000000005</v>
      </c>
      <c r="U765" s="8">
        <f t="shared" si="84"/>
        <v>78.522999999999996</v>
      </c>
      <c r="V765" s="8">
        <f t="shared" si="82"/>
        <v>4.2460000000000093</v>
      </c>
    </row>
    <row r="766" spans="1:22" ht="11.25" customHeight="1" x14ac:dyDescent="0.2">
      <c r="A766" s="1" t="str">
        <f t="shared" si="79"/>
        <v>1987_AUS</v>
      </c>
      <c r="B766" s="1" t="str">
        <f t="shared" si="80"/>
        <v>1987_AUS#4</v>
      </c>
      <c r="C766" s="3">
        <v>32096</v>
      </c>
      <c r="D766" s="1">
        <f t="shared" si="81"/>
        <v>1987</v>
      </c>
      <c r="E766" s="1" t="s">
        <v>1301</v>
      </c>
      <c r="F766" s="1" t="s">
        <v>12</v>
      </c>
      <c r="G766" s="6">
        <v>4</v>
      </c>
      <c r="H766" s="2">
        <v>3</v>
      </c>
      <c r="I766" s="2" t="s">
        <v>1519</v>
      </c>
      <c r="J766" s="2" t="s">
        <v>984</v>
      </c>
      <c r="K766" s="2" t="s">
        <v>712</v>
      </c>
      <c r="L766" s="2">
        <v>80</v>
      </c>
      <c r="M766" s="2">
        <v>3</v>
      </c>
      <c r="P766" s="1" t="s">
        <v>1657</v>
      </c>
      <c r="Q766" s="1">
        <v>19</v>
      </c>
      <c r="R766" s="1" t="s">
        <v>1638</v>
      </c>
      <c r="T766" s="8">
        <f t="shared" si="83"/>
        <v>83.197000000000003</v>
      </c>
      <c r="U766" s="8">
        <f t="shared" si="84"/>
        <v>82.087000000000003</v>
      </c>
      <c r="V766" s="8">
        <f t="shared" si="82"/>
        <v>1.1099999999999994</v>
      </c>
    </row>
    <row r="767" spans="1:22" ht="11.25" customHeight="1" x14ac:dyDescent="0.2">
      <c r="A767" s="1" t="str">
        <f t="shared" si="79"/>
        <v>1987_AUS</v>
      </c>
      <c r="B767" s="1" t="str">
        <f t="shared" si="80"/>
        <v>1987_AUS#5</v>
      </c>
      <c r="C767" s="3">
        <v>32096</v>
      </c>
      <c r="D767" s="1">
        <f t="shared" si="81"/>
        <v>1987</v>
      </c>
      <c r="E767" s="1" t="s">
        <v>1301</v>
      </c>
      <c r="F767" s="1" t="s">
        <v>12</v>
      </c>
      <c r="G767" s="6">
        <v>5</v>
      </c>
      <c r="H767" s="2">
        <v>29</v>
      </c>
      <c r="I767" s="2" t="s">
        <v>1460</v>
      </c>
      <c r="J767" s="2" t="s">
        <v>1035</v>
      </c>
      <c r="K767" s="2" t="s">
        <v>712</v>
      </c>
      <c r="L767" s="2">
        <v>79</v>
      </c>
      <c r="P767" s="1" t="s">
        <v>1658</v>
      </c>
      <c r="Q767" s="1">
        <v>21</v>
      </c>
      <c r="R767" s="1" t="s">
        <v>1640</v>
      </c>
      <c r="T767" s="8">
        <f t="shared" si="83"/>
        <v>83.206999999999994</v>
      </c>
      <c r="U767" s="8">
        <f t="shared" si="84"/>
        <v>82.65</v>
      </c>
      <c r="V767" s="8">
        <f t="shared" si="82"/>
        <v>0.55699999999998795</v>
      </c>
    </row>
    <row r="768" spans="1:22" ht="11.25" customHeight="1" x14ac:dyDescent="0.2">
      <c r="A768" s="1" t="str">
        <f t="shared" si="79"/>
        <v>1987_AUS</v>
      </c>
      <c r="B768" s="1" t="str">
        <f t="shared" si="80"/>
        <v>1987_AUS#6</v>
      </c>
      <c r="C768" s="3">
        <v>32096</v>
      </c>
      <c r="D768" s="1">
        <f t="shared" si="81"/>
        <v>1987</v>
      </c>
      <c r="E768" s="1" t="s">
        <v>1301</v>
      </c>
      <c r="F768" s="1" t="s">
        <v>12</v>
      </c>
      <c r="G768" s="6">
        <v>6</v>
      </c>
      <c r="H768" s="2">
        <v>14</v>
      </c>
      <c r="I768" s="2" t="s">
        <v>1146</v>
      </c>
      <c r="J768" s="2" t="s">
        <v>1457</v>
      </c>
      <c r="K768" s="2" t="s">
        <v>712</v>
      </c>
      <c r="L768" s="2">
        <v>79</v>
      </c>
      <c r="M768" s="2">
        <v>1</v>
      </c>
      <c r="P768" s="1" t="s">
        <v>1666</v>
      </c>
      <c r="Q768" s="1">
        <v>25</v>
      </c>
      <c r="R768" s="1" t="s">
        <v>1645</v>
      </c>
      <c r="T768" s="8">
        <f t="shared" si="83"/>
        <v>84.488</v>
      </c>
      <c r="U768" s="8">
        <f t="shared" si="84"/>
        <v>83.659000000000006</v>
      </c>
      <c r="V768" s="8">
        <f t="shared" si="82"/>
        <v>0.82899999999999352</v>
      </c>
    </row>
    <row r="769" spans="1:22" ht="11.25" customHeight="1" x14ac:dyDescent="0.2">
      <c r="A769" s="1" t="str">
        <f t="shared" si="79"/>
        <v>1987_AUS</v>
      </c>
      <c r="B769" s="1" t="str">
        <f t="shared" si="80"/>
        <v>1987_AUS#7</v>
      </c>
      <c r="C769" s="3">
        <v>32096</v>
      </c>
      <c r="D769" s="1">
        <f t="shared" si="81"/>
        <v>1987</v>
      </c>
      <c r="E769" s="1" t="s">
        <v>1301</v>
      </c>
      <c r="F769" s="1" t="s">
        <v>12</v>
      </c>
      <c r="G769" s="6">
        <v>7</v>
      </c>
      <c r="H769" s="2">
        <v>10</v>
      </c>
      <c r="I769" s="2" t="s">
        <v>1643</v>
      </c>
      <c r="J769" s="2" t="s">
        <v>1531</v>
      </c>
      <c r="K769" s="2" t="s">
        <v>1531</v>
      </c>
      <c r="L769" s="2">
        <v>79</v>
      </c>
      <c r="P769" s="1" t="s">
        <v>1663</v>
      </c>
      <c r="Q769" s="1">
        <v>24</v>
      </c>
      <c r="R769" s="1" t="s">
        <v>1644</v>
      </c>
      <c r="T769" s="8">
        <f t="shared" si="83"/>
        <v>84.119</v>
      </c>
      <c r="U769" s="8">
        <f t="shared" si="84"/>
        <v>83.046000000000006</v>
      </c>
      <c r="V769" s="8">
        <f t="shared" si="82"/>
        <v>1.0729999999999933</v>
      </c>
    </row>
    <row r="770" spans="1:22" ht="11.25" customHeight="1" x14ac:dyDescent="0.2">
      <c r="A770" s="1" t="str">
        <f t="shared" si="79"/>
        <v>1987_AUS</v>
      </c>
      <c r="B770" s="1" t="str">
        <f t="shared" si="80"/>
        <v>1987_AUS#8</v>
      </c>
      <c r="C770" s="3">
        <v>32096</v>
      </c>
      <c r="D770" s="1">
        <f t="shared" si="81"/>
        <v>1987</v>
      </c>
      <c r="E770" s="1" t="s">
        <v>1301</v>
      </c>
      <c r="F770" s="1" t="s">
        <v>12</v>
      </c>
      <c r="G770" s="6">
        <v>8</v>
      </c>
      <c r="H770" s="2">
        <v>8</v>
      </c>
      <c r="I770" s="2" t="s">
        <v>1262</v>
      </c>
      <c r="J770" s="2" t="s">
        <v>1379</v>
      </c>
      <c r="K770" s="2" t="s">
        <v>507</v>
      </c>
      <c r="L770" s="2">
        <v>78</v>
      </c>
      <c r="P770" s="1" t="s">
        <v>1649</v>
      </c>
      <c r="Q770" s="1">
        <v>10</v>
      </c>
      <c r="R770" s="1" t="s">
        <v>1628</v>
      </c>
      <c r="T770" s="8">
        <f t="shared" si="83"/>
        <v>80.917000000000002</v>
      </c>
      <c r="U770" s="8">
        <f t="shared" si="84"/>
        <v>79.59</v>
      </c>
      <c r="V770" s="8">
        <f t="shared" si="82"/>
        <v>1.3269999999999982</v>
      </c>
    </row>
    <row r="771" spans="1:22" ht="11.25" customHeight="1" x14ac:dyDescent="0.2">
      <c r="A771" s="1" t="str">
        <f t="shared" ref="A771:A834" si="85">D771&amp;"_"&amp;UPPER(LEFT(F771,3))</f>
        <v>1987_AUS</v>
      </c>
      <c r="B771" s="1" t="str">
        <f t="shared" ref="B771:B834" si="86">$D771&amp;"_"&amp;UPPER(LEFT($F771,3))&amp;"#"&amp;$G771</f>
        <v>1987_AUS#9</v>
      </c>
      <c r="C771" s="3">
        <v>32096</v>
      </c>
      <c r="D771" s="1">
        <f t="shared" si="81"/>
        <v>1987</v>
      </c>
      <c r="E771" s="1" t="s">
        <v>1301</v>
      </c>
      <c r="F771" s="1" t="s">
        <v>12</v>
      </c>
      <c r="G771" s="6">
        <v>9</v>
      </c>
      <c r="H771" s="2">
        <v>5</v>
      </c>
      <c r="I771" s="2" t="s">
        <v>1254</v>
      </c>
      <c r="J771" s="2" t="s">
        <v>38</v>
      </c>
      <c r="K771" s="2" t="s">
        <v>107</v>
      </c>
      <c r="L771" s="2">
        <v>76</v>
      </c>
      <c r="P771" s="1" t="s">
        <v>1652</v>
      </c>
      <c r="Q771" s="1">
        <v>7</v>
      </c>
      <c r="R771" s="1" t="s">
        <v>1624</v>
      </c>
      <c r="T771" s="8">
        <f t="shared" si="83"/>
        <v>81.491</v>
      </c>
      <c r="U771" s="8">
        <f t="shared" si="84"/>
        <v>78.813000000000002</v>
      </c>
      <c r="V771" s="8">
        <f t="shared" si="82"/>
        <v>2.6779999999999973</v>
      </c>
    </row>
    <row r="772" spans="1:22" ht="11.25" customHeight="1" x14ac:dyDescent="0.2">
      <c r="A772" s="1" t="str">
        <f t="shared" si="85"/>
        <v>1987_AUS</v>
      </c>
      <c r="B772" s="1" t="str">
        <f t="shared" si="86"/>
        <v>1987_AUS#ab</v>
      </c>
      <c r="C772" s="3">
        <v>32096</v>
      </c>
      <c r="D772" s="1">
        <f t="shared" si="81"/>
        <v>1987</v>
      </c>
      <c r="E772" s="1" t="s">
        <v>1301</v>
      </c>
      <c r="F772" s="1" t="s">
        <v>12</v>
      </c>
      <c r="G772" s="6" t="s">
        <v>13</v>
      </c>
      <c r="H772" s="2">
        <v>6</v>
      </c>
      <c r="I772" s="2" t="s">
        <v>1363</v>
      </c>
      <c r="J772" s="2" t="s">
        <v>38</v>
      </c>
      <c r="K772" s="2" t="s">
        <v>107</v>
      </c>
      <c r="L772" s="2">
        <v>58</v>
      </c>
      <c r="P772" s="1" t="s">
        <v>1653</v>
      </c>
      <c r="Q772" s="1">
        <v>3</v>
      </c>
      <c r="R772" s="1" t="s">
        <v>1620</v>
      </c>
      <c r="T772" s="8">
        <f t="shared" si="83"/>
        <v>81.980999999999995</v>
      </c>
      <c r="U772" s="8">
        <f t="shared" si="84"/>
        <v>78.016999999999996</v>
      </c>
      <c r="V772" s="8">
        <f t="shared" si="82"/>
        <v>3.9639999999999986</v>
      </c>
    </row>
    <row r="773" spans="1:22" ht="11.25" customHeight="1" x14ac:dyDescent="0.2">
      <c r="A773" s="1" t="str">
        <f t="shared" si="85"/>
        <v>1987_AUS</v>
      </c>
      <c r="B773" s="1" t="str">
        <f t="shared" si="86"/>
        <v>1987_AUS#ab</v>
      </c>
      <c r="C773" s="3">
        <v>32096</v>
      </c>
      <c r="D773" s="1">
        <f t="shared" si="81"/>
        <v>1987</v>
      </c>
      <c r="E773" s="1" t="s">
        <v>1301</v>
      </c>
      <c r="F773" s="1" t="s">
        <v>12</v>
      </c>
      <c r="G773" s="6" t="s">
        <v>13</v>
      </c>
      <c r="H773" s="2">
        <v>16</v>
      </c>
      <c r="I773" s="2" t="s">
        <v>1444</v>
      </c>
      <c r="J773" s="2" t="s">
        <v>1331</v>
      </c>
      <c r="K773" s="2" t="s">
        <v>712</v>
      </c>
      <c r="L773" s="2">
        <v>58</v>
      </c>
      <c r="P773" s="1" t="s">
        <v>1659</v>
      </c>
      <c r="Q773" s="1">
        <v>23</v>
      </c>
      <c r="R773" s="1" t="s">
        <v>1642</v>
      </c>
      <c r="T773" s="8">
        <f t="shared" si="83"/>
        <v>83.296000000000006</v>
      </c>
      <c r="U773" s="8">
        <f t="shared" si="84"/>
        <v>82.697999999999993</v>
      </c>
      <c r="V773" s="8">
        <f t="shared" si="82"/>
        <v>0.59800000000001319</v>
      </c>
    </row>
    <row r="774" spans="1:22" ht="11.25" customHeight="1" x14ac:dyDescent="0.2">
      <c r="A774" s="1" t="str">
        <f t="shared" si="85"/>
        <v>1987_AUS</v>
      </c>
      <c r="B774" s="1" t="str">
        <f t="shared" si="86"/>
        <v>1987_AUS#ab</v>
      </c>
      <c r="C774" s="3">
        <v>32096</v>
      </c>
      <c r="D774" s="1">
        <f t="shared" si="81"/>
        <v>1987</v>
      </c>
      <c r="E774" s="1" t="s">
        <v>1301</v>
      </c>
      <c r="F774" s="1" t="s">
        <v>12</v>
      </c>
      <c r="G774" s="6" t="s">
        <v>13</v>
      </c>
      <c r="H774" s="2">
        <v>1</v>
      </c>
      <c r="I774" s="2" t="s">
        <v>1246</v>
      </c>
      <c r="J774" s="2" t="s">
        <v>33</v>
      </c>
      <c r="K774" s="2" t="s">
        <v>1618</v>
      </c>
      <c r="L774" s="2">
        <v>53</v>
      </c>
      <c r="P774" s="1" t="s">
        <v>1651</v>
      </c>
      <c r="Q774" s="1">
        <v>2</v>
      </c>
      <c r="R774" s="1" t="s">
        <v>1619</v>
      </c>
      <c r="T774" s="8">
        <f t="shared" si="83"/>
        <v>81.381</v>
      </c>
      <c r="U774" s="8">
        <f t="shared" si="84"/>
        <v>77.966999999999999</v>
      </c>
      <c r="V774" s="8">
        <f t="shared" si="82"/>
        <v>3.4140000000000015</v>
      </c>
    </row>
    <row r="775" spans="1:22" ht="11.25" customHeight="1" x14ac:dyDescent="0.2">
      <c r="A775" s="1" t="str">
        <f t="shared" si="85"/>
        <v>1987_AUS</v>
      </c>
      <c r="B775" s="1" t="str">
        <f t="shared" si="86"/>
        <v>1987_AUS#ab</v>
      </c>
      <c r="C775" s="3">
        <v>32096</v>
      </c>
      <c r="D775" s="1">
        <f t="shared" si="81"/>
        <v>1987</v>
      </c>
      <c r="E775" s="1" t="s">
        <v>1301</v>
      </c>
      <c r="F775" s="1" t="s">
        <v>12</v>
      </c>
      <c r="G775" s="6" t="s">
        <v>13</v>
      </c>
      <c r="H775" s="2">
        <v>18</v>
      </c>
      <c r="I775" s="2" t="s">
        <v>1512</v>
      </c>
      <c r="J775" s="2" t="s">
        <v>762</v>
      </c>
      <c r="K775" s="2" t="s">
        <v>1572</v>
      </c>
      <c r="L775" s="2">
        <v>53</v>
      </c>
      <c r="P775" s="1" t="s">
        <v>1660</v>
      </c>
      <c r="Q775" s="1">
        <v>11</v>
      </c>
      <c r="R775" s="1" t="s">
        <v>1629</v>
      </c>
      <c r="T775" s="8">
        <f t="shared" si="83"/>
        <v>83.39</v>
      </c>
      <c r="U775" s="8">
        <f t="shared" si="84"/>
        <v>80.186999999999998</v>
      </c>
      <c r="V775" s="8">
        <f t="shared" si="82"/>
        <v>3.203000000000003</v>
      </c>
    </row>
    <row r="776" spans="1:22" ht="11.25" customHeight="1" x14ac:dyDescent="0.2">
      <c r="A776" s="1" t="str">
        <f t="shared" si="85"/>
        <v>1987_AUS</v>
      </c>
      <c r="B776" s="1" t="str">
        <f t="shared" si="86"/>
        <v>1987_AUS#ab</v>
      </c>
      <c r="C776" s="3">
        <v>32096</v>
      </c>
      <c r="D776" s="1">
        <f t="shared" si="81"/>
        <v>1987</v>
      </c>
      <c r="E776" s="1" t="s">
        <v>1301</v>
      </c>
      <c r="F776" s="1" t="s">
        <v>12</v>
      </c>
      <c r="G776" s="6" t="s">
        <v>13</v>
      </c>
      <c r="H776" s="2">
        <v>2</v>
      </c>
      <c r="I776" s="2" t="s">
        <v>1527</v>
      </c>
      <c r="J776" s="2" t="s">
        <v>33</v>
      </c>
      <c r="K776" s="2" t="s">
        <v>1618</v>
      </c>
      <c r="L776" s="2">
        <v>48</v>
      </c>
      <c r="P776" s="1" t="s">
        <v>1654</v>
      </c>
      <c r="Q776" s="1">
        <v>8</v>
      </c>
      <c r="R776" s="1" t="s">
        <v>1625</v>
      </c>
      <c r="T776" s="8">
        <f t="shared" si="83"/>
        <v>82.231999999999999</v>
      </c>
      <c r="U776" s="8">
        <f t="shared" si="84"/>
        <v>78.825999999999993</v>
      </c>
      <c r="V776" s="8">
        <f t="shared" si="82"/>
        <v>3.4060000000000059</v>
      </c>
    </row>
    <row r="777" spans="1:22" ht="11.25" customHeight="1" x14ac:dyDescent="0.2">
      <c r="A777" s="1" t="str">
        <f t="shared" si="85"/>
        <v>1987_AUS</v>
      </c>
      <c r="B777" s="1" t="str">
        <f t="shared" si="86"/>
        <v>1987_AUS#ab</v>
      </c>
      <c r="C777" s="3">
        <v>32096</v>
      </c>
      <c r="D777" s="1">
        <f t="shared" si="81"/>
        <v>1987</v>
      </c>
      <c r="E777" s="1" t="s">
        <v>1301</v>
      </c>
      <c r="F777" s="1" t="s">
        <v>12</v>
      </c>
      <c r="G777" s="6" t="s">
        <v>13</v>
      </c>
      <c r="H777" s="2">
        <v>19</v>
      </c>
      <c r="I777" s="2" t="s">
        <v>1626</v>
      </c>
      <c r="J777" s="2" t="s">
        <v>844</v>
      </c>
      <c r="K777" s="2" t="s">
        <v>712</v>
      </c>
      <c r="L777" s="2">
        <v>46</v>
      </c>
      <c r="P777" s="1" t="s">
        <v>1655</v>
      </c>
      <c r="Q777" s="1">
        <v>9</v>
      </c>
      <c r="R777" s="1" t="s">
        <v>1627</v>
      </c>
      <c r="T777" s="8">
        <f t="shared" si="83"/>
        <v>82.245999999999995</v>
      </c>
      <c r="U777" s="8">
        <f t="shared" si="84"/>
        <v>79.460999999999999</v>
      </c>
      <c r="V777" s="8">
        <f t="shared" si="82"/>
        <v>2.7849999999999966</v>
      </c>
    </row>
    <row r="778" spans="1:22" ht="11.25" customHeight="1" x14ac:dyDescent="0.2">
      <c r="A778" s="1" t="str">
        <f t="shared" si="85"/>
        <v>1987_AUS</v>
      </c>
      <c r="B778" s="1" t="str">
        <f t="shared" si="86"/>
        <v>1987_AUS#ab</v>
      </c>
      <c r="C778" s="3">
        <v>32096</v>
      </c>
      <c r="D778" s="1">
        <f t="shared" si="81"/>
        <v>1987</v>
      </c>
      <c r="E778" s="1" t="s">
        <v>1301</v>
      </c>
      <c r="F778" s="1" t="s">
        <v>12</v>
      </c>
      <c r="G778" s="6" t="s">
        <v>13</v>
      </c>
      <c r="H778" s="2">
        <v>23</v>
      </c>
      <c r="I778" s="2" t="s">
        <v>1646</v>
      </c>
      <c r="J778" s="2" t="s">
        <v>675</v>
      </c>
      <c r="K778" s="2" t="s">
        <v>1631</v>
      </c>
      <c r="L778" s="2">
        <v>46</v>
      </c>
      <c r="P778" s="1" t="s">
        <v>1672</v>
      </c>
      <c r="Q778" s="1">
        <v>26</v>
      </c>
      <c r="R778" s="1" t="s">
        <v>1647</v>
      </c>
      <c r="T778" s="8">
        <f t="shared" si="83"/>
        <v>87.676000000000002</v>
      </c>
      <c r="U778" s="8">
        <f t="shared" si="84"/>
        <v>84.120999999999995</v>
      </c>
      <c r="V778" s="8">
        <f t="shared" si="82"/>
        <v>3.5550000000000068</v>
      </c>
    </row>
    <row r="779" spans="1:22" ht="11.25" customHeight="1" x14ac:dyDescent="0.2">
      <c r="A779" s="1" t="str">
        <f t="shared" si="85"/>
        <v>1987_AUS</v>
      </c>
      <c r="B779" s="1" t="str">
        <f t="shared" si="86"/>
        <v>1987_AUS#ab</v>
      </c>
      <c r="C779" s="3">
        <v>32096</v>
      </c>
      <c r="D779" s="1">
        <f t="shared" si="81"/>
        <v>1987</v>
      </c>
      <c r="E779" s="1" t="s">
        <v>1301</v>
      </c>
      <c r="F779" s="1" t="s">
        <v>12</v>
      </c>
      <c r="G779" s="6" t="s">
        <v>13</v>
      </c>
      <c r="H779" s="2">
        <v>30</v>
      </c>
      <c r="I779" s="2" t="s">
        <v>1449</v>
      </c>
      <c r="J779" s="2" t="s">
        <v>1035</v>
      </c>
      <c r="K779" s="2" t="s">
        <v>712</v>
      </c>
      <c r="L779" s="2">
        <v>45</v>
      </c>
      <c r="P779" s="1" t="s">
        <v>1667</v>
      </c>
      <c r="Q779" s="1">
        <v>17</v>
      </c>
      <c r="R779" s="1" t="s">
        <v>1636</v>
      </c>
      <c r="T779" s="8">
        <f t="shared" si="83"/>
        <v>84.834000000000003</v>
      </c>
      <c r="U779" s="8">
        <f t="shared" si="84"/>
        <v>81.888000000000005</v>
      </c>
      <c r="V779" s="8">
        <f t="shared" si="82"/>
        <v>2.945999999999998</v>
      </c>
    </row>
    <row r="780" spans="1:22" ht="11.25" customHeight="1" x14ac:dyDescent="0.2">
      <c r="A780" s="1" t="str">
        <f t="shared" si="85"/>
        <v>1987_AUS</v>
      </c>
      <c r="B780" s="1" t="str">
        <f t="shared" si="86"/>
        <v>1987_AUS#ab</v>
      </c>
      <c r="C780" s="3">
        <v>32096</v>
      </c>
      <c r="D780" s="1">
        <f t="shared" si="81"/>
        <v>1987</v>
      </c>
      <c r="E780" s="1" t="s">
        <v>1301</v>
      </c>
      <c r="F780" s="1" t="s">
        <v>12</v>
      </c>
      <c r="G780" s="6" t="s">
        <v>13</v>
      </c>
      <c r="H780" s="2">
        <v>25</v>
      </c>
      <c r="I780" s="2" t="s">
        <v>1517</v>
      </c>
      <c r="J780" s="2" t="s">
        <v>1087</v>
      </c>
      <c r="K780" s="2" t="s">
        <v>1572</v>
      </c>
      <c r="L780" s="2">
        <v>41</v>
      </c>
      <c r="P780" s="1" t="s">
        <v>1661</v>
      </c>
      <c r="Q780" s="1">
        <v>20</v>
      </c>
      <c r="R780" s="1" t="s">
        <v>1639</v>
      </c>
      <c r="T780" s="8">
        <f t="shared" si="83"/>
        <v>83.998999999999995</v>
      </c>
      <c r="U780" s="8">
        <f t="shared" si="84"/>
        <v>82.302999999999997</v>
      </c>
      <c r="V780" s="8">
        <f t="shared" si="82"/>
        <v>1.695999999999998</v>
      </c>
    </row>
    <row r="781" spans="1:22" ht="11.25" customHeight="1" x14ac:dyDescent="0.2">
      <c r="A781" s="1" t="str">
        <f t="shared" si="85"/>
        <v>1987_AUS</v>
      </c>
      <c r="B781" s="1" t="str">
        <f t="shared" si="86"/>
        <v>1987_AUS#ab</v>
      </c>
      <c r="C781" s="3">
        <v>32096</v>
      </c>
      <c r="D781" s="1">
        <f t="shared" si="81"/>
        <v>1987</v>
      </c>
      <c r="E781" s="1" t="s">
        <v>1301</v>
      </c>
      <c r="F781" s="1" t="s">
        <v>12</v>
      </c>
      <c r="G781" s="6" t="s">
        <v>13</v>
      </c>
      <c r="H781" s="2">
        <v>7</v>
      </c>
      <c r="I781" s="2" t="s">
        <v>1318</v>
      </c>
      <c r="J781" s="2" t="s">
        <v>1379</v>
      </c>
      <c r="K781" s="2" t="s">
        <v>507</v>
      </c>
      <c r="L781" s="2">
        <v>31</v>
      </c>
      <c r="P781" s="1" t="s">
        <v>1664</v>
      </c>
      <c r="Q781" s="1">
        <v>15</v>
      </c>
      <c r="R781" s="1" t="s">
        <v>1634</v>
      </c>
      <c r="T781" s="8">
        <f t="shared" si="83"/>
        <v>84.293999999999997</v>
      </c>
      <c r="U781" s="8">
        <f t="shared" si="84"/>
        <v>81.013999999999996</v>
      </c>
      <c r="V781" s="8">
        <f t="shared" si="82"/>
        <v>3.2800000000000011</v>
      </c>
    </row>
    <row r="782" spans="1:22" ht="11.25" customHeight="1" x14ac:dyDescent="0.2">
      <c r="A782" s="1" t="str">
        <f t="shared" si="85"/>
        <v>1987_AUS</v>
      </c>
      <c r="B782" s="1" t="str">
        <f t="shared" si="86"/>
        <v>1987_AUS#ab</v>
      </c>
      <c r="C782" s="3">
        <v>32096</v>
      </c>
      <c r="D782" s="1">
        <f t="shared" si="81"/>
        <v>1987</v>
      </c>
      <c r="E782" s="1" t="s">
        <v>1301</v>
      </c>
      <c r="F782" s="1" t="s">
        <v>12</v>
      </c>
      <c r="G782" s="6" t="s">
        <v>13</v>
      </c>
      <c r="H782" s="2">
        <v>26</v>
      </c>
      <c r="I782" s="2" t="s">
        <v>1510</v>
      </c>
      <c r="J782" s="2" t="s">
        <v>1087</v>
      </c>
      <c r="K782" s="2" t="s">
        <v>1572</v>
      </c>
      <c r="L782" s="2">
        <v>26</v>
      </c>
      <c r="P782" s="1" t="s">
        <v>1669</v>
      </c>
      <c r="Q782" s="1">
        <v>22</v>
      </c>
      <c r="R782" s="1" t="s">
        <v>1641</v>
      </c>
      <c r="T782" s="8">
        <f t="shared" si="83"/>
        <v>85.195999999999998</v>
      </c>
      <c r="U782" s="8">
        <f t="shared" si="84"/>
        <v>82.688999999999993</v>
      </c>
      <c r="V782" s="8">
        <f t="shared" si="82"/>
        <v>2.507000000000005</v>
      </c>
    </row>
    <row r="783" spans="1:22" ht="11.25" customHeight="1" x14ac:dyDescent="0.2">
      <c r="A783" s="1" t="str">
        <f t="shared" si="85"/>
        <v>1987_AUS</v>
      </c>
      <c r="B783" s="1" t="str">
        <f t="shared" si="86"/>
        <v>1987_AUS#ab</v>
      </c>
      <c r="C783" s="3">
        <v>32096</v>
      </c>
      <c r="D783" s="1">
        <f t="shared" si="81"/>
        <v>1987</v>
      </c>
      <c r="E783" s="1" t="s">
        <v>1301</v>
      </c>
      <c r="F783" s="1" t="s">
        <v>12</v>
      </c>
      <c r="G783" s="6" t="s">
        <v>13</v>
      </c>
      <c r="H783" s="2">
        <v>11</v>
      </c>
      <c r="I783" s="2" t="s">
        <v>1388</v>
      </c>
      <c r="J783" s="2" t="s">
        <v>229</v>
      </c>
      <c r="K783" s="2" t="s">
        <v>107</v>
      </c>
      <c r="L783" s="2">
        <v>22</v>
      </c>
      <c r="P783" s="1" t="s">
        <v>1668</v>
      </c>
      <c r="Q783" s="1">
        <v>14</v>
      </c>
      <c r="R783" s="1" t="s">
        <v>1633</v>
      </c>
      <c r="T783" s="8">
        <f t="shared" si="83"/>
        <v>84.926000000000002</v>
      </c>
      <c r="U783" s="8">
        <f t="shared" si="84"/>
        <v>80.891000000000005</v>
      </c>
      <c r="V783" s="8">
        <f t="shared" si="82"/>
        <v>4.0349999999999966</v>
      </c>
    </row>
    <row r="784" spans="1:22" ht="11.25" customHeight="1" x14ac:dyDescent="0.2">
      <c r="A784" s="1" t="str">
        <f t="shared" si="85"/>
        <v>1987_AUS</v>
      </c>
      <c r="B784" s="1" t="str">
        <f t="shared" si="86"/>
        <v>1987_AUS#ab</v>
      </c>
      <c r="C784" s="3">
        <v>32096</v>
      </c>
      <c r="D784" s="1">
        <f t="shared" ref="D784:D796" si="87">YEAR(C784)</f>
        <v>1987</v>
      </c>
      <c r="E784" s="1" t="s">
        <v>1301</v>
      </c>
      <c r="F784" s="1" t="s">
        <v>12</v>
      </c>
      <c r="G784" s="6" t="s">
        <v>13</v>
      </c>
      <c r="H784" s="2">
        <v>17</v>
      </c>
      <c r="I784" s="2" t="s">
        <v>1265</v>
      </c>
      <c r="J784" s="2" t="s">
        <v>762</v>
      </c>
      <c r="K784" s="2" t="s">
        <v>1572</v>
      </c>
      <c r="L784" s="2">
        <v>19</v>
      </c>
      <c r="P784" s="1" t="s">
        <v>1665</v>
      </c>
      <c r="Q784" s="1">
        <v>12</v>
      </c>
      <c r="R784" s="1" t="s">
        <v>1630</v>
      </c>
      <c r="T784" s="8">
        <f t="shared" si="83"/>
        <v>84.477999999999994</v>
      </c>
      <c r="U784" s="8">
        <f t="shared" si="84"/>
        <v>80.638000000000005</v>
      </c>
      <c r="V784" s="8">
        <f t="shared" si="82"/>
        <v>3.8399999999999892</v>
      </c>
    </row>
    <row r="785" spans="1:22" ht="11.25" customHeight="1" x14ac:dyDescent="0.2">
      <c r="A785" s="1" t="str">
        <f t="shared" si="85"/>
        <v>1987_AUS</v>
      </c>
      <c r="B785" s="1" t="str">
        <f t="shared" si="86"/>
        <v>1987_AUS#ab</v>
      </c>
      <c r="C785" s="3">
        <v>32096</v>
      </c>
      <c r="D785" s="1">
        <f t="shared" si="87"/>
        <v>1987</v>
      </c>
      <c r="E785" s="1" t="s">
        <v>1301</v>
      </c>
      <c r="F785" s="1" t="s">
        <v>12</v>
      </c>
      <c r="G785" s="6" t="s">
        <v>13</v>
      </c>
      <c r="H785" s="2">
        <v>9</v>
      </c>
      <c r="I785" s="2" t="s">
        <v>1098</v>
      </c>
      <c r="J785" s="2" t="s">
        <v>1531</v>
      </c>
      <c r="K785" s="2" t="s">
        <v>1531</v>
      </c>
      <c r="L785" s="2">
        <v>18</v>
      </c>
      <c r="P785" s="1" t="s">
        <v>1670</v>
      </c>
      <c r="Q785" s="1">
        <v>16</v>
      </c>
      <c r="R785" s="1" t="s">
        <v>1635</v>
      </c>
      <c r="T785" s="8">
        <f t="shared" si="83"/>
        <v>85.554000000000002</v>
      </c>
      <c r="U785" s="8">
        <f t="shared" si="84"/>
        <v>81.483000000000004</v>
      </c>
      <c r="V785" s="8">
        <f t="shared" ref="V785:V841" si="88">IF(OR($T785="",$U785=""),"",$T785-$U785)</f>
        <v>4.070999999999998</v>
      </c>
    </row>
    <row r="786" spans="1:22" ht="11.25" customHeight="1" x14ac:dyDescent="0.2">
      <c r="A786" s="1" t="str">
        <f t="shared" si="85"/>
        <v>1987_AUS</v>
      </c>
      <c r="B786" s="1" t="str">
        <f t="shared" si="86"/>
        <v>1987_AUS#ab</v>
      </c>
      <c r="C786" s="3">
        <v>32096</v>
      </c>
      <c r="D786" s="1">
        <f t="shared" si="87"/>
        <v>1987</v>
      </c>
      <c r="E786" s="1" t="s">
        <v>1301</v>
      </c>
      <c r="F786" s="1" t="s">
        <v>12</v>
      </c>
      <c r="G786" s="6" t="s">
        <v>13</v>
      </c>
      <c r="H786" s="2">
        <v>4</v>
      </c>
      <c r="I786" s="2" t="s">
        <v>1580</v>
      </c>
      <c r="J786" s="2" t="s">
        <v>984</v>
      </c>
      <c r="K786" s="2" t="s">
        <v>712</v>
      </c>
      <c r="L786" s="2">
        <v>6</v>
      </c>
      <c r="P786" s="1" t="s">
        <v>1671</v>
      </c>
      <c r="Q786" s="1">
        <v>18</v>
      </c>
      <c r="R786" s="1" t="s">
        <v>1637</v>
      </c>
      <c r="T786" s="8">
        <f t="shared" si="83"/>
        <v>86.822999999999993</v>
      </c>
      <c r="U786" s="8">
        <f t="shared" si="84"/>
        <v>81.971000000000004</v>
      </c>
      <c r="V786" s="8">
        <f t="shared" si="88"/>
        <v>4.8519999999999897</v>
      </c>
    </row>
    <row r="787" spans="1:22" ht="11.25" customHeight="1" x14ac:dyDescent="0.2">
      <c r="A787" s="1" t="str">
        <f t="shared" si="85"/>
        <v>1987_AUS</v>
      </c>
      <c r="B787" s="1" t="str">
        <f t="shared" si="86"/>
        <v>1987_AUS#ab</v>
      </c>
      <c r="C787" s="3">
        <v>32096</v>
      </c>
      <c r="D787" s="1">
        <f t="shared" si="87"/>
        <v>1987</v>
      </c>
      <c r="E787" s="1" t="s">
        <v>1301</v>
      </c>
      <c r="F787" s="1" t="s">
        <v>12</v>
      </c>
      <c r="G787" s="6" t="s">
        <v>13</v>
      </c>
      <c r="H787" s="2">
        <v>24</v>
      </c>
      <c r="I787" s="2" t="s">
        <v>1493</v>
      </c>
      <c r="J787" s="2" t="s">
        <v>675</v>
      </c>
      <c r="K787" s="2" t="s">
        <v>1631</v>
      </c>
      <c r="Q787" s="1">
        <v>13</v>
      </c>
      <c r="R787" s="1" t="s">
        <v>1632</v>
      </c>
      <c r="T787" s="8" t="str">
        <f t="shared" si="83"/>
        <v/>
      </c>
      <c r="U787" s="8">
        <f t="shared" si="84"/>
        <v>80.700999999999993</v>
      </c>
      <c r="V787" s="8" t="str">
        <f t="shared" si="88"/>
        <v/>
      </c>
    </row>
    <row r="788" spans="1:22" ht="11.25" customHeight="1" x14ac:dyDescent="0.2">
      <c r="A788" s="1" t="str">
        <f t="shared" si="85"/>
        <v>1987_AUS</v>
      </c>
      <c r="B788" s="1" t="str">
        <f t="shared" si="86"/>
        <v>1987_AUS#nq</v>
      </c>
      <c r="C788" s="3">
        <v>32096</v>
      </c>
      <c r="D788" s="1">
        <f t="shared" si="87"/>
        <v>1987</v>
      </c>
      <c r="E788" s="1" t="s">
        <v>1301</v>
      </c>
      <c r="F788" s="1" t="s">
        <v>12</v>
      </c>
      <c r="G788" s="6" t="s">
        <v>231</v>
      </c>
      <c r="H788" s="2">
        <v>21</v>
      </c>
      <c r="I788" s="2" t="s">
        <v>1386</v>
      </c>
      <c r="J788" s="2" t="s">
        <v>1452</v>
      </c>
      <c r="K788" s="2" t="s">
        <v>26</v>
      </c>
      <c r="T788" s="8" t="str">
        <f t="shared" si="83"/>
        <v/>
      </c>
      <c r="U788" s="8" t="str">
        <f t="shared" si="84"/>
        <v/>
      </c>
      <c r="V788" s="8" t="str">
        <f t="shared" si="88"/>
        <v/>
      </c>
    </row>
    <row r="789" spans="1:22" ht="11.25" customHeight="1" x14ac:dyDescent="0.2">
      <c r="A789" s="1" t="str">
        <f t="shared" si="85"/>
        <v>1987_AUS</v>
      </c>
      <c r="B789" s="1" t="str">
        <f t="shared" si="86"/>
        <v>1987_AUS#f</v>
      </c>
      <c r="C789" s="3">
        <v>32096</v>
      </c>
      <c r="D789" s="1">
        <f t="shared" si="87"/>
        <v>1987</v>
      </c>
      <c r="E789" s="1" t="s">
        <v>1301</v>
      </c>
      <c r="F789" s="1" t="s">
        <v>12</v>
      </c>
      <c r="G789" s="6" t="s">
        <v>141</v>
      </c>
      <c r="H789" s="2">
        <v>31</v>
      </c>
      <c r="I789" s="2" t="s">
        <v>1256</v>
      </c>
      <c r="J789" s="2" t="s">
        <v>1673</v>
      </c>
      <c r="K789" s="2" t="s">
        <v>1572</v>
      </c>
      <c r="T789" s="8" t="str">
        <f t="shared" si="83"/>
        <v/>
      </c>
      <c r="U789" s="8" t="str">
        <f t="shared" si="84"/>
        <v/>
      </c>
      <c r="V789" s="8" t="str">
        <f t="shared" si="88"/>
        <v/>
      </c>
    </row>
    <row r="790" spans="1:22" ht="11.25" customHeight="1" x14ac:dyDescent="0.2">
      <c r="A790" s="1" t="str">
        <f t="shared" si="85"/>
        <v>1986_AUS</v>
      </c>
      <c r="B790" s="1" t="str">
        <f t="shared" si="86"/>
        <v>1986_AUS#1</v>
      </c>
      <c r="C790" s="3">
        <v>31711</v>
      </c>
      <c r="D790" s="1">
        <f t="shared" si="87"/>
        <v>1986</v>
      </c>
      <c r="E790" s="1" t="s">
        <v>1301</v>
      </c>
      <c r="F790" s="1" t="s">
        <v>12</v>
      </c>
      <c r="G790" s="6">
        <v>1</v>
      </c>
      <c r="H790" s="2">
        <v>1</v>
      </c>
      <c r="I790" s="2" t="s">
        <v>1246</v>
      </c>
      <c r="J790" s="2" t="s">
        <v>33</v>
      </c>
      <c r="K790" s="2" t="s">
        <v>1618</v>
      </c>
      <c r="L790" s="2">
        <v>82</v>
      </c>
      <c r="M790" s="2">
        <v>9</v>
      </c>
      <c r="P790" s="1" t="s">
        <v>1707</v>
      </c>
      <c r="Q790" s="1">
        <v>4</v>
      </c>
      <c r="R790" s="1" t="s">
        <v>1677</v>
      </c>
      <c r="S790" s="1">
        <v>18</v>
      </c>
      <c r="T790" s="8">
        <f t="shared" si="83"/>
        <v>80.978999999999999</v>
      </c>
      <c r="U790" s="8">
        <f t="shared" si="84"/>
        <v>79.653999999999996</v>
      </c>
      <c r="V790" s="8">
        <f t="shared" si="88"/>
        <v>1.3250000000000028</v>
      </c>
    </row>
    <row r="791" spans="1:22" ht="11.25" customHeight="1" x14ac:dyDescent="0.2">
      <c r="A791" s="1" t="str">
        <f t="shared" si="85"/>
        <v>1986_AUS</v>
      </c>
      <c r="B791" s="1" t="str">
        <f t="shared" si="86"/>
        <v>1986_AUS#2</v>
      </c>
      <c r="C791" s="3">
        <v>31711</v>
      </c>
      <c r="D791" s="1">
        <f t="shared" si="87"/>
        <v>1986</v>
      </c>
      <c r="E791" s="1" t="s">
        <v>1301</v>
      </c>
      <c r="F791" s="1" t="s">
        <v>12</v>
      </c>
      <c r="G791" s="6">
        <v>2</v>
      </c>
      <c r="H791" s="2">
        <v>6</v>
      </c>
      <c r="I791" s="2" t="s">
        <v>1363</v>
      </c>
      <c r="J791" s="2" t="s">
        <v>38</v>
      </c>
      <c r="K791" s="2" t="s">
        <v>107</v>
      </c>
      <c r="L791" s="2">
        <v>82</v>
      </c>
      <c r="M791" s="2">
        <v>6</v>
      </c>
      <c r="P791" s="1" t="s">
        <v>1706</v>
      </c>
      <c r="Q791" s="1">
        <v>2</v>
      </c>
      <c r="R791" s="1" t="s">
        <v>1675</v>
      </c>
      <c r="S791" s="1">
        <v>8</v>
      </c>
      <c r="T791" s="8">
        <f t="shared" si="83"/>
        <v>80.787000000000006</v>
      </c>
      <c r="U791" s="8">
        <f t="shared" si="84"/>
        <v>78.713999999999999</v>
      </c>
      <c r="V791" s="8">
        <f t="shared" si="88"/>
        <v>2.0730000000000075</v>
      </c>
    </row>
    <row r="792" spans="1:22" ht="11.25" customHeight="1" x14ac:dyDescent="0.2">
      <c r="A792" s="1" t="str">
        <f t="shared" si="85"/>
        <v>1986_AUS</v>
      </c>
      <c r="B792" s="1" t="str">
        <f t="shared" si="86"/>
        <v>1986_AUS#3</v>
      </c>
      <c r="C792" s="3">
        <v>31711</v>
      </c>
      <c r="D792" s="1">
        <f t="shared" si="87"/>
        <v>1986</v>
      </c>
      <c r="E792" s="1" t="s">
        <v>1301</v>
      </c>
      <c r="F792" s="1" t="s">
        <v>12</v>
      </c>
      <c r="G792" s="6">
        <v>3</v>
      </c>
      <c r="H792" s="2">
        <v>28</v>
      </c>
      <c r="I792" s="2" t="s">
        <v>1527</v>
      </c>
      <c r="J792" s="2" t="s">
        <v>5</v>
      </c>
      <c r="K792" s="2" t="s">
        <v>5</v>
      </c>
      <c r="L792" s="2">
        <v>81</v>
      </c>
      <c r="M792" s="2">
        <v>4</v>
      </c>
      <c r="P792" s="1" t="s">
        <v>1709</v>
      </c>
      <c r="Q792" s="1">
        <v>12</v>
      </c>
      <c r="R792" s="1" t="s">
        <v>1686</v>
      </c>
      <c r="T792" s="8">
        <f t="shared" si="83"/>
        <v>82.135999999999996</v>
      </c>
      <c r="U792" s="8">
        <f t="shared" si="84"/>
        <v>82.05</v>
      </c>
      <c r="V792" s="8">
        <f t="shared" si="88"/>
        <v>8.5999999999998522E-2</v>
      </c>
    </row>
    <row r="793" spans="1:22" ht="11.25" customHeight="1" x14ac:dyDescent="0.2">
      <c r="A793" s="1" t="str">
        <f t="shared" si="85"/>
        <v>1986_AUS</v>
      </c>
      <c r="B793" s="1" t="str">
        <f t="shared" si="86"/>
        <v>1986_AUS#4</v>
      </c>
      <c r="C793" s="3">
        <v>31711</v>
      </c>
      <c r="D793" s="1">
        <f t="shared" si="87"/>
        <v>1986</v>
      </c>
      <c r="E793" s="1" t="s">
        <v>1301</v>
      </c>
      <c r="F793" s="1" t="s">
        <v>12</v>
      </c>
      <c r="G793" s="6">
        <v>4</v>
      </c>
      <c r="H793" s="2">
        <v>3</v>
      </c>
      <c r="I793" s="2" t="s">
        <v>1098</v>
      </c>
      <c r="J793" s="2" t="s">
        <v>984</v>
      </c>
      <c r="K793" s="2" t="s">
        <v>24</v>
      </c>
      <c r="L793" s="2">
        <v>81</v>
      </c>
      <c r="M793" s="2">
        <v>3</v>
      </c>
      <c r="P793" s="1" t="s">
        <v>1712</v>
      </c>
      <c r="Q793" s="1">
        <v>16</v>
      </c>
      <c r="R793" s="1" t="s">
        <v>1692</v>
      </c>
      <c r="T793" s="8">
        <f t="shared" si="83"/>
        <v>82.95</v>
      </c>
      <c r="U793" s="8">
        <f t="shared" si="84"/>
        <v>83.004000000000005</v>
      </c>
      <c r="V793" s="8">
        <f t="shared" si="88"/>
        <v>-5.4000000000002046E-2</v>
      </c>
    </row>
    <row r="794" spans="1:22" ht="11.25" customHeight="1" x14ac:dyDescent="0.2">
      <c r="A794" s="1" t="str">
        <f t="shared" si="85"/>
        <v>1986_AUS</v>
      </c>
      <c r="B794" s="1" t="str">
        <f t="shared" si="86"/>
        <v>1986_AUS#5</v>
      </c>
      <c r="C794" s="3">
        <v>31711</v>
      </c>
      <c r="D794" s="1">
        <f t="shared" si="87"/>
        <v>1986</v>
      </c>
      <c r="E794" s="1" t="s">
        <v>1301</v>
      </c>
      <c r="F794" s="1" t="s">
        <v>12</v>
      </c>
      <c r="G794" s="6">
        <v>5</v>
      </c>
      <c r="H794" s="2">
        <v>4</v>
      </c>
      <c r="I794" s="2" t="s">
        <v>1580</v>
      </c>
      <c r="J794" s="2" t="s">
        <v>984</v>
      </c>
      <c r="K794" s="2" t="s">
        <v>24</v>
      </c>
      <c r="L794" s="2">
        <v>80</v>
      </c>
      <c r="M794" s="2">
        <v>2</v>
      </c>
      <c r="P794" s="1" t="s">
        <v>1711</v>
      </c>
      <c r="Q794" s="1">
        <v>10</v>
      </c>
      <c r="R794" s="1" t="s">
        <v>1684</v>
      </c>
      <c r="T794" s="8">
        <f t="shared" si="83"/>
        <v>82.680999999999997</v>
      </c>
      <c r="U794" s="8">
        <f t="shared" si="84"/>
        <v>81.72</v>
      </c>
      <c r="V794" s="8">
        <f t="shared" si="88"/>
        <v>0.96099999999999852</v>
      </c>
    </row>
    <row r="795" spans="1:22" ht="11.25" customHeight="1" x14ac:dyDescent="0.2">
      <c r="A795" s="1" t="str">
        <f t="shared" si="85"/>
        <v>1986_AUS</v>
      </c>
      <c r="B795" s="1" t="str">
        <f t="shared" si="86"/>
        <v>1986_AUS#6</v>
      </c>
      <c r="C795" s="3">
        <v>31711</v>
      </c>
      <c r="D795" s="1">
        <f t="shared" si="87"/>
        <v>1986</v>
      </c>
      <c r="E795" s="1" t="s">
        <v>1301</v>
      </c>
      <c r="F795" s="1" t="s">
        <v>12</v>
      </c>
      <c r="G795" s="6">
        <v>6</v>
      </c>
      <c r="H795" s="2">
        <v>11</v>
      </c>
      <c r="I795" s="2" t="s">
        <v>1688</v>
      </c>
      <c r="J795" s="2" t="s">
        <v>229</v>
      </c>
      <c r="K795" s="2" t="s">
        <v>24</v>
      </c>
      <c r="L795" s="2">
        <v>80</v>
      </c>
      <c r="M795" s="2">
        <v>1</v>
      </c>
      <c r="P795" s="1" t="s">
        <v>1710</v>
      </c>
      <c r="Q795" s="1">
        <v>14</v>
      </c>
      <c r="R795" s="1" t="s">
        <v>1689</v>
      </c>
      <c r="T795" s="8">
        <f t="shared" si="83"/>
        <v>82.463999999999999</v>
      </c>
      <c r="U795" s="8">
        <f t="shared" si="84"/>
        <v>82.664000000000001</v>
      </c>
      <c r="V795" s="8">
        <f t="shared" si="88"/>
        <v>-0.20000000000000284</v>
      </c>
    </row>
    <row r="796" spans="1:22" ht="11.25" customHeight="1" x14ac:dyDescent="0.2">
      <c r="A796" s="1" t="str">
        <f t="shared" si="85"/>
        <v>1986_AUS</v>
      </c>
      <c r="B796" s="1" t="str">
        <f t="shared" si="86"/>
        <v>1986_AUS#7</v>
      </c>
      <c r="C796" s="3">
        <v>31711</v>
      </c>
      <c r="D796" s="1">
        <f t="shared" si="87"/>
        <v>1986</v>
      </c>
      <c r="E796" s="1" t="s">
        <v>1301</v>
      </c>
      <c r="F796" s="1" t="s">
        <v>12</v>
      </c>
      <c r="G796" s="6">
        <v>7</v>
      </c>
      <c r="H796" s="2">
        <v>25</v>
      </c>
      <c r="I796" s="2" t="s">
        <v>1517</v>
      </c>
      <c r="J796" s="2" t="s">
        <v>1087</v>
      </c>
      <c r="K796" s="2" t="s">
        <v>24</v>
      </c>
      <c r="L796" s="2">
        <v>79</v>
      </c>
      <c r="P796" s="1" t="s">
        <v>1713</v>
      </c>
      <c r="Q796" s="1">
        <v>5</v>
      </c>
      <c r="R796" s="1" t="s">
        <v>1678</v>
      </c>
      <c r="T796" s="8">
        <f t="shared" si="83"/>
        <v>82.954999999999998</v>
      </c>
      <c r="U796" s="8">
        <f t="shared" si="84"/>
        <v>79.975999999999999</v>
      </c>
      <c r="V796" s="8">
        <f t="shared" si="88"/>
        <v>2.9789999999999992</v>
      </c>
    </row>
    <row r="797" spans="1:22" ht="11.25" customHeight="1" x14ac:dyDescent="0.2">
      <c r="A797" s="1" t="str">
        <f t="shared" si="85"/>
        <v>1986_AUS</v>
      </c>
      <c r="B797" s="1" t="str">
        <f t="shared" si="86"/>
        <v>1986_AUS#8</v>
      </c>
      <c r="C797" s="3">
        <v>31711</v>
      </c>
      <c r="D797" s="1">
        <f t="shared" ref="D797:D841" si="89">YEAR(C797)</f>
        <v>1986</v>
      </c>
      <c r="E797" s="1" t="s">
        <v>1301</v>
      </c>
      <c r="F797" s="1" t="s">
        <v>12</v>
      </c>
      <c r="G797" s="6">
        <v>8</v>
      </c>
      <c r="H797" s="2">
        <v>26</v>
      </c>
      <c r="I797" s="2" t="s">
        <v>1449</v>
      </c>
      <c r="J797" s="2" t="s">
        <v>1087</v>
      </c>
      <c r="K797" s="2" t="s">
        <v>24</v>
      </c>
      <c r="L797" s="2">
        <v>79</v>
      </c>
      <c r="P797" s="1" t="s">
        <v>1722</v>
      </c>
      <c r="Q797" s="1">
        <v>8</v>
      </c>
      <c r="R797" s="1" t="s">
        <v>1682</v>
      </c>
      <c r="T797" s="8">
        <f t="shared" si="83"/>
        <v>85.798000000000002</v>
      </c>
      <c r="U797" s="8">
        <f t="shared" si="84"/>
        <v>80.980999999999995</v>
      </c>
      <c r="V797" s="8">
        <f t="shared" si="88"/>
        <v>4.8170000000000073</v>
      </c>
    </row>
    <row r="798" spans="1:22" ht="11.25" customHeight="1" x14ac:dyDescent="0.2">
      <c r="A798" s="1" t="str">
        <f t="shared" si="85"/>
        <v>1986_AUS</v>
      </c>
      <c r="B798" s="1" t="str">
        <f t="shared" si="86"/>
        <v>1986_AUS#9</v>
      </c>
      <c r="C798" s="3">
        <v>31711</v>
      </c>
      <c r="D798" s="1">
        <f t="shared" si="89"/>
        <v>1986</v>
      </c>
      <c r="E798" s="1" t="s">
        <v>1301</v>
      </c>
      <c r="F798" s="1" t="s">
        <v>12</v>
      </c>
      <c r="G798" s="6">
        <v>9</v>
      </c>
      <c r="H798" s="2">
        <v>14</v>
      </c>
      <c r="I798" s="2" t="s">
        <v>1519</v>
      </c>
      <c r="J798" s="2" t="s">
        <v>1531</v>
      </c>
      <c r="K798" s="2" t="s">
        <v>1531</v>
      </c>
      <c r="L798" s="2">
        <v>77</v>
      </c>
      <c r="P798" s="1" t="s">
        <v>1716</v>
      </c>
      <c r="Q798" s="1">
        <v>21</v>
      </c>
      <c r="R798" s="1" t="s">
        <v>1698</v>
      </c>
      <c r="T798" s="8">
        <f t="shared" si="83"/>
        <v>83.866</v>
      </c>
      <c r="U798" s="8">
        <f t="shared" si="84"/>
        <v>83.475999999999999</v>
      </c>
      <c r="V798" s="8">
        <f t="shared" si="88"/>
        <v>0.39000000000000057</v>
      </c>
    </row>
    <row r="799" spans="1:22" ht="11.25" customHeight="1" x14ac:dyDescent="0.2">
      <c r="A799" s="1" t="str">
        <f t="shared" si="85"/>
        <v>1986_AUS</v>
      </c>
      <c r="B799" s="1" t="str">
        <f t="shared" si="86"/>
        <v>1986_AUS#10</v>
      </c>
      <c r="C799" s="3">
        <v>31711</v>
      </c>
      <c r="D799" s="1">
        <f t="shared" si="89"/>
        <v>1986</v>
      </c>
      <c r="E799" s="1" t="s">
        <v>1301</v>
      </c>
      <c r="F799" s="1" t="s">
        <v>12</v>
      </c>
      <c r="G799" s="6">
        <v>10</v>
      </c>
      <c r="H799" s="2">
        <v>19</v>
      </c>
      <c r="I799" s="2" t="s">
        <v>1626</v>
      </c>
      <c r="J799" s="2" t="s">
        <v>844</v>
      </c>
      <c r="K799" s="2" t="s">
        <v>507</v>
      </c>
      <c r="L799" s="2">
        <v>77</v>
      </c>
      <c r="P799" s="1" t="s">
        <v>1723</v>
      </c>
      <c r="Q799" s="1">
        <v>13</v>
      </c>
      <c r="R799" s="1" t="s">
        <v>1687</v>
      </c>
      <c r="T799" s="8">
        <f t="shared" si="83"/>
        <v>85.894999999999996</v>
      </c>
      <c r="U799" s="8">
        <f t="shared" si="84"/>
        <v>82.129000000000005</v>
      </c>
      <c r="V799" s="8">
        <f t="shared" si="88"/>
        <v>3.7659999999999911</v>
      </c>
    </row>
    <row r="800" spans="1:22" ht="11.25" customHeight="1" x14ac:dyDescent="0.2">
      <c r="A800" s="1" t="str">
        <f t="shared" si="85"/>
        <v>1986_AUS</v>
      </c>
      <c r="B800" s="1" t="str">
        <f t="shared" si="86"/>
        <v>1986_AUS#nc</v>
      </c>
      <c r="C800" s="3">
        <v>31711</v>
      </c>
      <c r="D800" s="1">
        <f t="shared" si="89"/>
        <v>1986</v>
      </c>
      <c r="E800" s="1" t="s">
        <v>1301</v>
      </c>
      <c r="F800" s="1" t="s">
        <v>12</v>
      </c>
      <c r="G800" s="6" t="s">
        <v>268</v>
      </c>
      <c r="H800" s="2">
        <v>16</v>
      </c>
      <c r="I800" s="2" t="s">
        <v>1693</v>
      </c>
      <c r="J800" s="2" t="s">
        <v>1035</v>
      </c>
      <c r="K800" s="2" t="s">
        <v>712</v>
      </c>
      <c r="L800" s="2">
        <v>70</v>
      </c>
      <c r="P800" s="1" t="s">
        <v>1718</v>
      </c>
      <c r="Q800" s="1">
        <v>17</v>
      </c>
      <c r="R800" s="1" t="s">
        <v>1694</v>
      </c>
      <c r="T800" s="8">
        <f t="shared" si="83"/>
        <v>84.182000000000002</v>
      </c>
      <c r="U800" s="8">
        <f t="shared" si="84"/>
        <v>83.007999999999996</v>
      </c>
      <c r="V800" s="8">
        <f t="shared" si="88"/>
        <v>1.1740000000000066</v>
      </c>
    </row>
    <row r="801" spans="1:22" ht="11.25" customHeight="1" x14ac:dyDescent="0.2">
      <c r="A801" s="1" t="str">
        <f t="shared" si="85"/>
        <v>1986_AUS</v>
      </c>
      <c r="B801" s="1" t="str">
        <f t="shared" si="86"/>
        <v>1986_AUS#ab</v>
      </c>
      <c r="C801" s="3">
        <v>31711</v>
      </c>
      <c r="D801" s="1">
        <f t="shared" si="89"/>
        <v>1986</v>
      </c>
      <c r="E801" s="1" t="s">
        <v>1301</v>
      </c>
      <c r="F801" s="1" t="s">
        <v>12</v>
      </c>
      <c r="G801" s="6" t="s">
        <v>13</v>
      </c>
      <c r="H801" s="2">
        <v>5</v>
      </c>
      <c r="I801" s="2" t="s">
        <v>1176</v>
      </c>
      <c r="J801" s="2" t="s">
        <v>38</v>
      </c>
      <c r="K801" s="2" t="s">
        <v>107</v>
      </c>
      <c r="L801" s="2">
        <v>63</v>
      </c>
      <c r="P801" s="1" t="s">
        <v>1708</v>
      </c>
      <c r="Q801" s="1">
        <v>1</v>
      </c>
      <c r="R801" s="1" t="s">
        <v>1674</v>
      </c>
      <c r="T801" s="8">
        <f t="shared" si="83"/>
        <v>81.194000000000003</v>
      </c>
      <c r="U801" s="8">
        <f t="shared" si="84"/>
        <v>78.403000000000006</v>
      </c>
      <c r="V801" s="8">
        <f t="shared" si="88"/>
        <v>2.7909999999999968</v>
      </c>
    </row>
    <row r="802" spans="1:22" ht="11.25" customHeight="1" x14ac:dyDescent="0.2">
      <c r="A802" s="1" t="str">
        <f t="shared" si="85"/>
        <v>1986_AUS</v>
      </c>
      <c r="B802" s="1" t="str">
        <f t="shared" si="86"/>
        <v>1986_AUS#ab</v>
      </c>
      <c r="C802" s="3">
        <v>31711</v>
      </c>
      <c r="D802" s="1">
        <f t="shared" si="89"/>
        <v>1986</v>
      </c>
      <c r="E802" s="1" t="s">
        <v>1301</v>
      </c>
      <c r="F802" s="1" t="s">
        <v>12</v>
      </c>
      <c r="G802" s="6" t="s">
        <v>13</v>
      </c>
      <c r="H802" s="2">
        <v>7</v>
      </c>
      <c r="I802" s="2" t="s">
        <v>1254</v>
      </c>
      <c r="J802" s="2" t="s">
        <v>1379</v>
      </c>
      <c r="K802" s="2" t="s">
        <v>507</v>
      </c>
      <c r="L802" s="2">
        <v>63</v>
      </c>
      <c r="P802" s="1" t="s">
        <v>1714</v>
      </c>
      <c r="Q802" s="1">
        <v>19</v>
      </c>
      <c r="R802" s="1" t="s">
        <v>1696</v>
      </c>
      <c r="T802" s="8">
        <f t="shared" si="83"/>
        <v>83.094999999999999</v>
      </c>
      <c r="U802" s="8">
        <f t="shared" si="84"/>
        <v>83.23</v>
      </c>
      <c r="V802" s="8">
        <f t="shared" si="88"/>
        <v>-0.13500000000000512</v>
      </c>
    </row>
    <row r="803" spans="1:22" ht="11.25" customHeight="1" x14ac:dyDescent="0.2">
      <c r="A803" s="1" t="str">
        <f t="shared" si="85"/>
        <v>1986_AUS</v>
      </c>
      <c r="B803" s="1" t="str">
        <f t="shared" si="86"/>
        <v>1986_AUS#ab</v>
      </c>
      <c r="C803" s="3">
        <v>31711</v>
      </c>
      <c r="D803" s="1">
        <f t="shared" si="89"/>
        <v>1986</v>
      </c>
      <c r="E803" s="1" t="s">
        <v>1301</v>
      </c>
      <c r="F803" s="1" t="s">
        <v>12</v>
      </c>
      <c r="G803" s="6" t="s">
        <v>13</v>
      </c>
      <c r="H803" s="2">
        <v>2</v>
      </c>
      <c r="I803" s="2" t="s">
        <v>1680</v>
      </c>
      <c r="J803" s="2" t="s">
        <v>33</v>
      </c>
      <c r="K803" s="2" t="s">
        <v>1618</v>
      </c>
      <c r="L803" s="2">
        <v>62</v>
      </c>
      <c r="P803" s="1" t="s">
        <v>1600</v>
      </c>
      <c r="Q803" s="1">
        <v>7</v>
      </c>
      <c r="R803" s="1" t="s">
        <v>1681</v>
      </c>
      <c r="S803" s="1">
        <v>56</v>
      </c>
      <c r="T803" s="8">
        <f t="shared" si="83"/>
        <v>81.900000000000006</v>
      </c>
      <c r="U803" s="8">
        <f t="shared" si="84"/>
        <v>80.778000000000006</v>
      </c>
      <c r="V803" s="8">
        <f t="shared" si="88"/>
        <v>1.1219999999999999</v>
      </c>
    </row>
    <row r="804" spans="1:22" ht="11.25" customHeight="1" x14ac:dyDescent="0.2">
      <c r="A804" s="1" t="str">
        <f t="shared" si="85"/>
        <v>1986_AUS</v>
      </c>
      <c r="B804" s="1" t="str">
        <f t="shared" si="86"/>
        <v>1986_AUS#nc</v>
      </c>
      <c r="C804" s="3">
        <v>31711</v>
      </c>
      <c r="D804" s="1">
        <f t="shared" si="89"/>
        <v>1986</v>
      </c>
      <c r="E804" s="1" t="s">
        <v>1301</v>
      </c>
      <c r="F804" s="1" t="s">
        <v>12</v>
      </c>
      <c r="G804" s="6" t="s">
        <v>268</v>
      </c>
      <c r="H804" s="2">
        <v>22</v>
      </c>
      <c r="I804" s="2" t="s">
        <v>1704</v>
      </c>
      <c r="J804" s="2" t="s">
        <v>1452</v>
      </c>
      <c r="K804" s="2" t="s">
        <v>26</v>
      </c>
      <c r="L804" s="2">
        <v>61</v>
      </c>
      <c r="P804" s="1" t="s">
        <v>1727</v>
      </c>
      <c r="Q804" s="1">
        <v>26</v>
      </c>
      <c r="R804" s="1" t="s">
        <v>1705</v>
      </c>
      <c r="T804" s="8">
        <f t="shared" si="83"/>
        <v>93.171999999999997</v>
      </c>
      <c r="U804" s="8">
        <f t="shared" si="84"/>
        <v>87.207999999999998</v>
      </c>
      <c r="V804" s="8">
        <f t="shared" si="88"/>
        <v>5.9639999999999986</v>
      </c>
    </row>
    <row r="805" spans="1:22" ht="11.25" customHeight="1" x14ac:dyDescent="0.2">
      <c r="A805" s="1" t="str">
        <f t="shared" si="85"/>
        <v>1986_AUS</v>
      </c>
      <c r="B805" s="1" t="str">
        <f t="shared" si="86"/>
        <v>1986_AUS#ab</v>
      </c>
      <c r="C805" s="3">
        <v>31711</v>
      </c>
      <c r="D805" s="1">
        <f t="shared" si="89"/>
        <v>1986</v>
      </c>
      <c r="E805" s="1" t="s">
        <v>1301</v>
      </c>
      <c r="F805" s="1" t="s">
        <v>12</v>
      </c>
      <c r="G805" s="6" t="s">
        <v>13</v>
      </c>
      <c r="H805" s="2">
        <v>8</v>
      </c>
      <c r="I805" s="2" t="s">
        <v>1265</v>
      </c>
      <c r="J805" s="2" t="s">
        <v>1379</v>
      </c>
      <c r="K805" s="2" t="s">
        <v>507</v>
      </c>
      <c r="L805" s="2">
        <v>57</v>
      </c>
      <c r="P805" s="1" t="s">
        <v>1715</v>
      </c>
      <c r="Q805" s="1">
        <v>20</v>
      </c>
      <c r="R805" s="1" t="s">
        <v>1697</v>
      </c>
      <c r="T805" s="8">
        <f t="shared" si="83"/>
        <v>83.694999999999993</v>
      </c>
      <c r="U805" s="8">
        <f t="shared" si="84"/>
        <v>83.313000000000002</v>
      </c>
      <c r="V805" s="8">
        <f t="shared" si="88"/>
        <v>0.38199999999999079</v>
      </c>
    </row>
    <row r="806" spans="1:22" ht="11.25" customHeight="1" x14ac:dyDescent="0.2">
      <c r="A806" s="1" t="str">
        <f t="shared" si="85"/>
        <v>1986_AUS</v>
      </c>
      <c r="B806" s="1" t="str">
        <f t="shared" si="86"/>
        <v>1986_AUS#ab</v>
      </c>
      <c r="C806" s="3">
        <v>31711</v>
      </c>
      <c r="D806" s="1">
        <f t="shared" si="89"/>
        <v>1986</v>
      </c>
      <c r="E806" s="1" t="s">
        <v>1301</v>
      </c>
      <c r="F806" s="1" t="s">
        <v>12</v>
      </c>
      <c r="G806" s="6" t="s">
        <v>13</v>
      </c>
      <c r="H806" s="2">
        <v>17</v>
      </c>
      <c r="I806" s="2" t="s">
        <v>1643</v>
      </c>
      <c r="J806" s="2" t="s">
        <v>762</v>
      </c>
      <c r="K806" s="2" t="s">
        <v>507</v>
      </c>
      <c r="L806" s="2">
        <v>52</v>
      </c>
      <c r="P806" s="1" t="s">
        <v>635</v>
      </c>
      <c r="Q806" s="1">
        <v>24</v>
      </c>
      <c r="R806" s="1" t="s">
        <v>1702</v>
      </c>
      <c r="T806" s="8">
        <f t="shared" si="83"/>
        <v>85.635000000000005</v>
      </c>
      <c r="U806" s="8">
        <f t="shared" si="84"/>
        <v>85.233000000000004</v>
      </c>
      <c r="V806" s="8">
        <f t="shared" si="88"/>
        <v>0.40200000000000102</v>
      </c>
    </row>
    <row r="807" spans="1:22" ht="11.25" customHeight="1" x14ac:dyDescent="0.2">
      <c r="A807" s="1" t="str">
        <f t="shared" si="85"/>
        <v>1986_AUS</v>
      </c>
      <c r="B807" s="1" t="str">
        <f t="shared" si="86"/>
        <v>1986_AUS#ab</v>
      </c>
      <c r="C807" s="3">
        <v>31711</v>
      </c>
      <c r="D807" s="1">
        <f t="shared" si="89"/>
        <v>1986</v>
      </c>
      <c r="E807" s="1" t="s">
        <v>1301</v>
      </c>
      <c r="F807" s="1" t="s">
        <v>12</v>
      </c>
      <c r="G807" s="6" t="s">
        <v>13</v>
      </c>
      <c r="H807" s="2">
        <v>18</v>
      </c>
      <c r="I807" s="2" t="s">
        <v>1328</v>
      </c>
      <c r="J807" s="2" t="s">
        <v>762</v>
      </c>
      <c r="K807" s="2" t="s">
        <v>507</v>
      </c>
      <c r="L807" s="2">
        <v>50</v>
      </c>
      <c r="P807" s="1" t="s">
        <v>1721</v>
      </c>
      <c r="Q807" s="1">
        <v>22</v>
      </c>
      <c r="R807" s="1" t="s">
        <v>1699</v>
      </c>
      <c r="T807" s="8">
        <f t="shared" si="83"/>
        <v>85.350999999999999</v>
      </c>
      <c r="U807" s="8">
        <f t="shared" si="84"/>
        <v>84.295000000000002</v>
      </c>
      <c r="V807" s="8">
        <f t="shared" si="88"/>
        <v>1.0559999999999974</v>
      </c>
    </row>
    <row r="808" spans="1:22" ht="11.25" customHeight="1" x14ac:dyDescent="0.2">
      <c r="A808" s="1" t="str">
        <f t="shared" si="85"/>
        <v>1986_AUS</v>
      </c>
      <c r="B808" s="1" t="str">
        <f t="shared" si="86"/>
        <v>1986_AUS#ab</v>
      </c>
      <c r="C808" s="3">
        <v>31711</v>
      </c>
      <c r="D808" s="1">
        <f t="shared" si="89"/>
        <v>1986</v>
      </c>
      <c r="E808" s="1" t="s">
        <v>1301</v>
      </c>
      <c r="F808" s="1" t="s">
        <v>12</v>
      </c>
      <c r="G808" s="6" t="s">
        <v>13</v>
      </c>
      <c r="H808" s="2">
        <v>12</v>
      </c>
      <c r="I808" s="2" t="s">
        <v>1244</v>
      </c>
      <c r="J808" s="2" t="s">
        <v>229</v>
      </c>
      <c r="K808" s="2" t="s">
        <v>24</v>
      </c>
      <c r="L808" s="2">
        <v>43</v>
      </c>
      <c r="P808" s="1" t="s">
        <v>1717</v>
      </c>
      <c r="Q808" s="1">
        <v>3</v>
      </c>
      <c r="R808" s="1" t="s">
        <v>1676</v>
      </c>
      <c r="T808" s="8">
        <f t="shared" si="83"/>
        <v>84.149000000000001</v>
      </c>
      <c r="U808" s="8">
        <f t="shared" si="84"/>
        <v>78.906000000000006</v>
      </c>
      <c r="V808" s="8">
        <f t="shared" si="88"/>
        <v>5.242999999999995</v>
      </c>
    </row>
    <row r="809" spans="1:22" ht="11.25" customHeight="1" x14ac:dyDescent="0.2">
      <c r="A809" s="1" t="str">
        <f t="shared" si="85"/>
        <v>1986_AUS</v>
      </c>
      <c r="B809" s="1" t="str">
        <f t="shared" si="86"/>
        <v>1986_AUS#ab</v>
      </c>
      <c r="C809" s="3">
        <v>31711</v>
      </c>
      <c r="D809" s="1">
        <f t="shared" si="89"/>
        <v>1986</v>
      </c>
      <c r="E809" s="1" t="s">
        <v>1301</v>
      </c>
      <c r="F809" s="1" t="s">
        <v>12</v>
      </c>
      <c r="G809" s="6" t="s">
        <v>13</v>
      </c>
      <c r="H809" s="2">
        <v>20</v>
      </c>
      <c r="I809" s="2" t="s">
        <v>1029</v>
      </c>
      <c r="J809" s="2" t="s">
        <v>844</v>
      </c>
      <c r="K809" s="2" t="s">
        <v>507</v>
      </c>
      <c r="L809" s="2">
        <v>40</v>
      </c>
      <c r="P809" s="1" t="s">
        <v>1720</v>
      </c>
      <c r="Q809" s="1">
        <v>6</v>
      </c>
      <c r="R809" s="1" t="s">
        <v>1679</v>
      </c>
      <c r="T809" s="8">
        <f t="shared" si="83"/>
        <v>84.807000000000002</v>
      </c>
      <c r="U809" s="8">
        <f t="shared" si="84"/>
        <v>80.554000000000002</v>
      </c>
      <c r="V809" s="8">
        <f t="shared" si="88"/>
        <v>4.2530000000000001</v>
      </c>
    </row>
    <row r="810" spans="1:22" ht="11.25" customHeight="1" x14ac:dyDescent="0.2">
      <c r="A810" s="1" t="str">
        <f t="shared" si="85"/>
        <v>1986_AUS</v>
      </c>
      <c r="B810" s="1" t="str">
        <f t="shared" si="86"/>
        <v>1986_AUS#ab</v>
      </c>
      <c r="C810" s="3">
        <v>31711</v>
      </c>
      <c r="D810" s="1">
        <f t="shared" si="89"/>
        <v>1986</v>
      </c>
      <c r="E810" s="1" t="s">
        <v>1301</v>
      </c>
      <c r="F810" s="1" t="s">
        <v>12</v>
      </c>
      <c r="G810" s="6" t="s">
        <v>13</v>
      </c>
      <c r="H810" s="2">
        <v>23</v>
      </c>
      <c r="I810" s="2" t="s">
        <v>1262</v>
      </c>
      <c r="J810" s="2" t="s">
        <v>675</v>
      </c>
      <c r="K810" s="2" t="s">
        <v>1631</v>
      </c>
      <c r="L810" s="2">
        <v>40</v>
      </c>
      <c r="P810" s="1" t="s">
        <v>1725</v>
      </c>
      <c r="Q810" s="1">
        <v>11</v>
      </c>
      <c r="R810" s="1" t="s">
        <v>1685</v>
      </c>
      <c r="T810" s="8">
        <f t="shared" si="83"/>
        <v>86.590999999999994</v>
      </c>
      <c r="U810" s="8">
        <f t="shared" si="84"/>
        <v>82.012</v>
      </c>
      <c r="V810" s="8">
        <f t="shared" si="88"/>
        <v>4.5789999999999935</v>
      </c>
    </row>
    <row r="811" spans="1:22" ht="11.25" customHeight="1" x14ac:dyDescent="0.2">
      <c r="A811" s="1" t="str">
        <f t="shared" si="85"/>
        <v>1986_AUS</v>
      </c>
      <c r="B811" s="1" t="str">
        <f t="shared" si="86"/>
        <v>1986_AUS#ab</v>
      </c>
      <c r="C811" s="3">
        <v>31711</v>
      </c>
      <c r="D811" s="1">
        <f t="shared" si="89"/>
        <v>1986</v>
      </c>
      <c r="E811" s="1" t="s">
        <v>1301</v>
      </c>
      <c r="F811" s="1" t="s">
        <v>12</v>
      </c>
      <c r="G811" s="6" t="s">
        <v>13</v>
      </c>
      <c r="H811" s="2">
        <v>29</v>
      </c>
      <c r="I811" s="2" t="s">
        <v>1700</v>
      </c>
      <c r="J811" s="2" t="s">
        <v>1531</v>
      </c>
      <c r="K811" s="2" t="s">
        <v>1531</v>
      </c>
      <c r="L811" s="2">
        <v>29</v>
      </c>
      <c r="P811" s="1" t="s">
        <v>1724</v>
      </c>
      <c r="Q811" s="1">
        <v>23</v>
      </c>
      <c r="R811" s="1" t="s">
        <v>1701</v>
      </c>
      <c r="T811" s="8">
        <f t="shared" si="83"/>
        <v>86.478999999999999</v>
      </c>
      <c r="U811" s="8">
        <f t="shared" si="84"/>
        <v>85.180999999999997</v>
      </c>
      <c r="V811" s="8">
        <f t="shared" si="88"/>
        <v>1.2980000000000018</v>
      </c>
    </row>
    <row r="812" spans="1:22" ht="11.25" customHeight="1" x14ac:dyDescent="0.2">
      <c r="A812" s="1" t="str">
        <f t="shared" si="85"/>
        <v>1986_AUS</v>
      </c>
      <c r="B812" s="1" t="str">
        <f t="shared" si="86"/>
        <v>1986_AUS#ab</v>
      </c>
      <c r="C812" s="3">
        <v>31711</v>
      </c>
      <c r="D812" s="1">
        <f t="shared" si="89"/>
        <v>1986</v>
      </c>
      <c r="E812" s="1" t="s">
        <v>1301</v>
      </c>
      <c r="F812" s="1" t="s">
        <v>12</v>
      </c>
      <c r="G812" s="6" t="s">
        <v>13</v>
      </c>
      <c r="H812" s="2">
        <v>15</v>
      </c>
      <c r="I812" s="2" t="s">
        <v>1690</v>
      </c>
      <c r="J812" s="2" t="s">
        <v>1035</v>
      </c>
      <c r="K812" s="2" t="s">
        <v>712</v>
      </c>
      <c r="L812" s="2">
        <v>16</v>
      </c>
      <c r="P812" s="1" t="s">
        <v>1719</v>
      </c>
      <c r="Q812" s="1">
        <v>15</v>
      </c>
      <c r="R812" s="1" t="s">
        <v>1691</v>
      </c>
      <c r="T812" s="8">
        <f t="shared" si="83"/>
        <v>84.584999999999994</v>
      </c>
      <c r="U812" s="8">
        <f t="shared" si="84"/>
        <v>82.796000000000006</v>
      </c>
      <c r="V812" s="8">
        <f t="shared" si="88"/>
        <v>1.7889999999999873</v>
      </c>
    </row>
    <row r="813" spans="1:22" ht="11.25" customHeight="1" x14ac:dyDescent="0.2">
      <c r="A813" s="1" t="str">
        <f t="shared" si="85"/>
        <v>1986_AUS</v>
      </c>
      <c r="B813" s="1" t="str">
        <f t="shared" si="86"/>
        <v>1986_AUS#ab</v>
      </c>
      <c r="C813" s="3">
        <v>31711</v>
      </c>
      <c r="D813" s="1">
        <f t="shared" si="89"/>
        <v>1986</v>
      </c>
      <c r="E813" s="1" t="s">
        <v>1301</v>
      </c>
      <c r="F813" s="1" t="s">
        <v>12</v>
      </c>
      <c r="G813" s="6" t="s">
        <v>13</v>
      </c>
      <c r="H813" s="2">
        <v>24</v>
      </c>
      <c r="I813" s="2" t="s">
        <v>1493</v>
      </c>
      <c r="J813" s="2" t="s">
        <v>675</v>
      </c>
      <c r="K813" s="2" t="s">
        <v>1631</v>
      </c>
      <c r="L813" s="2">
        <v>10</v>
      </c>
      <c r="P813" s="1" t="s">
        <v>1726</v>
      </c>
      <c r="Q813" s="1">
        <v>18</v>
      </c>
      <c r="R813" s="1" t="s">
        <v>1695</v>
      </c>
      <c r="T813" s="8">
        <f t="shared" si="83"/>
        <v>87.820999999999998</v>
      </c>
      <c r="U813" s="8">
        <f t="shared" si="84"/>
        <v>83.052000000000007</v>
      </c>
      <c r="V813" s="8">
        <f t="shared" si="88"/>
        <v>4.7689999999999912</v>
      </c>
    </row>
    <row r="814" spans="1:22" ht="11.25" customHeight="1" x14ac:dyDescent="0.2">
      <c r="A814" s="1" t="str">
        <f t="shared" si="85"/>
        <v>1986_AUS</v>
      </c>
      <c r="B814" s="1" t="str">
        <f t="shared" si="86"/>
        <v>1986_AUS#ab</v>
      </c>
      <c r="C814" s="3">
        <v>31711</v>
      </c>
      <c r="D814" s="1">
        <f t="shared" si="89"/>
        <v>1986</v>
      </c>
      <c r="E814" s="1" t="s">
        <v>1301</v>
      </c>
      <c r="F814" s="1" t="s">
        <v>12</v>
      </c>
      <c r="G814" s="6" t="s">
        <v>13</v>
      </c>
      <c r="H814" s="2">
        <v>21</v>
      </c>
      <c r="I814" s="2" t="s">
        <v>1510</v>
      </c>
      <c r="J814" s="2" t="s">
        <v>1452</v>
      </c>
      <c r="K814" s="2" t="s">
        <v>26</v>
      </c>
      <c r="L814" s="2">
        <v>2</v>
      </c>
      <c r="P814" s="1" t="s">
        <v>1728</v>
      </c>
      <c r="Q814" s="1">
        <v>25</v>
      </c>
      <c r="R814" s="1" t="s">
        <v>1703</v>
      </c>
      <c r="T814" s="8">
        <f t="shared" si="83"/>
        <v>94.171999999999997</v>
      </c>
      <c r="U814" s="8">
        <f t="shared" si="84"/>
        <v>85.257000000000005</v>
      </c>
      <c r="V814" s="8">
        <f t="shared" si="88"/>
        <v>8.914999999999992</v>
      </c>
    </row>
    <row r="815" spans="1:22" ht="11.25" customHeight="1" x14ac:dyDescent="0.2">
      <c r="A815" s="1" t="str">
        <f t="shared" si="85"/>
        <v>1986_AUS</v>
      </c>
      <c r="B815" s="1" t="str">
        <f t="shared" si="86"/>
        <v>1986_AUS#ab</v>
      </c>
      <c r="C815" s="3">
        <v>31711</v>
      </c>
      <c r="D815" s="1">
        <f t="shared" si="89"/>
        <v>1986</v>
      </c>
      <c r="E815" s="1" t="s">
        <v>1301</v>
      </c>
      <c r="F815" s="1" t="s">
        <v>12</v>
      </c>
      <c r="G815" s="6" t="s">
        <v>13</v>
      </c>
      <c r="H815" s="2">
        <v>27</v>
      </c>
      <c r="I815" s="2" t="s">
        <v>1192</v>
      </c>
      <c r="J815" s="2" t="s">
        <v>5</v>
      </c>
      <c r="K815" s="2" t="s">
        <v>5</v>
      </c>
      <c r="Q815" s="1">
        <v>9</v>
      </c>
      <c r="R815" s="1" t="s">
        <v>1683</v>
      </c>
      <c r="T815" s="8" t="str">
        <f t="shared" si="83"/>
        <v/>
      </c>
      <c r="U815" s="8">
        <f t="shared" si="84"/>
        <v>81.709000000000003</v>
      </c>
      <c r="V815" s="8" t="str">
        <f t="shared" si="88"/>
        <v/>
      </c>
    </row>
    <row r="816" spans="1:22" ht="11.25" customHeight="1" x14ac:dyDescent="0.2">
      <c r="A816" s="1" t="str">
        <f t="shared" si="85"/>
        <v>1985_AUS</v>
      </c>
      <c r="B816" s="1" t="str">
        <f t="shared" si="86"/>
        <v>1985_AUS#1</v>
      </c>
      <c r="C816" s="3">
        <v>31354</v>
      </c>
      <c r="D816" s="1">
        <f t="shared" si="89"/>
        <v>1985</v>
      </c>
      <c r="E816" s="1" t="s">
        <v>1301</v>
      </c>
      <c r="F816" s="1" t="s">
        <v>12</v>
      </c>
      <c r="G816" s="6">
        <v>1</v>
      </c>
      <c r="H816" s="2">
        <v>6</v>
      </c>
      <c r="I816" s="2" t="s">
        <v>1680</v>
      </c>
      <c r="J816" s="2" t="s">
        <v>38</v>
      </c>
      <c r="K816" s="2" t="s">
        <v>107</v>
      </c>
      <c r="L816" s="2">
        <v>82</v>
      </c>
      <c r="M816" s="2">
        <v>9</v>
      </c>
      <c r="P816" s="1" t="s">
        <v>1778</v>
      </c>
      <c r="Q816" s="1">
        <v>3</v>
      </c>
      <c r="R816" s="1" t="s">
        <v>1734</v>
      </c>
      <c r="S816" s="1">
        <v>71</v>
      </c>
      <c r="T816" s="8">
        <f t="shared" si="83"/>
        <v>83.757999999999996</v>
      </c>
      <c r="U816" s="8">
        <f t="shared" si="84"/>
        <v>81.887</v>
      </c>
      <c r="V816" s="8">
        <f t="shared" si="88"/>
        <v>1.8709999999999951</v>
      </c>
    </row>
    <row r="817" spans="1:22" ht="11.25" customHeight="1" x14ac:dyDescent="0.2">
      <c r="A817" s="1" t="str">
        <f t="shared" si="85"/>
        <v>1985_AUS</v>
      </c>
      <c r="B817" s="1" t="str">
        <f t="shared" si="86"/>
        <v>1985_AUS#2</v>
      </c>
      <c r="C817" s="3">
        <v>31354</v>
      </c>
      <c r="D817" s="1">
        <f t="shared" si="89"/>
        <v>1985</v>
      </c>
      <c r="E817" s="1" t="s">
        <v>1301</v>
      </c>
      <c r="F817" s="1" t="s">
        <v>12</v>
      </c>
      <c r="G817" s="6">
        <v>2</v>
      </c>
      <c r="H817" s="2">
        <v>26</v>
      </c>
      <c r="I817" s="2" t="s">
        <v>1803</v>
      </c>
      <c r="J817" s="2" t="s">
        <v>1087</v>
      </c>
      <c r="K817" s="2" t="s">
        <v>24</v>
      </c>
      <c r="L817" s="2">
        <v>82</v>
      </c>
      <c r="M817" s="2">
        <v>6</v>
      </c>
      <c r="P817" s="1" t="s">
        <v>1844</v>
      </c>
      <c r="Q817" s="1">
        <v>20</v>
      </c>
      <c r="R817" s="1" t="s">
        <v>1804</v>
      </c>
      <c r="T817" s="8">
        <f t="shared" si="83"/>
        <v>85.468999999999994</v>
      </c>
      <c r="U817" s="8">
        <f t="shared" si="84"/>
        <v>84.83</v>
      </c>
      <c r="V817" s="8">
        <f t="shared" si="88"/>
        <v>0.63899999999999579</v>
      </c>
    </row>
    <row r="818" spans="1:22" ht="11.25" customHeight="1" x14ac:dyDescent="0.2">
      <c r="A818" s="1" t="str">
        <f t="shared" si="85"/>
        <v>1985_AUS</v>
      </c>
      <c r="B818" s="1" t="str">
        <f t="shared" si="86"/>
        <v>1985_AUS#3</v>
      </c>
      <c r="C818" s="3">
        <v>31354</v>
      </c>
      <c r="D818" s="1">
        <f t="shared" si="89"/>
        <v>1985</v>
      </c>
      <c r="E818" s="1" t="s">
        <v>1301</v>
      </c>
      <c r="F818" s="1" t="s">
        <v>12</v>
      </c>
      <c r="G818" s="6">
        <v>3</v>
      </c>
      <c r="H818" s="2">
        <v>25</v>
      </c>
      <c r="I818" s="2" t="s">
        <v>1580</v>
      </c>
      <c r="J818" s="2" t="s">
        <v>1087</v>
      </c>
      <c r="K818" s="2" t="s">
        <v>24</v>
      </c>
      <c r="L818" s="2">
        <v>82</v>
      </c>
      <c r="M818" s="2">
        <v>4</v>
      </c>
      <c r="P818" s="1" t="s">
        <v>1838</v>
      </c>
      <c r="Q818" s="1">
        <v>18</v>
      </c>
      <c r="R818" s="1" t="s">
        <v>1795</v>
      </c>
      <c r="T818" s="8">
        <f t="shared" si="83"/>
        <v>85.031999999999996</v>
      </c>
      <c r="U818" s="8">
        <f t="shared" si="84"/>
        <v>84.286000000000001</v>
      </c>
      <c r="V818" s="8">
        <f t="shared" si="88"/>
        <v>0.74599999999999511</v>
      </c>
    </row>
    <row r="819" spans="1:22" ht="11.25" customHeight="1" x14ac:dyDescent="0.2">
      <c r="A819" s="1" t="str">
        <f t="shared" si="85"/>
        <v>1985_AUS</v>
      </c>
      <c r="B819" s="1" t="str">
        <f t="shared" si="86"/>
        <v>1985_AUS#4</v>
      </c>
      <c r="C819" s="3">
        <v>31354</v>
      </c>
      <c r="D819" s="1">
        <f t="shared" si="89"/>
        <v>1985</v>
      </c>
      <c r="E819" s="1" t="s">
        <v>1301</v>
      </c>
      <c r="F819" s="1" t="s">
        <v>12</v>
      </c>
      <c r="G819" s="6">
        <v>4</v>
      </c>
      <c r="H819" s="2">
        <v>4</v>
      </c>
      <c r="I819" s="2" t="s">
        <v>1444</v>
      </c>
      <c r="J819" s="2" t="s">
        <v>984</v>
      </c>
      <c r="K819" s="2" t="s">
        <v>24</v>
      </c>
      <c r="L819" s="2">
        <v>81</v>
      </c>
      <c r="M819" s="2">
        <v>3</v>
      </c>
      <c r="P819" s="1" t="s">
        <v>374</v>
      </c>
      <c r="Q819" s="1">
        <v>22</v>
      </c>
      <c r="R819" s="1" t="s">
        <v>1813</v>
      </c>
      <c r="T819" s="8">
        <f t="shared" si="83"/>
        <v>86.497</v>
      </c>
      <c r="U819" s="8">
        <f t="shared" si="84"/>
        <v>87.12</v>
      </c>
      <c r="V819" s="8">
        <f t="shared" si="88"/>
        <v>-0.62300000000000466</v>
      </c>
    </row>
    <row r="820" spans="1:22" ht="11.25" customHeight="1" x14ac:dyDescent="0.2">
      <c r="A820" s="1" t="str">
        <f t="shared" si="85"/>
        <v>1985_AUS</v>
      </c>
      <c r="B820" s="1" t="str">
        <f t="shared" si="86"/>
        <v>1985_AUS#5</v>
      </c>
      <c r="C820" s="3">
        <v>31354</v>
      </c>
      <c r="D820" s="1">
        <f t="shared" si="89"/>
        <v>1985</v>
      </c>
      <c r="E820" s="1" t="s">
        <v>1301</v>
      </c>
      <c r="F820" s="1" t="s">
        <v>12</v>
      </c>
      <c r="G820" s="6">
        <v>5</v>
      </c>
      <c r="H820" s="2">
        <v>28</v>
      </c>
      <c r="I820" s="2" t="s">
        <v>1527</v>
      </c>
      <c r="J820" s="2" t="s">
        <v>5</v>
      </c>
      <c r="K820" s="2" t="s">
        <v>5</v>
      </c>
      <c r="L820" s="2">
        <v>81</v>
      </c>
      <c r="M820" s="2">
        <v>2</v>
      </c>
      <c r="P820" s="1" t="s">
        <v>1829</v>
      </c>
      <c r="Q820" s="1">
        <v>15</v>
      </c>
      <c r="R820" s="1" t="s">
        <v>1782</v>
      </c>
      <c r="T820" s="8">
        <f t="shared" si="83"/>
        <v>84.337000000000003</v>
      </c>
      <c r="U820" s="8">
        <f t="shared" si="84"/>
        <v>83.902000000000001</v>
      </c>
      <c r="V820" s="8">
        <f t="shared" si="88"/>
        <v>0.43500000000000227</v>
      </c>
    </row>
    <row r="821" spans="1:22" ht="11.25" customHeight="1" x14ac:dyDescent="0.2">
      <c r="A821" s="1" t="str">
        <f t="shared" si="85"/>
        <v>1985_AUS</v>
      </c>
      <c r="B821" s="1" t="str">
        <f t="shared" si="86"/>
        <v>1985_AUS#6</v>
      </c>
      <c r="C821" s="3">
        <v>31354</v>
      </c>
      <c r="D821" s="1">
        <f t="shared" si="89"/>
        <v>1985</v>
      </c>
      <c r="E821" s="1" t="s">
        <v>1301</v>
      </c>
      <c r="F821" s="1" t="s">
        <v>12</v>
      </c>
      <c r="G821" s="6">
        <v>6</v>
      </c>
      <c r="H821" s="2">
        <v>17</v>
      </c>
      <c r="I821" s="2" t="s">
        <v>1029</v>
      </c>
      <c r="J821" s="2" t="s">
        <v>762</v>
      </c>
      <c r="K821" s="2" t="s">
        <v>507</v>
      </c>
      <c r="L821" s="2">
        <v>81</v>
      </c>
      <c r="M821" s="2">
        <v>1</v>
      </c>
      <c r="P821" s="1" t="s">
        <v>1850</v>
      </c>
      <c r="Q821" s="1">
        <v>7</v>
      </c>
      <c r="R821" s="1" t="s">
        <v>1751</v>
      </c>
      <c r="T821" s="8">
        <f t="shared" si="83"/>
        <v>86.215999999999994</v>
      </c>
      <c r="U821" s="8">
        <f t="shared" si="84"/>
        <v>82.591999999999999</v>
      </c>
      <c r="V821" s="8">
        <f t="shared" si="88"/>
        <v>3.6239999999999952</v>
      </c>
    </row>
    <row r="822" spans="1:22" ht="11.25" customHeight="1" x14ac:dyDescent="0.2">
      <c r="A822" s="1" t="str">
        <f t="shared" si="85"/>
        <v>1985_AUS</v>
      </c>
      <c r="B822" s="1" t="str">
        <f t="shared" si="86"/>
        <v>1985_AUS#7</v>
      </c>
      <c r="C822" s="3">
        <v>31354</v>
      </c>
      <c r="D822" s="1">
        <f t="shared" si="89"/>
        <v>1985</v>
      </c>
      <c r="E822" s="1" t="s">
        <v>1301</v>
      </c>
      <c r="F822" s="1" t="s">
        <v>12</v>
      </c>
      <c r="G822" s="6">
        <v>7</v>
      </c>
      <c r="H822" s="2">
        <v>24</v>
      </c>
      <c r="I822" s="2" t="s">
        <v>1700</v>
      </c>
      <c r="J822" s="2" t="s">
        <v>1452</v>
      </c>
      <c r="K822" s="2" t="s">
        <v>26</v>
      </c>
      <c r="L822" s="2">
        <v>78</v>
      </c>
      <c r="P822" s="1" t="s">
        <v>1891</v>
      </c>
      <c r="Q822" s="1">
        <v>25</v>
      </c>
      <c r="R822" s="1" t="s">
        <v>1825</v>
      </c>
      <c r="T822" s="8">
        <f t="shared" si="83"/>
        <v>88.941999999999993</v>
      </c>
      <c r="U822" s="8">
        <f t="shared" si="84"/>
        <v>90.319000000000003</v>
      </c>
      <c r="V822" s="8">
        <f t="shared" si="88"/>
        <v>-1.3770000000000095</v>
      </c>
    </row>
    <row r="823" spans="1:22" ht="11.25" customHeight="1" x14ac:dyDescent="0.2">
      <c r="A823" s="1" t="str">
        <f t="shared" si="85"/>
        <v>1985_AUS</v>
      </c>
      <c r="B823" s="1" t="str">
        <f t="shared" si="86"/>
        <v>1985_AUS#8</v>
      </c>
      <c r="C823" s="3">
        <v>31354</v>
      </c>
      <c r="D823" s="1">
        <f t="shared" si="89"/>
        <v>1985</v>
      </c>
      <c r="E823" s="1" t="s">
        <v>1301</v>
      </c>
      <c r="F823" s="1" t="s">
        <v>12</v>
      </c>
      <c r="G823" s="6">
        <v>8</v>
      </c>
      <c r="H823" s="2">
        <v>29</v>
      </c>
      <c r="I823" s="2" t="s">
        <v>1196</v>
      </c>
      <c r="J823" s="2" t="s">
        <v>675</v>
      </c>
      <c r="K823" s="2" t="s">
        <v>1631</v>
      </c>
      <c r="L823" s="2">
        <v>78</v>
      </c>
      <c r="P823" s="1" t="s">
        <v>1879</v>
      </c>
      <c r="Q823" s="1">
        <v>23</v>
      </c>
      <c r="R823" s="1" t="s">
        <v>1817</v>
      </c>
      <c r="T823" s="8">
        <f t="shared" ref="T823:T841" si="90">IF(ISBLANK($P823),"",LEFT($P823,1)*60+(RIGHT(LEFT($P823,4),2))+("0,"&amp;RIGHT($P823,3)))</f>
        <v>88.366</v>
      </c>
      <c r="U823" s="8">
        <f t="shared" ref="U823:U841" si="91">IF(ISBLANK($R823),"",LEFT($R823,1)*60+(RIGHT(LEFT($R823,4),2))+("0,"&amp;RIGHT($R823,3)))</f>
        <v>87.195999999999998</v>
      </c>
      <c r="V823" s="8">
        <f t="shared" si="88"/>
        <v>1.1700000000000017</v>
      </c>
    </row>
    <row r="824" spans="1:22" ht="11.25" customHeight="1" x14ac:dyDescent="0.2">
      <c r="A824" s="1" t="str">
        <f t="shared" si="85"/>
        <v>1985_AUS</v>
      </c>
      <c r="B824" s="1" t="str">
        <f t="shared" si="86"/>
        <v>1985_AUS#ab</v>
      </c>
      <c r="C824" s="3">
        <v>31354</v>
      </c>
      <c r="D824" s="1">
        <f t="shared" si="89"/>
        <v>1985</v>
      </c>
      <c r="E824" s="1" t="s">
        <v>1301</v>
      </c>
      <c r="F824" s="1" t="s">
        <v>12</v>
      </c>
      <c r="G824" s="6" t="s">
        <v>13</v>
      </c>
      <c r="H824" s="2">
        <v>12</v>
      </c>
      <c r="I824" s="2" t="s">
        <v>1244</v>
      </c>
      <c r="J824" s="2" t="s">
        <v>229</v>
      </c>
      <c r="K824" s="2" t="s">
        <v>24</v>
      </c>
      <c r="L824" s="2">
        <v>62</v>
      </c>
      <c r="P824" s="1" t="s">
        <v>1826</v>
      </c>
      <c r="Q824" s="1">
        <v>1</v>
      </c>
      <c r="R824" s="1" t="s">
        <v>1729</v>
      </c>
      <c r="S824" s="1">
        <v>9</v>
      </c>
      <c r="T824" s="8">
        <f t="shared" si="90"/>
        <v>84.14</v>
      </c>
      <c r="U824" s="8">
        <f t="shared" si="91"/>
        <v>79.843000000000004</v>
      </c>
      <c r="V824" s="8">
        <f t="shared" si="88"/>
        <v>4.296999999999997</v>
      </c>
    </row>
    <row r="825" spans="1:22" ht="11.25" customHeight="1" x14ac:dyDescent="0.2">
      <c r="A825" s="1" t="str">
        <f t="shared" si="85"/>
        <v>1985_AUS</v>
      </c>
      <c r="B825" s="1" t="str">
        <f t="shared" si="86"/>
        <v>1985_AUS#ab</v>
      </c>
      <c r="C825" s="3">
        <v>31354</v>
      </c>
      <c r="D825" s="1">
        <f t="shared" si="89"/>
        <v>1985</v>
      </c>
      <c r="E825" s="1" t="s">
        <v>1301</v>
      </c>
      <c r="F825" s="1" t="s">
        <v>12</v>
      </c>
      <c r="G825" s="6" t="s">
        <v>13</v>
      </c>
      <c r="H825" s="2">
        <v>27</v>
      </c>
      <c r="I825" s="2" t="s">
        <v>1192</v>
      </c>
      <c r="J825" s="2" t="s">
        <v>5</v>
      </c>
      <c r="K825" s="2" t="s">
        <v>5</v>
      </c>
      <c r="L825" s="2">
        <v>61</v>
      </c>
      <c r="P825" s="1" t="s">
        <v>1835</v>
      </c>
      <c r="Q825" s="1">
        <v>5</v>
      </c>
      <c r="R825" s="1" t="s">
        <v>1742</v>
      </c>
      <c r="T825" s="8">
        <f t="shared" si="90"/>
        <v>84.641999999999996</v>
      </c>
      <c r="U825" s="8">
        <f t="shared" si="91"/>
        <v>82.337000000000003</v>
      </c>
      <c r="V825" s="8">
        <f t="shared" si="88"/>
        <v>2.3049999999999926</v>
      </c>
    </row>
    <row r="826" spans="1:22" ht="11.25" customHeight="1" x14ac:dyDescent="0.2">
      <c r="A826" s="1" t="str">
        <f t="shared" si="85"/>
        <v>1985_AUS</v>
      </c>
      <c r="B826" s="1" t="str">
        <f t="shared" si="86"/>
        <v>1985_AUS#ab</v>
      </c>
      <c r="C826" s="3">
        <v>31354</v>
      </c>
      <c r="D826" s="1">
        <f t="shared" si="89"/>
        <v>1985</v>
      </c>
      <c r="E826" s="1" t="s">
        <v>1301</v>
      </c>
      <c r="F826" s="1" t="s">
        <v>12</v>
      </c>
      <c r="G826" s="6" t="s">
        <v>13</v>
      </c>
      <c r="H826" s="2">
        <v>1</v>
      </c>
      <c r="I826" s="2" t="s">
        <v>1786</v>
      </c>
      <c r="J826" s="2" t="s">
        <v>33</v>
      </c>
      <c r="K826" s="2" t="s">
        <v>1618</v>
      </c>
      <c r="L826" s="2">
        <v>57</v>
      </c>
      <c r="P826" s="1" t="s">
        <v>1832</v>
      </c>
      <c r="Q826" s="1">
        <v>16</v>
      </c>
      <c r="R826" s="1" t="s">
        <v>1787</v>
      </c>
      <c r="S826" s="1">
        <v>2</v>
      </c>
      <c r="T826" s="8">
        <f t="shared" si="90"/>
        <v>84.498000000000005</v>
      </c>
      <c r="U826" s="8">
        <f t="shared" si="91"/>
        <v>83.941000000000003</v>
      </c>
      <c r="V826" s="8">
        <f t="shared" si="88"/>
        <v>0.55700000000000216</v>
      </c>
    </row>
    <row r="827" spans="1:22" ht="11.25" customHeight="1" x14ac:dyDescent="0.2">
      <c r="A827" s="1" t="str">
        <f t="shared" si="85"/>
        <v>1985_AUS</v>
      </c>
      <c r="B827" s="1" t="str">
        <f t="shared" si="86"/>
        <v>1985_AUS#ab</v>
      </c>
      <c r="C827" s="3">
        <v>31354</v>
      </c>
      <c r="D827" s="1">
        <f t="shared" si="89"/>
        <v>1985</v>
      </c>
      <c r="E827" s="1" t="s">
        <v>1301</v>
      </c>
      <c r="F827" s="1" t="s">
        <v>12</v>
      </c>
      <c r="G827" s="6" t="s">
        <v>13</v>
      </c>
      <c r="H827" s="2">
        <v>16</v>
      </c>
      <c r="I827" s="2" t="s">
        <v>1265</v>
      </c>
      <c r="J827" s="2" t="s">
        <v>24</v>
      </c>
      <c r="K827" s="2" t="s">
        <v>24</v>
      </c>
      <c r="L827" s="2">
        <v>57</v>
      </c>
      <c r="P827" s="1" t="s">
        <v>1853</v>
      </c>
      <c r="Q827" s="1">
        <v>12</v>
      </c>
      <c r="R827" s="1" t="s">
        <v>1771</v>
      </c>
      <c r="T827" s="8">
        <f t="shared" si="90"/>
        <v>86.313000000000002</v>
      </c>
      <c r="U827" s="8">
        <f t="shared" si="91"/>
        <v>83.426000000000002</v>
      </c>
      <c r="V827" s="8">
        <f t="shared" si="88"/>
        <v>2.8870000000000005</v>
      </c>
    </row>
    <row r="828" spans="1:22" ht="11.25" customHeight="1" x14ac:dyDescent="0.2">
      <c r="A828" s="1" t="str">
        <f t="shared" si="85"/>
        <v>1985_AUS</v>
      </c>
      <c r="B828" s="1" t="str">
        <f t="shared" si="86"/>
        <v>1985_AUS#nc</v>
      </c>
      <c r="C828" s="3">
        <v>31354</v>
      </c>
      <c r="D828" s="1">
        <f t="shared" si="89"/>
        <v>1985</v>
      </c>
      <c r="E828" s="1" t="s">
        <v>1301</v>
      </c>
      <c r="F828" s="1" t="s">
        <v>12</v>
      </c>
      <c r="G828" s="6" t="s">
        <v>268</v>
      </c>
      <c r="H828" s="2">
        <v>3</v>
      </c>
      <c r="I828" s="2" t="s">
        <v>1098</v>
      </c>
      <c r="J828" s="2" t="s">
        <v>984</v>
      </c>
      <c r="K828" s="2" t="s">
        <v>24</v>
      </c>
      <c r="L828" s="2">
        <v>49</v>
      </c>
      <c r="P828" s="1" t="s">
        <v>1870</v>
      </c>
      <c r="Q828" s="1">
        <v>17</v>
      </c>
      <c r="R828" s="1" t="s">
        <v>1791</v>
      </c>
      <c r="T828" s="8">
        <f t="shared" si="90"/>
        <v>87.222999999999999</v>
      </c>
      <c r="U828" s="8">
        <f t="shared" si="91"/>
        <v>84.241</v>
      </c>
      <c r="V828" s="8">
        <f t="shared" si="88"/>
        <v>2.9819999999999993</v>
      </c>
    </row>
    <row r="829" spans="1:22" ht="11.25" customHeight="1" x14ac:dyDescent="0.2">
      <c r="A829" s="1" t="str">
        <f t="shared" si="85"/>
        <v>1985_AUS</v>
      </c>
      <c r="B829" s="1" t="str">
        <f t="shared" si="86"/>
        <v>1985_AUS#ab</v>
      </c>
      <c r="C829" s="3">
        <v>31354</v>
      </c>
      <c r="D829" s="1">
        <f t="shared" si="89"/>
        <v>1985</v>
      </c>
      <c r="E829" s="1" t="s">
        <v>1301</v>
      </c>
      <c r="F829" s="1" t="s">
        <v>12</v>
      </c>
      <c r="G829" s="6" t="s">
        <v>13</v>
      </c>
      <c r="H829" s="2">
        <v>8</v>
      </c>
      <c r="I829" s="2" t="s">
        <v>1746</v>
      </c>
      <c r="J829" s="2" t="s">
        <v>1379</v>
      </c>
      <c r="K829" s="2" t="s">
        <v>507</v>
      </c>
      <c r="L829" s="2">
        <v>42</v>
      </c>
      <c r="P829" s="1" t="s">
        <v>1847</v>
      </c>
      <c r="Q829" s="1">
        <v>6</v>
      </c>
      <c r="R829" s="1" t="s">
        <v>1747</v>
      </c>
      <c r="T829" s="8">
        <f t="shared" si="90"/>
        <v>85.751000000000005</v>
      </c>
      <c r="U829" s="8">
        <f t="shared" si="91"/>
        <v>82.561000000000007</v>
      </c>
      <c r="V829" s="8">
        <f t="shared" si="88"/>
        <v>3.1899999999999977</v>
      </c>
    </row>
    <row r="830" spans="1:22" ht="11.25" customHeight="1" x14ac:dyDescent="0.2">
      <c r="A830" s="1" t="str">
        <f t="shared" si="85"/>
        <v>1985_AUS</v>
      </c>
      <c r="B830" s="1" t="str">
        <f t="shared" si="86"/>
        <v>1985_AUS#ab</v>
      </c>
      <c r="C830" s="3">
        <v>31354</v>
      </c>
      <c r="D830" s="1">
        <f t="shared" si="89"/>
        <v>1985</v>
      </c>
      <c r="E830" s="1" t="s">
        <v>1301</v>
      </c>
      <c r="F830" s="1" t="s">
        <v>12</v>
      </c>
      <c r="G830" s="6" t="s">
        <v>13</v>
      </c>
      <c r="H830" s="2">
        <v>22</v>
      </c>
      <c r="I830" s="2" t="s">
        <v>1254</v>
      </c>
      <c r="J830" s="2" t="s">
        <v>26</v>
      </c>
      <c r="K830" s="2" t="s">
        <v>26</v>
      </c>
      <c r="L830" s="2">
        <v>42</v>
      </c>
      <c r="P830" s="1" t="s">
        <v>1885</v>
      </c>
      <c r="Q830" s="1">
        <v>14</v>
      </c>
      <c r="R830" s="1" t="s">
        <v>1778</v>
      </c>
      <c r="T830" s="8">
        <f t="shared" si="90"/>
        <v>88.674999999999997</v>
      </c>
      <c r="U830" s="8">
        <f t="shared" si="91"/>
        <v>83.757999999999996</v>
      </c>
      <c r="V830" s="8">
        <f t="shared" si="88"/>
        <v>4.9170000000000016</v>
      </c>
    </row>
    <row r="831" spans="1:22" ht="11.25" customHeight="1" x14ac:dyDescent="0.2">
      <c r="A831" s="1" t="str">
        <f t="shared" si="85"/>
        <v>1985_AUS</v>
      </c>
      <c r="B831" s="1" t="str">
        <f t="shared" si="86"/>
        <v>1985_AUS#ab</v>
      </c>
      <c r="C831" s="3">
        <v>31354</v>
      </c>
      <c r="D831" s="1">
        <f t="shared" si="89"/>
        <v>1985</v>
      </c>
      <c r="E831" s="1" t="s">
        <v>1301</v>
      </c>
      <c r="F831" s="1" t="s">
        <v>12</v>
      </c>
      <c r="G831" s="6" t="s">
        <v>13</v>
      </c>
      <c r="H831" s="2">
        <v>19</v>
      </c>
      <c r="I831" s="2" t="s">
        <v>1626</v>
      </c>
      <c r="J831" s="2" t="s">
        <v>1808</v>
      </c>
      <c r="K831" s="2" t="s">
        <v>1031</v>
      </c>
      <c r="L831" s="2">
        <v>40</v>
      </c>
      <c r="P831" s="1" t="s">
        <v>1882</v>
      </c>
      <c r="Q831" s="1">
        <v>24</v>
      </c>
      <c r="R831" s="1" t="s">
        <v>1821</v>
      </c>
      <c r="T831" s="8">
        <f t="shared" si="90"/>
        <v>88.534999999999997</v>
      </c>
      <c r="U831" s="8">
        <f t="shared" si="91"/>
        <v>88.11</v>
      </c>
      <c r="V831" s="8">
        <f t="shared" si="88"/>
        <v>0.42499999999999716</v>
      </c>
    </row>
    <row r="832" spans="1:22" ht="11.25" customHeight="1" x14ac:dyDescent="0.2">
      <c r="A832" s="1" t="str">
        <f t="shared" si="85"/>
        <v>1985_AUS</v>
      </c>
      <c r="B832" s="1" t="str">
        <f t="shared" si="86"/>
        <v>1985_AUS#ab</v>
      </c>
      <c r="C832" s="3">
        <v>31354</v>
      </c>
      <c r="D832" s="1">
        <f t="shared" si="89"/>
        <v>1985</v>
      </c>
      <c r="E832" s="1" t="s">
        <v>1301</v>
      </c>
      <c r="F832" s="1" t="s">
        <v>12</v>
      </c>
      <c r="G832" s="6" t="s">
        <v>13</v>
      </c>
      <c r="H832" s="2">
        <v>18</v>
      </c>
      <c r="I832" s="2" t="s">
        <v>1328</v>
      </c>
      <c r="J832" s="2" t="s">
        <v>762</v>
      </c>
      <c r="K832" s="2" t="s">
        <v>507</v>
      </c>
      <c r="L832" s="2">
        <v>37</v>
      </c>
      <c r="P832" s="1" t="s">
        <v>1858</v>
      </c>
      <c r="Q832" s="1">
        <v>11</v>
      </c>
      <c r="R832" s="1" t="s">
        <v>1767</v>
      </c>
      <c r="T832" s="8">
        <f t="shared" si="90"/>
        <v>86.668000000000006</v>
      </c>
      <c r="U832" s="8">
        <f t="shared" si="91"/>
        <v>83.195999999999998</v>
      </c>
      <c r="V832" s="8">
        <f t="shared" si="88"/>
        <v>3.4720000000000084</v>
      </c>
    </row>
    <row r="833" spans="1:22" ht="11.25" customHeight="1" x14ac:dyDescent="0.2">
      <c r="A833" s="1" t="str">
        <f t="shared" si="85"/>
        <v>1985_AUS</v>
      </c>
      <c r="B833" s="1" t="str">
        <f t="shared" si="86"/>
        <v>1985_AUS#ab</v>
      </c>
      <c r="C833" s="3">
        <v>31354</v>
      </c>
      <c r="D833" s="1">
        <f t="shared" si="89"/>
        <v>1985</v>
      </c>
      <c r="E833" s="1" t="s">
        <v>1301</v>
      </c>
      <c r="F833" s="1" t="s">
        <v>12</v>
      </c>
      <c r="G833" s="6" t="s">
        <v>13</v>
      </c>
      <c r="H833" s="2">
        <v>20</v>
      </c>
      <c r="I833" s="2" t="s">
        <v>1510</v>
      </c>
      <c r="J833" s="2" t="s">
        <v>1808</v>
      </c>
      <c r="K833" s="2" t="s">
        <v>1031</v>
      </c>
      <c r="L833" s="2">
        <v>28</v>
      </c>
      <c r="P833" s="1" t="s">
        <v>1888</v>
      </c>
      <c r="Q833" s="1">
        <v>21</v>
      </c>
      <c r="R833" s="1" t="s">
        <v>1809</v>
      </c>
      <c r="T833" s="8">
        <f t="shared" si="90"/>
        <v>88.808999999999997</v>
      </c>
      <c r="U833" s="8">
        <f t="shared" si="91"/>
        <v>85.021000000000001</v>
      </c>
      <c r="V833" s="8">
        <f t="shared" si="88"/>
        <v>3.7879999999999967</v>
      </c>
    </row>
    <row r="834" spans="1:22" ht="11.25" customHeight="1" x14ac:dyDescent="0.2">
      <c r="A834" s="1" t="str">
        <f t="shared" si="85"/>
        <v>1985_AUS</v>
      </c>
      <c r="B834" s="1" t="str">
        <f t="shared" si="86"/>
        <v>1985_AUS#ab</v>
      </c>
      <c r="C834" s="3">
        <v>31354</v>
      </c>
      <c r="D834" s="1">
        <f t="shared" si="89"/>
        <v>1985</v>
      </c>
      <c r="E834" s="1" t="s">
        <v>1301</v>
      </c>
      <c r="F834" s="1" t="s">
        <v>12</v>
      </c>
      <c r="G834" s="6" t="s">
        <v>13</v>
      </c>
      <c r="H834" s="2">
        <v>2</v>
      </c>
      <c r="I834" s="2" t="s">
        <v>1246</v>
      </c>
      <c r="J834" s="2" t="s">
        <v>33</v>
      </c>
      <c r="K834" s="2" t="s">
        <v>1618</v>
      </c>
      <c r="L834" s="2">
        <v>26</v>
      </c>
      <c r="P834" s="1" t="s">
        <v>1841</v>
      </c>
      <c r="Q834" s="1">
        <v>4</v>
      </c>
      <c r="R834" s="1" t="s">
        <v>1738</v>
      </c>
      <c r="T834" s="8">
        <f t="shared" si="90"/>
        <v>85.388000000000005</v>
      </c>
      <c r="U834" s="8">
        <f t="shared" si="91"/>
        <v>81.888999999999996</v>
      </c>
      <c r="V834" s="8">
        <f t="shared" si="88"/>
        <v>3.4990000000000094</v>
      </c>
    </row>
    <row r="835" spans="1:22" ht="11.25" customHeight="1" x14ac:dyDescent="0.2">
      <c r="A835" s="1" t="str">
        <f t="shared" ref="A835:A841" si="92">D835&amp;"_"&amp;UPPER(LEFT(F835,3))</f>
        <v>1985_AUS</v>
      </c>
      <c r="B835" s="1" t="str">
        <f t="shared" ref="B835:B841" si="93">$D835&amp;"_"&amp;UPPER(LEFT($F835,3))&amp;"#"&amp;$G835</f>
        <v>1985_AUS#ab</v>
      </c>
      <c r="C835" s="3">
        <v>31354</v>
      </c>
      <c r="D835" s="1">
        <f t="shared" si="89"/>
        <v>1985</v>
      </c>
      <c r="E835" s="1" t="s">
        <v>1301</v>
      </c>
      <c r="F835" s="1" t="s">
        <v>12</v>
      </c>
      <c r="G835" s="6" t="s">
        <v>13</v>
      </c>
      <c r="H835" s="2">
        <v>15</v>
      </c>
      <c r="I835" s="2" t="s">
        <v>1693</v>
      </c>
      <c r="J835" s="2" t="s">
        <v>24</v>
      </c>
      <c r="K835" s="2" t="s">
        <v>24</v>
      </c>
      <c r="L835" s="2">
        <v>20</v>
      </c>
      <c r="P835" s="1" t="s">
        <v>1861</v>
      </c>
      <c r="Q835" s="1">
        <v>8</v>
      </c>
      <c r="R835" s="1" t="s">
        <v>1755</v>
      </c>
      <c r="T835" s="8">
        <f t="shared" si="90"/>
        <v>86.819000000000003</v>
      </c>
      <c r="U835" s="8">
        <f t="shared" si="91"/>
        <v>82.683000000000007</v>
      </c>
      <c r="V835" s="8">
        <f t="shared" si="88"/>
        <v>4.1359999999999957</v>
      </c>
    </row>
    <row r="836" spans="1:22" ht="11.25" customHeight="1" x14ac:dyDescent="0.2">
      <c r="A836" s="1" t="str">
        <f t="shared" si="92"/>
        <v>1985_AUS</v>
      </c>
      <c r="B836" s="1" t="str">
        <f t="shared" si="93"/>
        <v>1985_AUS#ab</v>
      </c>
      <c r="C836" s="3">
        <v>31354</v>
      </c>
      <c r="D836" s="1">
        <f t="shared" si="89"/>
        <v>1985</v>
      </c>
      <c r="E836" s="1" t="s">
        <v>1301</v>
      </c>
      <c r="F836" s="1" t="s">
        <v>12</v>
      </c>
      <c r="G836" s="6" t="s">
        <v>13</v>
      </c>
      <c r="H836" s="2">
        <v>33</v>
      </c>
      <c r="I836" s="2" t="s">
        <v>1690</v>
      </c>
      <c r="J836" s="2" t="s">
        <v>1035</v>
      </c>
      <c r="K836" s="2" t="s">
        <v>1031</v>
      </c>
      <c r="L836" s="2">
        <v>20</v>
      </c>
      <c r="P836" s="1" t="s">
        <v>1873</v>
      </c>
      <c r="Q836" s="1">
        <v>19</v>
      </c>
      <c r="R836" s="1" t="s">
        <v>1799</v>
      </c>
      <c r="T836" s="8">
        <f t="shared" si="90"/>
        <v>87.504000000000005</v>
      </c>
      <c r="U836" s="8">
        <f t="shared" si="91"/>
        <v>84.369</v>
      </c>
      <c r="V836" s="8">
        <f t="shared" si="88"/>
        <v>3.1350000000000051</v>
      </c>
    </row>
    <row r="837" spans="1:22" ht="11.25" customHeight="1" x14ac:dyDescent="0.2">
      <c r="A837" s="1" t="str">
        <f t="shared" si="92"/>
        <v>1985_AUS</v>
      </c>
      <c r="B837" s="1" t="str">
        <f t="shared" si="93"/>
        <v>1985_AUS#dsq</v>
      </c>
      <c r="C837" s="3">
        <v>31354</v>
      </c>
      <c r="D837" s="1">
        <f t="shared" si="89"/>
        <v>1985</v>
      </c>
      <c r="E837" s="1" t="s">
        <v>1301</v>
      </c>
      <c r="F837" s="1" t="s">
        <v>12</v>
      </c>
      <c r="G837" s="6" t="s">
        <v>264</v>
      </c>
      <c r="H837" s="2">
        <v>11</v>
      </c>
      <c r="I837" s="2" t="s">
        <v>1762</v>
      </c>
      <c r="J837" s="2" t="s">
        <v>229</v>
      </c>
      <c r="K837" s="2" t="s">
        <v>24</v>
      </c>
      <c r="L837" s="2">
        <v>18</v>
      </c>
      <c r="P837" s="1" t="s">
        <v>1864</v>
      </c>
      <c r="Q837" s="1">
        <v>10</v>
      </c>
      <c r="R837" s="1" t="s">
        <v>1763</v>
      </c>
      <c r="T837" s="8">
        <f t="shared" si="90"/>
        <v>86.912999999999997</v>
      </c>
      <c r="U837" s="8">
        <f t="shared" si="91"/>
        <v>83.076999999999998</v>
      </c>
      <c r="V837" s="8">
        <f t="shared" si="88"/>
        <v>3.8359999999999985</v>
      </c>
    </row>
    <row r="838" spans="1:22" ht="11.25" customHeight="1" x14ac:dyDescent="0.2">
      <c r="A838" s="1" t="str">
        <f t="shared" si="92"/>
        <v>1985_AUS</v>
      </c>
      <c r="B838" s="1" t="str">
        <f t="shared" si="93"/>
        <v>1985_AUS#ab</v>
      </c>
      <c r="C838" s="3">
        <v>31354</v>
      </c>
      <c r="D838" s="1">
        <f t="shared" si="89"/>
        <v>1985</v>
      </c>
      <c r="E838" s="1" t="s">
        <v>1301</v>
      </c>
      <c r="F838" s="1" t="s">
        <v>12</v>
      </c>
      <c r="G838" s="6" t="s">
        <v>13</v>
      </c>
      <c r="H838" s="2">
        <v>7</v>
      </c>
      <c r="I838" s="2" t="s">
        <v>1363</v>
      </c>
      <c r="J838" s="2" t="s">
        <v>1379</v>
      </c>
      <c r="K838" s="2" t="s">
        <v>507</v>
      </c>
      <c r="L838" s="2">
        <v>14</v>
      </c>
      <c r="P838" s="1" t="s">
        <v>1867</v>
      </c>
      <c r="Q838" s="1">
        <v>9</v>
      </c>
      <c r="R838" s="1" t="s">
        <v>1758</v>
      </c>
      <c r="T838" s="8">
        <f t="shared" si="90"/>
        <v>87.155000000000001</v>
      </c>
      <c r="U838" s="8">
        <f t="shared" si="91"/>
        <v>82.718000000000004</v>
      </c>
      <c r="V838" s="8">
        <f t="shared" si="88"/>
        <v>4.4369999999999976</v>
      </c>
    </row>
    <row r="839" spans="1:22" ht="11.25" customHeight="1" x14ac:dyDescent="0.2">
      <c r="A839" s="1" t="str">
        <f t="shared" si="92"/>
        <v>1985_AUS</v>
      </c>
      <c r="B839" s="1" t="str">
        <f t="shared" si="93"/>
        <v>1985_AUS#ab</v>
      </c>
      <c r="C839" s="3">
        <v>31354</v>
      </c>
      <c r="D839" s="1">
        <f t="shared" si="89"/>
        <v>1985</v>
      </c>
      <c r="E839" s="1" t="s">
        <v>1301</v>
      </c>
      <c r="F839" s="1" t="s">
        <v>12</v>
      </c>
      <c r="G839" s="6" t="s">
        <v>13</v>
      </c>
      <c r="H839" s="2">
        <v>23</v>
      </c>
      <c r="I839" s="2" t="s">
        <v>1512</v>
      </c>
      <c r="J839" s="2" t="s">
        <v>26</v>
      </c>
      <c r="K839" s="2" t="s">
        <v>26</v>
      </c>
      <c r="L839" s="2">
        <v>5</v>
      </c>
      <c r="P839" s="1" t="s">
        <v>1876</v>
      </c>
      <c r="Q839" s="1">
        <v>13</v>
      </c>
      <c r="R839" s="1" t="s">
        <v>1774</v>
      </c>
      <c r="T839" s="8">
        <f t="shared" si="90"/>
        <v>87.744</v>
      </c>
      <c r="U839" s="8">
        <f t="shared" si="91"/>
        <v>83.596999999999994</v>
      </c>
      <c r="V839" s="8">
        <f t="shared" si="88"/>
        <v>4.1470000000000056</v>
      </c>
    </row>
    <row r="840" spans="1:22" ht="11.25" customHeight="1" x14ac:dyDescent="0.2">
      <c r="A840" s="1" t="str">
        <f t="shared" si="92"/>
        <v>1985_AUS</v>
      </c>
      <c r="B840" s="1" t="str">
        <f t="shared" si="93"/>
        <v>1985_AUS#ab</v>
      </c>
      <c r="C840" s="3">
        <v>31354</v>
      </c>
      <c r="D840" s="1">
        <f t="shared" si="89"/>
        <v>1985</v>
      </c>
      <c r="E840" s="1" t="s">
        <v>1301</v>
      </c>
      <c r="F840" s="1" t="s">
        <v>12</v>
      </c>
      <c r="G840" s="6" t="s">
        <v>13</v>
      </c>
      <c r="H840" s="2">
        <v>5</v>
      </c>
      <c r="I840" s="2" t="s">
        <v>1176</v>
      </c>
      <c r="J840" s="2" t="s">
        <v>38</v>
      </c>
      <c r="K840" s="2" t="s">
        <v>107</v>
      </c>
      <c r="L840" s="2">
        <v>1</v>
      </c>
      <c r="P840" s="1" t="s">
        <v>1894</v>
      </c>
      <c r="Q840" s="1">
        <v>2</v>
      </c>
      <c r="R840" s="1" t="s">
        <v>1731</v>
      </c>
      <c r="T840" s="8">
        <f t="shared" si="90"/>
        <v>143.614</v>
      </c>
      <c r="U840" s="8">
        <f t="shared" si="91"/>
        <v>80.537000000000006</v>
      </c>
      <c r="V840" s="8">
        <f t="shared" si="88"/>
        <v>63.076999999999998</v>
      </c>
    </row>
    <row r="841" spans="1:22" ht="11.25" customHeight="1" x14ac:dyDescent="0.2">
      <c r="A841" s="1" t="str">
        <f t="shared" si="92"/>
        <v>1900_AUS</v>
      </c>
      <c r="B841" s="1" t="str">
        <f t="shared" si="93"/>
        <v>1900_AUS#</v>
      </c>
      <c r="C841" s="3"/>
      <c r="D841" s="1">
        <f t="shared" si="89"/>
        <v>1900</v>
      </c>
      <c r="E841" s="1" t="s">
        <v>1301</v>
      </c>
      <c r="F841" s="1" t="s">
        <v>12</v>
      </c>
      <c r="P841" s="1" t="e">
        <f>VLOOKUP($I841,'meilleur tour'!$B:$H,4,FALSE)</f>
        <v>#N/A</v>
      </c>
      <c r="Q841" s="1" t="e">
        <f>VLOOKUP($I841,qualif!$B:$I,8,FALSE)</f>
        <v>#N/A</v>
      </c>
      <c r="R841" s="1" t="e">
        <f>VLOOKUP(I841,qualif!$B:$I,4,FALSE)</f>
        <v>#N/A</v>
      </c>
      <c r="T841" s="8" t="e">
        <f t="shared" si="90"/>
        <v>#N/A</v>
      </c>
      <c r="U841" s="8" t="e">
        <f t="shared" si="91"/>
        <v>#N/A</v>
      </c>
      <c r="V841" s="8" t="e">
        <f t="shared" si="88"/>
        <v>#N/A</v>
      </c>
    </row>
    <row r="842" spans="1:22" ht="11.25" customHeight="1" x14ac:dyDescent="0.2">
      <c r="C842" s="3"/>
      <c r="T842" s="8"/>
      <c r="U842" s="8"/>
      <c r="V842" s="8"/>
    </row>
    <row r="843" spans="1:22" ht="11.25" customHeight="1" x14ac:dyDescent="0.2">
      <c r="C843" s="3"/>
      <c r="T843" s="8"/>
      <c r="U843" s="8"/>
      <c r="V843" s="8"/>
    </row>
    <row r="844" spans="1:22" ht="11.25" customHeight="1" x14ac:dyDescent="0.2">
      <c r="C844" s="3"/>
      <c r="T844" s="8"/>
      <c r="U844" s="8"/>
      <c r="V844" s="8"/>
    </row>
    <row r="845" spans="1:22" ht="11.25" customHeight="1" x14ac:dyDescent="0.2">
      <c r="C845" s="3"/>
      <c r="T845" s="8"/>
      <c r="U845" s="8"/>
      <c r="V845" s="8"/>
    </row>
    <row r="846" spans="1:22" ht="11.25" customHeight="1" x14ac:dyDescent="0.2">
      <c r="C846" s="3"/>
      <c r="T846" s="8"/>
      <c r="U846" s="8"/>
      <c r="V846" s="8"/>
    </row>
    <row r="847" spans="1:22" ht="11.25" customHeight="1" x14ac:dyDescent="0.2">
      <c r="C847" s="3"/>
      <c r="T847" s="8"/>
      <c r="U847" s="8"/>
      <c r="V847" s="8"/>
    </row>
    <row r="848" spans="1:22" ht="11.25" customHeight="1" x14ac:dyDescent="0.2">
      <c r="C848" s="3"/>
      <c r="T848" s="8"/>
      <c r="U848" s="8"/>
      <c r="V848" s="8"/>
    </row>
    <row r="849" spans="3:22" ht="11.25" customHeight="1" x14ac:dyDescent="0.2">
      <c r="C849" s="3"/>
      <c r="T849" s="8"/>
      <c r="U849" s="8"/>
      <c r="V849" s="8"/>
    </row>
    <row r="850" spans="3:22" ht="11.25" customHeight="1" x14ac:dyDescent="0.2">
      <c r="C850" s="3"/>
      <c r="T850" s="8"/>
      <c r="U850" s="8"/>
      <c r="V850" s="8"/>
    </row>
    <row r="851" spans="3:22" ht="11.25" customHeight="1" x14ac:dyDescent="0.2">
      <c r="C851" s="3"/>
      <c r="T851" s="8"/>
      <c r="U851" s="8"/>
      <c r="V851" s="8"/>
    </row>
    <row r="852" spans="3:22" ht="11.25" customHeight="1" x14ac:dyDescent="0.2">
      <c r="C852" s="3"/>
      <c r="T852" s="8"/>
      <c r="U852" s="8"/>
      <c r="V852" s="8"/>
    </row>
    <row r="853" spans="3:22" ht="11.25" customHeight="1" x14ac:dyDescent="0.2">
      <c r="C853" s="3"/>
      <c r="T853" s="8"/>
      <c r="U853" s="8"/>
      <c r="V853" s="8"/>
    </row>
    <row r="854" spans="3:22" ht="11.25" customHeight="1" x14ac:dyDescent="0.2">
      <c r="C854" s="3"/>
      <c r="T854" s="8"/>
      <c r="U854" s="8"/>
      <c r="V854" s="8"/>
    </row>
    <row r="855" spans="3:22" ht="11.25" customHeight="1" x14ac:dyDescent="0.2">
      <c r="C855" s="3"/>
      <c r="T855" s="8"/>
      <c r="U855" s="8"/>
      <c r="V855" s="8"/>
    </row>
    <row r="856" spans="3:22" ht="11.25" customHeight="1" x14ac:dyDescent="0.2">
      <c r="C856" s="3"/>
      <c r="T856" s="8"/>
      <c r="U856" s="8"/>
      <c r="V856" s="8"/>
    </row>
    <row r="857" spans="3:22" ht="11.25" customHeight="1" x14ac:dyDescent="0.2">
      <c r="C857" s="3"/>
      <c r="T857" s="8"/>
      <c r="U857" s="8"/>
      <c r="V857" s="8"/>
    </row>
    <row r="858" spans="3:22" ht="11.25" customHeight="1" x14ac:dyDescent="0.2">
      <c r="C858" s="3"/>
      <c r="T858" s="8"/>
      <c r="U858" s="8"/>
      <c r="V858" s="8"/>
    </row>
    <row r="859" spans="3:22" ht="11.25" customHeight="1" x14ac:dyDescent="0.2">
      <c r="C859" s="3"/>
      <c r="T859" s="8"/>
      <c r="U859" s="8"/>
      <c r="V859" s="8"/>
    </row>
    <row r="860" spans="3:22" ht="11.25" customHeight="1" x14ac:dyDescent="0.2">
      <c r="C860" s="3"/>
      <c r="T860" s="8"/>
      <c r="U860" s="8"/>
      <c r="V860" s="8"/>
    </row>
    <row r="861" spans="3:22" ht="11.25" customHeight="1" x14ac:dyDescent="0.2">
      <c r="C861" s="3"/>
      <c r="T861" s="8"/>
      <c r="U861" s="8"/>
      <c r="V861" s="8"/>
    </row>
    <row r="862" spans="3:22" ht="11.25" customHeight="1" x14ac:dyDescent="0.2">
      <c r="C862" s="3"/>
      <c r="T862" s="8"/>
      <c r="U862" s="8"/>
      <c r="V862" s="8"/>
    </row>
    <row r="863" spans="3:22" ht="11.25" customHeight="1" x14ac:dyDescent="0.2">
      <c r="C863" s="3"/>
      <c r="T863" s="8"/>
      <c r="U863" s="8"/>
      <c r="V863" s="8"/>
    </row>
    <row r="864" spans="3:22" ht="11.25" customHeight="1" x14ac:dyDescent="0.2">
      <c r="C864" s="3"/>
      <c r="T864" s="8"/>
      <c r="U864" s="8"/>
      <c r="V864" s="8"/>
    </row>
    <row r="865" spans="3:22" ht="11.25" customHeight="1" x14ac:dyDescent="0.2">
      <c r="C865" s="3"/>
      <c r="T865" s="8"/>
      <c r="U865" s="8"/>
      <c r="V865" s="8"/>
    </row>
    <row r="866" spans="3:22" ht="11.25" customHeight="1" x14ac:dyDescent="0.2">
      <c r="C866" s="3"/>
      <c r="T866" s="8"/>
      <c r="U866" s="8"/>
      <c r="V866" s="8"/>
    </row>
    <row r="867" spans="3:22" ht="11.25" customHeight="1" x14ac:dyDescent="0.2">
      <c r="C867" s="3"/>
      <c r="T867" s="8"/>
      <c r="U867" s="8"/>
      <c r="V867" s="8"/>
    </row>
    <row r="868" spans="3:22" ht="11.25" customHeight="1" x14ac:dyDescent="0.2">
      <c r="C868" s="3"/>
      <c r="T868" s="8"/>
      <c r="U868" s="8"/>
      <c r="V868" s="8"/>
    </row>
    <row r="869" spans="3:22" ht="11.25" customHeight="1" x14ac:dyDescent="0.2">
      <c r="C869" s="3"/>
      <c r="T869" s="8"/>
      <c r="U869" s="8"/>
      <c r="V869" s="8"/>
    </row>
    <row r="870" spans="3:22" ht="11.25" customHeight="1" x14ac:dyDescent="0.2">
      <c r="C870" s="3"/>
      <c r="T870" s="8"/>
      <c r="U870" s="8"/>
      <c r="V870" s="8"/>
    </row>
    <row r="871" spans="3:22" ht="11.25" customHeight="1" x14ac:dyDescent="0.2">
      <c r="C871" s="3"/>
      <c r="T871" s="8"/>
      <c r="U871" s="8"/>
      <c r="V871" s="8"/>
    </row>
    <row r="872" spans="3:22" ht="11.25" customHeight="1" x14ac:dyDescent="0.2">
      <c r="C872" s="3"/>
      <c r="T872" s="8"/>
      <c r="U872" s="8"/>
      <c r="V872" s="8"/>
    </row>
    <row r="873" spans="3:22" ht="11.25" customHeight="1" x14ac:dyDescent="0.2">
      <c r="C873" s="3"/>
      <c r="T873" s="8"/>
      <c r="U873" s="8"/>
      <c r="V873" s="8"/>
    </row>
    <row r="874" spans="3:22" ht="11.25" customHeight="1" x14ac:dyDescent="0.2">
      <c r="C874" s="3"/>
      <c r="T874" s="8"/>
      <c r="U874" s="8"/>
      <c r="V874" s="8"/>
    </row>
    <row r="875" spans="3:22" ht="11.25" customHeight="1" x14ac:dyDescent="0.2">
      <c r="C875" s="3"/>
      <c r="T875" s="8"/>
      <c r="U875" s="8"/>
      <c r="V875" s="8"/>
    </row>
    <row r="876" spans="3:22" ht="11.25" customHeight="1" x14ac:dyDescent="0.2">
      <c r="C876" s="3"/>
      <c r="T876" s="8"/>
      <c r="U876" s="8"/>
      <c r="V876" s="8"/>
    </row>
    <row r="877" spans="3:22" ht="11.25" customHeight="1" x14ac:dyDescent="0.2">
      <c r="C877" s="3"/>
      <c r="T877" s="8"/>
      <c r="U877" s="8"/>
      <c r="V877" s="8"/>
    </row>
    <row r="878" spans="3:22" ht="11.25" customHeight="1" x14ac:dyDescent="0.2">
      <c r="C878" s="3"/>
      <c r="T878" s="8"/>
      <c r="U878" s="8"/>
      <c r="V878" s="8"/>
    </row>
    <row r="879" spans="3:22" ht="11.25" customHeight="1" x14ac:dyDescent="0.2">
      <c r="C879" s="3"/>
      <c r="T879" s="8"/>
      <c r="U879" s="8"/>
      <c r="V879" s="8"/>
    </row>
    <row r="880" spans="3:22" ht="11.25" customHeight="1" x14ac:dyDescent="0.2">
      <c r="C880" s="3"/>
      <c r="T880" s="8"/>
      <c r="U880" s="8"/>
      <c r="V880" s="8"/>
    </row>
    <row r="881" spans="3:22" ht="11.25" customHeight="1" x14ac:dyDescent="0.2">
      <c r="C881" s="3"/>
      <c r="T881" s="8"/>
      <c r="U881" s="8"/>
      <c r="V881" s="8"/>
    </row>
    <row r="882" spans="3:22" ht="11.25" customHeight="1" x14ac:dyDescent="0.2">
      <c r="C882" s="3"/>
      <c r="T882" s="8"/>
      <c r="U882" s="8"/>
      <c r="V882" s="8"/>
    </row>
    <row r="883" spans="3:22" ht="11.25" customHeight="1" x14ac:dyDescent="0.2">
      <c r="C883" s="3"/>
      <c r="T883" s="8"/>
      <c r="U883" s="8"/>
      <c r="V883" s="8"/>
    </row>
    <row r="884" spans="3:22" ht="11.25" customHeight="1" x14ac:dyDescent="0.2">
      <c r="C884" s="3"/>
      <c r="T884" s="8"/>
      <c r="U884" s="8"/>
      <c r="V884" s="8"/>
    </row>
    <row r="885" spans="3:22" ht="11.25" customHeight="1" x14ac:dyDescent="0.2">
      <c r="C885" s="3"/>
      <c r="T885" s="8"/>
      <c r="U885" s="8"/>
      <c r="V885" s="8"/>
    </row>
    <row r="886" spans="3:22" ht="11.25" customHeight="1" x14ac:dyDescent="0.2">
      <c r="C886" s="3"/>
      <c r="T886" s="8"/>
      <c r="U886" s="8"/>
      <c r="V886" s="8"/>
    </row>
    <row r="887" spans="3:22" ht="11.25" customHeight="1" x14ac:dyDescent="0.2">
      <c r="C887" s="3"/>
      <c r="T887" s="8"/>
      <c r="U887" s="8"/>
      <c r="V887" s="8"/>
    </row>
    <row r="888" spans="3:22" ht="11.25" customHeight="1" x14ac:dyDescent="0.2">
      <c r="C888" s="3"/>
      <c r="T888" s="8"/>
      <c r="U888" s="8"/>
      <c r="V888" s="8"/>
    </row>
    <row r="889" spans="3:22" ht="11.25" customHeight="1" x14ac:dyDescent="0.2">
      <c r="C889" s="3"/>
      <c r="T889" s="8"/>
      <c r="U889" s="8"/>
      <c r="V889" s="8"/>
    </row>
    <row r="890" spans="3:22" ht="11.25" customHeight="1" x14ac:dyDescent="0.2">
      <c r="C890" s="3"/>
      <c r="T890" s="8"/>
      <c r="U890" s="8"/>
      <c r="V890" s="8"/>
    </row>
    <row r="891" spans="3:22" ht="11.25" customHeight="1" x14ac:dyDescent="0.2">
      <c r="C891" s="3"/>
      <c r="T891" s="8"/>
      <c r="U891" s="8"/>
      <c r="V891" s="8"/>
    </row>
    <row r="892" spans="3:22" ht="11.25" customHeight="1" x14ac:dyDescent="0.2">
      <c r="C892" s="3"/>
      <c r="T892" s="8"/>
      <c r="U892" s="8"/>
      <c r="V892" s="8"/>
    </row>
    <row r="893" spans="3:22" ht="11.25" customHeight="1" x14ac:dyDescent="0.2">
      <c r="C893" s="3"/>
      <c r="T893" s="8"/>
      <c r="U893" s="8"/>
      <c r="V893" s="8"/>
    </row>
    <row r="894" spans="3:22" ht="11.25" customHeight="1" x14ac:dyDescent="0.2">
      <c r="C894" s="3"/>
      <c r="T894" s="8"/>
      <c r="U894" s="8"/>
      <c r="V894" s="8"/>
    </row>
    <row r="895" spans="3:22" ht="11.25" customHeight="1" x14ac:dyDescent="0.2">
      <c r="C895" s="3"/>
      <c r="T895" s="8"/>
      <c r="U895" s="8"/>
      <c r="V895" s="8"/>
    </row>
    <row r="896" spans="3:22" ht="11.25" customHeight="1" x14ac:dyDescent="0.2">
      <c r="C896" s="3"/>
      <c r="T896" s="8"/>
      <c r="U896" s="8"/>
      <c r="V896" s="8"/>
    </row>
    <row r="897" spans="3:22" ht="11.25" customHeight="1" x14ac:dyDescent="0.2">
      <c r="C897" s="3"/>
      <c r="T897" s="8"/>
      <c r="U897" s="8"/>
      <c r="V897" s="8"/>
    </row>
    <row r="898" spans="3:22" ht="11.25" customHeight="1" x14ac:dyDescent="0.2">
      <c r="C898" s="3"/>
      <c r="T898" s="8"/>
      <c r="U898" s="8"/>
      <c r="V898" s="8"/>
    </row>
    <row r="899" spans="3:22" ht="11.25" customHeight="1" x14ac:dyDescent="0.2">
      <c r="C899" s="3"/>
      <c r="T899" s="8"/>
      <c r="U899" s="8"/>
      <c r="V899" s="8"/>
    </row>
    <row r="900" spans="3:22" ht="11.25" customHeight="1" x14ac:dyDescent="0.2">
      <c r="C900" s="3"/>
      <c r="T900" s="8"/>
      <c r="U900" s="8"/>
      <c r="V900" s="8"/>
    </row>
    <row r="901" spans="3:22" ht="11.25" customHeight="1" x14ac:dyDescent="0.2">
      <c r="C901" s="3"/>
      <c r="T901" s="8"/>
      <c r="U901" s="8"/>
      <c r="V901" s="8"/>
    </row>
    <row r="902" spans="3:22" ht="11.25" customHeight="1" x14ac:dyDescent="0.2">
      <c r="C902" s="3"/>
      <c r="T902" s="8"/>
      <c r="U902" s="8"/>
      <c r="V902" s="8"/>
    </row>
    <row r="903" spans="3:22" ht="11.25" customHeight="1" x14ac:dyDescent="0.2">
      <c r="C903" s="3"/>
      <c r="T903" s="8"/>
      <c r="U903" s="8"/>
      <c r="V903" s="8"/>
    </row>
    <row r="904" spans="3:22" ht="11.25" customHeight="1" x14ac:dyDescent="0.2">
      <c r="C904" s="3"/>
      <c r="T904" s="8"/>
      <c r="U904" s="8"/>
      <c r="V904" s="8"/>
    </row>
    <row r="905" spans="3:22" ht="11.25" customHeight="1" x14ac:dyDescent="0.2">
      <c r="C905" s="3"/>
      <c r="T905" s="8"/>
      <c r="U905" s="8"/>
      <c r="V905" s="8"/>
    </row>
    <row r="906" spans="3:22" ht="11.25" customHeight="1" x14ac:dyDescent="0.2">
      <c r="C906" s="3"/>
      <c r="T906" s="8"/>
      <c r="U906" s="8"/>
      <c r="V906" s="8"/>
    </row>
    <row r="907" spans="3:22" ht="11.25" customHeight="1" x14ac:dyDescent="0.2">
      <c r="C907" s="3"/>
      <c r="T907" s="8"/>
      <c r="U907" s="8"/>
      <c r="V907" s="8"/>
    </row>
    <row r="908" spans="3:22" ht="11.25" customHeight="1" x14ac:dyDescent="0.2">
      <c r="C908" s="3"/>
      <c r="T908" s="8"/>
      <c r="U908" s="8"/>
      <c r="V908" s="8"/>
    </row>
    <row r="909" spans="3:22" ht="11.25" customHeight="1" x14ac:dyDescent="0.2">
      <c r="C909" s="3"/>
      <c r="T909" s="8"/>
      <c r="U909" s="8"/>
      <c r="V909" s="8"/>
    </row>
    <row r="910" spans="3:22" ht="11.25" customHeight="1" x14ac:dyDescent="0.2">
      <c r="C910" s="3"/>
      <c r="T910" s="8"/>
      <c r="U910" s="8"/>
      <c r="V910" s="8"/>
    </row>
    <row r="911" spans="3:22" ht="11.25" customHeight="1" x14ac:dyDescent="0.2">
      <c r="C911" s="3"/>
      <c r="T911" s="8"/>
      <c r="U911" s="8"/>
      <c r="V911" s="8"/>
    </row>
    <row r="912" spans="3:22" ht="11.25" customHeight="1" x14ac:dyDescent="0.2">
      <c r="C912" s="3"/>
      <c r="T912" s="8"/>
      <c r="U912" s="8"/>
      <c r="V912" s="8"/>
    </row>
    <row r="913" spans="3:22" ht="11.25" customHeight="1" x14ac:dyDescent="0.2">
      <c r="C913" s="3"/>
      <c r="T913" s="8"/>
      <c r="U913" s="8"/>
      <c r="V913" s="8"/>
    </row>
    <row r="914" spans="3:22" ht="11.25" customHeight="1" x14ac:dyDescent="0.2">
      <c r="C914" s="3"/>
      <c r="T914" s="8"/>
      <c r="U914" s="8"/>
      <c r="V914" s="8"/>
    </row>
    <row r="915" spans="3:22" ht="11.25" customHeight="1" x14ac:dyDescent="0.2">
      <c r="C915" s="3"/>
      <c r="T915" s="8"/>
      <c r="U915" s="8"/>
      <c r="V915" s="8"/>
    </row>
    <row r="916" spans="3:22" ht="11.25" customHeight="1" x14ac:dyDescent="0.2">
      <c r="C916" s="3"/>
      <c r="T916" s="8"/>
      <c r="U916" s="8"/>
      <c r="V916" s="8"/>
    </row>
    <row r="917" spans="3:22" ht="11.25" customHeight="1" x14ac:dyDescent="0.2">
      <c r="C917" s="3"/>
      <c r="T917" s="8"/>
      <c r="U917" s="8"/>
      <c r="V917" s="8"/>
    </row>
    <row r="918" spans="3:22" ht="11.25" customHeight="1" x14ac:dyDescent="0.2">
      <c r="C918" s="3"/>
      <c r="T918" s="8"/>
      <c r="U918" s="8"/>
      <c r="V918" s="8"/>
    </row>
    <row r="919" spans="3:22" ht="11.25" customHeight="1" x14ac:dyDescent="0.2">
      <c r="C919" s="3"/>
      <c r="T919" s="8"/>
      <c r="U919" s="8"/>
      <c r="V919" s="8"/>
    </row>
    <row r="920" spans="3:22" ht="11.25" customHeight="1" x14ac:dyDescent="0.2">
      <c r="C920" s="3"/>
      <c r="T920" s="8"/>
      <c r="U920" s="8"/>
      <c r="V920" s="8"/>
    </row>
    <row r="921" spans="3:22" ht="11.25" customHeight="1" x14ac:dyDescent="0.2">
      <c r="C921" s="3"/>
      <c r="T921" s="8"/>
      <c r="U921" s="8"/>
      <c r="V921" s="8"/>
    </row>
    <row r="922" spans="3:22" ht="11.25" customHeight="1" x14ac:dyDescent="0.2">
      <c r="C922" s="3"/>
      <c r="T922" s="8"/>
      <c r="U922" s="8"/>
      <c r="V922" s="8"/>
    </row>
    <row r="923" spans="3:22" ht="11.25" customHeight="1" x14ac:dyDescent="0.2">
      <c r="C923" s="3"/>
      <c r="T923" s="8"/>
      <c r="U923" s="8"/>
      <c r="V923" s="8"/>
    </row>
    <row r="924" spans="3:22" ht="11.25" customHeight="1" x14ac:dyDescent="0.2">
      <c r="C924" s="3"/>
      <c r="T924" s="8"/>
      <c r="U924" s="8"/>
      <c r="V924" s="8"/>
    </row>
    <row r="925" spans="3:22" ht="11.25" customHeight="1" x14ac:dyDescent="0.2">
      <c r="C925" s="3"/>
      <c r="T925" s="8"/>
      <c r="U925" s="8"/>
      <c r="V925" s="8"/>
    </row>
    <row r="926" spans="3:22" ht="11.25" customHeight="1" x14ac:dyDescent="0.2">
      <c r="C926" s="3"/>
      <c r="T926" s="8"/>
      <c r="U926" s="8"/>
      <c r="V926" s="8"/>
    </row>
    <row r="927" spans="3:22" ht="11.25" customHeight="1" x14ac:dyDescent="0.2">
      <c r="C927" s="3"/>
      <c r="T927" s="8"/>
      <c r="U927" s="8"/>
      <c r="V927" s="8"/>
    </row>
    <row r="928" spans="3:22" ht="11.25" customHeight="1" x14ac:dyDescent="0.2">
      <c r="C928" s="3"/>
      <c r="T928" s="8"/>
      <c r="U928" s="8"/>
      <c r="V928" s="8"/>
    </row>
    <row r="929" spans="3:22" ht="11.25" customHeight="1" x14ac:dyDescent="0.2">
      <c r="C929" s="3"/>
      <c r="T929" s="8"/>
      <c r="U929" s="8"/>
      <c r="V929" s="8"/>
    </row>
    <row r="930" spans="3:22" ht="11.25" customHeight="1" x14ac:dyDescent="0.2">
      <c r="C930" s="3"/>
      <c r="T930" s="8"/>
      <c r="U930" s="8"/>
      <c r="V930" s="8"/>
    </row>
    <row r="931" spans="3:22" ht="11.25" customHeight="1" x14ac:dyDescent="0.2">
      <c r="C931" s="3"/>
      <c r="T931" s="8"/>
      <c r="U931" s="8"/>
      <c r="V931" s="8"/>
    </row>
    <row r="932" spans="3:22" ht="11.25" customHeight="1" x14ac:dyDescent="0.2">
      <c r="C932" s="3"/>
      <c r="T932" s="8"/>
      <c r="U932" s="8"/>
      <c r="V932" s="8"/>
    </row>
    <row r="933" spans="3:22" ht="11.25" customHeight="1" x14ac:dyDescent="0.2">
      <c r="C933" s="3"/>
      <c r="T933" s="8"/>
      <c r="U933" s="8"/>
      <c r="V933" s="8"/>
    </row>
    <row r="934" spans="3:22" ht="11.25" customHeight="1" x14ac:dyDescent="0.2">
      <c r="C934" s="3"/>
      <c r="T934" s="8"/>
      <c r="U934" s="8"/>
      <c r="V934" s="8"/>
    </row>
    <row r="935" spans="3:22" ht="11.25" customHeight="1" x14ac:dyDescent="0.2">
      <c r="C935" s="3"/>
      <c r="T935" s="8"/>
      <c r="U935" s="8"/>
      <c r="V935" s="8"/>
    </row>
    <row r="936" spans="3:22" ht="11.25" customHeight="1" x14ac:dyDescent="0.2">
      <c r="C936" s="3"/>
      <c r="T936" s="8"/>
      <c r="U936" s="8"/>
      <c r="V936" s="8"/>
    </row>
    <row r="937" spans="3:22" ht="11.25" customHeight="1" x14ac:dyDescent="0.2">
      <c r="C937" s="3"/>
      <c r="T937" s="8"/>
      <c r="U937" s="8"/>
      <c r="V937" s="8"/>
    </row>
    <row r="938" spans="3:22" ht="11.25" customHeight="1" x14ac:dyDescent="0.2">
      <c r="C938" s="3"/>
      <c r="T938" s="8"/>
      <c r="U938" s="8"/>
      <c r="V938" s="8"/>
    </row>
    <row r="939" spans="3:22" ht="11.25" customHeight="1" x14ac:dyDescent="0.2">
      <c r="C939" s="3"/>
      <c r="T939" s="8"/>
      <c r="U939" s="8"/>
      <c r="V939" s="8"/>
    </row>
    <row r="940" spans="3:22" ht="11.25" customHeight="1" x14ac:dyDescent="0.2">
      <c r="C940" s="3"/>
      <c r="T940" s="8"/>
      <c r="U940" s="8"/>
      <c r="V940" s="8"/>
    </row>
    <row r="941" spans="3:22" ht="11.25" customHeight="1" x14ac:dyDescent="0.2">
      <c r="C941" s="3"/>
      <c r="T941" s="8"/>
      <c r="U941" s="8"/>
      <c r="V941" s="8"/>
    </row>
    <row r="942" spans="3:22" ht="11.25" customHeight="1" x14ac:dyDescent="0.2">
      <c r="C942" s="3"/>
      <c r="T942" s="8"/>
      <c r="U942" s="8"/>
      <c r="V942" s="8"/>
    </row>
    <row r="943" spans="3:22" ht="11.25" customHeight="1" x14ac:dyDescent="0.2">
      <c r="C943" s="3"/>
      <c r="T943" s="8"/>
      <c r="U943" s="8"/>
      <c r="V943" s="8"/>
    </row>
    <row r="944" spans="3:22" ht="11.25" customHeight="1" x14ac:dyDescent="0.2">
      <c r="C944" s="3"/>
      <c r="T944" s="8"/>
      <c r="U944" s="8"/>
      <c r="V944" s="8"/>
    </row>
    <row r="945" spans="3:22" ht="11.25" customHeight="1" x14ac:dyDescent="0.2">
      <c r="C945" s="3"/>
      <c r="T945" s="8"/>
      <c r="U945" s="8"/>
      <c r="V945" s="8"/>
    </row>
    <row r="946" spans="3:22" ht="11.25" customHeight="1" x14ac:dyDescent="0.2">
      <c r="C946" s="3"/>
      <c r="T946" s="8"/>
      <c r="U946" s="8"/>
      <c r="V946" s="8"/>
    </row>
    <row r="947" spans="3:22" ht="11.25" customHeight="1" x14ac:dyDescent="0.2">
      <c r="C947" s="3"/>
      <c r="T947" s="8"/>
      <c r="U947" s="8"/>
      <c r="V947" s="8"/>
    </row>
    <row r="948" spans="3:22" ht="11.25" customHeight="1" x14ac:dyDescent="0.2">
      <c r="C948" s="3"/>
      <c r="T948" s="8"/>
      <c r="U948" s="8"/>
      <c r="V948" s="8"/>
    </row>
    <row r="949" spans="3:22" ht="11.25" customHeight="1" x14ac:dyDescent="0.2">
      <c r="C949" s="3"/>
      <c r="T949" s="8"/>
      <c r="U949" s="8"/>
      <c r="V949" s="8"/>
    </row>
    <row r="950" spans="3:22" ht="11.25" customHeight="1" x14ac:dyDescent="0.2">
      <c r="C950" s="3"/>
      <c r="T950" s="8"/>
      <c r="U950" s="8"/>
      <c r="V950" s="8"/>
    </row>
    <row r="951" spans="3:22" ht="11.25" customHeight="1" x14ac:dyDescent="0.2">
      <c r="C951" s="3"/>
      <c r="T951" s="8"/>
      <c r="U951" s="8"/>
      <c r="V951" s="8"/>
    </row>
    <row r="952" spans="3:22" ht="11.25" customHeight="1" x14ac:dyDescent="0.2">
      <c r="C952" s="3"/>
      <c r="T952" s="8"/>
      <c r="U952" s="8"/>
      <c r="V952" s="8"/>
    </row>
    <row r="953" spans="3:22" ht="11.25" customHeight="1" x14ac:dyDescent="0.2">
      <c r="C953" s="3"/>
      <c r="T953" s="8"/>
      <c r="U953" s="8"/>
      <c r="V953" s="8"/>
    </row>
    <row r="954" spans="3:22" ht="11.25" customHeight="1" x14ac:dyDescent="0.2">
      <c r="C954" s="3"/>
      <c r="T954" s="8"/>
      <c r="U954" s="8"/>
      <c r="V954" s="8"/>
    </row>
    <row r="955" spans="3:22" ht="11.25" customHeight="1" x14ac:dyDescent="0.2">
      <c r="C955" s="3"/>
      <c r="T955" s="8"/>
      <c r="U955" s="8"/>
      <c r="V955" s="8"/>
    </row>
    <row r="956" spans="3:22" ht="11.25" customHeight="1" x14ac:dyDescent="0.2">
      <c r="C956" s="3"/>
      <c r="T956" s="8"/>
      <c r="U956" s="8"/>
      <c r="V956" s="8"/>
    </row>
    <row r="957" spans="3:22" ht="11.25" customHeight="1" x14ac:dyDescent="0.2">
      <c r="C957" s="3"/>
      <c r="T957" s="8"/>
      <c r="U957" s="8"/>
      <c r="V957" s="8"/>
    </row>
    <row r="958" spans="3:22" ht="11.25" customHeight="1" x14ac:dyDescent="0.2">
      <c r="C958" s="3"/>
      <c r="T958" s="8"/>
      <c r="U958" s="8"/>
      <c r="V958" s="8"/>
    </row>
    <row r="959" spans="3:22" ht="11.25" customHeight="1" x14ac:dyDescent="0.2">
      <c r="C959" s="3"/>
      <c r="T959" s="8"/>
      <c r="U959" s="8"/>
      <c r="V959" s="8"/>
    </row>
    <row r="960" spans="3:22" ht="11.25" customHeight="1" x14ac:dyDescent="0.2">
      <c r="C960" s="3"/>
      <c r="T960" s="8"/>
      <c r="U960" s="8"/>
      <c r="V960" s="8"/>
    </row>
    <row r="961" spans="3:22" ht="11.25" customHeight="1" x14ac:dyDescent="0.2">
      <c r="C961" s="3"/>
      <c r="T961" s="8"/>
      <c r="U961" s="8"/>
      <c r="V961" s="8"/>
    </row>
    <row r="962" spans="3:22" ht="11.25" customHeight="1" x14ac:dyDescent="0.2">
      <c r="C962" s="3"/>
      <c r="T962" s="8"/>
      <c r="U962" s="8"/>
      <c r="V962" s="8"/>
    </row>
    <row r="963" spans="3:22" ht="11.25" customHeight="1" x14ac:dyDescent="0.2">
      <c r="C963" s="3"/>
      <c r="T963" s="8"/>
      <c r="U963" s="8"/>
      <c r="V963" s="8"/>
    </row>
    <row r="964" spans="3:22" ht="11.25" customHeight="1" x14ac:dyDescent="0.2">
      <c r="C964" s="3"/>
      <c r="T964" s="8"/>
      <c r="U964" s="8"/>
      <c r="V964" s="8"/>
    </row>
    <row r="965" spans="3:22" ht="11.25" customHeight="1" x14ac:dyDescent="0.2">
      <c r="C965" s="3"/>
      <c r="T965" s="8"/>
      <c r="U965" s="8"/>
      <c r="V965" s="8"/>
    </row>
    <row r="966" spans="3:22" ht="11.25" customHeight="1" x14ac:dyDescent="0.2">
      <c r="C966" s="3"/>
      <c r="T966" s="8"/>
      <c r="U966" s="8"/>
      <c r="V966" s="8"/>
    </row>
    <row r="967" spans="3:22" ht="11.25" customHeight="1" x14ac:dyDescent="0.2">
      <c r="C967" s="3"/>
      <c r="T967" s="8"/>
      <c r="U967" s="8"/>
      <c r="V967" s="8"/>
    </row>
    <row r="968" spans="3:22" ht="11.25" customHeight="1" x14ac:dyDescent="0.2">
      <c r="C968" s="3"/>
      <c r="T968" s="8"/>
      <c r="U968" s="8"/>
      <c r="V968" s="8"/>
    </row>
    <row r="969" spans="3:22" ht="11.25" customHeight="1" x14ac:dyDescent="0.2">
      <c r="C969" s="3"/>
      <c r="T969" s="8"/>
      <c r="U969" s="8"/>
      <c r="V969" s="8"/>
    </row>
    <row r="970" spans="3:22" ht="11.25" customHeight="1" x14ac:dyDescent="0.2">
      <c r="C970" s="3"/>
      <c r="T970" s="8"/>
      <c r="U970" s="8"/>
      <c r="V970" s="8"/>
    </row>
    <row r="971" spans="3:22" ht="11.25" customHeight="1" x14ac:dyDescent="0.2">
      <c r="C971" s="3"/>
      <c r="T971" s="8"/>
      <c r="U971" s="8"/>
      <c r="V971" s="8"/>
    </row>
    <row r="972" spans="3:22" ht="11.25" customHeight="1" x14ac:dyDescent="0.2">
      <c r="C972" s="3"/>
      <c r="T972" s="8"/>
      <c r="U972" s="8"/>
      <c r="V972" s="8"/>
    </row>
    <row r="973" spans="3:22" ht="11.25" customHeight="1" x14ac:dyDescent="0.2">
      <c r="C973" s="3"/>
      <c r="T973" s="8"/>
      <c r="U973" s="8"/>
      <c r="V973" s="8"/>
    </row>
    <row r="974" spans="3:22" ht="11.25" customHeight="1" x14ac:dyDescent="0.2">
      <c r="C974" s="3"/>
      <c r="T974" s="8"/>
      <c r="U974" s="8"/>
      <c r="V974" s="8"/>
    </row>
    <row r="975" spans="3:22" ht="11.25" customHeight="1" x14ac:dyDescent="0.2">
      <c r="C975" s="3"/>
      <c r="T975" s="8"/>
      <c r="U975" s="8"/>
      <c r="V975" s="8"/>
    </row>
    <row r="976" spans="3:22" ht="11.25" customHeight="1" x14ac:dyDescent="0.2">
      <c r="C976" s="3"/>
      <c r="T976" s="8"/>
      <c r="U976" s="8"/>
      <c r="V976" s="8"/>
    </row>
    <row r="977" spans="3:22" ht="11.25" customHeight="1" x14ac:dyDescent="0.2">
      <c r="C977" s="3"/>
      <c r="T977" s="8"/>
      <c r="U977" s="8"/>
      <c r="V977" s="8"/>
    </row>
    <row r="978" spans="3:22" ht="11.25" customHeight="1" x14ac:dyDescent="0.2">
      <c r="C978" s="3"/>
      <c r="T978" s="8"/>
      <c r="U978" s="8"/>
      <c r="V978" s="8"/>
    </row>
    <row r="979" spans="3:22" ht="11.25" customHeight="1" x14ac:dyDescent="0.2">
      <c r="C979" s="3"/>
      <c r="T979" s="8"/>
      <c r="U979" s="8"/>
      <c r="V979" s="8"/>
    </row>
    <row r="980" spans="3:22" ht="11.25" customHeight="1" x14ac:dyDescent="0.2">
      <c r="C980" s="3"/>
      <c r="T980" s="8"/>
      <c r="U980" s="8"/>
      <c r="V980" s="8"/>
    </row>
    <row r="981" spans="3:22" ht="11.25" customHeight="1" x14ac:dyDescent="0.2">
      <c r="C981" s="3"/>
      <c r="T981" s="8"/>
      <c r="U981" s="8"/>
      <c r="V981" s="8"/>
    </row>
    <row r="982" spans="3:22" ht="11.25" customHeight="1" x14ac:dyDescent="0.2">
      <c r="C982" s="3"/>
      <c r="T982" s="8"/>
      <c r="U982" s="8"/>
      <c r="V982" s="8"/>
    </row>
    <row r="983" spans="3:22" ht="11.25" customHeight="1" x14ac:dyDescent="0.2">
      <c r="C983" s="3"/>
      <c r="T983" s="8"/>
      <c r="U983" s="8"/>
      <c r="V983" s="8"/>
    </row>
    <row r="984" spans="3:22" ht="11.25" customHeight="1" x14ac:dyDescent="0.2">
      <c r="C984" s="3"/>
      <c r="T984" s="8"/>
      <c r="U984" s="8"/>
      <c r="V984" s="8"/>
    </row>
    <row r="985" spans="3:22" ht="11.25" customHeight="1" x14ac:dyDescent="0.2">
      <c r="C985" s="3"/>
      <c r="T985" s="8"/>
      <c r="U985" s="8"/>
      <c r="V985" s="8"/>
    </row>
    <row r="986" spans="3:22" ht="11.25" customHeight="1" x14ac:dyDescent="0.2">
      <c r="C986" s="3"/>
      <c r="T986" s="8"/>
      <c r="U986" s="8"/>
      <c r="V986" s="8"/>
    </row>
    <row r="987" spans="3:22" ht="11.25" customHeight="1" x14ac:dyDescent="0.2">
      <c r="C987" s="3"/>
      <c r="T987" s="8"/>
      <c r="U987" s="8"/>
      <c r="V987" s="8"/>
    </row>
    <row r="988" spans="3:22" ht="11.25" customHeight="1" x14ac:dyDescent="0.2">
      <c r="C988" s="3"/>
      <c r="T988" s="8"/>
      <c r="U988" s="8"/>
      <c r="V988" s="8"/>
    </row>
    <row r="989" spans="3:22" ht="11.25" customHeight="1" x14ac:dyDescent="0.2">
      <c r="C989" s="3"/>
      <c r="T989" s="8"/>
      <c r="U989" s="8"/>
      <c r="V989" s="8"/>
    </row>
    <row r="990" spans="3:22" ht="11.25" customHeight="1" x14ac:dyDescent="0.2">
      <c r="C990" s="3"/>
      <c r="T990" s="8"/>
      <c r="U990" s="8"/>
      <c r="V990" s="8"/>
    </row>
    <row r="991" spans="3:22" ht="11.25" customHeight="1" x14ac:dyDescent="0.2">
      <c r="C991" s="3"/>
      <c r="T991" s="8"/>
      <c r="U991" s="8"/>
      <c r="V991" s="8"/>
    </row>
    <row r="992" spans="3:22" ht="11.25" customHeight="1" x14ac:dyDescent="0.2">
      <c r="C992" s="3"/>
      <c r="T992" s="8"/>
      <c r="U992" s="8"/>
      <c r="V992" s="8"/>
    </row>
    <row r="993" spans="3:22" ht="11.25" customHeight="1" x14ac:dyDescent="0.2">
      <c r="C993" s="3"/>
      <c r="T993" s="8"/>
      <c r="U993" s="8"/>
      <c r="V993" s="8"/>
    </row>
    <row r="994" spans="3:22" ht="11.25" customHeight="1" x14ac:dyDescent="0.2">
      <c r="C994" s="3"/>
      <c r="T994" s="8"/>
      <c r="U994" s="8"/>
      <c r="V994" s="8"/>
    </row>
    <row r="995" spans="3:22" ht="11.25" customHeight="1" x14ac:dyDescent="0.2">
      <c r="C995" s="3"/>
      <c r="T995" s="8"/>
      <c r="U995" s="8"/>
      <c r="V995" s="8"/>
    </row>
    <row r="996" spans="3:22" ht="11.25" customHeight="1" x14ac:dyDescent="0.2">
      <c r="C996" s="3"/>
      <c r="T996" s="8"/>
      <c r="U996" s="8"/>
      <c r="V996" s="8"/>
    </row>
    <row r="997" spans="3:22" ht="11.25" customHeight="1" x14ac:dyDescent="0.2">
      <c r="C997" s="3"/>
      <c r="T997" s="8"/>
      <c r="U997" s="8"/>
      <c r="V997" s="8"/>
    </row>
    <row r="998" spans="3:22" ht="11.25" customHeight="1" x14ac:dyDescent="0.2">
      <c r="C998" s="3"/>
      <c r="T998" s="8"/>
      <c r="U998" s="8"/>
      <c r="V998" s="8"/>
    </row>
    <row r="999" spans="3:22" ht="11.25" customHeight="1" x14ac:dyDescent="0.2">
      <c r="C999" s="3"/>
      <c r="T999" s="8"/>
      <c r="U999" s="8"/>
      <c r="V999" s="8"/>
    </row>
  </sheetData>
  <conditionalFormatting sqref="P1:P104857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I2" r:id="rId1" display="https://www.statsf1.com/fr/valtteri-bottas.aspx"/>
    <hyperlink ref="J2" r:id="rId2" display="https://www.statsf1.com/fr/mercedes.aspx"/>
    <hyperlink ref="I3" r:id="rId3" display="https://www.statsf1.com/fr/lewis-hamilton.aspx"/>
    <hyperlink ref="J3" r:id="rId4" display="https://www.statsf1.com/fr/mercedes.aspx"/>
    <hyperlink ref="I4" r:id="rId5" display="https://www.statsf1.com/fr/max-verstappen.aspx"/>
    <hyperlink ref="J4" r:id="rId6" display="https://www.statsf1.com/fr/red-bull.aspx"/>
    <hyperlink ref="I5" r:id="rId7" display="https://www.statsf1.com/fr/sebastian-vettel.aspx"/>
    <hyperlink ref="J5" r:id="rId8" display="https://www.statsf1.com/fr/ferrari.aspx"/>
    <hyperlink ref="I6" r:id="rId9" display="https://www.statsf1.com/fr/charles-leclerc.aspx"/>
    <hyperlink ref="J6" r:id="rId10" display="https://www.statsf1.com/fr/ferrari.aspx"/>
    <hyperlink ref="I7" r:id="rId11" display="https://www.statsf1.com/fr/kevin-magnussen.aspx"/>
    <hyperlink ref="J7" r:id="rId12" display="https://www.statsf1.com/fr/haas.aspx"/>
    <hyperlink ref="I8" r:id="rId13" display="https://www.statsf1.com/fr/nico-hulkenberg.aspx"/>
    <hyperlink ref="J8" r:id="rId14" display="https://www.statsf1.com/fr/renault.aspx"/>
    <hyperlink ref="I9" r:id="rId15" display="https://www.statsf1.com/fr/kimi-raikkonen.aspx"/>
    <hyperlink ref="J9" r:id="rId16" display="https://www.statsf1.com/fr/alfa-romeo.aspx"/>
    <hyperlink ref="I10" r:id="rId17" display="https://www.statsf1.com/fr/lance-stroll.aspx"/>
    <hyperlink ref="J10" r:id="rId18" display="https://www.statsf1.com/fr/racing-point.aspx"/>
    <hyperlink ref="I11" r:id="rId19" display="https://www.statsf1.com/fr/daniil-kvyat.aspx"/>
    <hyperlink ref="J11" r:id="rId20" display="https://www.statsf1.com/fr/toro-rosso.aspx"/>
    <hyperlink ref="I12" r:id="rId21" display="https://www.statsf1.com/fr/pierre-gasly.aspx"/>
    <hyperlink ref="J12" r:id="rId22" display="https://www.statsf1.com/fr/red-bull.aspx"/>
    <hyperlink ref="I13" r:id="rId23" display="https://www.statsf1.com/fr/lando-norris.aspx"/>
    <hyperlink ref="J13" r:id="rId24" display="https://www.statsf1.com/fr/mclaren.aspx"/>
    <hyperlink ref="I14" r:id="rId25" display="https://www.statsf1.com/fr/sergio-perez.aspx"/>
    <hyperlink ref="J14" r:id="rId26" display="https://www.statsf1.com/fr/racing-point.aspx"/>
    <hyperlink ref="I15" r:id="rId27" display="https://www.statsf1.com/fr/alexander-albon.aspx"/>
    <hyperlink ref="J15" r:id="rId28" display="https://www.statsf1.com/fr/toro-rosso.aspx"/>
    <hyperlink ref="I16" r:id="rId29" display="https://www.statsf1.com/fr/antonio-giovinazzi.aspx"/>
    <hyperlink ref="J16" r:id="rId30" display="https://www.statsf1.com/fr/alfa-romeo.aspx"/>
    <hyperlink ref="I17" r:id="rId31" display="https://www.statsf1.com/fr/george-russell.aspx"/>
    <hyperlink ref="J17" r:id="rId32" display="https://www.statsf1.com/fr/williams.aspx"/>
    <hyperlink ref="I18" r:id="rId33" display="https://www.statsf1.com/fr/robert-kubica.aspx"/>
    <hyperlink ref="J18" r:id="rId34" display="https://www.statsf1.com/fr/williams.aspx"/>
    <hyperlink ref="I19" r:id="rId35" display="https://www.statsf1.com/fr/romain-grosjean.aspx"/>
    <hyperlink ref="J19" r:id="rId36" display="https://www.statsf1.com/fr/haas.aspx"/>
    <hyperlink ref="I20" r:id="rId37" display="https://www.statsf1.com/fr/daniel-ricciardo.aspx"/>
    <hyperlink ref="J20" r:id="rId38" display="https://www.statsf1.com/fr/renault.aspx"/>
    <hyperlink ref="I21" r:id="rId39" display="https://www.statsf1.com/fr/carlos-sainz.aspx"/>
    <hyperlink ref="J21" r:id="rId40" display="https://www.statsf1.com/fr/mclaren.aspx"/>
  </hyperlinks>
  <pageMargins left="0.7" right="0.7" top="0.75" bottom="0.75" header="0.3" footer="0.3"/>
  <pageSetup paperSize="9" orientation="portrait" horizontalDpi="4294967293" verticalDpi="4294967293" r:id="rId4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workbookViewId="0">
      <selection activeCell="F2" sqref="F2"/>
    </sheetView>
  </sheetViews>
  <sheetFormatPr baseColWidth="10" defaultRowHeight="11.25" x14ac:dyDescent="0.25"/>
  <cols>
    <col min="1" max="5" width="11.42578125" style="9"/>
    <col min="6" max="6" width="23.5703125" style="9" customWidth="1"/>
    <col min="7" max="11" width="11.42578125" style="9"/>
    <col min="12" max="12" width="13.7109375" style="9" bestFit="1" customWidth="1"/>
    <col min="13" max="16384" width="11.42578125" style="9"/>
  </cols>
  <sheetData>
    <row r="1" spans="1:12" x14ac:dyDescent="0.25">
      <c r="A1" s="9" t="s">
        <v>1901</v>
      </c>
      <c r="B1" s="9" t="s">
        <v>0</v>
      </c>
      <c r="C1" s="9" t="s">
        <v>2</v>
      </c>
      <c r="D1" s="9" t="s">
        <v>1903</v>
      </c>
      <c r="E1" s="9" t="s">
        <v>1905</v>
      </c>
      <c r="F1" s="9" t="s">
        <v>1904</v>
      </c>
    </row>
    <row r="2" spans="1:12" x14ac:dyDescent="0.25">
      <c r="A2" s="9" t="str">
        <f>$B2&amp;"_"&amp;UPPER(LEFT($C2,3))</f>
        <v>1985_AUS</v>
      </c>
      <c r="B2" s="9">
        <v>1985</v>
      </c>
      <c r="C2" s="9" t="s">
        <v>12</v>
      </c>
      <c r="D2" s="9">
        <f>COUNTIF(aus_stats!$A:$A,$A2)</f>
        <v>25</v>
      </c>
      <c r="E2" s="9">
        <f t="array" ref="E2">ROW(INDEX(aus_stats!$A:$A,(MATCH($A2,aus_stats!A:A,0))))</f>
        <v>816</v>
      </c>
      <c r="F2" s="9" t="str">
        <f>"zone!$P$"&amp;$E2&amp;":$P$"&amp;($E2+$D2-1)</f>
        <v>zone!$P$816:$P$840</v>
      </c>
      <c r="G2" s="9" t="s">
        <v>1906</v>
      </c>
      <c r="H2" s="9" t="s">
        <v>1908</v>
      </c>
      <c r="I2" s="9">
        <f>$E2</f>
        <v>816</v>
      </c>
      <c r="J2" s="9" t="s">
        <v>1907</v>
      </c>
      <c r="K2" s="9">
        <f>$E2+$D2-1</f>
        <v>840</v>
      </c>
      <c r="L2" s="9" t="str">
        <f>VLOOKUP(aus_stats!$A2,zone!$A:$J,7,FALSE)</f>
        <v>zone!</v>
      </c>
    </row>
    <row r="3" spans="1:12" x14ac:dyDescent="0.25">
      <c r="A3" s="9" t="str">
        <f t="shared" ref="A3:A37" si="0">$B3&amp;"_"&amp;UPPER(LEFT($C3,3))</f>
        <v>1986_AUS</v>
      </c>
      <c r="B3" s="9">
        <v>1986</v>
      </c>
      <c r="C3" s="9" t="s">
        <v>12</v>
      </c>
      <c r="D3" s="9">
        <f>COUNTIF(aus_stats!$A:$A,$A3)</f>
        <v>26</v>
      </c>
      <c r="E3" s="9">
        <f t="array" ref="E3">ROW(INDEX(aus_stats!$A:$A,(MATCH($A3,aus_stats!A:A,0))))</f>
        <v>790</v>
      </c>
      <c r="F3" s="9" t="str">
        <f t="shared" ref="F3:F37" si="1">"zone!$P$"&amp;$E3&amp;":$P$"&amp;($E3+$D3-1)</f>
        <v>zone!$P$790:$P$815</v>
      </c>
      <c r="G3" s="9" t="s">
        <v>1906</v>
      </c>
      <c r="H3" s="9" t="s">
        <v>1908</v>
      </c>
      <c r="I3" s="9">
        <f t="shared" ref="I3:I37" si="2">$E3</f>
        <v>790</v>
      </c>
      <c r="J3" s="9" t="s">
        <v>1907</v>
      </c>
      <c r="K3" s="9">
        <f t="shared" ref="K3:K37" si="3">$E3+$D3-1</f>
        <v>815</v>
      </c>
      <c r="L3" s="9" t="str">
        <f>VLOOKUP(aus_stats!$A3,zone!$A:$J,7,FALSE)</f>
        <v>zone!</v>
      </c>
    </row>
    <row r="4" spans="1:12" x14ac:dyDescent="0.25">
      <c r="A4" s="9" t="str">
        <f t="shared" si="0"/>
        <v>1987_AUS</v>
      </c>
      <c r="B4" s="9">
        <v>1987</v>
      </c>
      <c r="C4" s="9" t="s">
        <v>12</v>
      </c>
      <c r="D4" s="9">
        <f>COUNTIF(aus_stats!$A:$A,$A4)</f>
        <v>28</v>
      </c>
      <c r="E4" s="9">
        <f t="array" ref="E4">ROW(INDEX(aus_stats!$A:$A,(MATCH($A4,aus_stats!A:A,0))))</f>
        <v>762</v>
      </c>
      <c r="F4" s="9" t="str">
        <f t="shared" si="1"/>
        <v>zone!$P$762:$P$789</v>
      </c>
      <c r="G4" s="9" t="s">
        <v>1906</v>
      </c>
      <c r="H4" s="9" t="s">
        <v>1908</v>
      </c>
      <c r="I4" s="9">
        <f t="shared" si="2"/>
        <v>762</v>
      </c>
      <c r="J4" s="9" t="s">
        <v>1907</v>
      </c>
      <c r="K4" s="9">
        <f t="shared" si="3"/>
        <v>789</v>
      </c>
      <c r="L4" s="9" t="str">
        <f>VLOOKUP(aus_stats!$A4,zone!$A:$J,7,FALSE)</f>
        <v>zone!</v>
      </c>
    </row>
    <row r="5" spans="1:12" x14ac:dyDescent="0.25">
      <c r="A5" s="9" t="str">
        <f t="shared" si="0"/>
        <v>1988_AUS</v>
      </c>
      <c r="B5" s="9">
        <v>1988</v>
      </c>
      <c r="C5" s="9" t="s">
        <v>12</v>
      </c>
      <c r="D5" s="9">
        <f>COUNTIF(aus_stats!$A:$A,$A5)</f>
        <v>31</v>
      </c>
      <c r="E5" s="9">
        <f t="array" ref="E5">ROW(INDEX(aus_stats!$A:$A,(MATCH($A5,aus_stats!A:A,0))))</f>
        <v>731</v>
      </c>
      <c r="F5" s="9" t="str">
        <f t="shared" si="1"/>
        <v>zone!$P$731:$P$761</v>
      </c>
      <c r="G5" s="9" t="s">
        <v>1906</v>
      </c>
      <c r="H5" s="9" t="s">
        <v>1908</v>
      </c>
      <c r="I5" s="9">
        <f t="shared" si="2"/>
        <v>731</v>
      </c>
      <c r="J5" s="9" t="s">
        <v>1907</v>
      </c>
      <c r="K5" s="9">
        <f t="shared" si="3"/>
        <v>761</v>
      </c>
      <c r="L5" s="9" t="str">
        <f>VLOOKUP(aus_stats!$A5,zone!$A:$J,7,FALSE)</f>
        <v>zone!</v>
      </c>
    </row>
    <row r="6" spans="1:12" x14ac:dyDescent="0.25">
      <c r="A6" s="9" t="str">
        <f t="shared" si="0"/>
        <v>1989_AUS</v>
      </c>
      <c r="B6" s="9">
        <v>1989</v>
      </c>
      <c r="C6" s="9" t="s">
        <v>12</v>
      </c>
      <c r="D6" s="9">
        <f>COUNTIF(aus_stats!$A:$A,$A6)</f>
        <v>39</v>
      </c>
      <c r="E6" s="9">
        <f t="array" ref="E6">ROW(INDEX(aus_stats!$A:$A,(MATCH($A6,aus_stats!A:A,0))))</f>
        <v>692</v>
      </c>
      <c r="F6" s="9" t="str">
        <f t="shared" si="1"/>
        <v>zone!$P$692:$P$730</v>
      </c>
      <c r="G6" s="9" t="s">
        <v>1906</v>
      </c>
      <c r="H6" s="9" t="s">
        <v>1908</v>
      </c>
      <c r="I6" s="9">
        <f t="shared" si="2"/>
        <v>692</v>
      </c>
      <c r="J6" s="9" t="s">
        <v>1907</v>
      </c>
      <c r="K6" s="9">
        <f t="shared" si="3"/>
        <v>730</v>
      </c>
      <c r="L6" s="9" t="str">
        <f>VLOOKUP(aus_stats!$A6,zone!$A:$J,7,FALSE)</f>
        <v>zone!</v>
      </c>
    </row>
    <row r="7" spans="1:12" x14ac:dyDescent="0.25">
      <c r="A7" s="9" t="str">
        <f t="shared" si="0"/>
        <v>1990_AUS</v>
      </c>
      <c r="B7" s="9">
        <v>1990</v>
      </c>
      <c r="C7" s="9" t="s">
        <v>12</v>
      </c>
      <c r="D7" s="9">
        <f>COUNTIF(aus_stats!$A:$A,$A7)</f>
        <v>30</v>
      </c>
      <c r="E7" s="9">
        <f t="array" ref="E7">ROW(INDEX(aus_stats!$A:$A,(MATCH($A7,aus_stats!A:A,0))))</f>
        <v>662</v>
      </c>
      <c r="F7" s="9" t="str">
        <f t="shared" si="1"/>
        <v>zone!$P$662:$P$691</v>
      </c>
      <c r="G7" s="9" t="s">
        <v>1906</v>
      </c>
      <c r="H7" s="9" t="s">
        <v>1908</v>
      </c>
      <c r="I7" s="9">
        <f t="shared" si="2"/>
        <v>662</v>
      </c>
      <c r="J7" s="9" t="s">
        <v>1907</v>
      </c>
      <c r="K7" s="9">
        <f t="shared" si="3"/>
        <v>691</v>
      </c>
      <c r="L7" s="9" t="str">
        <f>VLOOKUP(aus_stats!$A7,zone!$A:$J,7,FALSE)</f>
        <v>zone!</v>
      </c>
    </row>
    <row r="8" spans="1:12" x14ac:dyDescent="0.25">
      <c r="A8" s="9" t="str">
        <f t="shared" si="0"/>
        <v>1991_AUS</v>
      </c>
      <c r="B8" s="9">
        <v>1991</v>
      </c>
      <c r="C8" s="9" t="s">
        <v>12</v>
      </c>
      <c r="D8" s="9">
        <f>COUNTIF(aus_stats!$A:$A,$A8)</f>
        <v>33</v>
      </c>
      <c r="E8" s="9">
        <f t="array" ref="E8">ROW(INDEX(aus_stats!$A:$A,(MATCH($A8,aus_stats!A:A,0))))</f>
        <v>629</v>
      </c>
      <c r="F8" s="9" t="str">
        <f t="shared" si="1"/>
        <v>zone!$P$629:$P$661</v>
      </c>
      <c r="G8" s="9" t="s">
        <v>1906</v>
      </c>
      <c r="H8" s="9" t="s">
        <v>1908</v>
      </c>
      <c r="I8" s="9">
        <f t="shared" si="2"/>
        <v>629</v>
      </c>
      <c r="J8" s="9" t="s">
        <v>1907</v>
      </c>
      <c r="K8" s="9">
        <f t="shared" si="3"/>
        <v>661</v>
      </c>
      <c r="L8" s="9" t="str">
        <f>VLOOKUP(aus_stats!$A8,zone!$A:$J,7,FALSE)</f>
        <v>zone!</v>
      </c>
    </row>
    <row r="9" spans="1:12" x14ac:dyDescent="0.25">
      <c r="A9" s="9" t="str">
        <f t="shared" si="0"/>
        <v>1992_AUS</v>
      </c>
      <c r="B9" s="9">
        <v>1992</v>
      </c>
      <c r="C9" s="9" t="s">
        <v>12</v>
      </c>
      <c r="D9" s="9">
        <f>COUNTIF(aus_stats!$A:$A,$A9)</f>
        <v>26</v>
      </c>
      <c r="E9" s="9">
        <f t="array" ref="E9">ROW(INDEX(aus_stats!$A:$A,(MATCH($A9,aus_stats!A:A,0))))</f>
        <v>603</v>
      </c>
      <c r="F9" s="9" t="str">
        <f t="shared" si="1"/>
        <v>zone!$P$603:$P$628</v>
      </c>
      <c r="G9" s="9" t="s">
        <v>1906</v>
      </c>
      <c r="H9" s="9" t="s">
        <v>1908</v>
      </c>
      <c r="I9" s="9">
        <f t="shared" si="2"/>
        <v>603</v>
      </c>
      <c r="J9" s="9" t="s">
        <v>1907</v>
      </c>
      <c r="K9" s="9">
        <f t="shared" si="3"/>
        <v>628</v>
      </c>
      <c r="L9" s="9" t="str">
        <f>VLOOKUP(aus_stats!$A9,zone!$A:$J,7,FALSE)</f>
        <v>zone!</v>
      </c>
    </row>
    <row r="10" spans="1:12" x14ac:dyDescent="0.25">
      <c r="A10" s="9" t="str">
        <f t="shared" si="0"/>
        <v>1993_AUS</v>
      </c>
      <c r="B10" s="9">
        <v>1993</v>
      </c>
      <c r="C10" s="9" t="s">
        <v>12</v>
      </c>
      <c r="D10" s="9">
        <f>COUNTIF(aus_stats!$A:$A,$A10)</f>
        <v>26</v>
      </c>
      <c r="E10" s="9">
        <f t="array" ref="E10">ROW(INDEX(aus_stats!$A:$A,(MATCH($A10,aus_stats!A:A,0))))</f>
        <v>577</v>
      </c>
      <c r="F10" s="9" t="str">
        <f t="shared" si="1"/>
        <v>zone!$P$577:$P$602</v>
      </c>
      <c r="G10" s="9" t="s">
        <v>1906</v>
      </c>
      <c r="H10" s="9" t="s">
        <v>1908</v>
      </c>
      <c r="I10" s="9">
        <f t="shared" si="2"/>
        <v>577</v>
      </c>
      <c r="J10" s="9" t="s">
        <v>1907</v>
      </c>
      <c r="K10" s="9">
        <f t="shared" si="3"/>
        <v>602</v>
      </c>
      <c r="L10" s="9" t="str">
        <f>VLOOKUP(aus_stats!$A10,zone!$A:$J,7,FALSE)</f>
        <v>zone!</v>
      </c>
    </row>
    <row r="11" spans="1:12" x14ac:dyDescent="0.25">
      <c r="A11" s="9" t="str">
        <f t="shared" si="0"/>
        <v>1994_AUS</v>
      </c>
      <c r="B11" s="9">
        <v>1994</v>
      </c>
      <c r="C11" s="9" t="s">
        <v>12</v>
      </c>
      <c r="D11" s="9">
        <f>COUNTIF(aus_stats!$A:$A,$A11)</f>
        <v>28</v>
      </c>
      <c r="E11" s="9">
        <f t="array" ref="E11">ROW(INDEX(aus_stats!$A:$A,(MATCH($A11,aus_stats!A:A,0))))</f>
        <v>549</v>
      </c>
      <c r="F11" s="9" t="str">
        <f t="shared" si="1"/>
        <v>zone!$P$549:$P$576</v>
      </c>
      <c r="G11" s="9" t="s">
        <v>1906</v>
      </c>
      <c r="H11" s="9" t="s">
        <v>1908</v>
      </c>
      <c r="I11" s="9">
        <f t="shared" si="2"/>
        <v>549</v>
      </c>
      <c r="J11" s="9" t="s">
        <v>1907</v>
      </c>
      <c r="K11" s="9">
        <f t="shared" si="3"/>
        <v>576</v>
      </c>
      <c r="L11" s="9" t="str">
        <f>VLOOKUP(aus_stats!$A11,zone!$A:$J,7,FALSE)</f>
        <v>zone!</v>
      </c>
    </row>
    <row r="12" spans="1:12" x14ac:dyDescent="0.25">
      <c r="A12" s="9" t="str">
        <f t="shared" si="0"/>
        <v>1995_AUS</v>
      </c>
      <c r="B12" s="9">
        <v>1995</v>
      </c>
      <c r="C12" s="9" t="s">
        <v>12</v>
      </c>
      <c r="D12" s="9">
        <f>COUNTIF(aus_stats!$A:$A,$A12)</f>
        <v>25</v>
      </c>
      <c r="E12" s="9">
        <f t="array" ref="E12">ROW(INDEX(aus_stats!$A:$A,(MATCH($A12,aus_stats!A:A,0))))</f>
        <v>524</v>
      </c>
      <c r="F12" s="9" t="str">
        <f t="shared" si="1"/>
        <v>zone!$P$524:$P$548</v>
      </c>
      <c r="G12" s="9" t="s">
        <v>1906</v>
      </c>
      <c r="H12" s="9" t="s">
        <v>1908</v>
      </c>
      <c r="I12" s="9">
        <f t="shared" si="2"/>
        <v>524</v>
      </c>
      <c r="J12" s="9" t="s">
        <v>1907</v>
      </c>
      <c r="K12" s="9">
        <f t="shared" si="3"/>
        <v>548</v>
      </c>
      <c r="L12" s="9" t="str">
        <f>VLOOKUP(aus_stats!$A12,zone!$A:$J,7,FALSE)</f>
        <v>zone!</v>
      </c>
    </row>
    <row r="13" spans="1:12" x14ac:dyDescent="0.25">
      <c r="A13" s="9" t="str">
        <f t="shared" si="0"/>
        <v>1996_AUS</v>
      </c>
      <c r="B13" s="9">
        <v>1996</v>
      </c>
      <c r="C13" s="9" t="s">
        <v>12</v>
      </c>
      <c r="D13" s="9">
        <f>COUNTIF(aus_stats!$A:$A,$A13)</f>
        <v>22</v>
      </c>
      <c r="E13" s="9">
        <f t="array" ref="E13">ROW(INDEX(aus_stats!$A:$A,(MATCH($A13,aus_stats!A:A,0))))</f>
        <v>502</v>
      </c>
      <c r="F13" s="9" t="str">
        <f t="shared" si="1"/>
        <v>zone!$P$502:$P$523</v>
      </c>
      <c r="G13" s="9" t="s">
        <v>1906</v>
      </c>
      <c r="H13" s="9" t="s">
        <v>1908</v>
      </c>
      <c r="I13" s="9">
        <f t="shared" si="2"/>
        <v>502</v>
      </c>
      <c r="J13" s="9" t="s">
        <v>1907</v>
      </c>
      <c r="K13" s="9">
        <f t="shared" si="3"/>
        <v>523</v>
      </c>
      <c r="L13" s="9" t="str">
        <f>VLOOKUP(aus_stats!$A13,zone!$A:$J,7,FALSE)</f>
        <v>zone!</v>
      </c>
    </row>
    <row r="14" spans="1:12" x14ac:dyDescent="0.25">
      <c r="A14" s="9" t="str">
        <f t="shared" si="0"/>
        <v>1997_AUS</v>
      </c>
      <c r="B14" s="9">
        <v>1997</v>
      </c>
      <c r="C14" s="9" t="s">
        <v>12</v>
      </c>
      <c r="D14" s="9">
        <f>COUNTIF(aus_stats!$A:$A,$A14)</f>
        <v>24</v>
      </c>
      <c r="E14" s="9">
        <f t="array" ref="E14">ROW(INDEX(aus_stats!$A:$A,(MATCH($A14,aus_stats!A:A,0))))</f>
        <v>478</v>
      </c>
      <c r="F14" s="9" t="str">
        <f t="shared" si="1"/>
        <v>zone!$P$478:$P$501</v>
      </c>
      <c r="G14" s="9" t="s">
        <v>1906</v>
      </c>
      <c r="H14" s="9" t="s">
        <v>1908</v>
      </c>
      <c r="I14" s="9">
        <f t="shared" si="2"/>
        <v>478</v>
      </c>
      <c r="J14" s="9" t="s">
        <v>1907</v>
      </c>
      <c r="K14" s="9">
        <f t="shared" si="3"/>
        <v>501</v>
      </c>
      <c r="L14" s="9" t="str">
        <f>VLOOKUP(aus_stats!$A14,zone!$A:$J,7,FALSE)</f>
        <v>zone!</v>
      </c>
    </row>
    <row r="15" spans="1:12" x14ac:dyDescent="0.25">
      <c r="A15" s="9" t="str">
        <f t="shared" si="0"/>
        <v>1998_AUS</v>
      </c>
      <c r="B15" s="9">
        <v>1998</v>
      </c>
      <c r="C15" s="9" t="s">
        <v>12</v>
      </c>
      <c r="D15" s="9">
        <f>COUNTIF(aus_stats!$A:$A,$A15)</f>
        <v>22</v>
      </c>
      <c r="E15" s="9">
        <f t="array" ref="E15">ROW(INDEX(aus_stats!$A:$A,(MATCH($A15,aus_stats!A:A,0))))</f>
        <v>456</v>
      </c>
      <c r="F15" s="9" t="str">
        <f t="shared" si="1"/>
        <v>zone!$P$456:$P$477</v>
      </c>
      <c r="G15" s="9" t="s">
        <v>1906</v>
      </c>
      <c r="H15" s="9" t="s">
        <v>1908</v>
      </c>
      <c r="I15" s="9">
        <f t="shared" si="2"/>
        <v>456</v>
      </c>
      <c r="J15" s="9" t="s">
        <v>1907</v>
      </c>
      <c r="K15" s="9">
        <f t="shared" si="3"/>
        <v>477</v>
      </c>
      <c r="L15" s="9" t="str">
        <f>VLOOKUP(aus_stats!$A15,zone!$A:$J,7,FALSE)</f>
        <v>zone!</v>
      </c>
    </row>
    <row r="16" spans="1:12" x14ac:dyDescent="0.25">
      <c r="A16" s="9" t="str">
        <f t="shared" si="0"/>
        <v>1999_AUS</v>
      </c>
      <c r="B16" s="9">
        <v>1999</v>
      </c>
      <c r="C16" s="9" t="s">
        <v>12</v>
      </c>
      <c r="D16" s="9">
        <f>COUNTIF(aus_stats!$A:$A,$A16)</f>
        <v>22</v>
      </c>
      <c r="E16" s="9">
        <f t="array" ref="E16">ROW(INDEX(aus_stats!$A:$A,(MATCH($A16,aus_stats!A:A,0))))</f>
        <v>434</v>
      </c>
      <c r="F16" s="9" t="str">
        <f t="shared" si="1"/>
        <v>zone!$P$434:$P$455</v>
      </c>
      <c r="G16" s="9" t="s">
        <v>1906</v>
      </c>
      <c r="H16" s="9" t="s">
        <v>1908</v>
      </c>
      <c r="I16" s="9">
        <f t="shared" si="2"/>
        <v>434</v>
      </c>
      <c r="J16" s="9" t="s">
        <v>1907</v>
      </c>
      <c r="K16" s="9">
        <f t="shared" si="3"/>
        <v>455</v>
      </c>
      <c r="L16" s="9" t="str">
        <f>VLOOKUP(aus_stats!$A16,zone!$A:$J,7,FALSE)</f>
        <v>zone!</v>
      </c>
    </row>
    <row r="17" spans="1:12" x14ac:dyDescent="0.25">
      <c r="A17" s="9" t="str">
        <f t="shared" si="0"/>
        <v>2000_AUS</v>
      </c>
      <c r="B17" s="9">
        <v>2000</v>
      </c>
      <c r="C17" s="9" t="s">
        <v>12</v>
      </c>
      <c r="D17" s="9">
        <f>COUNTIF(aus_stats!$A:$A,$A17)</f>
        <v>22</v>
      </c>
      <c r="E17" s="9">
        <f t="array" ref="E17">ROW(INDEX(aus_stats!$A:$A,(MATCH($A17,aus_stats!A:A,0))))</f>
        <v>412</v>
      </c>
      <c r="F17" s="9" t="str">
        <f t="shared" si="1"/>
        <v>zone!$P$412:$P$433</v>
      </c>
      <c r="G17" s="9" t="s">
        <v>1906</v>
      </c>
      <c r="H17" s="9" t="s">
        <v>1908</v>
      </c>
      <c r="I17" s="9">
        <f t="shared" si="2"/>
        <v>412</v>
      </c>
      <c r="J17" s="9" t="s">
        <v>1907</v>
      </c>
      <c r="K17" s="9">
        <f t="shared" si="3"/>
        <v>433</v>
      </c>
      <c r="L17" s="9" t="str">
        <f>VLOOKUP(aus_stats!$A17,zone!$A:$J,7,FALSE)</f>
        <v>zone!</v>
      </c>
    </row>
    <row r="18" spans="1:12" x14ac:dyDescent="0.25">
      <c r="A18" s="9" t="str">
        <f t="shared" si="0"/>
        <v>2001_AUS</v>
      </c>
      <c r="B18" s="9">
        <v>2001</v>
      </c>
      <c r="C18" s="9" t="s">
        <v>12</v>
      </c>
      <c r="D18" s="9">
        <f>COUNTIF(aus_stats!$A:$A,$A18)</f>
        <v>22</v>
      </c>
      <c r="E18" s="9">
        <f t="array" ref="E18">ROW(INDEX(aus_stats!$A:$A,(MATCH($A18,aus_stats!A:A,0))))</f>
        <v>390</v>
      </c>
      <c r="F18" s="9" t="str">
        <f t="shared" si="1"/>
        <v>zone!$P$390:$P$411</v>
      </c>
      <c r="G18" s="9" t="s">
        <v>1906</v>
      </c>
      <c r="H18" s="9" t="s">
        <v>1908</v>
      </c>
      <c r="I18" s="9">
        <f t="shared" si="2"/>
        <v>390</v>
      </c>
      <c r="J18" s="9" t="s">
        <v>1907</v>
      </c>
      <c r="K18" s="9">
        <f t="shared" si="3"/>
        <v>411</v>
      </c>
      <c r="L18" s="9" t="str">
        <f>VLOOKUP(aus_stats!$A18,zone!$A:$J,7,FALSE)</f>
        <v>zone!</v>
      </c>
    </row>
    <row r="19" spans="1:12" x14ac:dyDescent="0.25">
      <c r="A19" s="9" t="str">
        <f t="shared" si="0"/>
        <v>2002_AUS</v>
      </c>
      <c r="B19" s="9">
        <v>2002</v>
      </c>
      <c r="C19" s="9" t="s">
        <v>12</v>
      </c>
      <c r="D19" s="9">
        <f>COUNTIF(aus_stats!$A:$A,$A19)</f>
        <v>22</v>
      </c>
      <c r="E19" s="9">
        <f t="array" ref="E19">ROW(INDEX(aus_stats!$A:$A,(MATCH($A19,aus_stats!A:A,0))))</f>
        <v>368</v>
      </c>
      <c r="F19" s="9" t="str">
        <f t="shared" si="1"/>
        <v>zone!$P$368:$P$389</v>
      </c>
      <c r="G19" s="9" t="s">
        <v>1906</v>
      </c>
      <c r="H19" s="9" t="s">
        <v>1908</v>
      </c>
      <c r="I19" s="9">
        <f t="shared" si="2"/>
        <v>368</v>
      </c>
      <c r="J19" s="9" t="s">
        <v>1907</v>
      </c>
      <c r="K19" s="9">
        <f t="shared" si="3"/>
        <v>389</v>
      </c>
      <c r="L19" s="9" t="str">
        <f>VLOOKUP(aus_stats!$A19,zone!$A:$J,7,FALSE)</f>
        <v>zone!</v>
      </c>
    </row>
    <row r="20" spans="1:12" x14ac:dyDescent="0.25">
      <c r="A20" s="9" t="str">
        <f t="shared" si="0"/>
        <v>2003_AUS</v>
      </c>
      <c r="B20" s="9">
        <v>2003</v>
      </c>
      <c r="C20" s="9" t="s">
        <v>12</v>
      </c>
      <c r="D20" s="9">
        <f>COUNTIF(aus_stats!$A:$A,$A20)</f>
        <v>21</v>
      </c>
      <c r="E20" s="9">
        <f t="array" ref="E20">ROW(INDEX(aus_stats!$A:$A,(MATCH($A20,aus_stats!A:A,0))))</f>
        <v>347</v>
      </c>
      <c r="F20" s="9" t="str">
        <f t="shared" si="1"/>
        <v>zone!$P$347:$P$367</v>
      </c>
      <c r="G20" s="9" t="s">
        <v>1906</v>
      </c>
      <c r="H20" s="9" t="s">
        <v>1908</v>
      </c>
      <c r="I20" s="9">
        <f t="shared" si="2"/>
        <v>347</v>
      </c>
      <c r="J20" s="9" t="s">
        <v>1907</v>
      </c>
      <c r="K20" s="9">
        <f t="shared" si="3"/>
        <v>367</v>
      </c>
      <c r="L20" s="9" t="str">
        <f>VLOOKUP(aus_stats!$A20,zone!$A:$J,7,FALSE)</f>
        <v>zone!</v>
      </c>
    </row>
    <row r="21" spans="1:12" x14ac:dyDescent="0.25">
      <c r="A21" s="9" t="str">
        <f t="shared" si="0"/>
        <v>2004_AUS</v>
      </c>
      <c r="B21" s="9">
        <v>2004</v>
      </c>
      <c r="C21" s="9" t="s">
        <v>12</v>
      </c>
      <c r="D21" s="9">
        <f>COUNTIF(aus_stats!$A:$A,$A21)</f>
        <v>20</v>
      </c>
      <c r="E21" s="9">
        <f t="array" ref="E21">ROW(INDEX(aus_stats!$A:$A,(MATCH($A21,aus_stats!A:A,0))))</f>
        <v>327</v>
      </c>
      <c r="F21" s="9" t="str">
        <f t="shared" si="1"/>
        <v>zone!$P$327:$P$346</v>
      </c>
      <c r="G21" s="9" t="s">
        <v>1906</v>
      </c>
      <c r="H21" s="9" t="s">
        <v>1908</v>
      </c>
      <c r="I21" s="9">
        <f t="shared" si="2"/>
        <v>327</v>
      </c>
      <c r="J21" s="9" t="s">
        <v>1907</v>
      </c>
      <c r="K21" s="9">
        <f t="shared" si="3"/>
        <v>346</v>
      </c>
      <c r="L21" s="9" t="str">
        <f>VLOOKUP(aus_stats!$A21,zone!$A:$J,7,FALSE)</f>
        <v>zone!</v>
      </c>
    </row>
    <row r="22" spans="1:12" x14ac:dyDescent="0.25">
      <c r="A22" s="9" t="str">
        <f t="shared" si="0"/>
        <v>2005_AUS</v>
      </c>
      <c r="B22" s="9">
        <v>2005</v>
      </c>
      <c r="C22" s="9" t="s">
        <v>12</v>
      </c>
      <c r="D22" s="9">
        <f>COUNTIF(aus_stats!$A:$A,$A22)</f>
        <v>20</v>
      </c>
      <c r="E22" s="9">
        <f t="array" ref="E22">ROW(INDEX(aus_stats!$A:$A,(MATCH($A22,aus_stats!A:A,0))))</f>
        <v>307</v>
      </c>
      <c r="F22" s="9" t="str">
        <f t="shared" si="1"/>
        <v>zone!$P$307:$P$326</v>
      </c>
      <c r="G22" s="9" t="s">
        <v>1906</v>
      </c>
      <c r="H22" s="9" t="s">
        <v>1908</v>
      </c>
      <c r="I22" s="9">
        <f t="shared" si="2"/>
        <v>307</v>
      </c>
      <c r="J22" s="9" t="s">
        <v>1907</v>
      </c>
      <c r="K22" s="9">
        <f t="shared" si="3"/>
        <v>326</v>
      </c>
      <c r="L22" s="9" t="str">
        <f>VLOOKUP(aus_stats!$A22,zone!$A:$J,7,FALSE)</f>
        <v>zone!</v>
      </c>
    </row>
    <row r="23" spans="1:12" x14ac:dyDescent="0.25">
      <c r="A23" s="9" t="str">
        <f t="shared" si="0"/>
        <v>2006_AUS</v>
      </c>
      <c r="B23" s="9">
        <v>2006</v>
      </c>
      <c r="C23" s="9" t="s">
        <v>12</v>
      </c>
      <c r="D23" s="9">
        <f>COUNTIF(aus_stats!$A:$A,$A23)</f>
        <v>22</v>
      </c>
      <c r="E23" s="9">
        <f t="array" ref="E23">ROW(INDEX(aus_stats!$A:$A,(MATCH($A23,aus_stats!A:A,0))))</f>
        <v>285</v>
      </c>
      <c r="F23" s="9" t="str">
        <f t="shared" si="1"/>
        <v>zone!$P$285:$P$306</v>
      </c>
      <c r="G23" s="9" t="s">
        <v>1906</v>
      </c>
      <c r="H23" s="9" t="s">
        <v>1908</v>
      </c>
      <c r="I23" s="9">
        <f t="shared" si="2"/>
        <v>285</v>
      </c>
      <c r="J23" s="9" t="s">
        <v>1907</v>
      </c>
      <c r="K23" s="9">
        <f t="shared" si="3"/>
        <v>306</v>
      </c>
      <c r="L23" s="9" t="str">
        <f>VLOOKUP(aus_stats!$A23,zone!$A:$J,7,FALSE)</f>
        <v>zone!</v>
      </c>
    </row>
    <row r="24" spans="1:12" x14ac:dyDescent="0.25">
      <c r="A24" s="9" t="str">
        <f t="shared" si="0"/>
        <v>2007_AUS</v>
      </c>
      <c r="B24" s="9">
        <v>2007</v>
      </c>
      <c r="C24" s="9" t="s">
        <v>12</v>
      </c>
      <c r="D24" s="9">
        <f>COUNTIF(aus_stats!$A:$A,$A24)</f>
        <v>22</v>
      </c>
      <c r="E24" s="9">
        <f t="array" ref="E24">ROW(INDEX(aus_stats!$A:$A,(MATCH($A24,aus_stats!A:A,0))))</f>
        <v>263</v>
      </c>
      <c r="F24" s="9" t="str">
        <f t="shared" si="1"/>
        <v>zone!$P$263:$P$284</v>
      </c>
      <c r="G24" s="9" t="s">
        <v>1906</v>
      </c>
      <c r="H24" s="9" t="s">
        <v>1908</v>
      </c>
      <c r="I24" s="9">
        <f t="shared" si="2"/>
        <v>263</v>
      </c>
      <c r="J24" s="9" t="s">
        <v>1907</v>
      </c>
      <c r="K24" s="9">
        <f t="shared" si="3"/>
        <v>284</v>
      </c>
      <c r="L24" s="9" t="str">
        <f>VLOOKUP(aus_stats!$A24,zone!$A:$J,7,FALSE)</f>
        <v>zone!</v>
      </c>
    </row>
    <row r="25" spans="1:12" x14ac:dyDescent="0.25">
      <c r="A25" s="9" t="str">
        <f t="shared" si="0"/>
        <v>2008_AUS</v>
      </c>
      <c r="B25" s="9">
        <v>2008</v>
      </c>
      <c r="C25" s="9" t="s">
        <v>12</v>
      </c>
      <c r="D25" s="9">
        <f>COUNTIF(aus_stats!$A:$A,$A25)</f>
        <v>22</v>
      </c>
      <c r="E25" s="9">
        <f t="array" ref="E25">ROW(INDEX(aus_stats!$A:$A,(MATCH($A25,aus_stats!A:A,0))))</f>
        <v>241</v>
      </c>
      <c r="F25" s="9" t="str">
        <f t="shared" si="1"/>
        <v>zone!$P$241:$P$262</v>
      </c>
      <c r="G25" s="9" t="s">
        <v>1906</v>
      </c>
      <c r="H25" s="9" t="s">
        <v>1908</v>
      </c>
      <c r="I25" s="9">
        <f t="shared" si="2"/>
        <v>241</v>
      </c>
      <c r="J25" s="9" t="s">
        <v>1907</v>
      </c>
      <c r="K25" s="9">
        <f t="shared" si="3"/>
        <v>262</v>
      </c>
      <c r="L25" s="9" t="str">
        <f>VLOOKUP(aus_stats!$A25,zone!$A:$J,7,FALSE)</f>
        <v>zone!</v>
      </c>
    </row>
    <row r="26" spans="1:12" x14ac:dyDescent="0.25">
      <c r="A26" s="9" t="str">
        <f t="shared" si="0"/>
        <v>2009_AUS</v>
      </c>
      <c r="B26" s="9">
        <v>2009</v>
      </c>
      <c r="C26" s="9" t="s">
        <v>12</v>
      </c>
      <c r="D26" s="9">
        <f>COUNTIF(aus_stats!$A:$A,$A26)</f>
        <v>20</v>
      </c>
      <c r="E26" s="9">
        <f t="array" ref="E26">ROW(INDEX(aus_stats!$A:$A,(MATCH($A26,aus_stats!A:A,0))))</f>
        <v>221</v>
      </c>
      <c r="F26" s="9" t="str">
        <f t="shared" si="1"/>
        <v>zone!$P$221:$P$240</v>
      </c>
      <c r="G26" s="9" t="s">
        <v>1906</v>
      </c>
      <c r="H26" s="9" t="s">
        <v>1908</v>
      </c>
      <c r="I26" s="9">
        <f t="shared" si="2"/>
        <v>221</v>
      </c>
      <c r="J26" s="9" t="s">
        <v>1907</v>
      </c>
      <c r="K26" s="9">
        <f t="shared" si="3"/>
        <v>240</v>
      </c>
      <c r="L26" s="9" t="str">
        <f>VLOOKUP(aus_stats!$A26,zone!$A:$J,7,FALSE)</f>
        <v>zone!</v>
      </c>
    </row>
    <row r="27" spans="1:12" x14ac:dyDescent="0.25">
      <c r="A27" s="9" t="str">
        <f t="shared" si="0"/>
        <v>2010_AUS</v>
      </c>
      <c r="B27" s="9">
        <v>2010</v>
      </c>
      <c r="C27" s="9" t="s">
        <v>12</v>
      </c>
      <c r="D27" s="9">
        <f>COUNTIF(aus_stats!$A:$A,$A27)</f>
        <v>24</v>
      </c>
      <c r="E27" s="9">
        <f t="array" ref="E27">ROW(INDEX(aus_stats!$A:$A,(MATCH($A27,aus_stats!A:A,0))))</f>
        <v>197</v>
      </c>
      <c r="F27" s="9" t="str">
        <f t="shared" si="1"/>
        <v>zone!$P$197:$P$220</v>
      </c>
      <c r="G27" s="9" t="s">
        <v>1906</v>
      </c>
      <c r="H27" s="9" t="s">
        <v>1908</v>
      </c>
      <c r="I27" s="9">
        <f t="shared" si="2"/>
        <v>197</v>
      </c>
      <c r="J27" s="9" t="s">
        <v>1907</v>
      </c>
      <c r="K27" s="9">
        <f t="shared" si="3"/>
        <v>220</v>
      </c>
      <c r="L27" s="9" t="str">
        <f>VLOOKUP(aus_stats!$A27,zone!$A:$J,7,FALSE)</f>
        <v>zone!</v>
      </c>
    </row>
    <row r="28" spans="1:12" x14ac:dyDescent="0.25">
      <c r="A28" s="9" t="str">
        <f t="shared" si="0"/>
        <v>2011_AUS</v>
      </c>
      <c r="B28" s="9">
        <v>2011</v>
      </c>
      <c r="C28" s="9" t="s">
        <v>12</v>
      </c>
      <c r="D28" s="9">
        <f>COUNTIF(aus_stats!$A:$A,$A28)</f>
        <v>24</v>
      </c>
      <c r="E28" s="9">
        <f t="array" ref="E28">ROW(INDEX(aus_stats!$A:$A,(MATCH($A28,aus_stats!A:A,0))))</f>
        <v>173</v>
      </c>
      <c r="F28" s="9" t="str">
        <f t="shared" si="1"/>
        <v>zone!$P$173:$P$196</v>
      </c>
      <c r="G28" s="9" t="s">
        <v>1906</v>
      </c>
      <c r="H28" s="9" t="s">
        <v>1908</v>
      </c>
      <c r="I28" s="9">
        <f t="shared" si="2"/>
        <v>173</v>
      </c>
      <c r="J28" s="9" t="s">
        <v>1907</v>
      </c>
      <c r="K28" s="9">
        <f t="shared" si="3"/>
        <v>196</v>
      </c>
      <c r="L28" s="9" t="str">
        <f>VLOOKUP(aus_stats!$A28,zone!$A:$J,7,FALSE)</f>
        <v>zone!</v>
      </c>
    </row>
    <row r="29" spans="1:12" x14ac:dyDescent="0.25">
      <c r="A29" s="9" t="str">
        <f t="shared" si="0"/>
        <v>2012_AUS</v>
      </c>
      <c r="B29" s="9">
        <v>2012</v>
      </c>
      <c r="C29" s="9" t="s">
        <v>12</v>
      </c>
      <c r="D29" s="9">
        <f>COUNTIF(aus_stats!$A:$A,$A29)</f>
        <v>24</v>
      </c>
      <c r="E29" s="9">
        <f t="array" ref="E29">ROW(INDEX(aus_stats!$A:$A,(MATCH($A29,aus_stats!A:A,0))))</f>
        <v>149</v>
      </c>
      <c r="F29" s="9" t="str">
        <f t="shared" si="1"/>
        <v>zone!$P$149:$P$172</v>
      </c>
      <c r="G29" s="9" t="s">
        <v>1906</v>
      </c>
      <c r="H29" s="9" t="s">
        <v>1908</v>
      </c>
      <c r="I29" s="9">
        <f t="shared" si="2"/>
        <v>149</v>
      </c>
      <c r="J29" s="9" t="s">
        <v>1907</v>
      </c>
      <c r="K29" s="9">
        <f t="shared" si="3"/>
        <v>172</v>
      </c>
      <c r="L29" s="9" t="str">
        <f>VLOOKUP(aus_stats!$A29,zone!$A:$J,7,FALSE)</f>
        <v>zone!</v>
      </c>
    </row>
    <row r="30" spans="1:12" x14ac:dyDescent="0.25">
      <c r="A30" s="9" t="str">
        <f t="shared" si="0"/>
        <v>2013_AUS</v>
      </c>
      <c r="B30" s="9">
        <v>2013</v>
      </c>
      <c r="C30" s="9" t="s">
        <v>12</v>
      </c>
      <c r="D30" s="9">
        <f>COUNTIF(aus_stats!$A:$A,$A30)</f>
        <v>22</v>
      </c>
      <c r="E30" s="9">
        <f t="array" ref="E30">ROW(INDEX(aus_stats!$A:$A,(MATCH($A30,aus_stats!A:A,0))))</f>
        <v>127</v>
      </c>
      <c r="F30" s="9" t="str">
        <f t="shared" si="1"/>
        <v>zone!$P$127:$P$148</v>
      </c>
      <c r="G30" s="9" t="s">
        <v>1906</v>
      </c>
      <c r="H30" s="9" t="s">
        <v>1908</v>
      </c>
      <c r="I30" s="9">
        <f t="shared" si="2"/>
        <v>127</v>
      </c>
      <c r="J30" s="9" t="s">
        <v>1907</v>
      </c>
      <c r="K30" s="9">
        <f t="shared" si="3"/>
        <v>148</v>
      </c>
      <c r="L30" s="9" t="str">
        <f>VLOOKUP(aus_stats!$A30,zone!$A:$J,7,FALSE)</f>
        <v>zone!</v>
      </c>
    </row>
    <row r="31" spans="1:12" x14ac:dyDescent="0.25">
      <c r="A31" s="9" t="str">
        <f t="shared" si="0"/>
        <v>2014_AUS</v>
      </c>
      <c r="B31" s="9">
        <v>2014</v>
      </c>
      <c r="C31" s="9" t="s">
        <v>12</v>
      </c>
      <c r="D31" s="9">
        <f>COUNTIF(aus_stats!$A:$A,$A31)</f>
        <v>22</v>
      </c>
      <c r="E31" s="9">
        <f t="array" ref="E31">ROW(INDEX(aus_stats!$A:$A,(MATCH($A31,aus_stats!A:A,0))))</f>
        <v>105</v>
      </c>
      <c r="F31" s="9" t="str">
        <f t="shared" si="1"/>
        <v>zone!$P$105:$P$126</v>
      </c>
      <c r="G31" s="9" t="s">
        <v>1906</v>
      </c>
      <c r="H31" s="9" t="s">
        <v>1908</v>
      </c>
      <c r="I31" s="9">
        <f t="shared" si="2"/>
        <v>105</v>
      </c>
      <c r="J31" s="9" t="s">
        <v>1907</v>
      </c>
      <c r="K31" s="9">
        <f t="shared" si="3"/>
        <v>126</v>
      </c>
      <c r="L31" s="9" t="str">
        <f>VLOOKUP(aus_stats!$A31,zone!$A:$J,7,FALSE)</f>
        <v>zone!</v>
      </c>
    </row>
    <row r="32" spans="1:12" x14ac:dyDescent="0.25">
      <c r="A32" s="9" t="str">
        <f t="shared" si="0"/>
        <v>2015_AUS</v>
      </c>
      <c r="B32" s="9">
        <v>2015</v>
      </c>
      <c r="C32" s="9" t="s">
        <v>12</v>
      </c>
      <c r="D32" s="9">
        <f>COUNTIF(aus_stats!$A:$A,$A32)</f>
        <v>20</v>
      </c>
      <c r="E32" s="9">
        <f t="array" ref="E32">ROW(INDEX(aus_stats!$A:$A,(MATCH($A32,aus_stats!A:A,0))))</f>
        <v>85</v>
      </c>
      <c r="F32" s="9" t="str">
        <f t="shared" si="1"/>
        <v>zone!$P$85:$P$104</v>
      </c>
      <c r="G32" s="9" t="s">
        <v>1906</v>
      </c>
      <c r="H32" s="9" t="s">
        <v>1908</v>
      </c>
      <c r="I32" s="9">
        <f t="shared" si="2"/>
        <v>85</v>
      </c>
      <c r="J32" s="9" t="s">
        <v>1907</v>
      </c>
      <c r="K32" s="9">
        <f t="shared" si="3"/>
        <v>104</v>
      </c>
      <c r="L32" s="9" t="str">
        <f>VLOOKUP(aus_stats!$A32,zone!$A:$J,7,FALSE)</f>
        <v>zone!</v>
      </c>
    </row>
    <row r="33" spans="1:12" x14ac:dyDescent="0.25">
      <c r="A33" s="9" t="str">
        <f t="shared" si="0"/>
        <v>2016_AUS</v>
      </c>
      <c r="B33" s="9">
        <v>2016</v>
      </c>
      <c r="C33" s="9" t="s">
        <v>12</v>
      </c>
      <c r="D33" s="9">
        <f>COUNTIF(aus_stats!$A:$A,$A33)</f>
        <v>22</v>
      </c>
      <c r="E33" s="9">
        <f t="array" ref="E33">ROW(INDEX(aus_stats!$A:$A,(MATCH($A33,aus_stats!A:A,0))))</f>
        <v>63</v>
      </c>
      <c r="F33" s="9" t="str">
        <f t="shared" si="1"/>
        <v>zone!$P$63:$P$84</v>
      </c>
      <c r="G33" s="9" t="s">
        <v>1906</v>
      </c>
      <c r="H33" s="9" t="s">
        <v>1908</v>
      </c>
      <c r="I33" s="9">
        <f t="shared" si="2"/>
        <v>63</v>
      </c>
      <c r="J33" s="9" t="s">
        <v>1907</v>
      </c>
      <c r="K33" s="9">
        <f t="shared" si="3"/>
        <v>84</v>
      </c>
      <c r="L33" s="9" t="str">
        <f>VLOOKUP(aus_stats!$A33,zone!$A:$J,7,FALSE)</f>
        <v>zone!</v>
      </c>
    </row>
    <row r="34" spans="1:12" x14ac:dyDescent="0.25">
      <c r="A34" s="9" t="str">
        <f t="shared" si="0"/>
        <v>2017_AUS</v>
      </c>
      <c r="B34" s="9">
        <v>2017</v>
      </c>
      <c r="C34" s="9" t="s">
        <v>12</v>
      </c>
      <c r="D34" s="9">
        <f>COUNTIF(aus_stats!$A:$A,$A34)</f>
        <v>21</v>
      </c>
      <c r="E34" s="9">
        <f t="array" ref="E34">ROW(INDEX(aus_stats!$A:$A,(MATCH($A34,aus_stats!A:A,0))))</f>
        <v>42</v>
      </c>
      <c r="F34" s="9" t="str">
        <f t="shared" si="1"/>
        <v>zone!$P$42:$P$62</v>
      </c>
      <c r="G34" s="9" t="s">
        <v>1906</v>
      </c>
      <c r="H34" s="9" t="s">
        <v>1908</v>
      </c>
      <c r="I34" s="9">
        <f t="shared" si="2"/>
        <v>42</v>
      </c>
      <c r="J34" s="9" t="s">
        <v>1907</v>
      </c>
      <c r="K34" s="9">
        <f t="shared" si="3"/>
        <v>62</v>
      </c>
      <c r="L34" s="9" t="str">
        <f>VLOOKUP(aus_stats!$A34,zone!$A:$J,7,FALSE)</f>
        <v>zone!</v>
      </c>
    </row>
    <row r="35" spans="1:12" x14ac:dyDescent="0.25">
      <c r="A35" s="9" t="str">
        <f t="shared" si="0"/>
        <v>2018_AUS</v>
      </c>
      <c r="B35" s="9">
        <v>2018</v>
      </c>
      <c r="C35" s="9" t="s">
        <v>12</v>
      </c>
      <c r="D35" s="9">
        <f>COUNTIF(aus_stats!$A:$A,$A35)</f>
        <v>20</v>
      </c>
      <c r="E35" s="9">
        <f t="array" ref="E35">ROW(INDEX(aus_stats!$A:$A,(MATCH($A35,aus_stats!A:A,0))))</f>
        <v>22</v>
      </c>
      <c r="F35" s="9" t="str">
        <f t="shared" si="1"/>
        <v>zone!$P$22:$P$41</v>
      </c>
      <c r="G35" s="9" t="s">
        <v>1906</v>
      </c>
      <c r="H35" s="9" t="s">
        <v>1908</v>
      </c>
      <c r="I35" s="9">
        <f t="shared" si="2"/>
        <v>22</v>
      </c>
      <c r="J35" s="9" t="s">
        <v>1907</v>
      </c>
      <c r="K35" s="9">
        <f t="shared" si="3"/>
        <v>41</v>
      </c>
      <c r="L35" s="9" t="str">
        <f>VLOOKUP(aus_stats!$A35,zone!$A:$J,7,FALSE)</f>
        <v>zone!</v>
      </c>
    </row>
    <row r="36" spans="1:12" x14ac:dyDescent="0.25">
      <c r="A36" s="9" t="str">
        <f t="shared" si="0"/>
        <v>2019_AUS</v>
      </c>
      <c r="B36" s="9">
        <v>2019</v>
      </c>
      <c r="C36" s="9" t="s">
        <v>12</v>
      </c>
      <c r="D36" s="9">
        <f>COUNTIF(aus_stats!$A:$A,$A36)</f>
        <v>20</v>
      </c>
      <c r="E36" s="9">
        <f t="array" ref="E36">ROW(INDEX(aus_stats!$A:$A,(MATCH($A36,aus_stats!A:A,0))))</f>
        <v>2</v>
      </c>
      <c r="F36" s="9" t="str">
        <f t="shared" si="1"/>
        <v>zone!$P$2:$P$21</v>
      </c>
      <c r="G36" s="9" t="s">
        <v>1906</v>
      </c>
      <c r="H36" s="9" t="s">
        <v>1908</v>
      </c>
      <c r="I36" s="9">
        <f t="shared" si="2"/>
        <v>2</v>
      </c>
      <c r="J36" s="9" t="s">
        <v>1907</v>
      </c>
      <c r="K36" s="9">
        <f t="shared" si="3"/>
        <v>21</v>
      </c>
      <c r="L36" s="9" t="str">
        <f>VLOOKUP(aus_stats!$A36,zone!$A:$K,7,FALSE)&amp;VLOOKUP(aus_stats!$A36,zone!$A:$K,8,FALSE)&amp;VLOOKUP(aus_stats!$A36,zone!$A:$K,9,FALSE)&amp;VLOOKUP(aus_stats!$A36,zone!$A:$K,10,FALSE)&amp;VLOOKUP(aus_stats!$A36,zone!$A:$K,11,FALSE)</f>
        <v>zone!$P$22:$P$41</v>
      </c>
    </row>
    <row r="37" spans="1:12" x14ac:dyDescent="0.25">
      <c r="A37" s="9" t="str">
        <f t="shared" si="0"/>
        <v>2020_AUS</v>
      </c>
      <c r="B37" s="9">
        <v>2020</v>
      </c>
      <c r="C37" s="9" t="s">
        <v>12</v>
      </c>
      <c r="D37" s="9">
        <f>COUNTIF(aus_stats!$A:$A,$A37)</f>
        <v>0</v>
      </c>
      <c r="E37" s="9" t="e">
        <f t="array" ref="E37">ROW(INDEX(aus_stats!$A:$A,(MATCH($A37,aus_stats!A:A,0))))</f>
        <v>#N/A</v>
      </c>
      <c r="F37" s="9" t="e">
        <f t="shared" si="1"/>
        <v>#N/A</v>
      </c>
      <c r="G37" s="9" t="s">
        <v>1906</v>
      </c>
      <c r="H37" s="9" t="s">
        <v>1908</v>
      </c>
      <c r="I37" s="9" t="e">
        <f t="shared" si="2"/>
        <v>#N/A</v>
      </c>
      <c r="J37" s="9" t="s">
        <v>1907</v>
      </c>
      <c r="K37" s="9" t="e">
        <f t="shared" si="3"/>
        <v>#N/A</v>
      </c>
      <c r="L37" s="9" t="str">
        <f>VLOOKUP(aus_stats!$A37,zone!$A:$J,7,FALSE)</f>
        <v>zone!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workbookViewId="0"/>
  </sheetViews>
  <sheetFormatPr baseColWidth="10" defaultRowHeight="15" x14ac:dyDescent="0.25"/>
  <cols>
    <col min="2" max="2" width="19.5703125" bestFit="1" customWidth="1"/>
  </cols>
  <sheetData>
    <row r="1" spans="1:8" x14ac:dyDescent="0.25">
      <c r="A1">
        <v>1</v>
      </c>
      <c r="B1" t="s">
        <v>1680</v>
      </c>
      <c r="C1" t="s">
        <v>38</v>
      </c>
      <c r="D1" t="s">
        <v>107</v>
      </c>
      <c r="E1" t="s">
        <v>1778</v>
      </c>
      <c r="G1">
        <v>57</v>
      </c>
      <c r="H1" t="s">
        <v>1780</v>
      </c>
    </row>
    <row r="2" spans="1:8" x14ac:dyDescent="0.25">
      <c r="A2">
        <v>2</v>
      </c>
      <c r="B2" t="s">
        <v>1244</v>
      </c>
      <c r="C2" t="s">
        <v>229</v>
      </c>
      <c r="D2" t="s">
        <v>24</v>
      </c>
      <c r="E2" t="s">
        <v>1826</v>
      </c>
      <c r="F2" t="s">
        <v>1827</v>
      </c>
      <c r="G2">
        <v>37</v>
      </c>
      <c r="H2" t="s">
        <v>1828</v>
      </c>
    </row>
    <row r="3" spans="1:8" x14ac:dyDescent="0.25">
      <c r="A3">
        <v>3</v>
      </c>
      <c r="B3" t="s">
        <v>1527</v>
      </c>
      <c r="C3" t="s">
        <v>5</v>
      </c>
      <c r="D3" t="s">
        <v>5</v>
      </c>
      <c r="E3" t="s">
        <v>1829</v>
      </c>
      <c r="F3" t="s">
        <v>1830</v>
      </c>
      <c r="G3">
        <v>74</v>
      </c>
      <c r="H3" t="s">
        <v>1831</v>
      </c>
    </row>
    <row r="4" spans="1:8" x14ac:dyDescent="0.25">
      <c r="A4">
        <v>4</v>
      </c>
      <c r="B4" t="s">
        <v>1786</v>
      </c>
      <c r="C4" t="s">
        <v>33</v>
      </c>
      <c r="D4" t="s">
        <v>1618</v>
      </c>
      <c r="E4" t="s">
        <v>1832</v>
      </c>
      <c r="F4" t="s">
        <v>1833</v>
      </c>
      <c r="G4">
        <v>54</v>
      </c>
      <c r="H4" t="s">
        <v>1834</v>
      </c>
    </row>
    <row r="5" spans="1:8" x14ac:dyDescent="0.25">
      <c r="A5">
        <v>5</v>
      </c>
      <c r="B5" t="s">
        <v>1192</v>
      </c>
      <c r="C5" t="s">
        <v>5</v>
      </c>
      <c r="D5" t="s">
        <v>5</v>
      </c>
      <c r="E5" t="s">
        <v>1835</v>
      </c>
      <c r="F5" t="s">
        <v>1836</v>
      </c>
      <c r="G5">
        <v>57</v>
      </c>
      <c r="H5" t="s">
        <v>1837</v>
      </c>
    </row>
    <row r="6" spans="1:8" x14ac:dyDescent="0.25">
      <c r="A6">
        <v>6</v>
      </c>
      <c r="B6" t="s">
        <v>1580</v>
      </c>
      <c r="C6" t="s">
        <v>1087</v>
      </c>
      <c r="D6" t="s">
        <v>24</v>
      </c>
      <c r="E6" t="s">
        <v>1838</v>
      </c>
      <c r="F6" t="s">
        <v>1839</v>
      </c>
      <c r="G6">
        <v>62</v>
      </c>
      <c r="H6" t="s">
        <v>1840</v>
      </c>
    </row>
    <row r="7" spans="1:8" x14ac:dyDescent="0.25">
      <c r="A7">
        <v>7</v>
      </c>
      <c r="B7" t="s">
        <v>1246</v>
      </c>
      <c r="C7" t="s">
        <v>33</v>
      </c>
      <c r="D7" t="s">
        <v>1618</v>
      </c>
      <c r="E7" t="s">
        <v>1841</v>
      </c>
      <c r="F7" t="s">
        <v>1842</v>
      </c>
      <c r="G7">
        <v>26</v>
      </c>
      <c r="H7" t="s">
        <v>1843</v>
      </c>
    </row>
    <row r="8" spans="1:8" x14ac:dyDescent="0.25">
      <c r="A8">
        <v>8</v>
      </c>
      <c r="B8" t="s">
        <v>1803</v>
      </c>
      <c r="C8" t="s">
        <v>1087</v>
      </c>
      <c r="D8" t="s">
        <v>24</v>
      </c>
      <c r="E8" t="s">
        <v>1844</v>
      </c>
      <c r="F8" t="s">
        <v>1845</v>
      </c>
      <c r="G8">
        <v>41</v>
      </c>
      <c r="H8" t="s">
        <v>1846</v>
      </c>
    </row>
    <row r="9" spans="1:8" x14ac:dyDescent="0.25">
      <c r="A9">
        <v>9</v>
      </c>
      <c r="B9" t="s">
        <v>1746</v>
      </c>
      <c r="C9" t="s">
        <v>1379</v>
      </c>
      <c r="D9" t="s">
        <v>507</v>
      </c>
      <c r="E9" t="s">
        <v>1847</v>
      </c>
      <c r="F9" t="s">
        <v>1848</v>
      </c>
      <c r="G9">
        <v>24</v>
      </c>
      <c r="H9" t="s">
        <v>1849</v>
      </c>
    </row>
    <row r="10" spans="1:8" x14ac:dyDescent="0.25">
      <c r="A10">
        <v>10</v>
      </c>
      <c r="B10" t="s">
        <v>1029</v>
      </c>
      <c r="C10" t="s">
        <v>762</v>
      </c>
      <c r="D10" t="s">
        <v>507</v>
      </c>
      <c r="E10" t="s">
        <v>1850</v>
      </c>
      <c r="F10" t="s">
        <v>1851</v>
      </c>
      <c r="G10">
        <v>74</v>
      </c>
      <c r="H10" t="s">
        <v>1852</v>
      </c>
    </row>
    <row r="11" spans="1:8" x14ac:dyDescent="0.25">
      <c r="A11">
        <v>11</v>
      </c>
      <c r="B11" t="s">
        <v>1265</v>
      </c>
      <c r="C11" t="s">
        <v>24</v>
      </c>
      <c r="D11" t="s">
        <v>24</v>
      </c>
      <c r="E11" t="s">
        <v>1853</v>
      </c>
      <c r="F11" t="s">
        <v>1854</v>
      </c>
      <c r="G11">
        <v>56</v>
      </c>
      <c r="H11" t="s">
        <v>1855</v>
      </c>
    </row>
    <row r="12" spans="1:8" x14ac:dyDescent="0.25">
      <c r="A12">
        <v>12</v>
      </c>
      <c r="B12" t="s">
        <v>1444</v>
      </c>
      <c r="C12" t="s">
        <v>984</v>
      </c>
      <c r="D12" t="s">
        <v>24</v>
      </c>
      <c r="E12" t="s">
        <v>374</v>
      </c>
      <c r="F12" t="s">
        <v>1856</v>
      </c>
      <c r="G12">
        <v>47</v>
      </c>
      <c r="H12" t="s">
        <v>1857</v>
      </c>
    </row>
    <row r="13" spans="1:8" x14ac:dyDescent="0.25">
      <c r="A13">
        <v>13</v>
      </c>
      <c r="B13" t="s">
        <v>1328</v>
      </c>
      <c r="C13" t="s">
        <v>762</v>
      </c>
      <c r="D13" t="s">
        <v>507</v>
      </c>
      <c r="E13" t="s">
        <v>1858</v>
      </c>
      <c r="F13" t="s">
        <v>1859</v>
      </c>
      <c r="G13">
        <v>14</v>
      </c>
      <c r="H13" t="s">
        <v>1860</v>
      </c>
    </row>
    <row r="14" spans="1:8" x14ac:dyDescent="0.25">
      <c r="A14">
        <v>14</v>
      </c>
      <c r="B14" t="s">
        <v>1693</v>
      </c>
      <c r="C14" t="s">
        <v>24</v>
      </c>
      <c r="D14" t="s">
        <v>24</v>
      </c>
      <c r="E14" t="s">
        <v>1861</v>
      </c>
      <c r="F14" t="s">
        <v>1862</v>
      </c>
      <c r="G14">
        <v>20</v>
      </c>
      <c r="H14" t="s">
        <v>1863</v>
      </c>
    </row>
    <row r="15" spans="1:8" x14ac:dyDescent="0.25">
      <c r="A15">
        <v>15</v>
      </c>
      <c r="B15" t="s">
        <v>1762</v>
      </c>
      <c r="C15" t="s">
        <v>229</v>
      </c>
      <c r="D15" t="s">
        <v>24</v>
      </c>
      <c r="E15" t="s">
        <v>1864</v>
      </c>
      <c r="F15" t="s">
        <v>1865</v>
      </c>
      <c r="G15">
        <v>8</v>
      </c>
      <c r="H15" t="s">
        <v>1866</v>
      </c>
    </row>
    <row r="16" spans="1:8" x14ac:dyDescent="0.25">
      <c r="A16">
        <v>16</v>
      </c>
      <c r="B16" t="s">
        <v>1363</v>
      </c>
      <c r="C16" t="s">
        <v>1379</v>
      </c>
      <c r="D16" t="s">
        <v>507</v>
      </c>
      <c r="E16" t="s">
        <v>1867</v>
      </c>
      <c r="F16" t="s">
        <v>1868</v>
      </c>
      <c r="G16">
        <v>8</v>
      </c>
      <c r="H16" t="s">
        <v>1869</v>
      </c>
    </row>
    <row r="17" spans="1:8" x14ac:dyDescent="0.25">
      <c r="A17">
        <v>17</v>
      </c>
      <c r="B17" t="s">
        <v>1098</v>
      </c>
      <c r="C17" t="s">
        <v>984</v>
      </c>
      <c r="D17" t="s">
        <v>24</v>
      </c>
      <c r="E17" t="s">
        <v>1870</v>
      </c>
      <c r="F17" t="s">
        <v>1871</v>
      </c>
      <c r="G17">
        <v>25</v>
      </c>
      <c r="H17" t="s">
        <v>1872</v>
      </c>
    </row>
    <row r="18" spans="1:8" x14ac:dyDescent="0.25">
      <c r="A18">
        <v>18</v>
      </c>
      <c r="B18" t="s">
        <v>1690</v>
      </c>
      <c r="C18" t="s">
        <v>1035</v>
      </c>
      <c r="D18" t="s">
        <v>1031</v>
      </c>
      <c r="E18" t="s">
        <v>1873</v>
      </c>
      <c r="F18" t="s">
        <v>1874</v>
      </c>
      <c r="G18">
        <v>6</v>
      </c>
      <c r="H18" t="s">
        <v>1875</v>
      </c>
    </row>
    <row r="19" spans="1:8" x14ac:dyDescent="0.25">
      <c r="A19">
        <v>19</v>
      </c>
      <c r="B19" t="s">
        <v>1512</v>
      </c>
      <c r="C19" t="s">
        <v>26</v>
      </c>
      <c r="D19" t="s">
        <v>26</v>
      </c>
      <c r="E19" t="s">
        <v>1876</v>
      </c>
      <c r="F19" t="s">
        <v>1877</v>
      </c>
      <c r="G19">
        <v>5</v>
      </c>
      <c r="H19" t="s">
        <v>1878</v>
      </c>
    </row>
    <row r="20" spans="1:8" x14ac:dyDescent="0.25">
      <c r="A20">
        <v>20</v>
      </c>
      <c r="B20" t="s">
        <v>1196</v>
      </c>
      <c r="C20" t="s">
        <v>675</v>
      </c>
      <c r="D20" t="s">
        <v>1631</v>
      </c>
      <c r="E20" t="s">
        <v>1879</v>
      </c>
      <c r="F20" t="s">
        <v>1880</v>
      </c>
      <c r="G20">
        <v>52</v>
      </c>
      <c r="H20" t="s">
        <v>1881</v>
      </c>
    </row>
    <row r="21" spans="1:8" x14ac:dyDescent="0.25">
      <c r="A21">
        <v>21</v>
      </c>
      <c r="B21" t="s">
        <v>1626</v>
      </c>
      <c r="C21" t="s">
        <v>1808</v>
      </c>
      <c r="D21" t="s">
        <v>1031</v>
      </c>
      <c r="E21" t="s">
        <v>1882</v>
      </c>
      <c r="F21" t="s">
        <v>1883</v>
      </c>
      <c r="G21">
        <v>30</v>
      </c>
      <c r="H21" t="s">
        <v>1884</v>
      </c>
    </row>
    <row r="22" spans="1:8" x14ac:dyDescent="0.25">
      <c r="A22">
        <v>22</v>
      </c>
      <c r="B22" t="s">
        <v>1254</v>
      </c>
      <c r="C22" t="s">
        <v>26</v>
      </c>
      <c r="D22" t="s">
        <v>26</v>
      </c>
      <c r="E22" t="s">
        <v>1885</v>
      </c>
      <c r="F22" t="s">
        <v>1886</v>
      </c>
      <c r="G22">
        <v>8</v>
      </c>
      <c r="H22" t="s">
        <v>1887</v>
      </c>
    </row>
    <row r="23" spans="1:8" x14ac:dyDescent="0.25">
      <c r="A23">
        <v>23</v>
      </c>
      <c r="B23" t="s">
        <v>1510</v>
      </c>
      <c r="C23" t="s">
        <v>1808</v>
      </c>
      <c r="D23" t="s">
        <v>1031</v>
      </c>
      <c r="E23" t="s">
        <v>1888</v>
      </c>
      <c r="F23" t="s">
        <v>1889</v>
      </c>
      <c r="G23">
        <v>6</v>
      </c>
      <c r="H23" t="s">
        <v>1890</v>
      </c>
    </row>
    <row r="24" spans="1:8" x14ac:dyDescent="0.25">
      <c r="A24">
        <v>24</v>
      </c>
      <c r="B24" t="s">
        <v>1700</v>
      </c>
      <c r="C24" t="s">
        <v>1452</v>
      </c>
      <c r="D24" t="s">
        <v>26</v>
      </c>
      <c r="E24" t="s">
        <v>1891</v>
      </c>
      <c r="F24" t="s">
        <v>1892</v>
      </c>
      <c r="G24">
        <v>52</v>
      </c>
      <c r="H24" t="s">
        <v>1893</v>
      </c>
    </row>
    <row r="25" spans="1:8" x14ac:dyDescent="0.25">
      <c r="A25">
        <v>25</v>
      </c>
      <c r="B25" t="s">
        <v>1176</v>
      </c>
      <c r="C25" t="s">
        <v>38</v>
      </c>
      <c r="D25" t="s">
        <v>107</v>
      </c>
      <c r="E25" t="s">
        <v>1894</v>
      </c>
      <c r="F25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sqref="A1:H25"/>
    </sheetView>
  </sheetViews>
  <sheetFormatPr baseColWidth="10" defaultRowHeight="15" x14ac:dyDescent="0.25"/>
  <cols>
    <col min="2" max="2" width="22.140625" bestFit="1" customWidth="1"/>
  </cols>
  <sheetData>
    <row r="1" spans="1:9" x14ac:dyDescent="0.25">
      <c r="A1">
        <v>1</v>
      </c>
      <c r="B1" t="s">
        <v>1244</v>
      </c>
      <c r="C1" t="s">
        <v>229</v>
      </c>
      <c r="D1" t="s">
        <v>24</v>
      </c>
      <c r="E1" t="s">
        <v>1729</v>
      </c>
      <c r="G1" t="s">
        <v>1730</v>
      </c>
      <c r="I1">
        <f>A1</f>
        <v>1</v>
      </c>
    </row>
    <row r="2" spans="1:9" x14ac:dyDescent="0.25">
      <c r="A2">
        <v>2</v>
      </c>
      <c r="B2" t="s">
        <v>1176</v>
      </c>
      <c r="C2" t="s">
        <v>38</v>
      </c>
      <c r="D2" t="s">
        <v>107</v>
      </c>
      <c r="E2" t="s">
        <v>1731</v>
      </c>
      <c r="F2" t="s">
        <v>1434</v>
      </c>
      <c r="G2" t="s">
        <v>1732</v>
      </c>
      <c r="H2" t="s">
        <v>1733</v>
      </c>
      <c r="I2">
        <f t="shared" ref="I2:I33" si="0">A2</f>
        <v>2</v>
      </c>
    </row>
    <row r="3" spans="1:9" x14ac:dyDescent="0.25">
      <c r="A3">
        <v>3</v>
      </c>
      <c r="B3" t="s">
        <v>1680</v>
      </c>
      <c r="C3" t="s">
        <v>38</v>
      </c>
      <c r="D3" t="s">
        <v>107</v>
      </c>
      <c r="E3" t="s">
        <v>1734</v>
      </c>
      <c r="F3" t="s">
        <v>1735</v>
      </c>
      <c r="G3" t="s">
        <v>1736</v>
      </c>
      <c r="H3" t="s">
        <v>1737</v>
      </c>
      <c r="I3">
        <f t="shared" si="0"/>
        <v>3</v>
      </c>
    </row>
    <row r="4" spans="1:9" x14ac:dyDescent="0.25">
      <c r="A4">
        <v>4</v>
      </c>
      <c r="B4" t="s">
        <v>1246</v>
      </c>
      <c r="C4" t="s">
        <v>33</v>
      </c>
      <c r="D4" t="s">
        <v>1618</v>
      </c>
      <c r="E4" t="s">
        <v>1738</v>
      </c>
      <c r="F4" t="s">
        <v>1739</v>
      </c>
      <c r="G4" t="s">
        <v>1740</v>
      </c>
      <c r="H4" t="s">
        <v>1741</v>
      </c>
      <c r="I4">
        <f t="shared" si="0"/>
        <v>4</v>
      </c>
    </row>
    <row r="5" spans="1:9" x14ac:dyDescent="0.25">
      <c r="A5">
        <v>5</v>
      </c>
      <c r="B5" t="s">
        <v>1192</v>
      </c>
      <c r="C5" t="s">
        <v>5</v>
      </c>
      <c r="D5" t="s">
        <v>5</v>
      </c>
      <c r="E5" t="s">
        <v>1742</v>
      </c>
      <c r="F5" t="s">
        <v>1743</v>
      </c>
      <c r="G5" t="s">
        <v>1744</v>
      </c>
      <c r="H5" t="s">
        <v>1745</v>
      </c>
      <c r="I5">
        <f t="shared" si="0"/>
        <v>5</v>
      </c>
    </row>
    <row r="6" spans="1:9" x14ac:dyDescent="0.25">
      <c r="A6">
        <v>6</v>
      </c>
      <c r="B6" t="s">
        <v>1746</v>
      </c>
      <c r="C6" t="s">
        <v>1379</v>
      </c>
      <c r="D6" t="s">
        <v>507</v>
      </c>
      <c r="E6" t="s">
        <v>1747</v>
      </c>
      <c r="F6" t="s">
        <v>1748</v>
      </c>
      <c r="G6" t="s">
        <v>1749</v>
      </c>
      <c r="H6" t="s">
        <v>1750</v>
      </c>
      <c r="I6">
        <f t="shared" si="0"/>
        <v>6</v>
      </c>
    </row>
    <row r="7" spans="1:9" x14ac:dyDescent="0.25">
      <c r="A7">
        <v>7</v>
      </c>
      <c r="B7" t="s">
        <v>1029</v>
      </c>
      <c r="C7" t="s">
        <v>762</v>
      </c>
      <c r="D7" t="s">
        <v>507</v>
      </c>
      <c r="E7" t="s">
        <v>1751</v>
      </c>
      <c r="F7" t="s">
        <v>1752</v>
      </c>
      <c r="G7" t="s">
        <v>1753</v>
      </c>
      <c r="H7" t="s">
        <v>1754</v>
      </c>
      <c r="I7">
        <f t="shared" si="0"/>
        <v>7</v>
      </c>
    </row>
    <row r="8" spans="1:9" x14ac:dyDescent="0.25">
      <c r="A8">
        <v>8</v>
      </c>
      <c r="B8" t="s">
        <v>1693</v>
      </c>
      <c r="C8" t="s">
        <v>24</v>
      </c>
      <c r="D8" t="s">
        <v>24</v>
      </c>
      <c r="E8" t="s">
        <v>1755</v>
      </c>
      <c r="F8" t="s">
        <v>1756</v>
      </c>
      <c r="G8" t="s">
        <v>1757</v>
      </c>
      <c r="H8" t="s">
        <v>1508</v>
      </c>
      <c r="I8">
        <f t="shared" si="0"/>
        <v>8</v>
      </c>
    </row>
    <row r="9" spans="1:9" x14ac:dyDescent="0.25">
      <c r="A9">
        <v>9</v>
      </c>
      <c r="B9" t="s">
        <v>1363</v>
      </c>
      <c r="C9" t="s">
        <v>1379</v>
      </c>
      <c r="D9" t="s">
        <v>507</v>
      </c>
      <c r="E9" t="s">
        <v>1758</v>
      </c>
      <c r="F9" t="s">
        <v>1759</v>
      </c>
      <c r="G9" t="s">
        <v>1760</v>
      </c>
      <c r="H9" t="s">
        <v>1761</v>
      </c>
      <c r="I9">
        <f t="shared" si="0"/>
        <v>9</v>
      </c>
    </row>
    <row r="10" spans="1:9" x14ac:dyDescent="0.25">
      <c r="A10">
        <v>10</v>
      </c>
      <c r="B10" t="s">
        <v>1762</v>
      </c>
      <c r="C10" t="s">
        <v>229</v>
      </c>
      <c r="D10" t="s">
        <v>24</v>
      </c>
      <c r="E10" t="s">
        <v>1763</v>
      </c>
      <c r="F10" t="s">
        <v>1764</v>
      </c>
      <c r="G10" t="s">
        <v>1765</v>
      </c>
      <c r="H10" t="s">
        <v>1766</v>
      </c>
      <c r="I10">
        <f t="shared" si="0"/>
        <v>10</v>
      </c>
    </row>
    <row r="11" spans="1:9" x14ac:dyDescent="0.25">
      <c r="A11">
        <v>11</v>
      </c>
      <c r="B11" t="s">
        <v>1328</v>
      </c>
      <c r="C11" t="s">
        <v>762</v>
      </c>
      <c r="D11" t="s">
        <v>507</v>
      </c>
      <c r="E11" t="s">
        <v>1767</v>
      </c>
      <c r="F11" t="s">
        <v>1768</v>
      </c>
      <c r="G11" t="s">
        <v>1769</v>
      </c>
      <c r="H11" t="s">
        <v>1770</v>
      </c>
      <c r="I11">
        <f t="shared" si="0"/>
        <v>11</v>
      </c>
    </row>
    <row r="12" spans="1:9" x14ac:dyDescent="0.25">
      <c r="A12">
        <v>12</v>
      </c>
      <c r="B12" t="s">
        <v>1265</v>
      </c>
      <c r="C12" t="s">
        <v>24</v>
      </c>
      <c r="D12" t="s">
        <v>24</v>
      </c>
      <c r="E12" t="s">
        <v>1771</v>
      </c>
      <c r="F12" t="s">
        <v>1662</v>
      </c>
      <c r="G12" t="s">
        <v>1772</v>
      </c>
      <c r="H12" t="s">
        <v>1773</v>
      </c>
      <c r="I12">
        <f t="shared" si="0"/>
        <v>12</v>
      </c>
    </row>
    <row r="13" spans="1:9" x14ac:dyDescent="0.25">
      <c r="A13">
        <v>13</v>
      </c>
      <c r="B13" t="s">
        <v>1512</v>
      </c>
      <c r="C13" t="s">
        <v>26</v>
      </c>
      <c r="D13" t="s">
        <v>26</v>
      </c>
      <c r="E13" t="s">
        <v>1774</v>
      </c>
      <c r="F13" t="s">
        <v>1775</v>
      </c>
      <c r="G13" t="s">
        <v>1776</v>
      </c>
      <c r="H13" t="s">
        <v>1777</v>
      </c>
      <c r="I13">
        <f t="shared" si="0"/>
        <v>13</v>
      </c>
    </row>
    <row r="14" spans="1:9" x14ac:dyDescent="0.25">
      <c r="A14">
        <v>14</v>
      </c>
      <c r="B14" t="s">
        <v>1254</v>
      </c>
      <c r="C14" t="s">
        <v>26</v>
      </c>
      <c r="D14" t="s">
        <v>26</v>
      </c>
      <c r="E14" t="s">
        <v>1778</v>
      </c>
      <c r="F14" t="s">
        <v>1779</v>
      </c>
      <c r="G14" t="s">
        <v>1780</v>
      </c>
      <c r="H14" t="s">
        <v>1781</v>
      </c>
      <c r="I14">
        <f t="shared" si="0"/>
        <v>14</v>
      </c>
    </row>
    <row r="15" spans="1:9" x14ac:dyDescent="0.25">
      <c r="A15">
        <v>15</v>
      </c>
      <c r="B15" t="s">
        <v>1527</v>
      </c>
      <c r="C15" t="s">
        <v>5</v>
      </c>
      <c r="D15" t="s">
        <v>5</v>
      </c>
      <c r="E15" t="s">
        <v>1782</v>
      </c>
      <c r="F15" t="s">
        <v>1783</v>
      </c>
      <c r="G15" t="s">
        <v>1784</v>
      </c>
      <c r="H15" t="s">
        <v>1785</v>
      </c>
      <c r="I15">
        <f t="shared" si="0"/>
        <v>15</v>
      </c>
    </row>
    <row r="16" spans="1:9" x14ac:dyDescent="0.25">
      <c r="A16">
        <v>16</v>
      </c>
      <c r="B16" t="s">
        <v>1786</v>
      </c>
      <c r="C16" t="s">
        <v>33</v>
      </c>
      <c r="D16" t="s">
        <v>1618</v>
      </c>
      <c r="E16" t="s">
        <v>1787</v>
      </c>
      <c r="F16" t="s">
        <v>1788</v>
      </c>
      <c r="G16" t="s">
        <v>1789</v>
      </c>
      <c r="H16" t="s">
        <v>1790</v>
      </c>
      <c r="I16">
        <f t="shared" si="0"/>
        <v>16</v>
      </c>
    </row>
    <row r="17" spans="1:9" x14ac:dyDescent="0.25">
      <c r="A17">
        <v>17</v>
      </c>
      <c r="B17" t="s">
        <v>1098</v>
      </c>
      <c r="C17" t="s">
        <v>984</v>
      </c>
      <c r="D17" t="s">
        <v>24</v>
      </c>
      <c r="E17" t="s">
        <v>1791</v>
      </c>
      <c r="F17" t="s">
        <v>1792</v>
      </c>
      <c r="G17" t="s">
        <v>1793</v>
      </c>
      <c r="H17" t="s">
        <v>1794</v>
      </c>
      <c r="I17">
        <f t="shared" si="0"/>
        <v>17</v>
      </c>
    </row>
    <row r="18" spans="1:9" x14ac:dyDescent="0.25">
      <c r="A18">
        <v>18</v>
      </c>
      <c r="B18" t="s">
        <v>1580</v>
      </c>
      <c r="C18" t="s">
        <v>1087</v>
      </c>
      <c r="D18" t="s">
        <v>24</v>
      </c>
      <c r="E18" t="s">
        <v>1795</v>
      </c>
      <c r="F18" t="s">
        <v>1796</v>
      </c>
      <c r="G18" t="s">
        <v>1797</v>
      </c>
      <c r="H18" t="s">
        <v>1798</v>
      </c>
      <c r="I18">
        <f t="shared" si="0"/>
        <v>18</v>
      </c>
    </row>
    <row r="19" spans="1:9" x14ac:dyDescent="0.25">
      <c r="A19">
        <v>19</v>
      </c>
      <c r="B19" t="s">
        <v>1690</v>
      </c>
      <c r="C19" t="s">
        <v>1035</v>
      </c>
      <c r="D19" t="s">
        <v>1031</v>
      </c>
      <c r="E19" t="s">
        <v>1799</v>
      </c>
      <c r="F19" t="s">
        <v>1800</v>
      </c>
      <c r="G19" t="s">
        <v>1801</v>
      </c>
      <c r="H19" t="s">
        <v>1802</v>
      </c>
      <c r="I19">
        <f t="shared" si="0"/>
        <v>19</v>
      </c>
    </row>
    <row r="20" spans="1:9" x14ac:dyDescent="0.25">
      <c r="A20">
        <v>20</v>
      </c>
      <c r="B20" t="s">
        <v>1803</v>
      </c>
      <c r="C20" t="s">
        <v>1087</v>
      </c>
      <c r="D20" t="s">
        <v>24</v>
      </c>
      <c r="E20" t="s">
        <v>1804</v>
      </c>
      <c r="F20" t="s">
        <v>1805</v>
      </c>
      <c r="G20" t="s">
        <v>1806</v>
      </c>
      <c r="H20" t="s">
        <v>1807</v>
      </c>
      <c r="I20">
        <f t="shared" si="0"/>
        <v>20</v>
      </c>
    </row>
    <row r="21" spans="1:9" x14ac:dyDescent="0.25">
      <c r="A21">
        <v>21</v>
      </c>
      <c r="B21" t="s">
        <v>1510</v>
      </c>
      <c r="C21" t="s">
        <v>1808</v>
      </c>
      <c r="D21" t="s">
        <v>1031</v>
      </c>
      <c r="E21" t="s">
        <v>1809</v>
      </c>
      <c r="F21" t="s">
        <v>1810</v>
      </c>
      <c r="G21" t="s">
        <v>1811</v>
      </c>
      <c r="H21" t="s">
        <v>1812</v>
      </c>
      <c r="I21">
        <f>A21</f>
        <v>21</v>
      </c>
    </row>
    <row r="22" spans="1:9" x14ac:dyDescent="0.25">
      <c r="A22">
        <v>22</v>
      </c>
      <c r="B22" t="s">
        <v>1444</v>
      </c>
      <c r="C22" t="s">
        <v>984</v>
      </c>
      <c r="D22" t="s">
        <v>24</v>
      </c>
      <c r="E22" t="s">
        <v>1813</v>
      </c>
      <c r="F22" t="s">
        <v>1814</v>
      </c>
      <c r="G22" t="s">
        <v>1815</v>
      </c>
      <c r="H22" t="s">
        <v>1816</v>
      </c>
      <c r="I22">
        <f t="shared" si="0"/>
        <v>22</v>
      </c>
    </row>
    <row r="23" spans="1:9" x14ac:dyDescent="0.25">
      <c r="A23">
        <v>23</v>
      </c>
      <c r="B23" t="s">
        <v>1196</v>
      </c>
      <c r="C23" t="s">
        <v>675</v>
      </c>
      <c r="D23" t="s">
        <v>1631</v>
      </c>
      <c r="E23" t="s">
        <v>1817</v>
      </c>
      <c r="F23" t="s">
        <v>1818</v>
      </c>
      <c r="G23" t="s">
        <v>1819</v>
      </c>
      <c r="H23" t="s">
        <v>1820</v>
      </c>
      <c r="I23">
        <f>A23</f>
        <v>23</v>
      </c>
    </row>
    <row r="24" spans="1:9" x14ac:dyDescent="0.25">
      <c r="A24">
        <v>24</v>
      </c>
      <c r="B24" t="s">
        <v>1626</v>
      </c>
      <c r="C24" t="s">
        <v>1808</v>
      </c>
      <c r="D24" t="s">
        <v>1031</v>
      </c>
      <c r="E24" t="s">
        <v>1821</v>
      </c>
      <c r="F24" t="s">
        <v>1822</v>
      </c>
      <c r="G24" t="s">
        <v>1823</v>
      </c>
      <c r="H24" t="s">
        <v>1824</v>
      </c>
      <c r="I24">
        <f t="shared" si="0"/>
        <v>24</v>
      </c>
    </row>
    <row r="25" spans="1:9" x14ac:dyDescent="0.25">
      <c r="A25">
        <v>25</v>
      </c>
      <c r="B25" t="s">
        <v>1700</v>
      </c>
      <c r="C25" t="s">
        <v>1452</v>
      </c>
      <c r="D25" t="s">
        <v>26</v>
      </c>
      <c r="E25" t="s">
        <v>1825</v>
      </c>
      <c r="F25">
        <v>10</v>
      </c>
      <c r="I25">
        <f t="shared" si="0"/>
        <v>25</v>
      </c>
    </row>
    <row r="26" spans="1:9" x14ac:dyDescent="0.25">
      <c r="I26">
        <f t="shared" si="0"/>
        <v>0</v>
      </c>
    </row>
    <row r="27" spans="1:9" x14ac:dyDescent="0.25">
      <c r="I27">
        <f t="shared" si="0"/>
        <v>0</v>
      </c>
    </row>
    <row r="28" spans="1:9" x14ac:dyDescent="0.25">
      <c r="I28">
        <f t="shared" si="0"/>
        <v>0</v>
      </c>
    </row>
    <row r="29" spans="1:9" x14ac:dyDescent="0.25">
      <c r="I29">
        <f t="shared" si="0"/>
        <v>0</v>
      </c>
    </row>
    <row r="30" spans="1:9" x14ac:dyDescent="0.25">
      <c r="I30">
        <f t="shared" si="0"/>
        <v>0</v>
      </c>
    </row>
    <row r="31" spans="1:9" x14ac:dyDescent="0.25">
      <c r="I31">
        <f t="shared" si="0"/>
        <v>0</v>
      </c>
    </row>
    <row r="32" spans="1:9" x14ac:dyDescent="0.25">
      <c r="I32">
        <f t="shared" si="0"/>
        <v>0</v>
      </c>
    </row>
    <row r="33" spans="9:9" x14ac:dyDescent="0.25">
      <c r="I33">
        <f t="shared" si="0"/>
        <v>0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40"/>
  <sheetViews>
    <sheetView workbookViewId="0">
      <pane xSplit="5" ySplit="1" topLeftCell="F2" activePane="bottomRight" state="frozen"/>
      <selection pane="topRight" activeCell="E1" sqref="E1"/>
      <selection pane="bottomLeft" activeCell="A2" sqref="A2"/>
      <selection pane="bottomRight" activeCell="K2" sqref="K2"/>
    </sheetView>
  </sheetViews>
  <sheetFormatPr baseColWidth="10" defaultRowHeight="11.25" customHeight="1" x14ac:dyDescent="0.25"/>
  <cols>
    <col min="1" max="5" width="11.42578125" style="9"/>
    <col min="6" max="6" width="11.42578125" style="12"/>
    <col min="7" max="7" width="7" style="9" bestFit="1" customWidth="1"/>
    <col min="8" max="8" width="8" style="10" bestFit="1" customWidth="1"/>
    <col min="9" max="9" width="9.5703125" style="11" bestFit="1" customWidth="1"/>
    <col min="10" max="11" width="15.85546875" style="9" bestFit="1" customWidth="1"/>
    <col min="12" max="12" width="8" style="9" bestFit="1" customWidth="1"/>
    <col min="13" max="13" width="15.85546875" style="9" bestFit="1" customWidth="1"/>
    <col min="14" max="14" width="7.28515625" style="9" bestFit="1" customWidth="1"/>
    <col min="15" max="16384" width="11.42578125" style="9"/>
  </cols>
  <sheetData>
    <row r="1" spans="1:16" ht="11.25" customHeight="1" x14ac:dyDescent="0.2">
      <c r="A1" s="9" t="s">
        <v>503</v>
      </c>
      <c r="B1" s="9" t="s">
        <v>10</v>
      </c>
      <c r="C1" s="9" t="s">
        <v>0</v>
      </c>
      <c r="D1" s="9" t="s">
        <v>1</v>
      </c>
      <c r="E1" s="9" t="s">
        <v>2</v>
      </c>
      <c r="F1" s="12" t="s">
        <v>1895</v>
      </c>
      <c r="G1" s="9" t="s">
        <v>1896</v>
      </c>
      <c r="H1" s="10" t="s">
        <v>1897</v>
      </c>
      <c r="I1" s="11" t="s">
        <v>1898</v>
      </c>
      <c r="J1" s="9" t="s">
        <v>1899</v>
      </c>
      <c r="K1" s="13" t="s">
        <v>8</v>
      </c>
      <c r="L1" s="13"/>
      <c r="M1" s="13" t="s">
        <v>1900</v>
      </c>
      <c r="N1" s="13"/>
      <c r="O1" s="13" t="s">
        <v>85</v>
      </c>
      <c r="P1" s="13"/>
    </row>
    <row r="2" spans="1:16" ht="11.25" customHeight="1" x14ac:dyDescent="0.2">
      <c r="A2" s="9" t="str">
        <f>C2&amp;E2</f>
        <v>1985Australie</v>
      </c>
      <c r="B2" s="3">
        <v>31354</v>
      </c>
      <c r="C2" s="9">
        <f>YEAR(B2)</f>
        <v>1985</v>
      </c>
      <c r="D2" s="9" t="s">
        <v>1301</v>
      </c>
      <c r="E2" s="9" t="s">
        <v>12</v>
      </c>
      <c r="F2" s="12">
        <v>420</v>
      </c>
      <c r="G2" s="9">
        <v>82</v>
      </c>
      <c r="H2" s="10">
        <v>3.778</v>
      </c>
      <c r="I2" s="11">
        <f>G2*H2</f>
        <v>309.79599999999999</v>
      </c>
      <c r="J2" s="9" t="str">
        <f t="array" ref="J2">INDEX(aus_stats!$I:$I,MATCH($C2&amp;$E2&amp;"1",aus_stats!$D:$D&amp;aus_stats!$F:$F&amp;"1",0))</f>
        <v>Keke ROSBERG</v>
      </c>
      <c r="K2" s="9" t="e">
        <f t="array" ref="K2">INDEX(aus_stats!$I:$I,(MATCH($C2&amp;$E2&amp;$L2,aus_stats!$D:$D&amp;aus_stats!$F:$F&amp;aus_stats!$P:$P,0)))</f>
        <v>#N/A</v>
      </c>
      <c r="L2" s="9" t="e">
        <f t="array" ref="L2">INDEX(aus_stats!$P:$P,(MATCH($C2&amp;$E2&amp;"1",aus_stats!$D:$D&amp;aus_stats!$F:$F&amp;aus_stats!#REF!,0)))</f>
        <v>#N/A</v>
      </c>
      <c r="M2" s="9" t="str">
        <f t="array" ref="M2">INDEX(aus_stats!$I:$I,(MATCH($C2&amp;$E2&amp;"1",aus_stats!$D:$D&amp;aus_stats!$F:$F&amp;aus_stats!$Q:$Q,0)))</f>
        <v>Ayrton SENNA</v>
      </c>
      <c r="N2" s="9" t="str">
        <f t="array" ref="N2">INDEX(aus_stats!$R:$R,(MATCH($C2&amp;$M2,aus_stats!$D:$D&amp;aus_stats!$I:$I,0)))</f>
        <v>1'19''843</v>
      </c>
    </row>
    <row r="3" spans="1:16" ht="11.25" customHeight="1" x14ac:dyDescent="0.2">
      <c r="A3" s="9" t="str">
        <f t="shared" ref="A3:A36" si="0">C3&amp;E3</f>
        <v>1986Australie</v>
      </c>
      <c r="B3" s="3">
        <v>31711</v>
      </c>
      <c r="C3" s="9">
        <f t="shared" ref="C3:C36" si="1">YEAR(B3)</f>
        <v>1986</v>
      </c>
      <c r="D3" s="9" t="s">
        <v>1301</v>
      </c>
      <c r="E3" s="9" t="s">
        <v>12</v>
      </c>
      <c r="F3" s="12">
        <v>436</v>
      </c>
      <c r="G3" s="9">
        <v>82</v>
      </c>
      <c r="H3" s="10">
        <v>3.7789999999999999</v>
      </c>
      <c r="I3" s="11">
        <f t="shared" ref="I3:I36" si="2">G3*H3</f>
        <v>309.87799999999999</v>
      </c>
      <c r="J3" s="9" t="str">
        <f t="array" ref="J3">INDEX(aus_stats!$I:$I,MATCH($C3&amp;$E3&amp;"1",aus_stats!$D:$D&amp;aus_stats!$F:$F&amp;"1",0))</f>
        <v>Alain PROST</v>
      </c>
      <c r="K3" s="9" t="e">
        <f t="array" ref="K3">INDEX(aus_stats!$I:$I,(MATCH($C3&amp;$E3&amp;$L3,aus_stats!$D:$D&amp;aus_stats!$F:$F&amp;aus_stats!$P:$P,0)))</f>
        <v>#N/A</v>
      </c>
      <c r="L3" s="9" t="e">
        <f t="array" ref="L3">INDEX(aus_stats!$P:$P,(MATCH($C3&amp;$E3&amp;"1",aus_stats!$D:$D&amp;aus_stats!$F:$F&amp;aus_stats!#REF!,0)))</f>
        <v>#N/A</v>
      </c>
      <c r="M3" s="9" t="str">
        <f t="array" ref="M3">INDEX(aus_stats!$I:$I,(MATCH($C3&amp;$E3&amp;"1",aus_stats!$D:$D&amp;aus_stats!$F:$F&amp;aus_stats!$Q:$Q,0)))</f>
        <v>Nigel MANSELL</v>
      </c>
      <c r="N3" s="9" t="str">
        <f t="array" ref="N3">INDEX(aus_stats!$R:$R,(MATCH($C3&amp;$M3,aus_stats!$D:$D&amp;aus_stats!$I:$I,0)))</f>
        <v>1'18''403</v>
      </c>
    </row>
    <row r="4" spans="1:16" ht="11.25" customHeight="1" x14ac:dyDescent="0.2">
      <c r="A4" s="9" t="str">
        <f t="shared" si="0"/>
        <v>1987Australie</v>
      </c>
      <c r="B4" s="3">
        <v>32096</v>
      </c>
      <c r="C4" s="9">
        <f t="shared" si="1"/>
        <v>1987</v>
      </c>
      <c r="D4" s="9" t="s">
        <v>1301</v>
      </c>
      <c r="E4" s="9" t="s">
        <v>12</v>
      </c>
      <c r="F4" s="12">
        <v>452</v>
      </c>
      <c r="G4" s="9">
        <v>82</v>
      </c>
      <c r="H4" s="10">
        <v>3.7789999999999999</v>
      </c>
      <c r="I4" s="11">
        <f t="shared" si="2"/>
        <v>309.87799999999999</v>
      </c>
      <c r="J4" s="9" t="str">
        <f t="array" ref="J4">INDEX(aus_stats!$I:$I,MATCH($C4&amp;$E4&amp;"1",aus_stats!$D:$D&amp;aus_stats!$F:$F&amp;"1",0))</f>
        <v>Gerhard BERGER</v>
      </c>
      <c r="K4" s="9" t="e">
        <f t="array" ref="K4">INDEX(aus_stats!$I:$I,(MATCH($C4&amp;$E4&amp;$L4,aus_stats!$D:$D&amp;aus_stats!$F:$F&amp;aus_stats!$P:$P,0)))</f>
        <v>#N/A</v>
      </c>
      <c r="L4" s="9" t="e">
        <f t="array" ref="L4">INDEX(aus_stats!$P:$P,(MATCH($C4&amp;$E4&amp;"1",aus_stats!$D:$D&amp;aus_stats!$F:$F&amp;aus_stats!#REF!,0)))</f>
        <v>#N/A</v>
      </c>
      <c r="M4" s="9" t="str">
        <f t="array" ref="M4">INDEX(aus_stats!$I:$I,(MATCH($C4&amp;$E4&amp;"1",aus_stats!$D:$D&amp;aus_stats!$F:$F&amp;aus_stats!$Q:$Q,0)))</f>
        <v>Gerhard BERGER</v>
      </c>
      <c r="N4" s="9" t="str">
        <f t="array" ref="N4">INDEX(aus_stats!$R:$R,(MATCH($C4&amp;$M4,aus_stats!$D:$D&amp;aus_stats!$I:$I,0)))</f>
        <v>1'17''267</v>
      </c>
    </row>
    <row r="5" spans="1:16" ht="11.25" customHeight="1" x14ac:dyDescent="0.2">
      <c r="A5" s="9" t="str">
        <f t="shared" si="0"/>
        <v>1988Australie</v>
      </c>
      <c r="B5" s="3">
        <v>32460</v>
      </c>
      <c r="C5" s="9">
        <f t="shared" si="1"/>
        <v>1988</v>
      </c>
      <c r="D5" s="9" t="s">
        <v>1301</v>
      </c>
      <c r="E5" s="9" t="s">
        <v>12</v>
      </c>
      <c r="F5" s="12">
        <v>468</v>
      </c>
      <c r="G5" s="9">
        <v>82</v>
      </c>
      <c r="H5" s="10">
        <v>3.78</v>
      </c>
      <c r="I5" s="11">
        <f t="shared" si="2"/>
        <v>309.95999999999998</v>
      </c>
      <c r="J5" s="9" t="str">
        <f t="array" ref="J5">INDEX(aus_stats!$I:$I,MATCH($C5&amp;$E5&amp;"1",aus_stats!$D:$D&amp;aus_stats!$F:$F&amp;"1",0))</f>
        <v>Alain PROST</v>
      </c>
      <c r="K5" s="9" t="e">
        <f t="array" ref="K5">INDEX(aus_stats!$I:$I,(MATCH($C5&amp;$E5&amp;$L5,aus_stats!$D:$D&amp;aus_stats!$F:$F&amp;aus_stats!$P:$P,0)))</f>
        <v>#N/A</v>
      </c>
      <c r="L5" s="9" t="e">
        <f t="array" ref="L5">INDEX(aus_stats!$P:$P,(MATCH($C5&amp;$E5&amp;"1",aus_stats!$D:$D&amp;aus_stats!$F:$F&amp;aus_stats!#REF!,0)))</f>
        <v>#N/A</v>
      </c>
      <c r="M5" s="9" t="str">
        <f t="array" ref="M5">INDEX(aus_stats!$I:$I,(MATCH($C5&amp;$E5&amp;"1",aus_stats!$D:$D&amp;aus_stats!$F:$F&amp;aus_stats!$Q:$Q,0)))</f>
        <v>Ayrton SENNA</v>
      </c>
      <c r="N5" s="9" t="str">
        <f t="array" ref="N5">INDEX(aus_stats!$R:$R,(MATCH($C5&amp;$M5,aus_stats!$D:$D&amp;aus_stats!$I:$I,0)))</f>
        <v>1'17''748</v>
      </c>
    </row>
    <row r="6" spans="1:16" ht="11.25" customHeight="1" x14ac:dyDescent="0.2">
      <c r="A6" s="9" t="str">
        <f t="shared" si="0"/>
        <v>1989Australie</v>
      </c>
      <c r="B6" s="3">
        <v>32817</v>
      </c>
      <c r="C6" s="9">
        <f t="shared" si="1"/>
        <v>1989</v>
      </c>
      <c r="D6" s="9" t="s">
        <v>1301</v>
      </c>
      <c r="E6" s="9" t="s">
        <v>12</v>
      </c>
      <c r="F6" s="12">
        <v>484</v>
      </c>
      <c r="G6" s="9">
        <v>70</v>
      </c>
      <c r="H6" s="10">
        <v>3.78</v>
      </c>
      <c r="I6" s="11">
        <f t="shared" si="2"/>
        <v>264.59999999999997</v>
      </c>
      <c r="J6" s="9" t="str">
        <f t="array" ref="J6">INDEX(aus_stats!$I:$I,MATCH($C6&amp;$E6&amp;"1",aus_stats!$D:$D&amp;aus_stats!$F:$F&amp;"1",0))</f>
        <v>Thierry BOUTSEN</v>
      </c>
      <c r="K6" s="9" t="e">
        <f t="array" ref="K6">INDEX(aus_stats!$I:$I,(MATCH($C6&amp;$E6&amp;$L6,aus_stats!$D:$D&amp;aus_stats!$F:$F&amp;aus_stats!$P:$P,0)))</f>
        <v>#N/A</v>
      </c>
      <c r="L6" s="9" t="e">
        <f t="array" ref="L6">INDEX(aus_stats!$P:$P,(MATCH($C6&amp;$E6&amp;"1",aus_stats!$D:$D&amp;aus_stats!$F:$F&amp;aus_stats!#REF!,0)))</f>
        <v>#N/A</v>
      </c>
      <c r="M6" s="9" t="str">
        <f t="array" ref="M6">INDEX(aus_stats!$I:$I,(MATCH($C6&amp;$E6&amp;"1",aus_stats!$D:$D&amp;aus_stats!$F:$F&amp;aus_stats!$Q:$Q,0)))</f>
        <v>Ayrton SENNA</v>
      </c>
      <c r="N6" s="9" t="str">
        <f t="array" ref="N6">INDEX(aus_stats!$R:$R,(MATCH($C6&amp;$M6,aus_stats!$D:$D&amp;aus_stats!$I:$I,0)))</f>
        <v>1'16''665</v>
      </c>
    </row>
    <row r="7" spans="1:16" ht="11.25" customHeight="1" x14ac:dyDescent="0.2">
      <c r="A7" s="9" t="str">
        <f t="shared" si="0"/>
        <v>1990Australie</v>
      </c>
      <c r="B7" s="3">
        <v>33181</v>
      </c>
      <c r="C7" s="9">
        <f t="shared" si="1"/>
        <v>1990</v>
      </c>
      <c r="D7" s="9" t="s">
        <v>1301</v>
      </c>
      <c r="E7" s="9" t="s">
        <v>12</v>
      </c>
      <c r="F7" s="12">
        <v>500</v>
      </c>
      <c r="G7" s="9">
        <v>81</v>
      </c>
      <c r="H7" s="10">
        <v>3.78</v>
      </c>
      <c r="I7" s="11">
        <f t="shared" si="2"/>
        <v>306.18</v>
      </c>
      <c r="J7" s="9" t="str">
        <f t="array" ref="J7">INDEX(aus_stats!$I:$I,MATCH($C7&amp;$E7&amp;"1",aus_stats!$D:$D&amp;aus_stats!$F:$F&amp;"1",0))</f>
        <v>Nelson PIQUET</v>
      </c>
      <c r="K7" s="9" t="e">
        <f t="array" ref="K7">INDEX(aus_stats!$I:$I,(MATCH($C7&amp;$E7&amp;$L7,aus_stats!$D:$D&amp;aus_stats!$F:$F&amp;aus_stats!$P:$P,0)))</f>
        <v>#N/A</v>
      </c>
      <c r="L7" s="9" t="e">
        <f t="array" ref="L7">INDEX(aus_stats!$P:$P,(MATCH($C7&amp;$E7&amp;"1",aus_stats!$D:$D&amp;aus_stats!$F:$F&amp;aus_stats!#REF!,0)))</f>
        <v>#N/A</v>
      </c>
      <c r="M7" s="9" t="str">
        <f t="array" ref="M7">INDEX(aus_stats!$I:$I,(MATCH($C7&amp;$E7&amp;"1",aus_stats!$D:$D&amp;aus_stats!$F:$F&amp;aus_stats!$Q:$Q,0)))</f>
        <v>Ayrton SENNA</v>
      </c>
      <c r="N7" s="9" t="str">
        <f t="array" ref="N7">INDEX(aus_stats!$R:$R,(MATCH($C7&amp;$M7,aus_stats!$D:$D&amp;aus_stats!$I:$I,0)))</f>
        <v>1'15''671</v>
      </c>
    </row>
    <row r="8" spans="1:16" ht="11.25" customHeight="1" x14ac:dyDescent="0.2">
      <c r="A8" s="9" t="str">
        <f t="shared" si="0"/>
        <v>1991Australie</v>
      </c>
      <c r="B8" s="3">
        <v>33545</v>
      </c>
      <c r="C8" s="9">
        <f t="shared" si="1"/>
        <v>1991</v>
      </c>
      <c r="D8" s="9" t="s">
        <v>1301</v>
      </c>
      <c r="E8" s="9" t="s">
        <v>12</v>
      </c>
      <c r="F8" s="12">
        <v>516</v>
      </c>
      <c r="G8" s="9">
        <v>14</v>
      </c>
      <c r="H8" s="10">
        <v>3.78</v>
      </c>
      <c r="I8" s="11">
        <f t="shared" si="2"/>
        <v>52.919999999999995</v>
      </c>
      <c r="J8" s="9" t="str">
        <f t="array" ref="J8">INDEX(aus_stats!$I:$I,MATCH($C8&amp;$E8&amp;"1",aus_stats!$D:$D&amp;aus_stats!$F:$F&amp;"1",0))</f>
        <v>Ayrton SENNA</v>
      </c>
      <c r="K8" s="9" t="e">
        <f t="array" ref="K8">INDEX(aus_stats!$I:$I,(MATCH($C8&amp;$E8&amp;$L8,aus_stats!$D:$D&amp;aus_stats!$F:$F&amp;aus_stats!$P:$P,0)))</f>
        <v>#N/A</v>
      </c>
      <c r="L8" s="9" t="e">
        <f t="array" ref="L8">INDEX(aus_stats!$P:$P,(MATCH($C8&amp;$E8&amp;"1",aus_stats!$D:$D&amp;aus_stats!$F:$F&amp;aus_stats!#REF!,0)))</f>
        <v>#N/A</v>
      </c>
      <c r="M8" s="9" t="str">
        <f t="array" ref="M8">INDEX(aus_stats!$I:$I,(MATCH($C8&amp;$E8&amp;"1",aus_stats!$D:$D&amp;aus_stats!$F:$F&amp;aus_stats!$Q:$Q,0)))</f>
        <v>Ayrton SENNA</v>
      </c>
      <c r="N8" s="9" t="str">
        <f t="array" ref="N8">INDEX(aus_stats!$R:$R,(MATCH($C8&amp;$M8,aus_stats!$D:$D&amp;aus_stats!$I:$I,0)))</f>
        <v>1'14''041</v>
      </c>
    </row>
    <row r="9" spans="1:16" ht="11.25" customHeight="1" x14ac:dyDescent="0.2">
      <c r="A9" s="9" t="str">
        <f t="shared" si="0"/>
        <v>1992Australie</v>
      </c>
      <c r="B9" s="3">
        <v>33916</v>
      </c>
      <c r="C9" s="9">
        <f t="shared" si="1"/>
        <v>1992</v>
      </c>
      <c r="D9" s="9" t="s">
        <v>1301</v>
      </c>
      <c r="E9" s="9" t="s">
        <v>12</v>
      </c>
      <c r="F9" s="12">
        <v>532</v>
      </c>
      <c r="G9" s="9">
        <v>81</v>
      </c>
      <c r="H9" s="10">
        <v>3.78</v>
      </c>
      <c r="I9" s="11">
        <f t="shared" si="2"/>
        <v>306.18</v>
      </c>
      <c r="J9" s="9" t="str">
        <f t="array" ref="J9">INDEX(aus_stats!$I:$I,MATCH($C9&amp;$E9&amp;"1",aus_stats!$D:$D&amp;aus_stats!$F:$F&amp;"1",0))</f>
        <v>Gerhard BERGER</v>
      </c>
      <c r="K9" s="9" t="e">
        <f t="array" ref="K9">INDEX(aus_stats!$I:$I,(MATCH($C9&amp;$E9&amp;$L9,aus_stats!$D:$D&amp;aus_stats!$F:$F&amp;aus_stats!$P:$P,0)))</f>
        <v>#N/A</v>
      </c>
      <c r="L9" s="9" t="e">
        <f t="array" ref="L9">INDEX(aus_stats!$P:$P,(MATCH($C9&amp;$E9&amp;"1",aus_stats!$D:$D&amp;aus_stats!$F:$F&amp;aus_stats!#REF!,0)))</f>
        <v>#N/A</v>
      </c>
      <c r="M9" s="9" t="str">
        <f t="array" ref="M9">INDEX(aus_stats!$I:$I,(MATCH($C9&amp;$E9&amp;"1",aus_stats!$D:$D&amp;aus_stats!$F:$F&amp;aus_stats!$Q:$Q,0)))</f>
        <v>Nigel MANSELL</v>
      </c>
      <c r="N9" s="9" t="str">
        <f t="array" ref="N9">INDEX(aus_stats!$R:$R,(MATCH($C9&amp;$M9,aus_stats!$D:$D&amp;aus_stats!$I:$I,0)))</f>
        <v>1'13''732</v>
      </c>
    </row>
    <row r="10" spans="1:16" ht="11.25" customHeight="1" x14ac:dyDescent="0.2">
      <c r="A10" s="9" t="str">
        <f t="shared" si="0"/>
        <v>1993Australie</v>
      </c>
      <c r="B10" s="3">
        <v>34280</v>
      </c>
      <c r="C10" s="9">
        <f t="shared" si="1"/>
        <v>1993</v>
      </c>
      <c r="D10" s="9" t="s">
        <v>1301</v>
      </c>
      <c r="E10" s="9" t="s">
        <v>12</v>
      </c>
      <c r="F10" s="12">
        <v>548</v>
      </c>
      <c r="G10" s="9">
        <v>79</v>
      </c>
      <c r="H10" s="10">
        <v>3.78</v>
      </c>
      <c r="I10" s="11">
        <f t="shared" si="2"/>
        <v>298.62</v>
      </c>
      <c r="J10" s="9" t="str">
        <f t="array" ref="J10">INDEX(aus_stats!$I:$I,MATCH($C10&amp;$E10&amp;"1",aus_stats!$D:$D&amp;aus_stats!$F:$F&amp;"1",0))</f>
        <v>Ayrton SENNA</v>
      </c>
      <c r="K10" s="9" t="e">
        <f t="array" ref="K10">INDEX(aus_stats!$I:$I,(MATCH($C10&amp;$E10&amp;$L10,aus_stats!$D:$D&amp;aus_stats!$F:$F&amp;aus_stats!$P:$P,0)))</f>
        <v>#N/A</v>
      </c>
      <c r="L10" s="9" t="e">
        <f t="array" ref="L10">INDEX(aus_stats!$P:$P,(MATCH($C10&amp;$E10&amp;"1",aus_stats!$D:$D&amp;aus_stats!$F:$F&amp;aus_stats!#REF!,0)))</f>
        <v>#N/A</v>
      </c>
      <c r="M10" s="9" t="str">
        <f t="array" ref="M10">INDEX(aus_stats!$I:$I,(MATCH($C10&amp;$E10&amp;"1",aus_stats!$D:$D&amp;aus_stats!$F:$F&amp;aus_stats!$Q:$Q,0)))</f>
        <v>Ayrton SENNA</v>
      </c>
      <c r="N10" s="9" t="str">
        <f t="array" ref="N10">INDEX(aus_stats!$R:$R,(MATCH($C10&amp;$M10,aus_stats!$D:$D&amp;aus_stats!$I:$I,0)))</f>
        <v>1'13''371</v>
      </c>
    </row>
    <row r="11" spans="1:16" ht="11.25" customHeight="1" x14ac:dyDescent="0.2">
      <c r="A11" s="9" t="str">
        <f t="shared" si="0"/>
        <v>1994Australie</v>
      </c>
      <c r="B11" s="3">
        <v>34651</v>
      </c>
      <c r="C11" s="9">
        <f t="shared" si="1"/>
        <v>1994</v>
      </c>
      <c r="D11" s="9" t="s">
        <v>1301</v>
      </c>
      <c r="E11" s="9" t="s">
        <v>12</v>
      </c>
      <c r="F11" s="12">
        <v>564</v>
      </c>
      <c r="G11" s="9">
        <v>81</v>
      </c>
      <c r="H11" s="10">
        <v>3.78</v>
      </c>
      <c r="I11" s="11">
        <f t="shared" si="2"/>
        <v>306.18</v>
      </c>
      <c r="J11" s="9" t="str">
        <f t="array" ref="J11">INDEX(aus_stats!$I:$I,MATCH($C11&amp;$E11&amp;"1",aus_stats!$D:$D&amp;aus_stats!$F:$F&amp;"1",0))</f>
        <v>Nigel MANSELL</v>
      </c>
      <c r="K11" s="9" t="e">
        <f t="array" ref="K11">INDEX(aus_stats!$I:$I,(MATCH($C11&amp;$E11&amp;$L11,aus_stats!$D:$D&amp;aus_stats!$F:$F&amp;aus_stats!$P:$P,0)))</f>
        <v>#N/A</v>
      </c>
      <c r="L11" s="9" t="e">
        <f t="array" ref="L11">INDEX(aus_stats!$P:$P,(MATCH($C11&amp;$E11&amp;"1",aus_stats!$D:$D&amp;aus_stats!$F:$F&amp;aus_stats!#REF!,0)))</f>
        <v>#N/A</v>
      </c>
      <c r="M11" s="9" t="str">
        <f t="array" ref="M11">INDEX(aus_stats!$I:$I,(MATCH($C11&amp;$E11&amp;"1",aus_stats!$D:$D&amp;aus_stats!$F:$F&amp;aus_stats!$Q:$Q,0)))</f>
        <v>Nigel MANSELL</v>
      </c>
      <c r="N11" s="9" t="str">
        <f t="array" ref="N11">INDEX(aus_stats!$R:$R,(MATCH($C11&amp;$M11,aus_stats!$D:$D&amp;aus_stats!$I:$I,0)))</f>
        <v>1'16''179</v>
      </c>
    </row>
    <row r="12" spans="1:16" ht="11.25" customHeight="1" x14ac:dyDescent="0.2">
      <c r="A12" s="9" t="str">
        <f t="shared" si="0"/>
        <v>1995Australie</v>
      </c>
      <c r="B12" s="3">
        <v>35015</v>
      </c>
      <c r="C12" s="9">
        <f t="shared" si="1"/>
        <v>1995</v>
      </c>
      <c r="D12" s="9" t="s">
        <v>1301</v>
      </c>
      <c r="E12" s="9" t="s">
        <v>12</v>
      </c>
      <c r="F12" s="12">
        <v>581</v>
      </c>
      <c r="G12" s="9">
        <v>81</v>
      </c>
      <c r="H12" s="10">
        <v>3.78</v>
      </c>
      <c r="I12" s="11">
        <f t="shared" si="2"/>
        <v>306.18</v>
      </c>
      <c r="J12" s="9" t="str">
        <f t="array" ref="J12">INDEX(aus_stats!$I:$I,MATCH($C12&amp;$E12&amp;"1",aus_stats!$D:$D&amp;aus_stats!$F:$F&amp;"1",0))</f>
        <v>Damon HILL</v>
      </c>
      <c r="K12" s="9" t="e">
        <f t="array" ref="K12">INDEX(aus_stats!$I:$I,(MATCH($C12&amp;$E12&amp;$L12,aus_stats!$D:$D&amp;aus_stats!$F:$F&amp;aus_stats!$P:$P,0)))</f>
        <v>#N/A</v>
      </c>
      <c r="L12" s="9" t="e">
        <f t="array" ref="L12">INDEX(aus_stats!$P:$P,(MATCH($C12&amp;$E12&amp;"1",aus_stats!$D:$D&amp;aus_stats!$F:$F&amp;aus_stats!#REF!,0)))</f>
        <v>#N/A</v>
      </c>
      <c r="M12" s="9" t="str">
        <f t="array" ref="M12">INDEX(aus_stats!$I:$I,(MATCH($C12&amp;$E12&amp;"1",aus_stats!$D:$D&amp;aus_stats!$F:$F&amp;aus_stats!$Q:$Q,0)))</f>
        <v>Damon HILL</v>
      </c>
      <c r="N12" s="9" t="str">
        <f t="array" ref="N12">INDEX(aus_stats!$R:$R,(MATCH($C12&amp;$M12,aus_stats!$D:$D&amp;aus_stats!$I:$I,0)))</f>
        <v>1'15''505</v>
      </c>
    </row>
    <row r="13" spans="1:16" ht="11.25" customHeight="1" x14ac:dyDescent="0.2">
      <c r="A13" s="9" t="str">
        <f t="shared" si="0"/>
        <v>1996Australie</v>
      </c>
      <c r="B13" s="3">
        <v>35134</v>
      </c>
      <c r="C13" s="9">
        <f t="shared" si="1"/>
        <v>1996</v>
      </c>
      <c r="D13" s="9" t="s">
        <v>11</v>
      </c>
      <c r="E13" s="9" t="s">
        <v>12</v>
      </c>
      <c r="F13" s="12">
        <v>582</v>
      </c>
      <c r="G13" s="9">
        <v>58</v>
      </c>
      <c r="H13" s="10">
        <v>5.3019999999999996</v>
      </c>
      <c r="I13" s="11">
        <f t="shared" si="2"/>
        <v>307.51599999999996</v>
      </c>
      <c r="J13" s="9" t="str">
        <f t="array" ref="J13">INDEX(aus_stats!$I:$I,MATCH($C13&amp;$E13&amp;"1",aus_stats!$D:$D&amp;aus_stats!$F:$F&amp;"1",0))</f>
        <v>Damon HILL</v>
      </c>
      <c r="K13" s="9" t="e">
        <f t="array" ref="K13">INDEX(aus_stats!$I:$I,(MATCH($C13&amp;$E13&amp;$L13,aus_stats!$D:$D&amp;aus_stats!$F:$F&amp;aus_stats!$P:$P,0)))</f>
        <v>#N/A</v>
      </c>
      <c r="L13" s="9" t="e">
        <f t="array" ref="L13">INDEX(aus_stats!$P:$P,(MATCH($C13&amp;$E13&amp;"1",aus_stats!$D:$D&amp;aus_stats!$F:$F&amp;aus_stats!#REF!,0)))</f>
        <v>#N/A</v>
      </c>
      <c r="M13" s="9" t="str">
        <f t="array" ref="M13">INDEX(aus_stats!$I:$I,(MATCH($C13&amp;$E13&amp;"1",aus_stats!$D:$D&amp;aus_stats!$F:$F&amp;aus_stats!$Q:$Q,0)))</f>
        <v>Jacques VILLENEUVE</v>
      </c>
      <c r="N13" s="9" t="str">
        <f t="array" ref="N13">INDEX(aus_stats!$R:$R,(MATCH($C13&amp;$M13,aus_stats!$D:$D&amp;aus_stats!$I:$I,0)))</f>
        <v>1'32''371</v>
      </c>
    </row>
    <row r="14" spans="1:16" ht="11.25" customHeight="1" x14ac:dyDescent="0.2">
      <c r="A14" s="9" t="str">
        <f t="shared" si="0"/>
        <v>1997Australie</v>
      </c>
      <c r="B14" s="3">
        <v>35498</v>
      </c>
      <c r="C14" s="9">
        <f t="shared" si="1"/>
        <v>1997</v>
      </c>
      <c r="D14" s="9" t="s">
        <v>11</v>
      </c>
      <c r="E14" s="9" t="s">
        <v>12</v>
      </c>
      <c r="F14" s="12">
        <v>598</v>
      </c>
      <c r="G14" s="9">
        <v>58</v>
      </c>
      <c r="H14" s="10">
        <v>5.3019999999999996</v>
      </c>
      <c r="I14" s="11">
        <f t="shared" si="2"/>
        <v>307.51599999999996</v>
      </c>
      <c r="J14" s="9" t="str">
        <f t="array" ref="J14">INDEX(aus_stats!$I:$I,MATCH($C14&amp;$E14&amp;"1",aus_stats!$D:$D&amp;aus_stats!$F:$F&amp;"1",0))</f>
        <v>David COULTHARD</v>
      </c>
      <c r="K14" s="9" t="e">
        <f t="array" ref="K14">INDEX(aus_stats!$I:$I,(MATCH($C14&amp;$E14&amp;$L14,aus_stats!$D:$D&amp;aus_stats!$F:$F&amp;aus_stats!$P:$P,0)))</f>
        <v>#N/A</v>
      </c>
      <c r="L14" s="9" t="e">
        <f t="array" ref="L14">INDEX(aus_stats!$P:$P,(MATCH($C14&amp;$E14&amp;"1",aus_stats!$D:$D&amp;aus_stats!$F:$F&amp;aus_stats!#REF!,0)))</f>
        <v>#N/A</v>
      </c>
      <c r="M14" s="9" t="str">
        <f t="array" ref="M14">INDEX(aus_stats!$I:$I,(MATCH($C14&amp;$E14&amp;"1",aus_stats!$D:$D&amp;aus_stats!$F:$F&amp;aus_stats!$Q:$Q,0)))</f>
        <v>Jacques VILLENEUVE</v>
      </c>
      <c r="N14" s="9" t="str">
        <f t="array" ref="N14">INDEX(aus_stats!$R:$R,(MATCH($C14&amp;$M14,aus_stats!$D:$D&amp;aus_stats!$I:$I,0)))</f>
        <v>1'29''369</v>
      </c>
    </row>
    <row r="15" spans="1:16" ht="11.25" customHeight="1" x14ac:dyDescent="0.2">
      <c r="A15" s="9" t="str">
        <f t="shared" si="0"/>
        <v>1998Australie</v>
      </c>
      <c r="B15" s="3">
        <v>35862</v>
      </c>
      <c r="C15" s="9">
        <f t="shared" si="1"/>
        <v>1998</v>
      </c>
      <c r="D15" s="9" t="s">
        <v>11</v>
      </c>
      <c r="E15" s="9" t="s">
        <v>12</v>
      </c>
      <c r="F15" s="12">
        <v>615</v>
      </c>
      <c r="G15" s="9">
        <v>58</v>
      </c>
      <c r="H15" s="10">
        <v>5.3019999999999996</v>
      </c>
      <c r="I15" s="11">
        <f t="shared" si="2"/>
        <v>307.51599999999996</v>
      </c>
      <c r="J15" s="9" t="str">
        <f t="array" ref="J15">INDEX(aus_stats!$I:$I,MATCH($C15&amp;$E15&amp;"1",aus_stats!$D:$D&amp;aus_stats!$F:$F&amp;"1",0))</f>
        <v>Mika HAKKINEN</v>
      </c>
      <c r="K15" s="9" t="e">
        <f t="array" ref="K15">INDEX(aus_stats!$I:$I,(MATCH($C15&amp;$E15&amp;$L15,aus_stats!$D:$D&amp;aus_stats!$F:$F&amp;aus_stats!$P:$P,0)))</f>
        <v>#N/A</v>
      </c>
      <c r="L15" s="9" t="e">
        <f t="array" ref="L15">INDEX(aus_stats!$P:$P,(MATCH($C15&amp;$E15&amp;"1",aus_stats!$D:$D&amp;aus_stats!$F:$F&amp;aus_stats!#REF!,0)))</f>
        <v>#N/A</v>
      </c>
      <c r="M15" s="9" t="str">
        <f t="array" ref="M15">INDEX(aus_stats!$I:$I,(MATCH($C15&amp;$E15&amp;"1",aus_stats!$D:$D&amp;aus_stats!$F:$F&amp;aus_stats!$Q:$Q,0)))</f>
        <v>Mika HAKKINEN</v>
      </c>
      <c r="N15" s="9" t="str">
        <f t="array" ref="N15">INDEX(aus_stats!$R:$R,(MATCH($C15&amp;$M15,aus_stats!$D:$D&amp;aus_stats!$I:$I,0)))</f>
        <v>1'30''010</v>
      </c>
    </row>
    <row r="16" spans="1:16" ht="11.25" customHeight="1" x14ac:dyDescent="0.2">
      <c r="A16" s="9" t="str">
        <f t="shared" si="0"/>
        <v>1999Australie</v>
      </c>
      <c r="B16" s="3">
        <v>36226</v>
      </c>
      <c r="C16" s="9">
        <f t="shared" si="1"/>
        <v>1999</v>
      </c>
      <c r="D16" s="9" t="s">
        <v>11</v>
      </c>
      <c r="E16" s="9" t="s">
        <v>12</v>
      </c>
      <c r="F16" s="12">
        <v>631</v>
      </c>
      <c r="G16" s="9">
        <v>57</v>
      </c>
      <c r="H16" s="10">
        <v>5.3019999999999996</v>
      </c>
      <c r="I16" s="11">
        <f t="shared" si="2"/>
        <v>302.214</v>
      </c>
      <c r="J16" s="9" t="str">
        <f t="array" ref="J16">INDEX(aus_stats!$I:$I,MATCH($C16&amp;$E16&amp;"1",aus_stats!$D:$D&amp;aus_stats!$F:$F&amp;"1",0))</f>
        <v>Eddie IRVINE</v>
      </c>
      <c r="K16" s="9" t="e">
        <f t="array" ref="K16">INDEX(aus_stats!$I:$I,(MATCH($C16&amp;$E16&amp;$L16,aus_stats!$D:$D&amp;aus_stats!$F:$F&amp;aus_stats!$P:$P,0)))</f>
        <v>#N/A</v>
      </c>
      <c r="L16" s="9" t="e">
        <f t="array" ref="L16">INDEX(aus_stats!$P:$P,(MATCH($C16&amp;$E16&amp;"1",aus_stats!$D:$D&amp;aus_stats!$F:$F&amp;aus_stats!#REF!,0)))</f>
        <v>#N/A</v>
      </c>
      <c r="M16" s="9" t="str">
        <f t="array" ref="M16">INDEX(aus_stats!$I:$I,(MATCH($C16&amp;$E16&amp;"1",aus_stats!$D:$D&amp;aus_stats!$F:$F&amp;aus_stats!$Q:$Q,0)))</f>
        <v>Mika HAKKINEN</v>
      </c>
      <c r="N16" s="9" t="str">
        <f t="array" ref="N16">INDEX(aus_stats!$R:$R,(MATCH($C16&amp;$M16,aus_stats!$D:$D&amp;aus_stats!$I:$I,0)))</f>
        <v>1'30''462</v>
      </c>
    </row>
    <row r="17" spans="1:14" ht="11.25" customHeight="1" x14ac:dyDescent="0.2">
      <c r="A17" s="9" t="str">
        <f t="shared" si="0"/>
        <v>2000Australie</v>
      </c>
      <c r="B17" s="3">
        <v>36597</v>
      </c>
      <c r="C17" s="9">
        <f t="shared" si="1"/>
        <v>2000</v>
      </c>
      <c r="D17" s="9" t="s">
        <v>11</v>
      </c>
      <c r="E17" s="9" t="s">
        <v>12</v>
      </c>
      <c r="F17" s="12">
        <v>647</v>
      </c>
      <c r="G17" s="9">
        <v>58</v>
      </c>
      <c r="H17" s="10">
        <v>5.3019999999999996</v>
      </c>
      <c r="I17" s="11">
        <f t="shared" si="2"/>
        <v>307.51599999999996</v>
      </c>
      <c r="J17" s="9" t="str">
        <f t="array" ref="J17">INDEX(aus_stats!$I:$I,MATCH($C17&amp;$E17&amp;"1",aus_stats!$D:$D&amp;aus_stats!$F:$F&amp;"1",0))</f>
        <v>Michael SCHUMACHER</v>
      </c>
      <c r="K17" s="9" t="e">
        <f t="array" ref="K17">INDEX(aus_stats!$I:$I,(MATCH($C17&amp;$E17&amp;$L17,aus_stats!$D:$D&amp;aus_stats!$F:$F&amp;aus_stats!$P:$P,0)))</f>
        <v>#N/A</v>
      </c>
      <c r="L17" s="9" t="e">
        <f t="array" ref="L17">INDEX(aus_stats!$P:$P,(MATCH($C17&amp;$E17&amp;"1",aus_stats!$D:$D&amp;aus_stats!$F:$F&amp;aus_stats!#REF!,0)))</f>
        <v>#N/A</v>
      </c>
      <c r="M17" s="9" t="str">
        <f t="array" ref="M17">INDEX(aus_stats!$I:$I,(MATCH($C17&amp;$E17&amp;"1",aus_stats!$D:$D&amp;aus_stats!$F:$F&amp;aus_stats!$Q:$Q,0)))</f>
        <v>Mika HAKKINEN</v>
      </c>
      <c r="N17" s="9" t="str">
        <f t="array" ref="N17">INDEX(aus_stats!$R:$R,(MATCH($C17&amp;$M17,aus_stats!$D:$D&amp;aus_stats!$I:$I,0)))</f>
        <v>1'30''556</v>
      </c>
    </row>
    <row r="18" spans="1:14" ht="11.25" customHeight="1" x14ac:dyDescent="0.2">
      <c r="A18" s="9" t="str">
        <f t="shared" si="0"/>
        <v>2001Australie</v>
      </c>
      <c r="B18" s="3">
        <v>36954</v>
      </c>
      <c r="C18" s="9">
        <f t="shared" si="1"/>
        <v>2001</v>
      </c>
      <c r="D18" s="9" t="s">
        <v>11</v>
      </c>
      <c r="E18" s="9" t="s">
        <v>12</v>
      </c>
      <c r="F18" s="12">
        <v>664</v>
      </c>
      <c r="G18" s="9">
        <v>58</v>
      </c>
      <c r="H18" s="10">
        <v>5.3019999999999996</v>
      </c>
      <c r="I18" s="11">
        <f t="shared" si="2"/>
        <v>307.51599999999996</v>
      </c>
      <c r="J18" s="9" t="str">
        <f t="array" ref="J18">INDEX(aus_stats!$I:$I,MATCH($C18&amp;$E18&amp;"1",aus_stats!$D:$D&amp;aus_stats!$F:$F&amp;"1",0))</f>
        <v>Michael SCHUMACHER</v>
      </c>
      <c r="K18" s="9" t="e">
        <f t="array" ref="K18">INDEX(aus_stats!$I:$I,(MATCH($C18&amp;$E18&amp;$L18,aus_stats!$D:$D&amp;aus_stats!$F:$F&amp;aus_stats!$P:$P,0)))</f>
        <v>#N/A</v>
      </c>
      <c r="L18" s="9" t="e">
        <f t="array" ref="L18">INDEX(aus_stats!$P:$P,(MATCH($C18&amp;$E18&amp;"1",aus_stats!$D:$D&amp;aus_stats!$F:$F&amp;aus_stats!#REF!,0)))</f>
        <v>#N/A</v>
      </c>
      <c r="M18" s="9" t="str">
        <f t="array" ref="M18">INDEX(aus_stats!$I:$I,(MATCH($C18&amp;$E18&amp;"1",aus_stats!$D:$D&amp;aus_stats!$F:$F&amp;aus_stats!$Q:$Q,0)))</f>
        <v>Michael SCHUMACHER</v>
      </c>
      <c r="N18" s="9" t="str">
        <f t="array" ref="N18">INDEX(aus_stats!$R:$R,(MATCH($C18&amp;$M18,aus_stats!$D:$D&amp;aus_stats!$I:$I,0)))</f>
        <v>1'26''892</v>
      </c>
    </row>
    <row r="19" spans="1:14" ht="11.25" customHeight="1" x14ac:dyDescent="0.2">
      <c r="A19" s="9" t="str">
        <f t="shared" si="0"/>
        <v>2002Australie</v>
      </c>
      <c r="B19" s="3">
        <v>37318</v>
      </c>
      <c r="C19" s="9">
        <f t="shared" si="1"/>
        <v>2002</v>
      </c>
      <c r="D19" s="9" t="s">
        <v>11</v>
      </c>
      <c r="E19" s="9" t="s">
        <v>12</v>
      </c>
      <c r="F19" s="12">
        <v>681</v>
      </c>
      <c r="G19" s="9">
        <v>58</v>
      </c>
      <c r="H19" s="10">
        <v>5.3029999999999999</v>
      </c>
      <c r="I19" s="11">
        <f t="shared" si="2"/>
        <v>307.57400000000001</v>
      </c>
      <c r="J19" s="9" t="str">
        <f t="array" ref="J19">INDEX(aus_stats!$I:$I,MATCH($C19&amp;$E19&amp;"1",aus_stats!$D:$D&amp;aus_stats!$F:$F&amp;"1",0))</f>
        <v>Michael SCHUMACHER</v>
      </c>
      <c r="K19" s="9" t="e">
        <f t="array" ref="K19">INDEX(aus_stats!$I:$I,(MATCH($C19&amp;$E19&amp;$L19,aus_stats!$D:$D&amp;aus_stats!$F:$F&amp;aus_stats!$P:$P,0)))</f>
        <v>#N/A</v>
      </c>
      <c r="L19" s="9" t="e">
        <f t="array" ref="L19">INDEX(aus_stats!$P:$P,(MATCH($C19&amp;$E19&amp;"1",aus_stats!$D:$D&amp;aus_stats!$F:$F&amp;aus_stats!#REF!,0)))</f>
        <v>#N/A</v>
      </c>
      <c r="M19" s="9" t="str">
        <f t="array" ref="M19">INDEX(aus_stats!$I:$I,(MATCH($C19&amp;$E19&amp;"1",aus_stats!$D:$D&amp;aus_stats!$F:$F&amp;aus_stats!$Q:$Q,0)))</f>
        <v>Rubens BARRICHELLO</v>
      </c>
      <c r="N19" s="9" t="str">
        <f t="array" ref="N19">INDEX(aus_stats!$R:$R,(MATCH($C19&amp;$M19,aus_stats!$D:$D&amp;aus_stats!$I:$I,0)))</f>
        <v>1'25''843</v>
      </c>
    </row>
    <row r="20" spans="1:14" ht="11.25" customHeight="1" x14ac:dyDescent="0.2">
      <c r="A20" s="9" t="str">
        <f t="shared" si="0"/>
        <v>2003Australie</v>
      </c>
      <c r="B20" s="3">
        <v>37689</v>
      </c>
      <c r="C20" s="9">
        <f t="shared" si="1"/>
        <v>2003</v>
      </c>
      <c r="D20" s="9" t="s">
        <v>11</v>
      </c>
      <c r="E20" s="9" t="s">
        <v>12</v>
      </c>
      <c r="F20" s="12">
        <v>698</v>
      </c>
      <c r="G20" s="9">
        <v>58</v>
      </c>
      <c r="H20" s="10">
        <v>5.3029999999999999</v>
      </c>
      <c r="I20" s="11">
        <f t="shared" si="2"/>
        <v>307.57400000000001</v>
      </c>
      <c r="J20" s="9" t="str">
        <f t="array" ref="J20">INDEX(aus_stats!$I:$I,MATCH($C20&amp;$E20&amp;"1",aus_stats!$D:$D&amp;aus_stats!$F:$F&amp;"1",0))</f>
        <v>David COULTHARD</v>
      </c>
      <c r="K20" s="9" t="e">
        <f t="array" ref="K20">INDEX(aus_stats!$I:$I,(MATCH($C20&amp;$E20&amp;$L20,aus_stats!$D:$D&amp;aus_stats!$F:$F&amp;aus_stats!$P:$P,0)))</f>
        <v>#N/A</v>
      </c>
      <c r="L20" s="9" t="e">
        <f t="array" ref="L20">INDEX(aus_stats!$P:$P,(MATCH($C20&amp;$E20&amp;"1",aus_stats!$D:$D&amp;aus_stats!$F:$F&amp;aus_stats!#REF!,0)))</f>
        <v>#N/A</v>
      </c>
      <c r="M20" s="9" t="str">
        <f t="array" ref="M20">INDEX(aus_stats!$I:$I,(MATCH($C20&amp;$E20&amp;"1",aus_stats!$D:$D&amp;aus_stats!$F:$F&amp;aus_stats!$Q:$Q,0)))</f>
        <v>Michael SCHUMACHER</v>
      </c>
      <c r="N20" s="9" t="str">
        <f t="array" ref="N20">INDEX(aus_stats!$R:$R,(MATCH($C20&amp;$M20,aus_stats!$D:$D&amp;aus_stats!$I:$I,0)))</f>
        <v>1'27''173</v>
      </c>
    </row>
    <row r="21" spans="1:14" ht="11.25" customHeight="1" x14ac:dyDescent="0.2">
      <c r="A21" s="9" t="str">
        <f t="shared" si="0"/>
        <v>2004Australie</v>
      </c>
      <c r="B21" s="3">
        <v>38053</v>
      </c>
      <c r="C21" s="9">
        <f t="shared" si="1"/>
        <v>2004</v>
      </c>
      <c r="D21" s="9" t="s">
        <v>11</v>
      </c>
      <c r="E21" s="9" t="s">
        <v>12</v>
      </c>
      <c r="F21" s="12">
        <v>714</v>
      </c>
      <c r="G21" s="9">
        <v>58</v>
      </c>
      <c r="H21" s="10">
        <v>5.3029999999999999</v>
      </c>
      <c r="I21" s="11">
        <f t="shared" si="2"/>
        <v>307.57400000000001</v>
      </c>
      <c r="J21" s="9" t="str">
        <f t="array" ref="J21">INDEX(aus_stats!$I:$I,MATCH($C21&amp;$E21&amp;"1",aus_stats!$D:$D&amp;aus_stats!$F:$F&amp;"1",0))</f>
        <v>Michael SCHUMACHER</v>
      </c>
      <c r="K21" s="9" t="e">
        <f t="array" ref="K21">INDEX(aus_stats!$I:$I,(MATCH($C21&amp;$E21&amp;$L21,aus_stats!$D:$D&amp;aus_stats!$F:$F&amp;aus_stats!$P:$P,0)))</f>
        <v>#N/A</v>
      </c>
      <c r="L21" s="9" t="e">
        <f t="array" ref="L21">INDEX(aus_stats!$P:$P,(MATCH($C21&amp;$E21&amp;"1",aus_stats!$D:$D&amp;aus_stats!$F:$F&amp;aus_stats!#REF!,0)))</f>
        <v>#N/A</v>
      </c>
      <c r="M21" s="9" t="str">
        <f t="array" ref="M21">INDEX(aus_stats!$I:$I,(MATCH($C21&amp;$E21&amp;"1",aus_stats!$D:$D&amp;aus_stats!$F:$F&amp;aus_stats!$Q:$Q,0)))</f>
        <v>Michael SCHUMACHER</v>
      </c>
      <c r="N21" s="9" t="str">
        <f t="array" ref="N21">INDEX(aus_stats!$R:$R,(MATCH($C21&amp;$M21,aus_stats!$D:$D&amp;aus_stats!$I:$I,0)))</f>
        <v>1'24''408</v>
      </c>
    </row>
    <row r="22" spans="1:14" ht="11.25" customHeight="1" x14ac:dyDescent="0.2">
      <c r="A22" s="9" t="str">
        <f t="shared" si="0"/>
        <v>2005Australie</v>
      </c>
      <c r="B22" s="3">
        <v>38417</v>
      </c>
      <c r="C22" s="9">
        <f t="shared" si="1"/>
        <v>2005</v>
      </c>
      <c r="D22" s="9" t="s">
        <v>11</v>
      </c>
      <c r="E22" s="9" t="s">
        <v>12</v>
      </c>
      <c r="F22" s="12">
        <v>732</v>
      </c>
      <c r="G22" s="9">
        <v>57</v>
      </c>
      <c r="H22" s="10">
        <v>5.3029999999999999</v>
      </c>
      <c r="I22" s="11">
        <f t="shared" si="2"/>
        <v>302.27100000000002</v>
      </c>
      <c r="J22" s="9" t="str">
        <f t="array" ref="J22">INDEX(aus_stats!$I:$I,MATCH($C22&amp;$E22&amp;"1",aus_stats!$D:$D&amp;aus_stats!$F:$F&amp;"1",0))</f>
        <v>Giancarlo FISICHELLA</v>
      </c>
      <c r="K22" s="9" t="e">
        <f t="array" ref="K22">INDEX(aus_stats!$I:$I,(MATCH($C22&amp;$E22&amp;$L22,aus_stats!$D:$D&amp;aus_stats!$F:$F&amp;aus_stats!$P:$P,0)))</f>
        <v>#N/A</v>
      </c>
      <c r="L22" s="9" t="e">
        <f t="array" ref="L22">INDEX(aus_stats!$P:$P,(MATCH($C22&amp;$E22&amp;"1",aus_stats!$D:$D&amp;aus_stats!$F:$F&amp;aus_stats!#REF!,0)))</f>
        <v>#N/A</v>
      </c>
      <c r="M22" s="9" t="str">
        <f t="array" ref="M22">INDEX(aus_stats!$I:$I,(MATCH($C22&amp;$E22&amp;"1",aus_stats!$D:$D&amp;aus_stats!$F:$F&amp;aus_stats!$Q:$Q,0)))</f>
        <v>Giancarlo FISICHELLA</v>
      </c>
      <c r="N22" s="9" t="str">
        <f t="array" ref="N22">INDEX(aus_stats!$R:$R,(MATCH($C22&amp;$M22,aus_stats!$D:$D&amp;aus_stats!$I:$I,0)))</f>
        <v>3'01''460</v>
      </c>
    </row>
    <row r="23" spans="1:14" ht="11.25" customHeight="1" x14ac:dyDescent="0.2">
      <c r="A23" s="9" t="str">
        <f t="shared" si="0"/>
        <v>2006Australie</v>
      </c>
      <c r="B23" s="3">
        <v>38809</v>
      </c>
      <c r="C23" s="9">
        <f t="shared" si="1"/>
        <v>2006</v>
      </c>
      <c r="D23" s="9" t="s">
        <v>11</v>
      </c>
      <c r="E23" s="9" t="s">
        <v>12</v>
      </c>
      <c r="F23" s="12">
        <v>753</v>
      </c>
      <c r="G23" s="9">
        <v>57</v>
      </c>
      <c r="H23" s="10">
        <v>5.3029999999999999</v>
      </c>
      <c r="I23" s="11">
        <f t="shared" si="2"/>
        <v>302.27100000000002</v>
      </c>
      <c r="J23" s="9" t="str">
        <f t="array" ref="J23">INDEX(aus_stats!$I:$I,MATCH($C23&amp;$E23&amp;"1",aus_stats!$D:$D&amp;aus_stats!$F:$F&amp;"1",0))</f>
        <v>Fernando ALONSO</v>
      </c>
      <c r="K23" s="9" t="e">
        <f t="array" ref="K23">INDEX(aus_stats!$I:$I,(MATCH($C23&amp;$E23&amp;$L23,aus_stats!$D:$D&amp;aus_stats!$F:$F&amp;aus_stats!$P:$P,0)))</f>
        <v>#N/A</v>
      </c>
      <c r="L23" s="9" t="e">
        <f t="array" ref="L23">INDEX(aus_stats!$P:$P,(MATCH($C23&amp;$E23&amp;"1",aus_stats!$D:$D&amp;aus_stats!$F:$F&amp;aus_stats!#REF!,0)))</f>
        <v>#N/A</v>
      </c>
      <c r="M23" s="9" t="str">
        <f t="array" ref="M23">INDEX(aus_stats!$I:$I,(MATCH($C23&amp;$E23&amp;"1",aus_stats!$D:$D&amp;aus_stats!$F:$F&amp;aus_stats!$Q:$Q,0)))</f>
        <v>Jenson BUTTON</v>
      </c>
      <c r="N23" s="9" t="str">
        <f t="array" ref="N23">INDEX(aus_stats!$R:$R,(MATCH($C23&amp;$M23,aus_stats!$D:$D&amp;aus_stats!$I:$I,0)))</f>
        <v>1'25''229</v>
      </c>
    </row>
    <row r="24" spans="1:14" ht="11.25" customHeight="1" x14ac:dyDescent="0.2">
      <c r="A24" s="9" t="str">
        <f t="shared" si="0"/>
        <v>2007Australie</v>
      </c>
      <c r="B24" s="3">
        <v>39159</v>
      </c>
      <c r="C24" s="9">
        <f t="shared" si="1"/>
        <v>2007</v>
      </c>
      <c r="D24" s="9" t="s">
        <v>11</v>
      </c>
      <c r="E24" s="9" t="s">
        <v>12</v>
      </c>
      <c r="F24" s="12">
        <v>769</v>
      </c>
      <c r="G24" s="9">
        <v>58</v>
      </c>
      <c r="H24" s="10">
        <v>5.3029999999999999</v>
      </c>
      <c r="I24" s="11">
        <f t="shared" si="2"/>
        <v>307.57400000000001</v>
      </c>
      <c r="J24" s="9" t="str">
        <f t="array" ref="J24">INDEX(aus_stats!$I:$I,MATCH($C24&amp;$E24&amp;"1",aus_stats!$D:$D&amp;aus_stats!$F:$F&amp;"1",0))</f>
        <v>Kimi RAIKKONEN</v>
      </c>
      <c r="K24" s="9" t="e">
        <f t="array" ref="K24">INDEX(aus_stats!$I:$I,(MATCH($C24&amp;$E24&amp;$L24,aus_stats!$D:$D&amp;aus_stats!$F:$F&amp;aus_stats!$P:$P,0)))</f>
        <v>#N/A</v>
      </c>
      <c r="L24" s="9" t="e">
        <f t="array" ref="L24">INDEX(aus_stats!$P:$P,(MATCH($C24&amp;$E24&amp;"1",aus_stats!$D:$D&amp;aus_stats!$F:$F&amp;aus_stats!#REF!,0)))</f>
        <v>#N/A</v>
      </c>
      <c r="M24" s="9" t="str">
        <f t="array" ref="M24">INDEX(aus_stats!$I:$I,(MATCH($C24&amp;$E24&amp;"1",aus_stats!$D:$D&amp;aus_stats!$F:$F&amp;aus_stats!$Q:$Q,0)))</f>
        <v>Kimi RAIKKONEN</v>
      </c>
      <c r="N24" s="9" t="str">
        <f t="array" ref="N24">INDEX(aus_stats!$R:$R,(MATCH($C24&amp;$M24,aus_stats!$D:$D&amp;aus_stats!$I:$I,0)))</f>
        <v>1'26''072</v>
      </c>
    </row>
    <row r="25" spans="1:14" ht="11.25" customHeight="1" x14ac:dyDescent="0.2">
      <c r="A25" s="9" t="str">
        <f t="shared" si="0"/>
        <v>2008Australie</v>
      </c>
      <c r="B25" s="3">
        <v>39523</v>
      </c>
      <c r="C25" s="9">
        <f t="shared" si="1"/>
        <v>2008</v>
      </c>
      <c r="D25" s="9" t="s">
        <v>11</v>
      </c>
      <c r="E25" s="9" t="s">
        <v>12</v>
      </c>
      <c r="F25" s="12">
        <v>786</v>
      </c>
      <c r="G25" s="9">
        <v>58</v>
      </c>
      <c r="H25" s="10">
        <v>5.3029999999999999</v>
      </c>
      <c r="I25" s="11">
        <f t="shared" si="2"/>
        <v>307.57400000000001</v>
      </c>
      <c r="J25" s="9" t="str">
        <f t="array" ref="J25">INDEX(aus_stats!$I:$I,MATCH($C25&amp;$E25&amp;"1",aus_stats!$D:$D&amp;aus_stats!$F:$F&amp;"1",0))</f>
        <v>Lewis HAMILTON</v>
      </c>
      <c r="K25" s="9" t="e">
        <f t="array" ref="K25">INDEX(aus_stats!$I:$I,(MATCH($C25&amp;$E25&amp;$L25,aus_stats!$D:$D&amp;aus_stats!$F:$F&amp;aus_stats!$P:$P,0)))</f>
        <v>#N/A</v>
      </c>
      <c r="L25" s="9" t="e">
        <f t="array" ref="L25">INDEX(aus_stats!$P:$P,(MATCH($C25&amp;$E25&amp;"1",aus_stats!$D:$D&amp;aus_stats!$F:$F&amp;aus_stats!#REF!,0)))</f>
        <v>#N/A</v>
      </c>
      <c r="M25" s="9" t="str">
        <f t="array" ref="M25">INDEX(aus_stats!$I:$I,(MATCH($C25&amp;$E25&amp;"1",aus_stats!$D:$D&amp;aus_stats!$F:$F&amp;aus_stats!$Q:$Q,0)))</f>
        <v>Lewis HAMILTON</v>
      </c>
      <c r="N25" s="9" t="str">
        <f t="array" ref="N25">INDEX(aus_stats!$R:$R,(MATCH($C25&amp;$M25,aus_stats!$D:$D&amp;aus_stats!$I:$I,0)))</f>
        <v>1'26''714</v>
      </c>
    </row>
    <row r="26" spans="1:14" ht="11.25" customHeight="1" x14ac:dyDescent="0.2">
      <c r="A26" s="9" t="str">
        <f t="shared" si="0"/>
        <v>2009Australie</v>
      </c>
      <c r="B26" s="3">
        <v>39901</v>
      </c>
      <c r="C26" s="9">
        <f t="shared" si="1"/>
        <v>2009</v>
      </c>
      <c r="D26" s="9" t="s">
        <v>11</v>
      </c>
      <c r="E26" s="9" t="s">
        <v>12</v>
      </c>
      <c r="F26" s="12">
        <v>804</v>
      </c>
      <c r="G26" s="9">
        <v>58</v>
      </c>
      <c r="H26" s="10">
        <v>5.3029999999999999</v>
      </c>
      <c r="I26" s="11">
        <f t="shared" si="2"/>
        <v>307.57400000000001</v>
      </c>
      <c r="J26" s="9" t="str">
        <f t="array" ref="J26">INDEX(aus_stats!$I:$I,MATCH($C26&amp;$E26&amp;"1",aus_stats!$D:$D&amp;aus_stats!$F:$F&amp;"1",0))</f>
        <v>Jenson BUTTON</v>
      </c>
      <c r="K26" s="9" t="e">
        <f t="array" ref="K26">INDEX(aus_stats!$I:$I,(MATCH($C26&amp;$E26&amp;$L26,aus_stats!$D:$D&amp;aus_stats!$F:$F&amp;aus_stats!$P:$P,0)))</f>
        <v>#N/A</v>
      </c>
      <c r="L26" s="9" t="e">
        <f t="array" ref="L26">INDEX(aus_stats!$P:$P,(MATCH($C26&amp;$E26&amp;"1",aus_stats!$D:$D&amp;aus_stats!$F:$F&amp;aus_stats!#REF!,0)))</f>
        <v>#N/A</v>
      </c>
      <c r="M26" s="9" t="str">
        <f t="array" ref="M26">INDEX(aus_stats!$I:$I,(MATCH($C26&amp;$E26&amp;"1",aus_stats!$D:$D&amp;aus_stats!$F:$F&amp;aus_stats!$Q:$Q,0)))</f>
        <v>Jenson BUTTON</v>
      </c>
      <c r="N26" s="9" t="str">
        <f t="array" ref="N26">INDEX(aus_stats!$R:$R,(MATCH($C26&amp;$M26,aus_stats!$D:$D&amp;aus_stats!$I:$I,0)))</f>
        <v>1'26''202</v>
      </c>
    </row>
    <row r="27" spans="1:14" ht="11.25" customHeight="1" x14ac:dyDescent="0.2">
      <c r="A27" s="9" t="str">
        <f t="shared" si="0"/>
        <v>2010Australie</v>
      </c>
      <c r="B27" s="3">
        <v>40265</v>
      </c>
      <c r="C27" s="9">
        <f t="shared" si="1"/>
        <v>2010</v>
      </c>
      <c r="D27" s="9" t="s">
        <v>11</v>
      </c>
      <c r="E27" s="9" t="s">
        <v>12</v>
      </c>
      <c r="F27" s="12">
        <v>822</v>
      </c>
      <c r="G27" s="9">
        <v>58</v>
      </c>
      <c r="H27" s="10">
        <v>5.3029999999999999</v>
      </c>
      <c r="I27" s="11">
        <f t="shared" si="2"/>
        <v>307.57400000000001</v>
      </c>
      <c r="J27" s="9" t="str">
        <f t="array" ref="J27">INDEX(aus_stats!$I:$I,MATCH($C27&amp;$E27&amp;"1",aus_stats!$D:$D&amp;aus_stats!$F:$F&amp;"1",0))</f>
        <v>Jenson BUTTON</v>
      </c>
      <c r="K27" s="9" t="e">
        <f t="array" ref="K27">INDEX(aus_stats!$I:$I,(MATCH($C27&amp;$E27&amp;$L27,aus_stats!$D:$D&amp;aus_stats!$F:$F&amp;aus_stats!$P:$P,0)))</f>
        <v>#N/A</v>
      </c>
      <c r="L27" s="9" t="e">
        <f t="array" ref="L27">INDEX(aus_stats!$P:$P,(MATCH($C27&amp;$E27&amp;"1",aus_stats!$D:$D&amp;aus_stats!$F:$F&amp;aus_stats!#REF!,0)))</f>
        <v>#N/A</v>
      </c>
      <c r="M27" s="9" t="str">
        <f t="array" ref="M27">INDEX(aus_stats!$I:$I,(MATCH($C27&amp;$E27&amp;"1",aus_stats!$D:$D&amp;aus_stats!$F:$F&amp;aus_stats!$Q:$Q,0)))</f>
        <v>Sebastian VETTEL</v>
      </c>
      <c r="N27" s="9" t="str">
        <f t="array" ref="N27">INDEX(aus_stats!$R:$R,(MATCH($C27&amp;$M27,aus_stats!$D:$D&amp;aus_stats!$I:$I,0)))</f>
        <v>1'23''919</v>
      </c>
    </row>
    <row r="28" spans="1:14" ht="11.25" customHeight="1" x14ac:dyDescent="0.2">
      <c r="A28" s="9" t="str">
        <f t="shared" si="0"/>
        <v>2011Australie</v>
      </c>
      <c r="B28" s="3">
        <v>40629</v>
      </c>
      <c r="C28" s="9">
        <f t="shared" si="1"/>
        <v>2011</v>
      </c>
      <c r="D28" s="9" t="s">
        <v>11</v>
      </c>
      <c r="E28" s="9" t="s">
        <v>12</v>
      </c>
      <c r="F28" s="12">
        <v>840</v>
      </c>
      <c r="G28" s="9">
        <v>58</v>
      </c>
      <c r="H28" s="10">
        <v>5.3029999999999999</v>
      </c>
      <c r="I28" s="11">
        <f t="shared" si="2"/>
        <v>307.57400000000001</v>
      </c>
      <c r="J28" s="9" t="str">
        <f t="array" ref="J28">INDEX(aus_stats!$I:$I,MATCH($C28&amp;$E28&amp;"1",aus_stats!$D:$D&amp;aus_stats!$F:$F&amp;"1",0))</f>
        <v>Sebastian VETTEL</v>
      </c>
      <c r="K28" s="9" t="e">
        <f t="array" ref="K28">INDEX(aus_stats!$I:$I,(MATCH($C28&amp;$E28&amp;$L28,aus_stats!$D:$D&amp;aus_stats!$F:$F&amp;aus_stats!$P:$P,0)))</f>
        <v>#N/A</v>
      </c>
      <c r="L28" s="9" t="e">
        <f t="array" ref="L28">INDEX(aus_stats!$P:$P,(MATCH($C28&amp;$E28&amp;"1",aus_stats!$D:$D&amp;aus_stats!$F:$F&amp;aus_stats!#REF!,0)))</f>
        <v>#N/A</v>
      </c>
      <c r="M28" s="9" t="str">
        <f t="array" ref="M28">INDEX(aus_stats!$I:$I,(MATCH($C28&amp;$E28&amp;"1",aus_stats!$D:$D&amp;aus_stats!$F:$F&amp;aus_stats!$Q:$Q,0)))</f>
        <v>Sebastian VETTEL</v>
      </c>
      <c r="N28" s="9" t="str">
        <f t="array" ref="N28">INDEX(aus_stats!$R:$R,(MATCH($C28&amp;$M28,aus_stats!$D:$D&amp;aus_stats!$I:$I,0)))</f>
        <v>1'23''529</v>
      </c>
    </row>
    <row r="29" spans="1:14" ht="11.25" customHeight="1" x14ac:dyDescent="0.2">
      <c r="A29" s="9" t="str">
        <f t="shared" si="0"/>
        <v>2012Australie</v>
      </c>
      <c r="B29" s="3">
        <v>40986</v>
      </c>
      <c r="C29" s="9">
        <f t="shared" si="1"/>
        <v>2012</v>
      </c>
      <c r="D29" s="9" t="s">
        <v>11</v>
      </c>
      <c r="E29" s="9" t="s">
        <v>12</v>
      </c>
      <c r="F29" s="12">
        <v>859</v>
      </c>
      <c r="G29" s="9">
        <v>58</v>
      </c>
      <c r="H29" s="10">
        <v>5.3029999999999999</v>
      </c>
      <c r="I29" s="11">
        <f t="shared" si="2"/>
        <v>307.57400000000001</v>
      </c>
      <c r="J29" s="9" t="str">
        <f t="array" ref="J29">INDEX(aus_stats!$I:$I,MATCH($C29&amp;$E29&amp;"1",aus_stats!$D:$D&amp;aus_stats!$F:$F&amp;"1",0))</f>
        <v>Jenson BUTTON</v>
      </c>
      <c r="K29" s="9" t="e">
        <f t="array" ref="K29">INDEX(aus_stats!$I:$I,(MATCH($C29&amp;$E29&amp;$L29,aus_stats!$D:$D&amp;aus_stats!$F:$F&amp;aus_stats!$P:$P,0)))</f>
        <v>#N/A</v>
      </c>
      <c r="L29" s="9" t="e">
        <f t="array" ref="L29">INDEX(aus_stats!$P:$P,(MATCH($C29&amp;$E29&amp;"1",aus_stats!$D:$D&amp;aus_stats!$F:$F&amp;aus_stats!#REF!,0)))</f>
        <v>#N/A</v>
      </c>
      <c r="M29" s="9" t="str">
        <f t="array" ref="M29">INDEX(aus_stats!$I:$I,(MATCH($C29&amp;$E29&amp;"1",aus_stats!$D:$D&amp;aus_stats!$F:$F&amp;aus_stats!$Q:$Q,0)))</f>
        <v>Lewis HAMILTON</v>
      </c>
      <c r="N29" s="9" t="str">
        <f t="array" ref="N29">INDEX(aus_stats!$R:$R,(MATCH($C29&amp;$M29,aus_stats!$D:$D&amp;aus_stats!$I:$I,0)))</f>
        <v>1'24''922</v>
      </c>
    </row>
    <row r="30" spans="1:14" ht="11.25" customHeight="1" x14ac:dyDescent="0.2">
      <c r="A30" s="9" t="str">
        <f t="shared" si="0"/>
        <v>2013Australie</v>
      </c>
      <c r="B30" s="3">
        <v>41350</v>
      </c>
      <c r="C30" s="9">
        <f t="shared" si="1"/>
        <v>2013</v>
      </c>
      <c r="D30" s="9" t="s">
        <v>11</v>
      </c>
      <c r="E30" s="9" t="s">
        <v>12</v>
      </c>
      <c r="F30" s="12">
        <v>879</v>
      </c>
      <c r="G30" s="9">
        <v>58</v>
      </c>
      <c r="H30" s="10">
        <v>5.3029999999999999</v>
      </c>
      <c r="I30" s="11">
        <f t="shared" si="2"/>
        <v>307.57400000000001</v>
      </c>
      <c r="J30" s="9" t="str">
        <f t="array" ref="J30">INDEX(aus_stats!$I:$I,MATCH($C30&amp;$E30&amp;"1",aus_stats!$D:$D&amp;aus_stats!$F:$F&amp;"1",0))</f>
        <v>Kimi RAIKKONEN</v>
      </c>
      <c r="K30" s="9" t="e">
        <f t="array" ref="K30">INDEX(aus_stats!$I:$I,(MATCH($C30&amp;$E30&amp;$L30,aus_stats!$D:$D&amp;aus_stats!$F:$F&amp;aus_stats!$P:$P,0)))</f>
        <v>#N/A</v>
      </c>
      <c r="L30" s="9" t="e">
        <f t="array" ref="L30">INDEX(aus_stats!$P:$P,(MATCH($C30&amp;$E30&amp;"1",aus_stats!$D:$D&amp;aus_stats!$F:$F&amp;aus_stats!#REF!,0)))</f>
        <v>#N/A</v>
      </c>
      <c r="M30" s="9" t="str">
        <f t="array" ref="M30">INDEX(aus_stats!$I:$I,(MATCH($C30&amp;$E30&amp;"1",aus_stats!$D:$D&amp;aus_stats!$F:$F&amp;aus_stats!$Q:$Q,0)))</f>
        <v>Sebastian VETTEL</v>
      </c>
      <c r="N30" s="9" t="str">
        <f t="array" ref="N30">INDEX(aus_stats!$R:$R,(MATCH($C30&amp;$M30,aus_stats!$D:$D&amp;aus_stats!$I:$I,0)))</f>
        <v>1'27''407</v>
      </c>
    </row>
    <row r="31" spans="1:14" ht="11.25" customHeight="1" x14ac:dyDescent="0.2">
      <c r="A31" s="9" t="str">
        <f t="shared" si="0"/>
        <v>2014Australie</v>
      </c>
      <c r="B31" s="3">
        <v>41714</v>
      </c>
      <c r="C31" s="9">
        <f t="shared" si="1"/>
        <v>2014</v>
      </c>
      <c r="D31" s="9" t="s">
        <v>11</v>
      </c>
      <c r="E31" s="9" t="s">
        <v>12</v>
      </c>
      <c r="F31" s="12">
        <v>898</v>
      </c>
      <c r="G31" s="9">
        <v>57</v>
      </c>
      <c r="H31" s="10">
        <v>5.3029999999999999</v>
      </c>
      <c r="I31" s="11">
        <f t="shared" si="2"/>
        <v>302.27100000000002</v>
      </c>
      <c r="J31" s="9" t="str">
        <f t="array" ref="J31">INDEX(aus_stats!$I:$I,MATCH($C31&amp;$E31&amp;"1",aus_stats!$D:$D&amp;aus_stats!$F:$F&amp;"1",0))</f>
        <v>Nico ROSBERG</v>
      </c>
      <c r="K31" s="9" t="e">
        <f t="array" ref="K31">INDEX(aus_stats!$I:$I,(MATCH($C31&amp;$E31&amp;$L31,aus_stats!$D:$D&amp;aus_stats!$F:$F&amp;aus_stats!$P:$P,0)))</f>
        <v>#N/A</v>
      </c>
      <c r="L31" s="9" t="e">
        <f t="array" ref="L31">INDEX(aus_stats!$P:$P,(MATCH($C31&amp;$E31&amp;"1",aus_stats!$D:$D&amp;aus_stats!$F:$F&amp;aus_stats!#REF!,0)))</f>
        <v>#N/A</v>
      </c>
      <c r="M31" s="9" t="str">
        <f t="array" ref="M31">INDEX(aus_stats!$I:$I,(MATCH($C31&amp;$E31&amp;"1",aus_stats!$D:$D&amp;aus_stats!$F:$F&amp;aus_stats!$Q:$Q,0)))</f>
        <v>Lewis HAMILTON</v>
      </c>
      <c r="N31" s="9" t="str">
        <f t="array" ref="N31">INDEX(aus_stats!$R:$R,(MATCH($C31&amp;$M31,aus_stats!$D:$D&amp;aus_stats!$I:$I,0)))</f>
        <v>1'44''231</v>
      </c>
    </row>
    <row r="32" spans="1:14" ht="11.25" customHeight="1" x14ac:dyDescent="0.2">
      <c r="A32" s="9" t="str">
        <f t="shared" si="0"/>
        <v>2015Australie</v>
      </c>
      <c r="B32" s="3">
        <v>42078</v>
      </c>
      <c r="C32" s="9">
        <f t="shared" si="1"/>
        <v>2015</v>
      </c>
      <c r="D32" s="9" t="s">
        <v>11</v>
      </c>
      <c r="E32" s="9" t="s">
        <v>12</v>
      </c>
      <c r="F32" s="12">
        <v>917</v>
      </c>
      <c r="G32" s="9">
        <v>58</v>
      </c>
      <c r="H32" s="10">
        <v>5.3029999999999999</v>
      </c>
      <c r="I32" s="11">
        <f t="shared" si="2"/>
        <v>307.57400000000001</v>
      </c>
      <c r="J32" s="9" t="str">
        <f t="array" ref="J32">INDEX(aus_stats!$I:$I,MATCH($C32&amp;$E32&amp;"1",aus_stats!$D:$D&amp;aus_stats!$F:$F&amp;"1",0))</f>
        <v>Lewis HAMILTON</v>
      </c>
      <c r="K32" s="9" t="e">
        <f t="array" ref="K32">INDEX(aus_stats!$I:$I,(MATCH($C32&amp;$E32&amp;$L32,aus_stats!$D:$D&amp;aus_stats!$F:$F&amp;aus_stats!$P:$P,0)))</f>
        <v>#N/A</v>
      </c>
      <c r="L32" s="9" t="e">
        <f t="array" ref="L32">INDEX(aus_stats!$P:$P,(MATCH($C32&amp;$E32&amp;"1",aus_stats!$D:$D&amp;aus_stats!$F:$F&amp;aus_stats!#REF!,0)))</f>
        <v>#N/A</v>
      </c>
      <c r="M32" s="9" t="str">
        <f t="array" ref="M32">INDEX(aus_stats!$I:$I,(MATCH($C32&amp;$E32&amp;"1",aus_stats!$D:$D&amp;aus_stats!$F:$F&amp;aus_stats!$Q:$Q,0)))</f>
        <v>Lewis HAMILTON</v>
      </c>
      <c r="N32" s="9" t="str">
        <f t="array" ref="N32">INDEX(aus_stats!$R:$R,(MATCH($C32&amp;$M32,aus_stats!$D:$D&amp;aus_stats!$I:$I,0)))</f>
        <v>1'26''327</v>
      </c>
    </row>
    <row r="33" spans="1:14" ht="11.25" customHeight="1" x14ac:dyDescent="0.2">
      <c r="A33" s="9" t="str">
        <f t="shared" si="0"/>
        <v>2016Australie</v>
      </c>
      <c r="B33" s="3">
        <v>42449</v>
      </c>
      <c r="C33" s="9">
        <f t="shared" si="1"/>
        <v>2016</v>
      </c>
      <c r="D33" s="9" t="s">
        <v>11</v>
      </c>
      <c r="E33" s="9" t="s">
        <v>12</v>
      </c>
      <c r="F33" s="12">
        <v>936</v>
      </c>
      <c r="G33" s="9">
        <v>57</v>
      </c>
      <c r="H33" s="10">
        <v>5.3029999999999999</v>
      </c>
      <c r="I33" s="11">
        <f t="shared" si="2"/>
        <v>302.27100000000002</v>
      </c>
      <c r="J33" s="9" t="str">
        <f t="array" ref="J33">INDEX(aus_stats!$I:$I,MATCH($C33&amp;$E33&amp;"1",aus_stats!$D:$D&amp;aus_stats!$F:$F&amp;"1",0))</f>
        <v>Nico ROSBERG</v>
      </c>
      <c r="K33" s="9" t="e">
        <f t="array" ref="K33">INDEX(aus_stats!$I:$I,(MATCH($C33&amp;$E33&amp;$L33,aus_stats!$D:$D&amp;aus_stats!$F:$F&amp;aus_stats!$P:$P,0)))</f>
        <v>#N/A</v>
      </c>
      <c r="L33" s="9" t="e">
        <f t="array" ref="L33">INDEX(aus_stats!$P:$P,(MATCH($C33&amp;$E33&amp;"1",aus_stats!$D:$D&amp;aus_stats!$F:$F&amp;aus_stats!#REF!,0)))</f>
        <v>#N/A</v>
      </c>
      <c r="M33" s="9" t="str">
        <f t="array" ref="M33">INDEX(aus_stats!$I:$I,(MATCH($C33&amp;$E33&amp;"1",aus_stats!$D:$D&amp;aus_stats!$F:$F&amp;aus_stats!$Q:$Q,0)))</f>
        <v>Lewis HAMILTON</v>
      </c>
      <c r="N33" s="9" t="str">
        <f t="array" ref="N33">INDEX(aus_stats!$R:$R,(MATCH($C33&amp;$M33,aus_stats!$D:$D&amp;aus_stats!$I:$I,0)))</f>
        <v>1'23''837</v>
      </c>
    </row>
    <row r="34" spans="1:14" ht="11.25" customHeight="1" x14ac:dyDescent="0.2">
      <c r="A34" s="9" t="str">
        <f t="shared" si="0"/>
        <v>2017Australie</v>
      </c>
      <c r="B34" s="3">
        <v>42820</v>
      </c>
      <c r="C34" s="9">
        <f t="shared" si="1"/>
        <v>2017</v>
      </c>
      <c r="D34" s="9" t="s">
        <v>11</v>
      </c>
      <c r="E34" s="9" t="s">
        <v>12</v>
      </c>
      <c r="F34" s="12">
        <v>857</v>
      </c>
      <c r="G34" s="9">
        <v>57</v>
      </c>
      <c r="H34" s="10">
        <v>5.3029999999999999</v>
      </c>
      <c r="I34" s="11">
        <f t="shared" si="2"/>
        <v>302.27100000000002</v>
      </c>
      <c r="J34" s="9" t="str">
        <f t="array" ref="J34">INDEX(aus_stats!$I:$I,MATCH($C34&amp;$E34&amp;"1",aus_stats!$D:$D&amp;aus_stats!$F:$F&amp;"1",0))</f>
        <v>Sebastian VETTEL</v>
      </c>
      <c r="K34" s="9" t="e">
        <f t="array" ref="K34">INDEX(aus_stats!$I:$I,(MATCH($C34&amp;$E34&amp;$L34,aus_stats!$D:$D&amp;aus_stats!$F:$F&amp;aus_stats!$P:$P,0)))</f>
        <v>#N/A</v>
      </c>
      <c r="L34" s="9" t="e">
        <f t="array" ref="L34">INDEX(aus_stats!$P:$P,(MATCH($C34&amp;$E34&amp;"1",aus_stats!$D:$D&amp;aus_stats!$F:$F&amp;aus_stats!#REF!,0)))</f>
        <v>#N/A</v>
      </c>
      <c r="M34" s="9" t="str">
        <f t="array" ref="M34">INDEX(aus_stats!$I:$I,(MATCH($C34&amp;$E34&amp;"1",aus_stats!$D:$D&amp;aus_stats!$F:$F&amp;aus_stats!$Q:$Q,0)))</f>
        <v>Lewis HAMILTON</v>
      </c>
      <c r="N34" s="9" t="str">
        <f t="array" ref="N34">INDEX(aus_stats!$R:$R,(MATCH($C34&amp;$M34,aus_stats!$D:$D&amp;aus_stats!$I:$I,0)))</f>
        <v>1'22''188</v>
      </c>
    </row>
    <row r="35" spans="1:14" ht="11.25" customHeight="1" x14ac:dyDescent="0.2">
      <c r="A35" s="9" t="str">
        <f t="shared" si="0"/>
        <v>2018Australie</v>
      </c>
      <c r="B35" s="3">
        <v>43184</v>
      </c>
      <c r="C35" s="9">
        <f t="shared" si="1"/>
        <v>2018</v>
      </c>
      <c r="D35" s="9" t="s">
        <v>11</v>
      </c>
      <c r="E35" s="9" t="s">
        <v>12</v>
      </c>
      <c r="F35" s="12">
        <v>977</v>
      </c>
      <c r="G35" s="9">
        <v>58</v>
      </c>
      <c r="H35" s="10">
        <v>5.3029999999999999</v>
      </c>
      <c r="I35" s="11">
        <f t="shared" si="2"/>
        <v>307.57400000000001</v>
      </c>
      <c r="J35" s="9" t="str">
        <f t="array" ref="J35">INDEX(aus_stats!$I:$I,MATCH($C35&amp;$E35&amp;"1",aus_stats!$D:$D&amp;aus_stats!$F:$F&amp;"1",0))</f>
        <v>Sebastian VETTEL</v>
      </c>
      <c r="K35" s="9" t="e">
        <f t="array" ref="K35">INDEX(aus_stats!$I:$I,(MATCH($C35&amp;$E35&amp;$L35,aus_stats!$D:$D&amp;aus_stats!$F:$F&amp;aus_stats!$P:$P,0)))</f>
        <v>#N/A</v>
      </c>
      <c r="L35" s="9" t="e">
        <f t="array" ref="L35">INDEX(aus_stats!$P:$P,(MATCH($C35&amp;$E35&amp;"1",aus_stats!$D:$D&amp;aus_stats!$F:$F&amp;aus_stats!#REF!,0)))</f>
        <v>#N/A</v>
      </c>
      <c r="M35" s="9" t="str">
        <f t="array" ref="M35">INDEX(aus_stats!$I:$I,(MATCH($C35&amp;$E35&amp;"1",aus_stats!$D:$D&amp;aus_stats!$F:$F&amp;aus_stats!$Q:$Q,0)))</f>
        <v>Lewis HAMILTON</v>
      </c>
      <c r="N35" s="9" t="str">
        <f t="array" ref="N35">INDEX(aus_stats!$R:$R,(MATCH($C35&amp;$M35,aus_stats!$D:$D&amp;aus_stats!$I:$I,0)))</f>
        <v>1'21''164</v>
      </c>
    </row>
    <row r="36" spans="1:14" ht="11.25" customHeight="1" x14ac:dyDescent="0.2">
      <c r="A36" s="9" t="str">
        <f t="shared" si="0"/>
        <v>2019Australie</v>
      </c>
      <c r="B36" s="3">
        <v>43541</v>
      </c>
      <c r="C36" s="9">
        <f t="shared" si="1"/>
        <v>2019</v>
      </c>
      <c r="D36" s="9" t="s">
        <v>11</v>
      </c>
      <c r="E36" s="9" t="s">
        <v>12</v>
      </c>
      <c r="F36" s="12">
        <v>998</v>
      </c>
      <c r="G36" s="9">
        <v>58</v>
      </c>
      <c r="H36" s="10">
        <v>5.3029999999999999</v>
      </c>
      <c r="I36" s="11">
        <f t="shared" si="2"/>
        <v>307.57400000000001</v>
      </c>
      <c r="J36" s="9" t="str">
        <f t="array" ref="J36">INDEX(aus_stats!$I:$I,MATCH($C36&amp;$E36&amp;"1",aus_stats!$D:$D&amp;aus_stats!$F:$F&amp;"1",0))</f>
        <v>Valtteri BOTTAS</v>
      </c>
      <c r="K36" s="9" t="e">
        <f t="array" ref="K36">INDEX(aus_stats!$I:$I,(MATCH($C36&amp;$E36&amp;$L36,aus_stats!$D:$D&amp;aus_stats!$F:$F&amp;aus_stats!$P:$P,0)))</f>
        <v>#N/A</v>
      </c>
      <c r="L36" s="9" t="e">
        <f t="array" ref="L36">INDEX(aus_stats!$P:$P,(MATCH($C36&amp;$E36&amp;"1",aus_stats!$D:$D&amp;aus_stats!$F:$F&amp;aus_stats!#REF!,0)))</f>
        <v>#N/A</v>
      </c>
      <c r="M36" s="9" t="str">
        <f t="array" ref="M36">INDEX(aus_stats!$I:$I,(MATCH($C36&amp;$E36&amp;"1",aus_stats!$D:$D&amp;aus_stats!$F:$F&amp;aus_stats!$Q:$Q,0)))</f>
        <v>Lewis HAMILTON</v>
      </c>
      <c r="N36" s="9" t="str">
        <f t="array" ref="N36">INDEX(aus_stats!$R:$R,(MATCH($C36&amp;$M36,aus_stats!$D:$D&amp;aus_stats!$I:$I,0)))</f>
        <v>1'20''486</v>
      </c>
    </row>
    <row r="37" spans="1:14" ht="11.25" customHeight="1" x14ac:dyDescent="0.25">
      <c r="B37"/>
    </row>
    <row r="38" spans="1:14" ht="11.25" customHeight="1" x14ac:dyDescent="0.25">
      <c r="B38"/>
    </row>
    <row r="39" spans="1:14" ht="11.25" customHeight="1" x14ac:dyDescent="0.25">
      <c r="B39"/>
    </row>
    <row r="40" spans="1:14" ht="11.25" customHeight="1" x14ac:dyDescent="0.25">
      <c r="B40"/>
    </row>
    <row r="41" spans="1:14" ht="11.25" customHeight="1" x14ac:dyDescent="0.25">
      <c r="B41"/>
    </row>
    <row r="42" spans="1:14" ht="11.25" customHeight="1" x14ac:dyDescent="0.25">
      <c r="B42"/>
    </row>
    <row r="43" spans="1:14" ht="11.25" customHeight="1" x14ac:dyDescent="0.25">
      <c r="B43"/>
    </row>
    <row r="44" spans="1:14" ht="11.25" customHeight="1" x14ac:dyDescent="0.25">
      <c r="B44"/>
    </row>
    <row r="45" spans="1:14" ht="11.25" customHeight="1" x14ac:dyDescent="0.25">
      <c r="B45"/>
    </row>
    <row r="46" spans="1:14" ht="11.25" customHeight="1" x14ac:dyDescent="0.25">
      <c r="B46"/>
    </row>
    <row r="47" spans="1:14" ht="11.25" customHeight="1" x14ac:dyDescent="0.25">
      <c r="B47"/>
    </row>
    <row r="48" spans="1:14" ht="11.25" customHeight="1" x14ac:dyDescent="0.25">
      <c r="B48"/>
    </row>
    <row r="49" spans="2:2" ht="11.25" customHeight="1" x14ac:dyDescent="0.25">
      <c r="B49"/>
    </row>
    <row r="50" spans="2:2" ht="11.25" customHeight="1" x14ac:dyDescent="0.25">
      <c r="B50"/>
    </row>
    <row r="51" spans="2:2" ht="11.25" customHeight="1" x14ac:dyDescent="0.25">
      <c r="B51"/>
    </row>
    <row r="52" spans="2:2" ht="11.25" customHeight="1" x14ac:dyDescent="0.25">
      <c r="B52"/>
    </row>
    <row r="53" spans="2:2" ht="11.25" customHeight="1" x14ac:dyDescent="0.25">
      <c r="B53"/>
    </row>
    <row r="54" spans="2:2" ht="11.25" customHeight="1" x14ac:dyDescent="0.25">
      <c r="B54"/>
    </row>
    <row r="55" spans="2:2" ht="11.25" customHeight="1" x14ac:dyDescent="0.25">
      <c r="B55"/>
    </row>
    <row r="56" spans="2:2" ht="11.25" customHeight="1" x14ac:dyDescent="0.25">
      <c r="B56"/>
    </row>
    <row r="57" spans="2:2" ht="11.25" customHeight="1" x14ac:dyDescent="0.25">
      <c r="B57"/>
    </row>
    <row r="58" spans="2:2" ht="11.25" customHeight="1" x14ac:dyDescent="0.25">
      <c r="B58"/>
    </row>
    <row r="59" spans="2:2" ht="11.25" customHeight="1" x14ac:dyDescent="0.25">
      <c r="B59"/>
    </row>
    <row r="60" spans="2:2" ht="11.25" customHeight="1" x14ac:dyDescent="0.25">
      <c r="B60"/>
    </row>
    <row r="61" spans="2:2" ht="11.25" customHeight="1" x14ac:dyDescent="0.25">
      <c r="B61"/>
    </row>
    <row r="62" spans="2:2" ht="11.25" customHeight="1" x14ac:dyDescent="0.25">
      <c r="B62"/>
    </row>
    <row r="63" spans="2:2" ht="11.25" customHeight="1" x14ac:dyDescent="0.25">
      <c r="B63"/>
    </row>
    <row r="64" spans="2:2" ht="11.25" customHeight="1" x14ac:dyDescent="0.25">
      <c r="B64"/>
    </row>
    <row r="65" spans="2:2" ht="11.25" customHeight="1" x14ac:dyDescent="0.25">
      <c r="B65"/>
    </row>
    <row r="66" spans="2:2" ht="11.25" customHeight="1" x14ac:dyDescent="0.25">
      <c r="B66"/>
    </row>
    <row r="67" spans="2:2" ht="11.25" customHeight="1" x14ac:dyDescent="0.25">
      <c r="B67"/>
    </row>
    <row r="68" spans="2:2" ht="11.25" customHeight="1" x14ac:dyDescent="0.25">
      <c r="B68"/>
    </row>
    <row r="69" spans="2:2" ht="11.25" customHeight="1" x14ac:dyDescent="0.25">
      <c r="B69"/>
    </row>
    <row r="70" spans="2:2" ht="11.25" customHeight="1" x14ac:dyDescent="0.25">
      <c r="B70"/>
    </row>
    <row r="71" spans="2:2" ht="11.25" customHeight="1" x14ac:dyDescent="0.25">
      <c r="B71"/>
    </row>
    <row r="72" spans="2:2" ht="11.25" customHeight="1" x14ac:dyDescent="0.25">
      <c r="B72"/>
    </row>
    <row r="73" spans="2:2" ht="11.25" customHeight="1" x14ac:dyDescent="0.25">
      <c r="B73"/>
    </row>
    <row r="74" spans="2:2" ht="11.25" customHeight="1" x14ac:dyDescent="0.25">
      <c r="B74"/>
    </row>
    <row r="75" spans="2:2" ht="11.25" customHeight="1" x14ac:dyDescent="0.25">
      <c r="B75"/>
    </row>
    <row r="76" spans="2:2" ht="11.25" customHeight="1" x14ac:dyDescent="0.25">
      <c r="B76"/>
    </row>
    <row r="77" spans="2:2" ht="11.25" customHeight="1" x14ac:dyDescent="0.25">
      <c r="B77"/>
    </row>
    <row r="78" spans="2:2" ht="11.25" customHeight="1" x14ac:dyDescent="0.25">
      <c r="B78"/>
    </row>
    <row r="79" spans="2:2" ht="11.25" customHeight="1" x14ac:dyDescent="0.25">
      <c r="B79"/>
    </row>
    <row r="80" spans="2:2" ht="11.25" customHeight="1" x14ac:dyDescent="0.25">
      <c r="B80"/>
    </row>
    <row r="81" spans="2:2" ht="11.25" customHeight="1" x14ac:dyDescent="0.25">
      <c r="B81"/>
    </row>
    <row r="82" spans="2:2" ht="11.25" customHeight="1" x14ac:dyDescent="0.25">
      <c r="B82"/>
    </row>
    <row r="83" spans="2:2" ht="11.25" customHeight="1" x14ac:dyDescent="0.25">
      <c r="B83"/>
    </row>
    <row r="84" spans="2:2" ht="11.25" customHeight="1" x14ac:dyDescent="0.25">
      <c r="B84"/>
    </row>
    <row r="85" spans="2:2" ht="11.25" customHeight="1" x14ac:dyDescent="0.25">
      <c r="B85"/>
    </row>
    <row r="86" spans="2:2" ht="11.25" customHeight="1" x14ac:dyDescent="0.25">
      <c r="B86"/>
    </row>
    <row r="87" spans="2:2" ht="11.25" customHeight="1" x14ac:dyDescent="0.25">
      <c r="B87"/>
    </row>
    <row r="88" spans="2:2" ht="11.25" customHeight="1" x14ac:dyDescent="0.25">
      <c r="B88"/>
    </row>
    <row r="89" spans="2:2" ht="11.25" customHeight="1" x14ac:dyDescent="0.25">
      <c r="B89"/>
    </row>
    <row r="90" spans="2:2" ht="11.25" customHeight="1" x14ac:dyDescent="0.25">
      <c r="B90"/>
    </row>
    <row r="91" spans="2:2" ht="11.25" customHeight="1" x14ac:dyDescent="0.25">
      <c r="B91"/>
    </row>
    <row r="92" spans="2:2" ht="11.25" customHeight="1" x14ac:dyDescent="0.25">
      <c r="B92"/>
    </row>
    <row r="93" spans="2:2" ht="11.25" customHeight="1" x14ac:dyDescent="0.25">
      <c r="B93"/>
    </row>
    <row r="94" spans="2:2" ht="11.25" customHeight="1" x14ac:dyDescent="0.25">
      <c r="B94"/>
    </row>
    <row r="95" spans="2:2" ht="11.25" customHeight="1" x14ac:dyDescent="0.25">
      <c r="B95"/>
    </row>
    <row r="96" spans="2:2" ht="11.25" customHeight="1" x14ac:dyDescent="0.25">
      <c r="B96"/>
    </row>
    <row r="97" spans="2:2" ht="11.25" customHeight="1" x14ac:dyDescent="0.25">
      <c r="B97"/>
    </row>
    <row r="98" spans="2:2" ht="11.25" customHeight="1" x14ac:dyDescent="0.25">
      <c r="B98"/>
    </row>
    <row r="99" spans="2:2" ht="11.25" customHeight="1" x14ac:dyDescent="0.25">
      <c r="B99"/>
    </row>
    <row r="100" spans="2:2" ht="11.25" customHeight="1" x14ac:dyDescent="0.25">
      <c r="B100"/>
    </row>
    <row r="101" spans="2:2" ht="11.25" customHeight="1" x14ac:dyDescent="0.25">
      <c r="B101"/>
    </row>
    <row r="102" spans="2:2" ht="11.25" customHeight="1" x14ac:dyDescent="0.25">
      <c r="B102"/>
    </row>
    <row r="103" spans="2:2" ht="11.25" customHeight="1" x14ac:dyDescent="0.25">
      <c r="B103"/>
    </row>
    <row r="104" spans="2:2" ht="11.25" customHeight="1" x14ac:dyDescent="0.25">
      <c r="B104"/>
    </row>
    <row r="105" spans="2:2" ht="11.25" customHeight="1" x14ac:dyDescent="0.25">
      <c r="B105"/>
    </row>
    <row r="106" spans="2:2" ht="11.25" customHeight="1" x14ac:dyDescent="0.25">
      <c r="B106"/>
    </row>
    <row r="107" spans="2:2" ht="11.25" customHeight="1" x14ac:dyDescent="0.25">
      <c r="B107"/>
    </row>
    <row r="108" spans="2:2" ht="11.25" customHeight="1" x14ac:dyDescent="0.25">
      <c r="B108"/>
    </row>
    <row r="109" spans="2:2" ht="11.25" customHeight="1" x14ac:dyDescent="0.25">
      <c r="B109"/>
    </row>
    <row r="110" spans="2:2" ht="11.25" customHeight="1" x14ac:dyDescent="0.25">
      <c r="B110"/>
    </row>
    <row r="111" spans="2:2" ht="11.25" customHeight="1" x14ac:dyDescent="0.25">
      <c r="B111"/>
    </row>
    <row r="112" spans="2:2" ht="11.25" customHeight="1" x14ac:dyDescent="0.25">
      <c r="B112"/>
    </row>
    <row r="113" spans="2:2" ht="11.25" customHeight="1" x14ac:dyDescent="0.25">
      <c r="B113"/>
    </row>
    <row r="114" spans="2:2" ht="11.25" customHeight="1" x14ac:dyDescent="0.25">
      <c r="B114"/>
    </row>
    <row r="115" spans="2:2" ht="11.25" customHeight="1" x14ac:dyDescent="0.25">
      <c r="B115"/>
    </row>
    <row r="116" spans="2:2" ht="11.25" customHeight="1" x14ac:dyDescent="0.25">
      <c r="B116"/>
    </row>
    <row r="117" spans="2:2" ht="11.25" customHeight="1" x14ac:dyDescent="0.25">
      <c r="B117"/>
    </row>
    <row r="118" spans="2:2" ht="11.25" customHeight="1" x14ac:dyDescent="0.25">
      <c r="B118"/>
    </row>
    <row r="119" spans="2:2" ht="11.25" customHeight="1" x14ac:dyDescent="0.25">
      <c r="B119"/>
    </row>
    <row r="120" spans="2:2" ht="11.25" customHeight="1" x14ac:dyDescent="0.25">
      <c r="B120"/>
    </row>
    <row r="121" spans="2:2" ht="11.25" customHeight="1" x14ac:dyDescent="0.25">
      <c r="B121"/>
    </row>
    <row r="122" spans="2:2" ht="11.25" customHeight="1" x14ac:dyDescent="0.25">
      <c r="B122"/>
    </row>
    <row r="123" spans="2:2" ht="11.25" customHeight="1" x14ac:dyDescent="0.25">
      <c r="B123"/>
    </row>
    <row r="124" spans="2:2" ht="11.25" customHeight="1" x14ac:dyDescent="0.25">
      <c r="B124"/>
    </row>
    <row r="125" spans="2:2" ht="11.25" customHeight="1" x14ac:dyDescent="0.25">
      <c r="B125"/>
    </row>
    <row r="126" spans="2:2" ht="11.25" customHeight="1" x14ac:dyDescent="0.25">
      <c r="B126"/>
    </row>
    <row r="127" spans="2:2" ht="11.25" customHeight="1" x14ac:dyDescent="0.25">
      <c r="B127"/>
    </row>
    <row r="128" spans="2:2" ht="11.25" customHeight="1" x14ac:dyDescent="0.25">
      <c r="B128"/>
    </row>
    <row r="129" spans="2:2" ht="11.25" customHeight="1" x14ac:dyDescent="0.25">
      <c r="B129"/>
    </row>
    <row r="130" spans="2:2" ht="11.25" customHeight="1" x14ac:dyDescent="0.25">
      <c r="B130"/>
    </row>
    <row r="131" spans="2:2" ht="11.25" customHeight="1" x14ac:dyDescent="0.25">
      <c r="B131"/>
    </row>
    <row r="132" spans="2:2" ht="11.25" customHeight="1" x14ac:dyDescent="0.25">
      <c r="B132"/>
    </row>
    <row r="133" spans="2:2" ht="11.25" customHeight="1" x14ac:dyDescent="0.25">
      <c r="B133"/>
    </row>
    <row r="134" spans="2:2" ht="11.25" customHeight="1" x14ac:dyDescent="0.25">
      <c r="B134"/>
    </row>
    <row r="135" spans="2:2" ht="11.25" customHeight="1" x14ac:dyDescent="0.25">
      <c r="B135"/>
    </row>
    <row r="136" spans="2:2" ht="11.25" customHeight="1" x14ac:dyDescent="0.25">
      <c r="B136"/>
    </row>
    <row r="137" spans="2:2" ht="11.25" customHeight="1" x14ac:dyDescent="0.25">
      <c r="B137"/>
    </row>
    <row r="138" spans="2:2" ht="11.25" customHeight="1" x14ac:dyDescent="0.25">
      <c r="B138"/>
    </row>
    <row r="139" spans="2:2" ht="11.25" customHeight="1" x14ac:dyDescent="0.25">
      <c r="B139"/>
    </row>
    <row r="140" spans="2:2" ht="11.25" customHeight="1" x14ac:dyDescent="0.25">
      <c r="B140"/>
    </row>
    <row r="141" spans="2:2" ht="11.25" customHeight="1" x14ac:dyDescent="0.25">
      <c r="B141"/>
    </row>
    <row r="142" spans="2:2" ht="11.25" customHeight="1" x14ac:dyDescent="0.25">
      <c r="B142"/>
    </row>
    <row r="143" spans="2:2" ht="11.25" customHeight="1" x14ac:dyDescent="0.25">
      <c r="B143"/>
    </row>
    <row r="144" spans="2:2" ht="11.25" customHeight="1" x14ac:dyDescent="0.25">
      <c r="B144"/>
    </row>
    <row r="145" spans="2:2" ht="11.25" customHeight="1" x14ac:dyDescent="0.25">
      <c r="B145"/>
    </row>
    <row r="146" spans="2:2" ht="11.25" customHeight="1" x14ac:dyDescent="0.25">
      <c r="B146"/>
    </row>
    <row r="147" spans="2:2" ht="11.25" customHeight="1" x14ac:dyDescent="0.25">
      <c r="B147"/>
    </row>
    <row r="148" spans="2:2" ht="11.25" customHeight="1" x14ac:dyDescent="0.25">
      <c r="B148"/>
    </row>
    <row r="149" spans="2:2" ht="11.25" customHeight="1" x14ac:dyDescent="0.25">
      <c r="B149"/>
    </row>
    <row r="150" spans="2:2" ht="11.25" customHeight="1" x14ac:dyDescent="0.25">
      <c r="B150"/>
    </row>
    <row r="151" spans="2:2" ht="11.25" customHeight="1" x14ac:dyDescent="0.25">
      <c r="B151"/>
    </row>
    <row r="152" spans="2:2" ht="11.25" customHeight="1" x14ac:dyDescent="0.25">
      <c r="B152"/>
    </row>
    <row r="153" spans="2:2" ht="11.25" customHeight="1" x14ac:dyDescent="0.25">
      <c r="B153"/>
    </row>
    <row r="154" spans="2:2" ht="11.25" customHeight="1" x14ac:dyDescent="0.25">
      <c r="B154"/>
    </row>
    <row r="155" spans="2:2" ht="11.25" customHeight="1" x14ac:dyDescent="0.25">
      <c r="B155"/>
    </row>
    <row r="156" spans="2:2" ht="11.25" customHeight="1" x14ac:dyDescent="0.25">
      <c r="B156"/>
    </row>
    <row r="157" spans="2:2" ht="11.25" customHeight="1" x14ac:dyDescent="0.25">
      <c r="B157"/>
    </row>
    <row r="158" spans="2:2" ht="11.25" customHeight="1" x14ac:dyDescent="0.25">
      <c r="B158"/>
    </row>
    <row r="159" spans="2:2" ht="11.25" customHeight="1" x14ac:dyDescent="0.25">
      <c r="B159"/>
    </row>
    <row r="160" spans="2:2" ht="11.25" customHeight="1" x14ac:dyDescent="0.25">
      <c r="B160"/>
    </row>
    <row r="161" spans="2:2" ht="11.25" customHeight="1" x14ac:dyDescent="0.25">
      <c r="B161"/>
    </row>
    <row r="162" spans="2:2" ht="11.25" customHeight="1" x14ac:dyDescent="0.25">
      <c r="B162"/>
    </row>
    <row r="163" spans="2:2" ht="11.25" customHeight="1" x14ac:dyDescent="0.25">
      <c r="B163"/>
    </row>
    <row r="164" spans="2:2" ht="11.25" customHeight="1" x14ac:dyDescent="0.25">
      <c r="B164"/>
    </row>
    <row r="165" spans="2:2" ht="11.25" customHeight="1" x14ac:dyDescent="0.25">
      <c r="B165"/>
    </row>
    <row r="166" spans="2:2" ht="11.25" customHeight="1" x14ac:dyDescent="0.25">
      <c r="B166"/>
    </row>
    <row r="167" spans="2:2" ht="11.25" customHeight="1" x14ac:dyDescent="0.25">
      <c r="B167"/>
    </row>
    <row r="168" spans="2:2" ht="11.25" customHeight="1" x14ac:dyDescent="0.25">
      <c r="B168"/>
    </row>
    <row r="169" spans="2:2" ht="11.25" customHeight="1" x14ac:dyDescent="0.25">
      <c r="B169"/>
    </row>
    <row r="170" spans="2:2" ht="11.25" customHeight="1" x14ac:dyDescent="0.25">
      <c r="B170"/>
    </row>
    <row r="171" spans="2:2" ht="11.25" customHeight="1" x14ac:dyDescent="0.25">
      <c r="B171"/>
    </row>
    <row r="172" spans="2:2" ht="11.25" customHeight="1" x14ac:dyDescent="0.25">
      <c r="B172"/>
    </row>
    <row r="173" spans="2:2" ht="11.25" customHeight="1" x14ac:dyDescent="0.25">
      <c r="B173"/>
    </row>
    <row r="174" spans="2:2" ht="11.25" customHeight="1" x14ac:dyDescent="0.25">
      <c r="B174"/>
    </row>
    <row r="175" spans="2:2" ht="11.25" customHeight="1" x14ac:dyDescent="0.25">
      <c r="B175"/>
    </row>
    <row r="176" spans="2:2" ht="11.25" customHeight="1" x14ac:dyDescent="0.25">
      <c r="B176"/>
    </row>
    <row r="177" spans="2:2" ht="11.25" customHeight="1" x14ac:dyDescent="0.25">
      <c r="B177"/>
    </row>
    <row r="178" spans="2:2" ht="11.25" customHeight="1" x14ac:dyDescent="0.25">
      <c r="B178"/>
    </row>
    <row r="179" spans="2:2" ht="11.25" customHeight="1" x14ac:dyDescent="0.25">
      <c r="B179"/>
    </row>
    <row r="180" spans="2:2" ht="11.25" customHeight="1" x14ac:dyDescent="0.25">
      <c r="B180"/>
    </row>
    <row r="181" spans="2:2" ht="11.25" customHeight="1" x14ac:dyDescent="0.25">
      <c r="B181"/>
    </row>
    <row r="182" spans="2:2" ht="11.25" customHeight="1" x14ac:dyDescent="0.25">
      <c r="B182"/>
    </row>
    <row r="183" spans="2:2" ht="11.25" customHeight="1" x14ac:dyDescent="0.25">
      <c r="B183"/>
    </row>
    <row r="184" spans="2:2" ht="11.25" customHeight="1" x14ac:dyDescent="0.25">
      <c r="B184"/>
    </row>
    <row r="185" spans="2:2" ht="11.25" customHeight="1" x14ac:dyDescent="0.25">
      <c r="B185"/>
    </row>
    <row r="186" spans="2:2" ht="11.25" customHeight="1" x14ac:dyDescent="0.25">
      <c r="B186"/>
    </row>
    <row r="187" spans="2:2" ht="11.25" customHeight="1" x14ac:dyDescent="0.25">
      <c r="B187"/>
    </row>
    <row r="188" spans="2:2" ht="11.25" customHeight="1" x14ac:dyDescent="0.25">
      <c r="B188"/>
    </row>
    <row r="189" spans="2:2" ht="11.25" customHeight="1" x14ac:dyDescent="0.25">
      <c r="B189"/>
    </row>
    <row r="190" spans="2:2" ht="11.25" customHeight="1" x14ac:dyDescent="0.25">
      <c r="B190"/>
    </row>
    <row r="191" spans="2:2" ht="11.25" customHeight="1" x14ac:dyDescent="0.25">
      <c r="B191"/>
    </row>
    <row r="192" spans="2:2" ht="11.25" customHeight="1" x14ac:dyDescent="0.25">
      <c r="B192"/>
    </row>
    <row r="193" spans="2:2" ht="11.25" customHeight="1" x14ac:dyDescent="0.25">
      <c r="B193"/>
    </row>
    <row r="194" spans="2:2" ht="11.25" customHeight="1" x14ac:dyDescent="0.25">
      <c r="B194"/>
    </row>
    <row r="195" spans="2:2" ht="11.25" customHeight="1" x14ac:dyDescent="0.25">
      <c r="B195"/>
    </row>
    <row r="196" spans="2:2" ht="11.25" customHeight="1" x14ac:dyDescent="0.25">
      <c r="B196"/>
    </row>
    <row r="197" spans="2:2" ht="11.25" customHeight="1" x14ac:dyDescent="0.25">
      <c r="B197"/>
    </row>
    <row r="198" spans="2:2" ht="11.25" customHeight="1" x14ac:dyDescent="0.25">
      <c r="B198"/>
    </row>
    <row r="199" spans="2:2" ht="11.25" customHeight="1" x14ac:dyDescent="0.25">
      <c r="B199"/>
    </row>
    <row r="200" spans="2:2" ht="11.25" customHeight="1" x14ac:dyDescent="0.25">
      <c r="B200"/>
    </row>
    <row r="201" spans="2:2" ht="11.25" customHeight="1" x14ac:dyDescent="0.25">
      <c r="B201"/>
    </row>
    <row r="202" spans="2:2" ht="11.25" customHeight="1" x14ac:dyDescent="0.25">
      <c r="B202"/>
    </row>
    <row r="203" spans="2:2" ht="11.25" customHeight="1" x14ac:dyDescent="0.25">
      <c r="B203"/>
    </row>
    <row r="204" spans="2:2" ht="11.25" customHeight="1" x14ac:dyDescent="0.25">
      <c r="B204"/>
    </row>
    <row r="205" spans="2:2" ht="11.25" customHeight="1" x14ac:dyDescent="0.25">
      <c r="B205"/>
    </row>
    <row r="206" spans="2:2" ht="11.25" customHeight="1" x14ac:dyDescent="0.25">
      <c r="B206"/>
    </row>
    <row r="207" spans="2:2" ht="11.25" customHeight="1" x14ac:dyDescent="0.25">
      <c r="B207"/>
    </row>
    <row r="208" spans="2:2" ht="11.25" customHeight="1" x14ac:dyDescent="0.25">
      <c r="B208"/>
    </row>
    <row r="209" spans="2:2" ht="11.25" customHeight="1" x14ac:dyDescent="0.25">
      <c r="B209"/>
    </row>
    <row r="210" spans="2:2" ht="11.25" customHeight="1" x14ac:dyDescent="0.25">
      <c r="B210"/>
    </row>
    <row r="211" spans="2:2" ht="11.25" customHeight="1" x14ac:dyDescent="0.25">
      <c r="B211"/>
    </row>
    <row r="212" spans="2:2" ht="11.25" customHeight="1" x14ac:dyDescent="0.25">
      <c r="B212"/>
    </row>
    <row r="213" spans="2:2" ht="11.25" customHeight="1" x14ac:dyDescent="0.25">
      <c r="B213"/>
    </row>
    <row r="214" spans="2:2" ht="11.25" customHeight="1" x14ac:dyDescent="0.25">
      <c r="B214"/>
    </row>
    <row r="215" spans="2:2" ht="11.25" customHeight="1" x14ac:dyDescent="0.25">
      <c r="B215"/>
    </row>
    <row r="216" spans="2:2" ht="11.25" customHeight="1" x14ac:dyDescent="0.25">
      <c r="B216"/>
    </row>
    <row r="217" spans="2:2" ht="11.25" customHeight="1" x14ac:dyDescent="0.25">
      <c r="B217"/>
    </row>
    <row r="218" spans="2:2" ht="11.25" customHeight="1" x14ac:dyDescent="0.25">
      <c r="B218"/>
    </row>
    <row r="219" spans="2:2" ht="11.25" customHeight="1" x14ac:dyDescent="0.25">
      <c r="B219"/>
    </row>
    <row r="220" spans="2:2" ht="11.25" customHeight="1" x14ac:dyDescent="0.25">
      <c r="B220"/>
    </row>
    <row r="221" spans="2:2" ht="11.25" customHeight="1" x14ac:dyDescent="0.25">
      <c r="B221"/>
    </row>
    <row r="222" spans="2:2" ht="11.25" customHeight="1" x14ac:dyDescent="0.25">
      <c r="B222"/>
    </row>
    <row r="223" spans="2:2" ht="11.25" customHeight="1" x14ac:dyDescent="0.25">
      <c r="B223"/>
    </row>
    <row r="224" spans="2:2" ht="11.25" customHeight="1" x14ac:dyDescent="0.25">
      <c r="B224"/>
    </row>
    <row r="225" spans="2:2" ht="11.25" customHeight="1" x14ac:dyDescent="0.25">
      <c r="B225"/>
    </row>
    <row r="226" spans="2:2" ht="11.25" customHeight="1" x14ac:dyDescent="0.25">
      <c r="B226"/>
    </row>
    <row r="227" spans="2:2" ht="11.25" customHeight="1" x14ac:dyDescent="0.25">
      <c r="B227"/>
    </row>
    <row r="228" spans="2:2" ht="11.25" customHeight="1" x14ac:dyDescent="0.25">
      <c r="B228"/>
    </row>
    <row r="229" spans="2:2" ht="11.25" customHeight="1" x14ac:dyDescent="0.25">
      <c r="B229"/>
    </row>
    <row r="230" spans="2:2" ht="11.25" customHeight="1" x14ac:dyDescent="0.25">
      <c r="B230"/>
    </row>
    <row r="231" spans="2:2" ht="11.25" customHeight="1" x14ac:dyDescent="0.25">
      <c r="B231"/>
    </row>
    <row r="232" spans="2:2" ht="11.25" customHeight="1" x14ac:dyDescent="0.25">
      <c r="B232"/>
    </row>
    <row r="233" spans="2:2" ht="11.25" customHeight="1" x14ac:dyDescent="0.25">
      <c r="B233"/>
    </row>
    <row r="234" spans="2:2" ht="11.25" customHeight="1" x14ac:dyDescent="0.25">
      <c r="B234"/>
    </row>
    <row r="235" spans="2:2" ht="11.25" customHeight="1" x14ac:dyDescent="0.25">
      <c r="B235"/>
    </row>
    <row r="236" spans="2:2" ht="11.25" customHeight="1" x14ac:dyDescent="0.25">
      <c r="B236"/>
    </row>
    <row r="237" spans="2:2" ht="11.25" customHeight="1" x14ac:dyDescent="0.25">
      <c r="B237"/>
    </row>
    <row r="238" spans="2:2" ht="11.25" customHeight="1" x14ac:dyDescent="0.25">
      <c r="B238"/>
    </row>
    <row r="239" spans="2:2" ht="11.25" customHeight="1" x14ac:dyDescent="0.25">
      <c r="B239"/>
    </row>
    <row r="240" spans="2:2" ht="11.25" customHeight="1" x14ac:dyDescent="0.25">
      <c r="B240"/>
    </row>
    <row r="241" spans="2:2" ht="11.25" customHeight="1" x14ac:dyDescent="0.25">
      <c r="B241"/>
    </row>
    <row r="242" spans="2:2" ht="11.25" customHeight="1" x14ac:dyDescent="0.25">
      <c r="B242"/>
    </row>
    <row r="243" spans="2:2" ht="11.25" customHeight="1" x14ac:dyDescent="0.25">
      <c r="B243"/>
    </row>
    <row r="244" spans="2:2" ht="11.25" customHeight="1" x14ac:dyDescent="0.25">
      <c r="B244"/>
    </row>
    <row r="245" spans="2:2" ht="11.25" customHeight="1" x14ac:dyDescent="0.25">
      <c r="B245"/>
    </row>
    <row r="246" spans="2:2" ht="11.25" customHeight="1" x14ac:dyDescent="0.25">
      <c r="B246"/>
    </row>
    <row r="247" spans="2:2" ht="11.25" customHeight="1" x14ac:dyDescent="0.25">
      <c r="B247"/>
    </row>
    <row r="248" spans="2:2" ht="11.25" customHeight="1" x14ac:dyDescent="0.25">
      <c r="B248"/>
    </row>
    <row r="249" spans="2:2" ht="11.25" customHeight="1" x14ac:dyDescent="0.25">
      <c r="B249"/>
    </row>
    <row r="250" spans="2:2" ht="11.25" customHeight="1" x14ac:dyDescent="0.25">
      <c r="B250"/>
    </row>
    <row r="251" spans="2:2" ht="11.25" customHeight="1" x14ac:dyDescent="0.25">
      <c r="B251"/>
    </row>
    <row r="252" spans="2:2" ht="11.25" customHeight="1" x14ac:dyDescent="0.25">
      <c r="B252"/>
    </row>
    <row r="253" spans="2:2" ht="11.25" customHeight="1" x14ac:dyDescent="0.25">
      <c r="B253"/>
    </row>
    <row r="254" spans="2:2" ht="11.25" customHeight="1" x14ac:dyDescent="0.25">
      <c r="B254"/>
    </row>
    <row r="255" spans="2:2" ht="11.25" customHeight="1" x14ac:dyDescent="0.25">
      <c r="B255"/>
    </row>
    <row r="256" spans="2:2" ht="11.25" customHeight="1" x14ac:dyDescent="0.25">
      <c r="B256"/>
    </row>
    <row r="257" spans="2:2" ht="11.25" customHeight="1" x14ac:dyDescent="0.25">
      <c r="B257"/>
    </row>
    <row r="258" spans="2:2" ht="11.25" customHeight="1" x14ac:dyDescent="0.25">
      <c r="B258"/>
    </row>
    <row r="259" spans="2:2" ht="11.25" customHeight="1" x14ac:dyDescent="0.25">
      <c r="B259"/>
    </row>
    <row r="260" spans="2:2" ht="11.25" customHeight="1" x14ac:dyDescent="0.25">
      <c r="B260"/>
    </row>
    <row r="261" spans="2:2" ht="11.25" customHeight="1" x14ac:dyDescent="0.25">
      <c r="B261"/>
    </row>
    <row r="262" spans="2:2" ht="11.25" customHeight="1" x14ac:dyDescent="0.25">
      <c r="B262"/>
    </row>
    <row r="263" spans="2:2" ht="11.25" customHeight="1" x14ac:dyDescent="0.25">
      <c r="B263"/>
    </row>
    <row r="264" spans="2:2" ht="11.25" customHeight="1" x14ac:dyDescent="0.25">
      <c r="B264"/>
    </row>
    <row r="265" spans="2:2" ht="11.25" customHeight="1" x14ac:dyDescent="0.25">
      <c r="B265"/>
    </row>
    <row r="266" spans="2:2" ht="11.25" customHeight="1" x14ac:dyDescent="0.25">
      <c r="B266"/>
    </row>
    <row r="267" spans="2:2" ht="11.25" customHeight="1" x14ac:dyDescent="0.25">
      <c r="B267"/>
    </row>
    <row r="268" spans="2:2" ht="11.25" customHeight="1" x14ac:dyDescent="0.25">
      <c r="B268"/>
    </row>
    <row r="269" spans="2:2" ht="11.25" customHeight="1" x14ac:dyDescent="0.25">
      <c r="B269"/>
    </row>
    <row r="270" spans="2:2" ht="11.25" customHeight="1" x14ac:dyDescent="0.25">
      <c r="B270"/>
    </row>
    <row r="271" spans="2:2" ht="11.25" customHeight="1" x14ac:dyDescent="0.25">
      <c r="B271"/>
    </row>
    <row r="272" spans="2:2" ht="11.25" customHeight="1" x14ac:dyDescent="0.25">
      <c r="B272"/>
    </row>
    <row r="273" spans="2:2" ht="11.25" customHeight="1" x14ac:dyDescent="0.25">
      <c r="B273"/>
    </row>
    <row r="274" spans="2:2" ht="11.25" customHeight="1" x14ac:dyDescent="0.25">
      <c r="B274"/>
    </row>
    <row r="275" spans="2:2" ht="11.25" customHeight="1" x14ac:dyDescent="0.25">
      <c r="B275"/>
    </row>
    <row r="276" spans="2:2" ht="11.25" customHeight="1" x14ac:dyDescent="0.25">
      <c r="B276"/>
    </row>
    <row r="277" spans="2:2" ht="11.25" customHeight="1" x14ac:dyDescent="0.25">
      <c r="B277"/>
    </row>
    <row r="278" spans="2:2" ht="11.25" customHeight="1" x14ac:dyDescent="0.25">
      <c r="B278"/>
    </row>
    <row r="279" spans="2:2" ht="11.25" customHeight="1" x14ac:dyDescent="0.25">
      <c r="B279"/>
    </row>
    <row r="280" spans="2:2" ht="11.25" customHeight="1" x14ac:dyDescent="0.25">
      <c r="B280"/>
    </row>
    <row r="281" spans="2:2" ht="11.25" customHeight="1" x14ac:dyDescent="0.25">
      <c r="B281"/>
    </row>
    <row r="282" spans="2:2" ht="11.25" customHeight="1" x14ac:dyDescent="0.25">
      <c r="B282"/>
    </row>
    <row r="283" spans="2:2" ht="11.25" customHeight="1" x14ac:dyDescent="0.25">
      <c r="B283"/>
    </row>
    <row r="284" spans="2:2" ht="11.25" customHeight="1" x14ac:dyDescent="0.25">
      <c r="B284"/>
    </row>
    <row r="285" spans="2:2" ht="11.25" customHeight="1" x14ac:dyDescent="0.25">
      <c r="B285"/>
    </row>
    <row r="286" spans="2:2" ht="11.25" customHeight="1" x14ac:dyDescent="0.25">
      <c r="B286"/>
    </row>
    <row r="287" spans="2:2" ht="11.25" customHeight="1" x14ac:dyDescent="0.25">
      <c r="B287"/>
    </row>
    <row r="288" spans="2:2" ht="11.25" customHeight="1" x14ac:dyDescent="0.25">
      <c r="B288"/>
    </row>
    <row r="289" spans="2:2" ht="11.25" customHeight="1" x14ac:dyDescent="0.25">
      <c r="B289"/>
    </row>
    <row r="290" spans="2:2" ht="11.25" customHeight="1" x14ac:dyDescent="0.25">
      <c r="B290"/>
    </row>
    <row r="291" spans="2:2" ht="11.25" customHeight="1" x14ac:dyDescent="0.25">
      <c r="B291"/>
    </row>
    <row r="292" spans="2:2" ht="11.25" customHeight="1" x14ac:dyDescent="0.25">
      <c r="B292"/>
    </row>
    <row r="293" spans="2:2" ht="11.25" customHeight="1" x14ac:dyDescent="0.25">
      <c r="B293"/>
    </row>
    <row r="294" spans="2:2" ht="11.25" customHeight="1" x14ac:dyDescent="0.25">
      <c r="B294"/>
    </row>
    <row r="295" spans="2:2" ht="11.25" customHeight="1" x14ac:dyDescent="0.25">
      <c r="B295"/>
    </row>
    <row r="296" spans="2:2" ht="11.25" customHeight="1" x14ac:dyDescent="0.25">
      <c r="B296"/>
    </row>
    <row r="297" spans="2:2" ht="11.25" customHeight="1" x14ac:dyDescent="0.25">
      <c r="B297"/>
    </row>
    <row r="298" spans="2:2" ht="11.25" customHeight="1" x14ac:dyDescent="0.25">
      <c r="B298"/>
    </row>
    <row r="299" spans="2:2" ht="11.25" customHeight="1" x14ac:dyDescent="0.25">
      <c r="B299"/>
    </row>
    <row r="300" spans="2:2" ht="11.25" customHeight="1" x14ac:dyDescent="0.25">
      <c r="B300"/>
    </row>
    <row r="301" spans="2:2" ht="11.25" customHeight="1" x14ac:dyDescent="0.25">
      <c r="B301"/>
    </row>
    <row r="302" spans="2:2" ht="11.25" customHeight="1" x14ac:dyDescent="0.25">
      <c r="B302"/>
    </row>
    <row r="303" spans="2:2" ht="11.25" customHeight="1" x14ac:dyDescent="0.25">
      <c r="B303"/>
    </row>
    <row r="304" spans="2:2" ht="11.25" customHeight="1" x14ac:dyDescent="0.25">
      <c r="B304"/>
    </row>
    <row r="305" spans="2:2" ht="11.25" customHeight="1" x14ac:dyDescent="0.25">
      <c r="B305"/>
    </row>
    <row r="306" spans="2:2" ht="11.25" customHeight="1" x14ac:dyDescent="0.25">
      <c r="B306"/>
    </row>
    <row r="307" spans="2:2" ht="11.25" customHeight="1" x14ac:dyDescent="0.25">
      <c r="B307"/>
    </row>
    <row r="308" spans="2:2" ht="11.25" customHeight="1" x14ac:dyDescent="0.25">
      <c r="B308"/>
    </row>
    <row r="309" spans="2:2" ht="11.25" customHeight="1" x14ac:dyDescent="0.25">
      <c r="B309"/>
    </row>
    <row r="310" spans="2:2" ht="11.25" customHeight="1" x14ac:dyDescent="0.25">
      <c r="B310"/>
    </row>
    <row r="311" spans="2:2" ht="11.25" customHeight="1" x14ac:dyDescent="0.25">
      <c r="B311"/>
    </row>
    <row r="312" spans="2:2" ht="11.25" customHeight="1" x14ac:dyDescent="0.25">
      <c r="B312"/>
    </row>
    <row r="313" spans="2:2" ht="11.25" customHeight="1" x14ac:dyDescent="0.25">
      <c r="B313"/>
    </row>
    <row r="314" spans="2:2" ht="11.25" customHeight="1" x14ac:dyDescent="0.25">
      <c r="B314"/>
    </row>
    <row r="315" spans="2:2" ht="11.25" customHeight="1" x14ac:dyDescent="0.25">
      <c r="B315"/>
    </row>
    <row r="316" spans="2:2" ht="11.25" customHeight="1" x14ac:dyDescent="0.25">
      <c r="B316"/>
    </row>
    <row r="317" spans="2:2" ht="11.25" customHeight="1" x14ac:dyDescent="0.25">
      <c r="B317"/>
    </row>
    <row r="318" spans="2:2" ht="11.25" customHeight="1" x14ac:dyDescent="0.25">
      <c r="B318"/>
    </row>
    <row r="319" spans="2:2" ht="11.25" customHeight="1" x14ac:dyDescent="0.25">
      <c r="B319"/>
    </row>
    <row r="320" spans="2:2" ht="11.25" customHeight="1" x14ac:dyDescent="0.25">
      <c r="B320"/>
    </row>
    <row r="321" spans="2:2" ht="11.25" customHeight="1" x14ac:dyDescent="0.25">
      <c r="B321"/>
    </row>
    <row r="322" spans="2:2" ht="11.25" customHeight="1" x14ac:dyDescent="0.25">
      <c r="B322"/>
    </row>
    <row r="323" spans="2:2" ht="11.25" customHeight="1" x14ac:dyDescent="0.25">
      <c r="B323"/>
    </row>
    <row r="324" spans="2:2" ht="11.25" customHeight="1" x14ac:dyDescent="0.25">
      <c r="B324"/>
    </row>
    <row r="325" spans="2:2" ht="11.25" customHeight="1" x14ac:dyDescent="0.25">
      <c r="B325"/>
    </row>
    <row r="326" spans="2:2" ht="11.25" customHeight="1" x14ac:dyDescent="0.25">
      <c r="B326"/>
    </row>
    <row r="327" spans="2:2" ht="11.25" customHeight="1" x14ac:dyDescent="0.25">
      <c r="B327"/>
    </row>
    <row r="328" spans="2:2" ht="11.25" customHeight="1" x14ac:dyDescent="0.25">
      <c r="B328"/>
    </row>
    <row r="329" spans="2:2" ht="11.25" customHeight="1" x14ac:dyDescent="0.25">
      <c r="B329"/>
    </row>
    <row r="330" spans="2:2" ht="11.25" customHeight="1" x14ac:dyDescent="0.25">
      <c r="B330"/>
    </row>
    <row r="331" spans="2:2" ht="11.25" customHeight="1" x14ac:dyDescent="0.25">
      <c r="B331"/>
    </row>
    <row r="332" spans="2:2" ht="11.25" customHeight="1" x14ac:dyDescent="0.25">
      <c r="B332"/>
    </row>
    <row r="333" spans="2:2" ht="11.25" customHeight="1" x14ac:dyDescent="0.25">
      <c r="B333"/>
    </row>
    <row r="334" spans="2:2" ht="11.25" customHeight="1" x14ac:dyDescent="0.25">
      <c r="B334"/>
    </row>
    <row r="335" spans="2:2" ht="11.25" customHeight="1" x14ac:dyDescent="0.25">
      <c r="B335"/>
    </row>
    <row r="336" spans="2:2" ht="11.25" customHeight="1" x14ac:dyDescent="0.25">
      <c r="B336"/>
    </row>
    <row r="337" spans="2:2" ht="11.25" customHeight="1" x14ac:dyDescent="0.25">
      <c r="B337"/>
    </row>
    <row r="338" spans="2:2" ht="11.25" customHeight="1" x14ac:dyDescent="0.25">
      <c r="B338"/>
    </row>
    <row r="339" spans="2:2" ht="11.25" customHeight="1" x14ac:dyDescent="0.25">
      <c r="B339"/>
    </row>
    <row r="340" spans="2:2" ht="11.25" customHeight="1" x14ac:dyDescent="0.25">
      <c r="B340"/>
    </row>
    <row r="341" spans="2:2" ht="11.25" customHeight="1" x14ac:dyDescent="0.25">
      <c r="B341"/>
    </row>
    <row r="342" spans="2:2" ht="11.25" customHeight="1" x14ac:dyDescent="0.25">
      <c r="B342"/>
    </row>
    <row r="343" spans="2:2" ht="11.25" customHeight="1" x14ac:dyDescent="0.25">
      <c r="B343"/>
    </row>
    <row r="344" spans="2:2" ht="11.25" customHeight="1" x14ac:dyDescent="0.25">
      <c r="B344"/>
    </row>
    <row r="345" spans="2:2" ht="11.25" customHeight="1" x14ac:dyDescent="0.25">
      <c r="B345"/>
    </row>
    <row r="346" spans="2:2" ht="11.25" customHeight="1" x14ac:dyDescent="0.25">
      <c r="B346"/>
    </row>
    <row r="347" spans="2:2" ht="11.25" customHeight="1" x14ac:dyDescent="0.25">
      <c r="B347"/>
    </row>
    <row r="348" spans="2:2" ht="11.25" customHeight="1" x14ac:dyDescent="0.25">
      <c r="B348"/>
    </row>
    <row r="349" spans="2:2" ht="11.25" customHeight="1" x14ac:dyDescent="0.25">
      <c r="B349"/>
    </row>
    <row r="350" spans="2:2" ht="11.25" customHeight="1" x14ac:dyDescent="0.25">
      <c r="B350"/>
    </row>
    <row r="351" spans="2:2" ht="11.25" customHeight="1" x14ac:dyDescent="0.25">
      <c r="B351"/>
    </row>
    <row r="352" spans="2:2" ht="11.25" customHeight="1" x14ac:dyDescent="0.25">
      <c r="B352"/>
    </row>
    <row r="353" spans="2:2" ht="11.25" customHeight="1" x14ac:dyDescent="0.25">
      <c r="B353"/>
    </row>
    <row r="354" spans="2:2" ht="11.25" customHeight="1" x14ac:dyDescent="0.25">
      <c r="B354"/>
    </row>
    <row r="355" spans="2:2" ht="11.25" customHeight="1" x14ac:dyDescent="0.25">
      <c r="B355"/>
    </row>
    <row r="356" spans="2:2" ht="11.25" customHeight="1" x14ac:dyDescent="0.25">
      <c r="B356"/>
    </row>
    <row r="357" spans="2:2" ht="11.25" customHeight="1" x14ac:dyDescent="0.25">
      <c r="B357"/>
    </row>
    <row r="358" spans="2:2" ht="11.25" customHeight="1" x14ac:dyDescent="0.25">
      <c r="B358"/>
    </row>
    <row r="359" spans="2:2" ht="11.25" customHeight="1" x14ac:dyDescent="0.25">
      <c r="B359"/>
    </row>
    <row r="360" spans="2:2" ht="11.25" customHeight="1" x14ac:dyDescent="0.25">
      <c r="B360"/>
    </row>
    <row r="361" spans="2:2" ht="11.25" customHeight="1" x14ac:dyDescent="0.25">
      <c r="B361"/>
    </row>
    <row r="362" spans="2:2" ht="11.25" customHeight="1" x14ac:dyDescent="0.25">
      <c r="B362"/>
    </row>
    <row r="363" spans="2:2" ht="11.25" customHeight="1" x14ac:dyDescent="0.25">
      <c r="B363"/>
    </row>
    <row r="364" spans="2:2" ht="11.25" customHeight="1" x14ac:dyDescent="0.25">
      <c r="B364"/>
    </row>
    <row r="365" spans="2:2" ht="11.25" customHeight="1" x14ac:dyDescent="0.25">
      <c r="B365"/>
    </row>
    <row r="366" spans="2:2" ht="11.25" customHeight="1" x14ac:dyDescent="0.25">
      <c r="B366"/>
    </row>
    <row r="367" spans="2:2" ht="11.25" customHeight="1" x14ac:dyDescent="0.25">
      <c r="B367"/>
    </row>
    <row r="368" spans="2:2" ht="11.25" customHeight="1" x14ac:dyDescent="0.25">
      <c r="B368"/>
    </row>
    <row r="369" spans="2:2" ht="11.25" customHeight="1" x14ac:dyDescent="0.25">
      <c r="B369"/>
    </row>
    <row r="370" spans="2:2" ht="11.25" customHeight="1" x14ac:dyDescent="0.25">
      <c r="B370"/>
    </row>
    <row r="371" spans="2:2" ht="11.25" customHeight="1" x14ac:dyDescent="0.25">
      <c r="B371"/>
    </row>
    <row r="372" spans="2:2" ht="11.25" customHeight="1" x14ac:dyDescent="0.25">
      <c r="B372"/>
    </row>
    <row r="373" spans="2:2" ht="11.25" customHeight="1" x14ac:dyDescent="0.25">
      <c r="B373"/>
    </row>
    <row r="374" spans="2:2" ht="11.25" customHeight="1" x14ac:dyDescent="0.25">
      <c r="B374"/>
    </row>
    <row r="375" spans="2:2" ht="11.25" customHeight="1" x14ac:dyDescent="0.25">
      <c r="B375"/>
    </row>
    <row r="376" spans="2:2" ht="11.25" customHeight="1" x14ac:dyDescent="0.25">
      <c r="B376"/>
    </row>
    <row r="377" spans="2:2" ht="11.25" customHeight="1" x14ac:dyDescent="0.25">
      <c r="B377"/>
    </row>
    <row r="378" spans="2:2" ht="11.25" customHeight="1" x14ac:dyDescent="0.25">
      <c r="B378"/>
    </row>
    <row r="379" spans="2:2" ht="11.25" customHeight="1" x14ac:dyDescent="0.25">
      <c r="B379"/>
    </row>
    <row r="380" spans="2:2" ht="11.25" customHeight="1" x14ac:dyDescent="0.25">
      <c r="B380"/>
    </row>
    <row r="381" spans="2:2" ht="11.25" customHeight="1" x14ac:dyDescent="0.25">
      <c r="B381"/>
    </row>
    <row r="382" spans="2:2" ht="11.25" customHeight="1" x14ac:dyDescent="0.25">
      <c r="B382"/>
    </row>
    <row r="383" spans="2:2" ht="11.25" customHeight="1" x14ac:dyDescent="0.25">
      <c r="B383"/>
    </row>
    <row r="384" spans="2:2" ht="11.25" customHeight="1" x14ac:dyDescent="0.25">
      <c r="B384"/>
    </row>
    <row r="385" spans="2:2" ht="11.25" customHeight="1" x14ac:dyDescent="0.25">
      <c r="B385"/>
    </row>
    <row r="386" spans="2:2" ht="11.25" customHeight="1" x14ac:dyDescent="0.25">
      <c r="B386"/>
    </row>
    <row r="387" spans="2:2" ht="11.25" customHeight="1" x14ac:dyDescent="0.25">
      <c r="B387"/>
    </row>
    <row r="388" spans="2:2" ht="11.25" customHeight="1" x14ac:dyDescent="0.25">
      <c r="B388"/>
    </row>
    <row r="389" spans="2:2" ht="11.25" customHeight="1" x14ac:dyDescent="0.25">
      <c r="B389"/>
    </row>
    <row r="390" spans="2:2" ht="11.25" customHeight="1" x14ac:dyDescent="0.25">
      <c r="B390"/>
    </row>
    <row r="391" spans="2:2" ht="11.25" customHeight="1" x14ac:dyDescent="0.25">
      <c r="B391"/>
    </row>
    <row r="392" spans="2:2" ht="11.25" customHeight="1" x14ac:dyDescent="0.25">
      <c r="B392"/>
    </row>
    <row r="393" spans="2:2" ht="11.25" customHeight="1" x14ac:dyDescent="0.25">
      <c r="B393"/>
    </row>
    <row r="394" spans="2:2" ht="11.25" customHeight="1" x14ac:dyDescent="0.25">
      <c r="B394"/>
    </row>
    <row r="395" spans="2:2" ht="11.25" customHeight="1" x14ac:dyDescent="0.25">
      <c r="B395"/>
    </row>
    <row r="396" spans="2:2" ht="11.25" customHeight="1" x14ac:dyDescent="0.25">
      <c r="B396"/>
    </row>
    <row r="397" spans="2:2" ht="11.25" customHeight="1" x14ac:dyDescent="0.25">
      <c r="B397"/>
    </row>
    <row r="398" spans="2:2" ht="11.25" customHeight="1" x14ac:dyDescent="0.25">
      <c r="B398"/>
    </row>
    <row r="399" spans="2:2" ht="11.25" customHeight="1" x14ac:dyDescent="0.25">
      <c r="B399"/>
    </row>
    <row r="400" spans="2:2" ht="11.25" customHeight="1" x14ac:dyDescent="0.25">
      <c r="B400"/>
    </row>
    <row r="401" spans="2:2" ht="11.25" customHeight="1" x14ac:dyDescent="0.25">
      <c r="B401"/>
    </row>
    <row r="402" spans="2:2" ht="11.25" customHeight="1" x14ac:dyDescent="0.25">
      <c r="B402"/>
    </row>
    <row r="403" spans="2:2" ht="11.25" customHeight="1" x14ac:dyDescent="0.25">
      <c r="B403"/>
    </row>
    <row r="404" spans="2:2" ht="11.25" customHeight="1" x14ac:dyDescent="0.25">
      <c r="B404"/>
    </row>
    <row r="405" spans="2:2" ht="11.25" customHeight="1" x14ac:dyDescent="0.25">
      <c r="B405"/>
    </row>
    <row r="406" spans="2:2" ht="11.25" customHeight="1" x14ac:dyDescent="0.25">
      <c r="B406"/>
    </row>
    <row r="407" spans="2:2" ht="11.25" customHeight="1" x14ac:dyDescent="0.25">
      <c r="B407"/>
    </row>
    <row r="408" spans="2:2" ht="11.25" customHeight="1" x14ac:dyDescent="0.25">
      <c r="B408"/>
    </row>
    <row r="409" spans="2:2" ht="11.25" customHeight="1" x14ac:dyDescent="0.25">
      <c r="B409"/>
    </row>
    <row r="410" spans="2:2" ht="11.25" customHeight="1" x14ac:dyDescent="0.25">
      <c r="B410"/>
    </row>
    <row r="411" spans="2:2" ht="11.25" customHeight="1" x14ac:dyDescent="0.25">
      <c r="B411"/>
    </row>
    <row r="412" spans="2:2" ht="11.25" customHeight="1" x14ac:dyDescent="0.25">
      <c r="B412"/>
    </row>
    <row r="413" spans="2:2" ht="11.25" customHeight="1" x14ac:dyDescent="0.25">
      <c r="B413"/>
    </row>
    <row r="414" spans="2:2" ht="11.25" customHeight="1" x14ac:dyDescent="0.25">
      <c r="B414"/>
    </row>
    <row r="415" spans="2:2" ht="11.25" customHeight="1" x14ac:dyDescent="0.25">
      <c r="B415"/>
    </row>
    <row r="416" spans="2:2" ht="11.25" customHeight="1" x14ac:dyDescent="0.25">
      <c r="B416"/>
    </row>
    <row r="417" spans="2:2" ht="11.25" customHeight="1" x14ac:dyDescent="0.25">
      <c r="B417"/>
    </row>
    <row r="418" spans="2:2" ht="11.25" customHeight="1" x14ac:dyDescent="0.25">
      <c r="B418"/>
    </row>
    <row r="419" spans="2:2" ht="11.25" customHeight="1" x14ac:dyDescent="0.25">
      <c r="B419"/>
    </row>
    <row r="420" spans="2:2" ht="11.25" customHeight="1" x14ac:dyDescent="0.25">
      <c r="B420"/>
    </row>
    <row r="421" spans="2:2" ht="11.25" customHeight="1" x14ac:dyDescent="0.25">
      <c r="B421"/>
    </row>
    <row r="422" spans="2:2" ht="11.25" customHeight="1" x14ac:dyDescent="0.25">
      <c r="B422"/>
    </row>
    <row r="423" spans="2:2" ht="11.25" customHeight="1" x14ac:dyDescent="0.25">
      <c r="B423"/>
    </row>
    <row r="424" spans="2:2" ht="11.25" customHeight="1" x14ac:dyDescent="0.25">
      <c r="B424"/>
    </row>
    <row r="425" spans="2:2" ht="11.25" customHeight="1" x14ac:dyDescent="0.25">
      <c r="B425"/>
    </row>
    <row r="426" spans="2:2" ht="11.25" customHeight="1" x14ac:dyDescent="0.25">
      <c r="B426"/>
    </row>
    <row r="427" spans="2:2" ht="11.25" customHeight="1" x14ac:dyDescent="0.25">
      <c r="B427"/>
    </row>
    <row r="428" spans="2:2" ht="11.25" customHeight="1" x14ac:dyDescent="0.25">
      <c r="B428"/>
    </row>
    <row r="429" spans="2:2" ht="11.25" customHeight="1" x14ac:dyDescent="0.25">
      <c r="B429"/>
    </row>
    <row r="430" spans="2:2" ht="11.25" customHeight="1" x14ac:dyDescent="0.25">
      <c r="B430"/>
    </row>
    <row r="431" spans="2:2" ht="11.25" customHeight="1" x14ac:dyDescent="0.25">
      <c r="B431"/>
    </row>
    <row r="432" spans="2:2" ht="11.25" customHeight="1" x14ac:dyDescent="0.25">
      <c r="B432"/>
    </row>
    <row r="433" spans="2:2" ht="11.25" customHeight="1" x14ac:dyDescent="0.25">
      <c r="B433"/>
    </row>
    <row r="434" spans="2:2" ht="11.25" customHeight="1" x14ac:dyDescent="0.25">
      <c r="B434"/>
    </row>
    <row r="435" spans="2:2" ht="11.25" customHeight="1" x14ac:dyDescent="0.25">
      <c r="B435"/>
    </row>
    <row r="436" spans="2:2" ht="11.25" customHeight="1" x14ac:dyDescent="0.25">
      <c r="B436"/>
    </row>
    <row r="437" spans="2:2" ht="11.25" customHeight="1" x14ac:dyDescent="0.25">
      <c r="B437"/>
    </row>
    <row r="438" spans="2:2" ht="11.25" customHeight="1" x14ac:dyDescent="0.25">
      <c r="B438"/>
    </row>
    <row r="439" spans="2:2" ht="11.25" customHeight="1" x14ac:dyDescent="0.25">
      <c r="B439"/>
    </row>
    <row r="440" spans="2:2" ht="11.25" customHeight="1" x14ac:dyDescent="0.25">
      <c r="B440"/>
    </row>
    <row r="441" spans="2:2" ht="11.25" customHeight="1" x14ac:dyDescent="0.25">
      <c r="B441"/>
    </row>
    <row r="442" spans="2:2" ht="11.25" customHeight="1" x14ac:dyDescent="0.25">
      <c r="B442"/>
    </row>
    <row r="443" spans="2:2" ht="11.25" customHeight="1" x14ac:dyDescent="0.25">
      <c r="B443"/>
    </row>
    <row r="444" spans="2:2" ht="11.25" customHeight="1" x14ac:dyDescent="0.25">
      <c r="B444"/>
    </row>
    <row r="445" spans="2:2" ht="11.25" customHeight="1" x14ac:dyDescent="0.25">
      <c r="B445"/>
    </row>
    <row r="446" spans="2:2" ht="11.25" customHeight="1" x14ac:dyDescent="0.25">
      <c r="B446"/>
    </row>
    <row r="447" spans="2:2" ht="11.25" customHeight="1" x14ac:dyDescent="0.25">
      <c r="B447"/>
    </row>
    <row r="448" spans="2:2" ht="11.25" customHeight="1" x14ac:dyDescent="0.25">
      <c r="B448"/>
    </row>
    <row r="449" spans="2:2" ht="11.25" customHeight="1" x14ac:dyDescent="0.25">
      <c r="B449"/>
    </row>
    <row r="450" spans="2:2" ht="11.25" customHeight="1" x14ac:dyDescent="0.25">
      <c r="B450"/>
    </row>
    <row r="451" spans="2:2" ht="11.25" customHeight="1" x14ac:dyDescent="0.25">
      <c r="B451"/>
    </row>
    <row r="452" spans="2:2" ht="11.25" customHeight="1" x14ac:dyDescent="0.25">
      <c r="B452"/>
    </row>
    <row r="453" spans="2:2" ht="11.25" customHeight="1" x14ac:dyDescent="0.25">
      <c r="B453"/>
    </row>
    <row r="454" spans="2:2" ht="11.25" customHeight="1" x14ac:dyDescent="0.25">
      <c r="B454"/>
    </row>
    <row r="455" spans="2:2" ht="11.25" customHeight="1" x14ac:dyDescent="0.25">
      <c r="B455"/>
    </row>
    <row r="456" spans="2:2" ht="11.25" customHeight="1" x14ac:dyDescent="0.25">
      <c r="B456"/>
    </row>
    <row r="457" spans="2:2" ht="11.25" customHeight="1" x14ac:dyDescent="0.25">
      <c r="B457"/>
    </row>
    <row r="458" spans="2:2" ht="11.25" customHeight="1" x14ac:dyDescent="0.25">
      <c r="B458"/>
    </row>
    <row r="459" spans="2:2" ht="11.25" customHeight="1" x14ac:dyDescent="0.25">
      <c r="B459"/>
    </row>
    <row r="460" spans="2:2" ht="11.25" customHeight="1" x14ac:dyDescent="0.25">
      <c r="B460"/>
    </row>
    <row r="461" spans="2:2" ht="11.25" customHeight="1" x14ac:dyDescent="0.25">
      <c r="B461"/>
    </row>
    <row r="462" spans="2:2" ht="11.25" customHeight="1" x14ac:dyDescent="0.25">
      <c r="B462"/>
    </row>
    <row r="463" spans="2:2" ht="11.25" customHeight="1" x14ac:dyDescent="0.25">
      <c r="B463"/>
    </row>
    <row r="464" spans="2:2" ht="11.25" customHeight="1" x14ac:dyDescent="0.25">
      <c r="B464"/>
    </row>
    <row r="465" spans="2:2" ht="11.25" customHeight="1" x14ac:dyDescent="0.25">
      <c r="B465"/>
    </row>
    <row r="466" spans="2:2" ht="11.25" customHeight="1" x14ac:dyDescent="0.25">
      <c r="B466"/>
    </row>
    <row r="467" spans="2:2" ht="11.25" customHeight="1" x14ac:dyDescent="0.25">
      <c r="B467"/>
    </row>
    <row r="468" spans="2:2" ht="11.25" customHeight="1" x14ac:dyDescent="0.25">
      <c r="B468"/>
    </row>
    <row r="469" spans="2:2" ht="11.25" customHeight="1" x14ac:dyDescent="0.25">
      <c r="B469"/>
    </row>
    <row r="470" spans="2:2" ht="11.25" customHeight="1" x14ac:dyDescent="0.25">
      <c r="B470"/>
    </row>
    <row r="471" spans="2:2" ht="11.25" customHeight="1" x14ac:dyDescent="0.25">
      <c r="B471"/>
    </row>
    <row r="472" spans="2:2" ht="11.25" customHeight="1" x14ac:dyDescent="0.25">
      <c r="B472"/>
    </row>
    <row r="473" spans="2:2" ht="11.25" customHeight="1" x14ac:dyDescent="0.25">
      <c r="B473"/>
    </row>
    <row r="474" spans="2:2" ht="11.25" customHeight="1" x14ac:dyDescent="0.25">
      <c r="B474"/>
    </row>
    <row r="475" spans="2:2" ht="11.25" customHeight="1" x14ac:dyDescent="0.25">
      <c r="B475"/>
    </row>
    <row r="476" spans="2:2" ht="11.25" customHeight="1" x14ac:dyDescent="0.25">
      <c r="B476"/>
    </row>
    <row r="477" spans="2:2" ht="11.25" customHeight="1" x14ac:dyDescent="0.25">
      <c r="B477"/>
    </row>
    <row r="478" spans="2:2" ht="11.25" customHeight="1" x14ac:dyDescent="0.25">
      <c r="B478"/>
    </row>
    <row r="479" spans="2:2" ht="11.25" customHeight="1" x14ac:dyDescent="0.25">
      <c r="B479"/>
    </row>
    <row r="480" spans="2:2" ht="11.25" customHeight="1" x14ac:dyDescent="0.25">
      <c r="B480"/>
    </row>
    <row r="481" spans="2:2" ht="11.25" customHeight="1" x14ac:dyDescent="0.25">
      <c r="B481"/>
    </row>
    <row r="482" spans="2:2" ht="11.25" customHeight="1" x14ac:dyDescent="0.25">
      <c r="B482"/>
    </row>
    <row r="483" spans="2:2" ht="11.25" customHeight="1" x14ac:dyDescent="0.25">
      <c r="B483"/>
    </row>
    <row r="484" spans="2:2" ht="11.25" customHeight="1" x14ac:dyDescent="0.25">
      <c r="B484"/>
    </row>
    <row r="485" spans="2:2" ht="11.25" customHeight="1" x14ac:dyDescent="0.25">
      <c r="B485"/>
    </row>
    <row r="486" spans="2:2" ht="11.25" customHeight="1" x14ac:dyDescent="0.25">
      <c r="B486"/>
    </row>
    <row r="487" spans="2:2" ht="11.25" customHeight="1" x14ac:dyDescent="0.25">
      <c r="B487"/>
    </row>
    <row r="488" spans="2:2" ht="11.25" customHeight="1" x14ac:dyDescent="0.25">
      <c r="B488"/>
    </row>
    <row r="489" spans="2:2" ht="11.25" customHeight="1" x14ac:dyDescent="0.25">
      <c r="B489"/>
    </row>
    <row r="490" spans="2:2" ht="11.25" customHeight="1" x14ac:dyDescent="0.25">
      <c r="B490"/>
    </row>
    <row r="491" spans="2:2" ht="11.25" customHeight="1" x14ac:dyDescent="0.25">
      <c r="B491"/>
    </row>
    <row r="492" spans="2:2" ht="11.25" customHeight="1" x14ac:dyDescent="0.25">
      <c r="B492"/>
    </row>
    <row r="493" spans="2:2" ht="11.25" customHeight="1" x14ac:dyDescent="0.25">
      <c r="B493"/>
    </row>
    <row r="494" spans="2:2" ht="11.25" customHeight="1" x14ac:dyDescent="0.25">
      <c r="B494"/>
    </row>
    <row r="495" spans="2:2" ht="11.25" customHeight="1" x14ac:dyDescent="0.25">
      <c r="B495"/>
    </row>
    <row r="496" spans="2:2" ht="11.25" customHeight="1" x14ac:dyDescent="0.25">
      <c r="B496"/>
    </row>
    <row r="497" spans="2:2" ht="11.25" customHeight="1" x14ac:dyDescent="0.25">
      <c r="B497"/>
    </row>
    <row r="498" spans="2:2" ht="11.25" customHeight="1" x14ac:dyDescent="0.25">
      <c r="B498"/>
    </row>
    <row r="499" spans="2:2" ht="11.25" customHeight="1" x14ac:dyDescent="0.25">
      <c r="B499"/>
    </row>
    <row r="500" spans="2:2" ht="11.25" customHeight="1" x14ac:dyDescent="0.25">
      <c r="B500"/>
    </row>
    <row r="501" spans="2:2" ht="11.25" customHeight="1" x14ac:dyDescent="0.25">
      <c r="B501"/>
    </row>
    <row r="502" spans="2:2" ht="11.25" customHeight="1" x14ac:dyDescent="0.25">
      <c r="B502"/>
    </row>
    <row r="503" spans="2:2" ht="11.25" customHeight="1" x14ac:dyDescent="0.25">
      <c r="B503"/>
    </row>
    <row r="504" spans="2:2" ht="11.25" customHeight="1" x14ac:dyDescent="0.25">
      <c r="B504"/>
    </row>
    <row r="505" spans="2:2" ht="11.25" customHeight="1" x14ac:dyDescent="0.25">
      <c r="B505"/>
    </row>
    <row r="506" spans="2:2" ht="11.25" customHeight="1" x14ac:dyDescent="0.25">
      <c r="B506"/>
    </row>
    <row r="507" spans="2:2" ht="11.25" customHeight="1" x14ac:dyDescent="0.25">
      <c r="B507"/>
    </row>
    <row r="508" spans="2:2" ht="11.25" customHeight="1" x14ac:dyDescent="0.25">
      <c r="B508"/>
    </row>
    <row r="509" spans="2:2" ht="11.25" customHeight="1" x14ac:dyDescent="0.25">
      <c r="B509"/>
    </row>
    <row r="510" spans="2:2" ht="11.25" customHeight="1" x14ac:dyDescent="0.25">
      <c r="B510"/>
    </row>
    <row r="511" spans="2:2" ht="11.25" customHeight="1" x14ac:dyDescent="0.25">
      <c r="B511"/>
    </row>
    <row r="512" spans="2:2" ht="11.25" customHeight="1" x14ac:dyDescent="0.25">
      <c r="B512"/>
    </row>
    <row r="513" spans="2:2" ht="11.25" customHeight="1" x14ac:dyDescent="0.25">
      <c r="B513"/>
    </row>
    <row r="514" spans="2:2" ht="11.25" customHeight="1" x14ac:dyDescent="0.25">
      <c r="B514"/>
    </row>
    <row r="515" spans="2:2" ht="11.25" customHeight="1" x14ac:dyDescent="0.25">
      <c r="B515"/>
    </row>
    <row r="516" spans="2:2" ht="11.25" customHeight="1" x14ac:dyDescent="0.25">
      <c r="B516"/>
    </row>
    <row r="517" spans="2:2" ht="11.25" customHeight="1" x14ac:dyDescent="0.25">
      <c r="B517"/>
    </row>
    <row r="518" spans="2:2" ht="11.25" customHeight="1" x14ac:dyDescent="0.25">
      <c r="B518"/>
    </row>
    <row r="519" spans="2:2" ht="11.25" customHeight="1" x14ac:dyDescent="0.25">
      <c r="B519"/>
    </row>
    <row r="520" spans="2:2" ht="11.25" customHeight="1" x14ac:dyDescent="0.25">
      <c r="B520"/>
    </row>
    <row r="521" spans="2:2" ht="11.25" customHeight="1" x14ac:dyDescent="0.25">
      <c r="B521"/>
    </row>
    <row r="522" spans="2:2" ht="11.25" customHeight="1" x14ac:dyDescent="0.25">
      <c r="B522"/>
    </row>
    <row r="523" spans="2:2" ht="11.25" customHeight="1" x14ac:dyDescent="0.25">
      <c r="B523"/>
    </row>
    <row r="524" spans="2:2" ht="11.25" customHeight="1" x14ac:dyDescent="0.25">
      <c r="B524"/>
    </row>
    <row r="525" spans="2:2" ht="11.25" customHeight="1" x14ac:dyDescent="0.25">
      <c r="B525"/>
    </row>
    <row r="526" spans="2:2" ht="11.25" customHeight="1" x14ac:dyDescent="0.25">
      <c r="B526"/>
    </row>
    <row r="527" spans="2:2" ht="11.25" customHeight="1" x14ac:dyDescent="0.25">
      <c r="B527"/>
    </row>
    <row r="528" spans="2:2" ht="11.25" customHeight="1" x14ac:dyDescent="0.25">
      <c r="B528"/>
    </row>
    <row r="529" spans="2:2" ht="11.25" customHeight="1" x14ac:dyDescent="0.25">
      <c r="B529"/>
    </row>
    <row r="530" spans="2:2" ht="11.25" customHeight="1" x14ac:dyDescent="0.25">
      <c r="B530"/>
    </row>
    <row r="531" spans="2:2" ht="11.25" customHeight="1" x14ac:dyDescent="0.25">
      <c r="B531"/>
    </row>
    <row r="532" spans="2:2" ht="11.25" customHeight="1" x14ac:dyDescent="0.25">
      <c r="B532"/>
    </row>
    <row r="533" spans="2:2" ht="11.25" customHeight="1" x14ac:dyDescent="0.25">
      <c r="B533"/>
    </row>
    <row r="534" spans="2:2" ht="11.25" customHeight="1" x14ac:dyDescent="0.25">
      <c r="B534"/>
    </row>
    <row r="535" spans="2:2" ht="11.25" customHeight="1" x14ac:dyDescent="0.25">
      <c r="B535"/>
    </row>
    <row r="536" spans="2:2" ht="11.25" customHeight="1" x14ac:dyDescent="0.25">
      <c r="B536"/>
    </row>
    <row r="537" spans="2:2" ht="11.25" customHeight="1" x14ac:dyDescent="0.25">
      <c r="B537"/>
    </row>
    <row r="538" spans="2:2" ht="11.25" customHeight="1" x14ac:dyDescent="0.25">
      <c r="B538"/>
    </row>
    <row r="539" spans="2:2" ht="11.25" customHeight="1" x14ac:dyDescent="0.25">
      <c r="B539"/>
    </row>
    <row r="540" spans="2:2" ht="11.25" customHeight="1" x14ac:dyDescent="0.25">
      <c r="B540"/>
    </row>
    <row r="541" spans="2:2" ht="11.25" customHeight="1" x14ac:dyDescent="0.25">
      <c r="B541"/>
    </row>
    <row r="542" spans="2:2" ht="11.25" customHeight="1" x14ac:dyDescent="0.25">
      <c r="B542"/>
    </row>
    <row r="543" spans="2:2" ht="11.25" customHeight="1" x14ac:dyDescent="0.25">
      <c r="B543"/>
    </row>
    <row r="544" spans="2:2" ht="11.25" customHeight="1" x14ac:dyDescent="0.25">
      <c r="B544"/>
    </row>
    <row r="545" spans="2:2" ht="11.25" customHeight="1" x14ac:dyDescent="0.25">
      <c r="B545"/>
    </row>
    <row r="546" spans="2:2" ht="11.25" customHeight="1" x14ac:dyDescent="0.25">
      <c r="B546"/>
    </row>
    <row r="547" spans="2:2" ht="11.25" customHeight="1" x14ac:dyDescent="0.25">
      <c r="B547"/>
    </row>
    <row r="548" spans="2:2" ht="11.25" customHeight="1" x14ac:dyDescent="0.25">
      <c r="B548"/>
    </row>
    <row r="549" spans="2:2" ht="11.25" customHeight="1" x14ac:dyDescent="0.25">
      <c r="B549"/>
    </row>
    <row r="550" spans="2:2" ht="11.25" customHeight="1" x14ac:dyDescent="0.25">
      <c r="B550"/>
    </row>
    <row r="551" spans="2:2" ht="11.25" customHeight="1" x14ac:dyDescent="0.25">
      <c r="B551"/>
    </row>
    <row r="552" spans="2:2" ht="11.25" customHeight="1" x14ac:dyDescent="0.25">
      <c r="B552"/>
    </row>
    <row r="553" spans="2:2" ht="11.25" customHeight="1" x14ac:dyDescent="0.25">
      <c r="B553"/>
    </row>
    <row r="554" spans="2:2" ht="11.25" customHeight="1" x14ac:dyDescent="0.25">
      <c r="B554"/>
    </row>
    <row r="555" spans="2:2" ht="11.25" customHeight="1" x14ac:dyDescent="0.25">
      <c r="B555"/>
    </row>
    <row r="556" spans="2:2" ht="11.25" customHeight="1" x14ac:dyDescent="0.25">
      <c r="B556"/>
    </row>
    <row r="557" spans="2:2" ht="11.25" customHeight="1" x14ac:dyDescent="0.25">
      <c r="B557"/>
    </row>
    <row r="558" spans="2:2" ht="11.25" customHeight="1" x14ac:dyDescent="0.25">
      <c r="B558"/>
    </row>
    <row r="559" spans="2:2" ht="11.25" customHeight="1" x14ac:dyDescent="0.25">
      <c r="B559"/>
    </row>
    <row r="560" spans="2:2" ht="11.25" customHeight="1" x14ac:dyDescent="0.25">
      <c r="B560"/>
    </row>
    <row r="561" spans="2:2" ht="11.25" customHeight="1" x14ac:dyDescent="0.25">
      <c r="B561"/>
    </row>
    <row r="562" spans="2:2" ht="11.25" customHeight="1" x14ac:dyDescent="0.25">
      <c r="B562"/>
    </row>
    <row r="563" spans="2:2" ht="11.25" customHeight="1" x14ac:dyDescent="0.25">
      <c r="B563"/>
    </row>
    <row r="564" spans="2:2" ht="11.25" customHeight="1" x14ac:dyDescent="0.25">
      <c r="B564"/>
    </row>
    <row r="565" spans="2:2" ht="11.25" customHeight="1" x14ac:dyDescent="0.25">
      <c r="B565"/>
    </row>
    <row r="566" spans="2:2" ht="11.25" customHeight="1" x14ac:dyDescent="0.25">
      <c r="B566"/>
    </row>
    <row r="567" spans="2:2" ht="11.25" customHeight="1" x14ac:dyDescent="0.25">
      <c r="B567"/>
    </row>
    <row r="568" spans="2:2" ht="11.25" customHeight="1" x14ac:dyDescent="0.25">
      <c r="B568"/>
    </row>
    <row r="569" spans="2:2" ht="11.25" customHeight="1" x14ac:dyDescent="0.25">
      <c r="B569"/>
    </row>
    <row r="570" spans="2:2" ht="11.25" customHeight="1" x14ac:dyDescent="0.25">
      <c r="B570"/>
    </row>
    <row r="571" spans="2:2" ht="11.25" customHeight="1" x14ac:dyDescent="0.25">
      <c r="B571"/>
    </row>
    <row r="572" spans="2:2" ht="11.25" customHeight="1" x14ac:dyDescent="0.25">
      <c r="B572"/>
    </row>
    <row r="573" spans="2:2" ht="11.25" customHeight="1" x14ac:dyDescent="0.25">
      <c r="B573"/>
    </row>
    <row r="574" spans="2:2" ht="11.25" customHeight="1" x14ac:dyDescent="0.25">
      <c r="B574"/>
    </row>
    <row r="575" spans="2:2" ht="11.25" customHeight="1" x14ac:dyDescent="0.25">
      <c r="B575"/>
    </row>
    <row r="576" spans="2:2" ht="11.25" customHeight="1" x14ac:dyDescent="0.25">
      <c r="B576"/>
    </row>
    <row r="577" spans="2:2" ht="11.25" customHeight="1" x14ac:dyDescent="0.25">
      <c r="B577"/>
    </row>
    <row r="578" spans="2:2" ht="11.25" customHeight="1" x14ac:dyDescent="0.25">
      <c r="B578"/>
    </row>
    <row r="579" spans="2:2" ht="11.25" customHeight="1" x14ac:dyDescent="0.25">
      <c r="B579"/>
    </row>
    <row r="580" spans="2:2" ht="11.25" customHeight="1" x14ac:dyDescent="0.25">
      <c r="B580"/>
    </row>
    <row r="581" spans="2:2" ht="11.25" customHeight="1" x14ac:dyDescent="0.25">
      <c r="B581"/>
    </row>
    <row r="582" spans="2:2" ht="11.25" customHeight="1" x14ac:dyDescent="0.25">
      <c r="B582"/>
    </row>
    <row r="583" spans="2:2" ht="11.25" customHeight="1" x14ac:dyDescent="0.25">
      <c r="B583"/>
    </row>
    <row r="584" spans="2:2" ht="11.25" customHeight="1" x14ac:dyDescent="0.25">
      <c r="B584"/>
    </row>
    <row r="585" spans="2:2" ht="11.25" customHeight="1" x14ac:dyDescent="0.25">
      <c r="B585"/>
    </row>
    <row r="586" spans="2:2" ht="11.25" customHeight="1" x14ac:dyDescent="0.25">
      <c r="B586"/>
    </row>
    <row r="587" spans="2:2" ht="11.25" customHeight="1" x14ac:dyDescent="0.25">
      <c r="B587"/>
    </row>
    <row r="588" spans="2:2" ht="11.25" customHeight="1" x14ac:dyDescent="0.25">
      <c r="B588"/>
    </row>
    <row r="589" spans="2:2" ht="11.25" customHeight="1" x14ac:dyDescent="0.25">
      <c r="B589"/>
    </row>
    <row r="590" spans="2:2" ht="11.25" customHeight="1" x14ac:dyDescent="0.25">
      <c r="B590"/>
    </row>
    <row r="591" spans="2:2" ht="11.25" customHeight="1" x14ac:dyDescent="0.25">
      <c r="B591"/>
    </row>
    <row r="592" spans="2:2" ht="11.25" customHeight="1" x14ac:dyDescent="0.25">
      <c r="B592"/>
    </row>
    <row r="593" spans="2:2" ht="11.25" customHeight="1" x14ac:dyDescent="0.25">
      <c r="B593"/>
    </row>
    <row r="594" spans="2:2" ht="11.25" customHeight="1" x14ac:dyDescent="0.25">
      <c r="B594"/>
    </row>
    <row r="595" spans="2:2" ht="11.25" customHeight="1" x14ac:dyDescent="0.25">
      <c r="B595"/>
    </row>
    <row r="596" spans="2:2" ht="11.25" customHeight="1" x14ac:dyDescent="0.25">
      <c r="B596"/>
    </row>
    <row r="597" spans="2:2" ht="11.25" customHeight="1" x14ac:dyDescent="0.25">
      <c r="B597"/>
    </row>
    <row r="598" spans="2:2" ht="11.25" customHeight="1" x14ac:dyDescent="0.25">
      <c r="B598"/>
    </row>
    <row r="599" spans="2:2" ht="11.25" customHeight="1" x14ac:dyDescent="0.25">
      <c r="B599"/>
    </row>
    <row r="600" spans="2:2" ht="11.25" customHeight="1" x14ac:dyDescent="0.25">
      <c r="B600"/>
    </row>
    <row r="601" spans="2:2" ht="11.25" customHeight="1" x14ac:dyDescent="0.25">
      <c r="B601"/>
    </row>
    <row r="602" spans="2:2" ht="11.25" customHeight="1" x14ac:dyDescent="0.25">
      <c r="B602"/>
    </row>
    <row r="603" spans="2:2" ht="11.25" customHeight="1" x14ac:dyDescent="0.25">
      <c r="B603"/>
    </row>
    <row r="604" spans="2:2" ht="11.25" customHeight="1" x14ac:dyDescent="0.25">
      <c r="B604"/>
    </row>
    <row r="605" spans="2:2" ht="11.25" customHeight="1" x14ac:dyDescent="0.25">
      <c r="B605"/>
    </row>
    <row r="606" spans="2:2" ht="11.25" customHeight="1" x14ac:dyDescent="0.25">
      <c r="B606"/>
    </row>
    <row r="607" spans="2:2" ht="11.25" customHeight="1" x14ac:dyDescent="0.25">
      <c r="B607"/>
    </row>
    <row r="608" spans="2:2" ht="11.25" customHeight="1" x14ac:dyDescent="0.25">
      <c r="B608"/>
    </row>
    <row r="609" spans="2:2" ht="11.25" customHeight="1" x14ac:dyDescent="0.25">
      <c r="B609"/>
    </row>
    <row r="610" spans="2:2" ht="11.25" customHeight="1" x14ac:dyDescent="0.25">
      <c r="B610"/>
    </row>
    <row r="611" spans="2:2" ht="11.25" customHeight="1" x14ac:dyDescent="0.25">
      <c r="B611"/>
    </row>
    <row r="612" spans="2:2" ht="11.25" customHeight="1" x14ac:dyDescent="0.25">
      <c r="B612"/>
    </row>
    <row r="613" spans="2:2" ht="11.25" customHeight="1" x14ac:dyDescent="0.25">
      <c r="B613"/>
    </row>
    <row r="614" spans="2:2" ht="11.25" customHeight="1" x14ac:dyDescent="0.25">
      <c r="B614"/>
    </row>
    <row r="615" spans="2:2" ht="11.25" customHeight="1" x14ac:dyDescent="0.25">
      <c r="B615"/>
    </row>
    <row r="616" spans="2:2" ht="11.25" customHeight="1" x14ac:dyDescent="0.25">
      <c r="B616"/>
    </row>
    <row r="617" spans="2:2" ht="11.25" customHeight="1" x14ac:dyDescent="0.25">
      <c r="B617"/>
    </row>
    <row r="618" spans="2:2" ht="11.25" customHeight="1" x14ac:dyDescent="0.25">
      <c r="B618"/>
    </row>
    <row r="619" spans="2:2" ht="11.25" customHeight="1" x14ac:dyDescent="0.25">
      <c r="B619"/>
    </row>
    <row r="620" spans="2:2" ht="11.25" customHeight="1" x14ac:dyDescent="0.25">
      <c r="B620"/>
    </row>
    <row r="621" spans="2:2" ht="11.25" customHeight="1" x14ac:dyDescent="0.25">
      <c r="B621"/>
    </row>
    <row r="622" spans="2:2" ht="11.25" customHeight="1" x14ac:dyDescent="0.25">
      <c r="B622"/>
    </row>
    <row r="623" spans="2:2" ht="11.25" customHeight="1" x14ac:dyDescent="0.25">
      <c r="B623"/>
    </row>
    <row r="624" spans="2:2" ht="11.25" customHeight="1" x14ac:dyDescent="0.25">
      <c r="B624"/>
    </row>
    <row r="625" spans="2:2" ht="11.25" customHeight="1" x14ac:dyDescent="0.25">
      <c r="B625"/>
    </row>
    <row r="626" spans="2:2" ht="11.25" customHeight="1" x14ac:dyDescent="0.25">
      <c r="B626"/>
    </row>
    <row r="627" spans="2:2" ht="11.25" customHeight="1" x14ac:dyDescent="0.25">
      <c r="B627"/>
    </row>
    <row r="628" spans="2:2" ht="11.25" customHeight="1" x14ac:dyDescent="0.25">
      <c r="B628"/>
    </row>
    <row r="629" spans="2:2" ht="11.25" customHeight="1" x14ac:dyDescent="0.25">
      <c r="B629"/>
    </row>
    <row r="630" spans="2:2" ht="11.25" customHeight="1" x14ac:dyDescent="0.25">
      <c r="B630"/>
    </row>
    <row r="631" spans="2:2" ht="11.25" customHeight="1" x14ac:dyDescent="0.25">
      <c r="B631"/>
    </row>
    <row r="632" spans="2:2" ht="11.25" customHeight="1" x14ac:dyDescent="0.25">
      <c r="B632"/>
    </row>
    <row r="633" spans="2:2" ht="11.25" customHeight="1" x14ac:dyDescent="0.25">
      <c r="B633"/>
    </row>
    <row r="634" spans="2:2" ht="11.25" customHeight="1" x14ac:dyDescent="0.25">
      <c r="B634"/>
    </row>
    <row r="635" spans="2:2" ht="11.25" customHeight="1" x14ac:dyDescent="0.25">
      <c r="B635"/>
    </row>
    <row r="636" spans="2:2" ht="11.25" customHeight="1" x14ac:dyDescent="0.25">
      <c r="B636"/>
    </row>
    <row r="637" spans="2:2" ht="11.25" customHeight="1" x14ac:dyDescent="0.25">
      <c r="B637"/>
    </row>
    <row r="638" spans="2:2" ht="11.25" customHeight="1" x14ac:dyDescent="0.25">
      <c r="B638"/>
    </row>
    <row r="639" spans="2:2" ht="11.25" customHeight="1" x14ac:dyDescent="0.25">
      <c r="B639"/>
    </row>
    <row r="640" spans="2:2" ht="11.25" customHeight="1" x14ac:dyDescent="0.25">
      <c r="B640"/>
    </row>
    <row r="641" spans="2:2" ht="11.25" customHeight="1" x14ac:dyDescent="0.25">
      <c r="B641"/>
    </row>
    <row r="642" spans="2:2" ht="11.25" customHeight="1" x14ac:dyDescent="0.25">
      <c r="B642"/>
    </row>
    <row r="643" spans="2:2" ht="11.25" customHeight="1" x14ac:dyDescent="0.25">
      <c r="B643"/>
    </row>
    <row r="644" spans="2:2" ht="11.25" customHeight="1" x14ac:dyDescent="0.25">
      <c r="B644"/>
    </row>
    <row r="645" spans="2:2" ht="11.25" customHeight="1" x14ac:dyDescent="0.25">
      <c r="B645"/>
    </row>
    <row r="646" spans="2:2" ht="11.25" customHeight="1" x14ac:dyDescent="0.25">
      <c r="B646"/>
    </row>
    <row r="647" spans="2:2" ht="11.25" customHeight="1" x14ac:dyDescent="0.25">
      <c r="B647"/>
    </row>
    <row r="648" spans="2:2" ht="11.25" customHeight="1" x14ac:dyDescent="0.25">
      <c r="B648"/>
    </row>
    <row r="649" spans="2:2" ht="11.25" customHeight="1" x14ac:dyDescent="0.25">
      <c r="B649"/>
    </row>
    <row r="650" spans="2:2" ht="11.25" customHeight="1" x14ac:dyDescent="0.25">
      <c r="B650"/>
    </row>
    <row r="651" spans="2:2" ht="11.25" customHeight="1" x14ac:dyDescent="0.25">
      <c r="B651"/>
    </row>
    <row r="652" spans="2:2" ht="11.25" customHeight="1" x14ac:dyDescent="0.25">
      <c r="B652"/>
    </row>
    <row r="653" spans="2:2" ht="11.25" customHeight="1" x14ac:dyDescent="0.25">
      <c r="B653"/>
    </row>
    <row r="654" spans="2:2" ht="11.25" customHeight="1" x14ac:dyDescent="0.25">
      <c r="B654"/>
    </row>
    <row r="655" spans="2:2" ht="11.25" customHeight="1" x14ac:dyDescent="0.25">
      <c r="B655"/>
    </row>
    <row r="656" spans="2:2" ht="11.25" customHeight="1" x14ac:dyDescent="0.25">
      <c r="B656"/>
    </row>
    <row r="657" spans="2:2" ht="11.25" customHeight="1" x14ac:dyDescent="0.25">
      <c r="B657"/>
    </row>
    <row r="658" spans="2:2" ht="11.25" customHeight="1" x14ac:dyDescent="0.25">
      <c r="B658"/>
    </row>
    <row r="659" spans="2:2" ht="11.25" customHeight="1" x14ac:dyDescent="0.25">
      <c r="B659"/>
    </row>
    <row r="660" spans="2:2" ht="11.25" customHeight="1" x14ac:dyDescent="0.25">
      <c r="B660"/>
    </row>
    <row r="661" spans="2:2" ht="11.25" customHeight="1" x14ac:dyDescent="0.25">
      <c r="B661"/>
    </row>
    <row r="662" spans="2:2" ht="11.25" customHeight="1" x14ac:dyDescent="0.25">
      <c r="B662"/>
    </row>
    <row r="663" spans="2:2" ht="11.25" customHeight="1" x14ac:dyDescent="0.25">
      <c r="B663"/>
    </row>
    <row r="664" spans="2:2" ht="11.25" customHeight="1" x14ac:dyDescent="0.25">
      <c r="B664"/>
    </row>
    <row r="665" spans="2:2" ht="11.25" customHeight="1" x14ac:dyDescent="0.25">
      <c r="B665"/>
    </row>
    <row r="666" spans="2:2" ht="11.25" customHeight="1" x14ac:dyDescent="0.25">
      <c r="B666"/>
    </row>
    <row r="667" spans="2:2" ht="11.25" customHeight="1" x14ac:dyDescent="0.25">
      <c r="B667"/>
    </row>
    <row r="668" spans="2:2" ht="11.25" customHeight="1" x14ac:dyDescent="0.25">
      <c r="B668"/>
    </row>
    <row r="669" spans="2:2" ht="11.25" customHeight="1" x14ac:dyDescent="0.25">
      <c r="B669"/>
    </row>
    <row r="670" spans="2:2" ht="11.25" customHeight="1" x14ac:dyDescent="0.25">
      <c r="B670"/>
    </row>
    <row r="671" spans="2:2" ht="11.25" customHeight="1" x14ac:dyDescent="0.25">
      <c r="B671"/>
    </row>
    <row r="672" spans="2:2" ht="11.25" customHeight="1" x14ac:dyDescent="0.25">
      <c r="B672"/>
    </row>
    <row r="673" spans="2:2" ht="11.25" customHeight="1" x14ac:dyDescent="0.25">
      <c r="B673"/>
    </row>
    <row r="674" spans="2:2" ht="11.25" customHeight="1" x14ac:dyDescent="0.25">
      <c r="B674"/>
    </row>
    <row r="675" spans="2:2" ht="11.25" customHeight="1" x14ac:dyDescent="0.25">
      <c r="B675"/>
    </row>
    <row r="676" spans="2:2" ht="11.25" customHeight="1" x14ac:dyDescent="0.25">
      <c r="B676"/>
    </row>
    <row r="677" spans="2:2" ht="11.25" customHeight="1" x14ac:dyDescent="0.25">
      <c r="B677"/>
    </row>
    <row r="678" spans="2:2" ht="11.25" customHeight="1" x14ac:dyDescent="0.25">
      <c r="B678"/>
    </row>
    <row r="679" spans="2:2" ht="11.25" customHeight="1" x14ac:dyDescent="0.25">
      <c r="B679"/>
    </row>
    <row r="680" spans="2:2" ht="11.25" customHeight="1" x14ac:dyDescent="0.25">
      <c r="B680"/>
    </row>
    <row r="681" spans="2:2" ht="11.25" customHeight="1" x14ac:dyDescent="0.25">
      <c r="B681"/>
    </row>
    <row r="682" spans="2:2" ht="11.25" customHeight="1" x14ac:dyDescent="0.25">
      <c r="B682"/>
    </row>
    <row r="683" spans="2:2" ht="11.25" customHeight="1" x14ac:dyDescent="0.25">
      <c r="B683"/>
    </row>
    <row r="684" spans="2:2" ht="11.25" customHeight="1" x14ac:dyDescent="0.25">
      <c r="B684"/>
    </row>
    <row r="685" spans="2:2" ht="11.25" customHeight="1" x14ac:dyDescent="0.25">
      <c r="B685"/>
    </row>
    <row r="686" spans="2:2" ht="11.25" customHeight="1" x14ac:dyDescent="0.25">
      <c r="B686"/>
    </row>
    <row r="687" spans="2:2" ht="11.25" customHeight="1" x14ac:dyDescent="0.25">
      <c r="B687"/>
    </row>
    <row r="688" spans="2:2" ht="11.25" customHeight="1" x14ac:dyDescent="0.25">
      <c r="B688"/>
    </row>
    <row r="689" spans="2:2" ht="11.25" customHeight="1" x14ac:dyDescent="0.25">
      <c r="B689"/>
    </row>
    <row r="690" spans="2:2" ht="11.25" customHeight="1" x14ac:dyDescent="0.25">
      <c r="B690"/>
    </row>
    <row r="691" spans="2:2" ht="11.25" customHeight="1" x14ac:dyDescent="0.25">
      <c r="B691"/>
    </row>
    <row r="692" spans="2:2" ht="11.25" customHeight="1" x14ac:dyDescent="0.25">
      <c r="B692"/>
    </row>
    <row r="693" spans="2:2" ht="11.25" customHeight="1" x14ac:dyDescent="0.25">
      <c r="B693"/>
    </row>
    <row r="694" spans="2:2" ht="11.25" customHeight="1" x14ac:dyDescent="0.25">
      <c r="B694"/>
    </row>
    <row r="695" spans="2:2" ht="11.25" customHeight="1" x14ac:dyDescent="0.25">
      <c r="B695"/>
    </row>
    <row r="696" spans="2:2" ht="11.25" customHeight="1" x14ac:dyDescent="0.25">
      <c r="B696"/>
    </row>
    <row r="697" spans="2:2" ht="11.25" customHeight="1" x14ac:dyDescent="0.25">
      <c r="B697"/>
    </row>
    <row r="698" spans="2:2" ht="11.25" customHeight="1" x14ac:dyDescent="0.25">
      <c r="B698"/>
    </row>
    <row r="699" spans="2:2" ht="11.25" customHeight="1" x14ac:dyDescent="0.25">
      <c r="B699"/>
    </row>
    <row r="700" spans="2:2" ht="11.25" customHeight="1" x14ac:dyDescent="0.25">
      <c r="B700"/>
    </row>
    <row r="701" spans="2:2" ht="11.25" customHeight="1" x14ac:dyDescent="0.25">
      <c r="B701"/>
    </row>
    <row r="702" spans="2:2" ht="11.25" customHeight="1" x14ac:dyDescent="0.25">
      <c r="B702"/>
    </row>
    <row r="703" spans="2:2" ht="11.25" customHeight="1" x14ac:dyDescent="0.25">
      <c r="B703"/>
    </row>
    <row r="704" spans="2:2" ht="11.25" customHeight="1" x14ac:dyDescent="0.25">
      <c r="B704"/>
    </row>
    <row r="705" spans="2:2" ht="11.25" customHeight="1" x14ac:dyDescent="0.25">
      <c r="B705"/>
    </row>
    <row r="706" spans="2:2" ht="11.25" customHeight="1" x14ac:dyDescent="0.25">
      <c r="B706"/>
    </row>
    <row r="707" spans="2:2" ht="11.25" customHeight="1" x14ac:dyDescent="0.25">
      <c r="B707"/>
    </row>
    <row r="708" spans="2:2" ht="11.25" customHeight="1" x14ac:dyDescent="0.25">
      <c r="B708"/>
    </row>
    <row r="709" spans="2:2" ht="11.25" customHeight="1" x14ac:dyDescent="0.25">
      <c r="B709"/>
    </row>
    <row r="710" spans="2:2" ht="11.25" customHeight="1" x14ac:dyDescent="0.25">
      <c r="B710"/>
    </row>
    <row r="711" spans="2:2" ht="11.25" customHeight="1" x14ac:dyDescent="0.25">
      <c r="B711"/>
    </row>
    <row r="712" spans="2:2" ht="11.25" customHeight="1" x14ac:dyDescent="0.25">
      <c r="B712"/>
    </row>
    <row r="713" spans="2:2" ht="11.25" customHeight="1" x14ac:dyDescent="0.25">
      <c r="B713"/>
    </row>
    <row r="714" spans="2:2" ht="11.25" customHeight="1" x14ac:dyDescent="0.25">
      <c r="B714"/>
    </row>
    <row r="715" spans="2:2" ht="11.25" customHeight="1" x14ac:dyDescent="0.25">
      <c r="B715"/>
    </row>
    <row r="716" spans="2:2" ht="11.25" customHeight="1" x14ac:dyDescent="0.25">
      <c r="B716"/>
    </row>
    <row r="717" spans="2:2" ht="11.25" customHeight="1" x14ac:dyDescent="0.25">
      <c r="B717"/>
    </row>
    <row r="718" spans="2:2" ht="11.25" customHeight="1" x14ac:dyDescent="0.25">
      <c r="B718"/>
    </row>
    <row r="719" spans="2:2" ht="11.25" customHeight="1" x14ac:dyDescent="0.25">
      <c r="B719"/>
    </row>
    <row r="720" spans="2:2" ht="11.25" customHeight="1" x14ac:dyDescent="0.25">
      <c r="B720"/>
    </row>
    <row r="721" spans="2:2" ht="11.25" customHeight="1" x14ac:dyDescent="0.25">
      <c r="B721"/>
    </row>
    <row r="722" spans="2:2" ht="11.25" customHeight="1" x14ac:dyDescent="0.25">
      <c r="B722"/>
    </row>
    <row r="723" spans="2:2" ht="11.25" customHeight="1" x14ac:dyDescent="0.25">
      <c r="B723"/>
    </row>
    <row r="724" spans="2:2" ht="11.25" customHeight="1" x14ac:dyDescent="0.25">
      <c r="B724"/>
    </row>
    <row r="725" spans="2:2" ht="11.25" customHeight="1" x14ac:dyDescent="0.25">
      <c r="B725"/>
    </row>
    <row r="726" spans="2:2" ht="11.25" customHeight="1" x14ac:dyDescent="0.25">
      <c r="B726"/>
    </row>
    <row r="727" spans="2:2" ht="11.25" customHeight="1" x14ac:dyDescent="0.25">
      <c r="B727"/>
    </row>
    <row r="728" spans="2:2" ht="11.25" customHeight="1" x14ac:dyDescent="0.25">
      <c r="B728"/>
    </row>
    <row r="729" spans="2:2" ht="11.25" customHeight="1" x14ac:dyDescent="0.25">
      <c r="B729"/>
    </row>
    <row r="730" spans="2:2" ht="11.25" customHeight="1" x14ac:dyDescent="0.25">
      <c r="B730"/>
    </row>
    <row r="731" spans="2:2" ht="11.25" customHeight="1" x14ac:dyDescent="0.25">
      <c r="B731"/>
    </row>
    <row r="732" spans="2:2" ht="11.25" customHeight="1" x14ac:dyDescent="0.25">
      <c r="B732"/>
    </row>
    <row r="733" spans="2:2" ht="11.25" customHeight="1" x14ac:dyDescent="0.25">
      <c r="B733"/>
    </row>
    <row r="734" spans="2:2" ht="11.25" customHeight="1" x14ac:dyDescent="0.25">
      <c r="B734"/>
    </row>
    <row r="735" spans="2:2" ht="11.25" customHeight="1" x14ac:dyDescent="0.25">
      <c r="B735"/>
    </row>
    <row r="736" spans="2:2" ht="11.25" customHeight="1" x14ac:dyDescent="0.25">
      <c r="B736"/>
    </row>
    <row r="737" spans="2:2" ht="11.25" customHeight="1" x14ac:dyDescent="0.25">
      <c r="B737"/>
    </row>
    <row r="738" spans="2:2" ht="11.25" customHeight="1" x14ac:dyDescent="0.25">
      <c r="B738"/>
    </row>
    <row r="739" spans="2:2" ht="11.25" customHeight="1" x14ac:dyDescent="0.25">
      <c r="B739"/>
    </row>
    <row r="740" spans="2:2" ht="11.25" customHeight="1" x14ac:dyDescent="0.25">
      <c r="B740"/>
    </row>
    <row r="741" spans="2:2" ht="11.25" customHeight="1" x14ac:dyDescent="0.25">
      <c r="B741"/>
    </row>
    <row r="742" spans="2:2" ht="11.25" customHeight="1" x14ac:dyDescent="0.25">
      <c r="B742"/>
    </row>
    <row r="743" spans="2:2" ht="11.25" customHeight="1" x14ac:dyDescent="0.25">
      <c r="B743"/>
    </row>
    <row r="744" spans="2:2" ht="11.25" customHeight="1" x14ac:dyDescent="0.25">
      <c r="B744"/>
    </row>
    <row r="745" spans="2:2" ht="11.25" customHeight="1" x14ac:dyDescent="0.25">
      <c r="B745"/>
    </row>
    <row r="746" spans="2:2" ht="11.25" customHeight="1" x14ac:dyDescent="0.25">
      <c r="B746"/>
    </row>
    <row r="747" spans="2:2" ht="11.25" customHeight="1" x14ac:dyDescent="0.25">
      <c r="B747"/>
    </row>
    <row r="748" spans="2:2" ht="11.25" customHeight="1" x14ac:dyDescent="0.25">
      <c r="B748"/>
    </row>
    <row r="749" spans="2:2" ht="11.25" customHeight="1" x14ac:dyDescent="0.25">
      <c r="B749"/>
    </row>
    <row r="750" spans="2:2" ht="11.25" customHeight="1" x14ac:dyDescent="0.25">
      <c r="B750"/>
    </row>
    <row r="751" spans="2:2" ht="11.25" customHeight="1" x14ac:dyDescent="0.25">
      <c r="B751"/>
    </row>
    <row r="752" spans="2:2" ht="11.25" customHeight="1" x14ac:dyDescent="0.25">
      <c r="B752"/>
    </row>
    <row r="753" spans="2:2" ht="11.25" customHeight="1" x14ac:dyDescent="0.25">
      <c r="B753"/>
    </row>
    <row r="754" spans="2:2" ht="11.25" customHeight="1" x14ac:dyDescent="0.25">
      <c r="B754"/>
    </row>
    <row r="755" spans="2:2" ht="11.25" customHeight="1" x14ac:dyDescent="0.25">
      <c r="B755"/>
    </row>
    <row r="756" spans="2:2" ht="11.25" customHeight="1" x14ac:dyDescent="0.25">
      <c r="B756"/>
    </row>
    <row r="757" spans="2:2" ht="11.25" customHeight="1" x14ac:dyDescent="0.25">
      <c r="B757"/>
    </row>
    <row r="758" spans="2:2" ht="11.25" customHeight="1" x14ac:dyDescent="0.25">
      <c r="B758"/>
    </row>
    <row r="759" spans="2:2" ht="11.25" customHeight="1" x14ac:dyDescent="0.25">
      <c r="B759"/>
    </row>
    <row r="760" spans="2:2" ht="11.25" customHeight="1" x14ac:dyDescent="0.25">
      <c r="B760"/>
    </row>
    <row r="761" spans="2:2" ht="11.25" customHeight="1" x14ac:dyDescent="0.25">
      <c r="B761"/>
    </row>
    <row r="762" spans="2:2" ht="11.25" customHeight="1" x14ac:dyDescent="0.25">
      <c r="B762"/>
    </row>
    <row r="763" spans="2:2" ht="11.25" customHeight="1" x14ac:dyDescent="0.25">
      <c r="B763"/>
    </row>
    <row r="764" spans="2:2" ht="11.25" customHeight="1" x14ac:dyDescent="0.25">
      <c r="B764"/>
    </row>
    <row r="765" spans="2:2" ht="11.25" customHeight="1" x14ac:dyDescent="0.25">
      <c r="B765"/>
    </row>
    <row r="766" spans="2:2" ht="11.25" customHeight="1" x14ac:dyDescent="0.25">
      <c r="B766"/>
    </row>
    <row r="767" spans="2:2" ht="11.25" customHeight="1" x14ac:dyDescent="0.25">
      <c r="B767"/>
    </row>
    <row r="768" spans="2:2" ht="11.25" customHeight="1" x14ac:dyDescent="0.25">
      <c r="B768"/>
    </row>
    <row r="769" spans="2:2" ht="11.25" customHeight="1" x14ac:dyDescent="0.25">
      <c r="B769"/>
    </row>
    <row r="770" spans="2:2" ht="11.25" customHeight="1" x14ac:dyDescent="0.25">
      <c r="B770"/>
    </row>
    <row r="771" spans="2:2" ht="11.25" customHeight="1" x14ac:dyDescent="0.25">
      <c r="B771"/>
    </row>
    <row r="772" spans="2:2" ht="11.25" customHeight="1" x14ac:dyDescent="0.25">
      <c r="B772"/>
    </row>
    <row r="773" spans="2:2" ht="11.25" customHeight="1" x14ac:dyDescent="0.25">
      <c r="B773"/>
    </row>
    <row r="774" spans="2:2" ht="11.25" customHeight="1" x14ac:dyDescent="0.25">
      <c r="B774"/>
    </row>
    <row r="775" spans="2:2" ht="11.25" customHeight="1" x14ac:dyDescent="0.25">
      <c r="B775"/>
    </row>
    <row r="776" spans="2:2" ht="11.25" customHeight="1" x14ac:dyDescent="0.25">
      <c r="B776"/>
    </row>
    <row r="777" spans="2:2" ht="11.25" customHeight="1" x14ac:dyDescent="0.25">
      <c r="B777"/>
    </row>
    <row r="778" spans="2:2" ht="11.25" customHeight="1" x14ac:dyDescent="0.25">
      <c r="B778"/>
    </row>
    <row r="779" spans="2:2" ht="11.25" customHeight="1" x14ac:dyDescent="0.25">
      <c r="B779"/>
    </row>
    <row r="780" spans="2:2" ht="11.25" customHeight="1" x14ac:dyDescent="0.25">
      <c r="B780"/>
    </row>
    <row r="781" spans="2:2" ht="11.25" customHeight="1" x14ac:dyDescent="0.25">
      <c r="B781"/>
    </row>
    <row r="782" spans="2:2" ht="11.25" customHeight="1" x14ac:dyDescent="0.25">
      <c r="B782"/>
    </row>
    <row r="783" spans="2:2" ht="11.25" customHeight="1" x14ac:dyDescent="0.25">
      <c r="B783"/>
    </row>
    <row r="784" spans="2:2" ht="11.25" customHeight="1" x14ac:dyDescent="0.25">
      <c r="B784"/>
    </row>
    <row r="785" spans="2:2" ht="11.25" customHeight="1" x14ac:dyDescent="0.25">
      <c r="B785"/>
    </row>
    <row r="786" spans="2:2" ht="11.25" customHeight="1" x14ac:dyDescent="0.25">
      <c r="B786"/>
    </row>
    <row r="787" spans="2:2" ht="11.25" customHeight="1" x14ac:dyDescent="0.25">
      <c r="B787"/>
    </row>
    <row r="788" spans="2:2" ht="11.25" customHeight="1" x14ac:dyDescent="0.25">
      <c r="B788"/>
    </row>
    <row r="789" spans="2:2" ht="11.25" customHeight="1" x14ac:dyDescent="0.25">
      <c r="B789"/>
    </row>
    <row r="790" spans="2:2" ht="11.25" customHeight="1" x14ac:dyDescent="0.25">
      <c r="B790"/>
    </row>
    <row r="791" spans="2:2" ht="11.25" customHeight="1" x14ac:dyDescent="0.25">
      <c r="B791"/>
    </row>
    <row r="792" spans="2:2" ht="11.25" customHeight="1" x14ac:dyDescent="0.25">
      <c r="B792"/>
    </row>
    <row r="793" spans="2:2" ht="11.25" customHeight="1" x14ac:dyDescent="0.25">
      <c r="B793"/>
    </row>
    <row r="794" spans="2:2" ht="11.25" customHeight="1" x14ac:dyDescent="0.25">
      <c r="B794"/>
    </row>
    <row r="795" spans="2:2" ht="11.25" customHeight="1" x14ac:dyDescent="0.25">
      <c r="B795"/>
    </row>
    <row r="796" spans="2:2" ht="11.25" customHeight="1" x14ac:dyDescent="0.25">
      <c r="B796"/>
    </row>
    <row r="797" spans="2:2" ht="11.25" customHeight="1" x14ac:dyDescent="0.25">
      <c r="B797"/>
    </row>
    <row r="798" spans="2:2" ht="11.25" customHeight="1" x14ac:dyDescent="0.25">
      <c r="B798"/>
    </row>
    <row r="799" spans="2:2" ht="11.25" customHeight="1" x14ac:dyDescent="0.25">
      <c r="B799"/>
    </row>
    <row r="800" spans="2:2" ht="11.25" customHeight="1" x14ac:dyDescent="0.25">
      <c r="B800"/>
    </row>
    <row r="801" spans="2:2" ht="11.25" customHeight="1" x14ac:dyDescent="0.25">
      <c r="B801"/>
    </row>
    <row r="802" spans="2:2" ht="11.25" customHeight="1" x14ac:dyDescent="0.25">
      <c r="B802"/>
    </row>
    <row r="803" spans="2:2" ht="11.25" customHeight="1" x14ac:dyDescent="0.25">
      <c r="B803"/>
    </row>
    <row r="804" spans="2:2" ht="11.25" customHeight="1" x14ac:dyDescent="0.25">
      <c r="B804"/>
    </row>
    <row r="805" spans="2:2" ht="11.25" customHeight="1" x14ac:dyDescent="0.25">
      <c r="B805"/>
    </row>
    <row r="806" spans="2:2" ht="11.25" customHeight="1" x14ac:dyDescent="0.25">
      <c r="B806"/>
    </row>
    <row r="807" spans="2:2" ht="11.25" customHeight="1" x14ac:dyDescent="0.25">
      <c r="B807"/>
    </row>
    <row r="808" spans="2:2" ht="11.25" customHeight="1" x14ac:dyDescent="0.25">
      <c r="B808"/>
    </row>
    <row r="809" spans="2:2" ht="11.25" customHeight="1" x14ac:dyDescent="0.25">
      <c r="B809"/>
    </row>
    <row r="810" spans="2:2" ht="11.25" customHeight="1" x14ac:dyDescent="0.25">
      <c r="B810"/>
    </row>
    <row r="811" spans="2:2" ht="11.25" customHeight="1" x14ac:dyDescent="0.25">
      <c r="B811"/>
    </row>
    <row r="812" spans="2:2" ht="11.25" customHeight="1" x14ac:dyDescent="0.25">
      <c r="B812"/>
    </row>
    <row r="813" spans="2:2" ht="11.25" customHeight="1" x14ac:dyDescent="0.25">
      <c r="B813"/>
    </row>
    <row r="814" spans="2:2" ht="11.25" customHeight="1" x14ac:dyDescent="0.25">
      <c r="B814"/>
    </row>
    <row r="815" spans="2:2" ht="11.25" customHeight="1" x14ac:dyDescent="0.25">
      <c r="B815"/>
    </row>
    <row r="816" spans="2:2" ht="11.25" customHeight="1" x14ac:dyDescent="0.25">
      <c r="B816"/>
    </row>
    <row r="817" spans="2:2" ht="11.25" customHeight="1" x14ac:dyDescent="0.25">
      <c r="B817"/>
    </row>
    <row r="818" spans="2:2" ht="11.25" customHeight="1" x14ac:dyDescent="0.25">
      <c r="B818"/>
    </row>
    <row r="819" spans="2:2" ht="11.25" customHeight="1" x14ac:dyDescent="0.25">
      <c r="B819"/>
    </row>
    <row r="820" spans="2:2" ht="11.25" customHeight="1" x14ac:dyDescent="0.25">
      <c r="B820"/>
    </row>
    <row r="821" spans="2:2" ht="11.25" customHeight="1" x14ac:dyDescent="0.25">
      <c r="B821"/>
    </row>
    <row r="822" spans="2:2" ht="11.25" customHeight="1" x14ac:dyDescent="0.25">
      <c r="B822"/>
    </row>
    <row r="823" spans="2:2" ht="11.25" customHeight="1" x14ac:dyDescent="0.25">
      <c r="B823"/>
    </row>
    <row r="824" spans="2:2" ht="11.25" customHeight="1" x14ac:dyDescent="0.25">
      <c r="B824"/>
    </row>
    <row r="825" spans="2:2" ht="11.25" customHeight="1" x14ac:dyDescent="0.25">
      <c r="B825"/>
    </row>
    <row r="826" spans="2:2" ht="11.25" customHeight="1" x14ac:dyDescent="0.25">
      <c r="B826"/>
    </row>
    <row r="827" spans="2:2" ht="11.25" customHeight="1" x14ac:dyDescent="0.25">
      <c r="B827"/>
    </row>
    <row r="828" spans="2:2" ht="11.25" customHeight="1" x14ac:dyDescent="0.25">
      <c r="B828"/>
    </row>
    <row r="829" spans="2:2" ht="11.25" customHeight="1" x14ac:dyDescent="0.25">
      <c r="B829"/>
    </row>
    <row r="830" spans="2:2" ht="11.25" customHeight="1" x14ac:dyDescent="0.25">
      <c r="B830"/>
    </row>
    <row r="831" spans="2:2" ht="11.25" customHeight="1" x14ac:dyDescent="0.25">
      <c r="B831"/>
    </row>
    <row r="832" spans="2:2" ht="11.25" customHeight="1" x14ac:dyDescent="0.25">
      <c r="B832"/>
    </row>
    <row r="833" spans="2:2" ht="11.25" customHeight="1" x14ac:dyDescent="0.25">
      <c r="B833"/>
    </row>
    <row r="834" spans="2:2" ht="11.25" customHeight="1" x14ac:dyDescent="0.25">
      <c r="B834"/>
    </row>
    <row r="835" spans="2:2" ht="11.25" customHeight="1" x14ac:dyDescent="0.25">
      <c r="B835"/>
    </row>
    <row r="836" spans="2:2" ht="11.25" customHeight="1" x14ac:dyDescent="0.25">
      <c r="B836"/>
    </row>
    <row r="837" spans="2:2" ht="11.25" customHeight="1" x14ac:dyDescent="0.25">
      <c r="B837"/>
    </row>
    <row r="838" spans="2:2" ht="11.25" customHeight="1" x14ac:dyDescent="0.25">
      <c r="B838"/>
    </row>
    <row r="839" spans="2:2" ht="11.25" customHeight="1" x14ac:dyDescent="0.25">
      <c r="B839"/>
    </row>
    <row r="840" spans="2:2" ht="11.25" customHeight="1" x14ac:dyDescent="0.25">
      <c r="B840"/>
    </row>
  </sheetData>
  <autoFilter ref="B1:E36">
    <sortState ref="B2:E36">
      <sortCondition ref="B1:B36"/>
    </sortState>
  </autoFilter>
  <mergeCells count="3">
    <mergeCell ref="K1:L1"/>
    <mergeCell ref="M1:N1"/>
    <mergeCell ref="O1:P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aus_stats</vt:lpstr>
      <vt:lpstr>zone</vt:lpstr>
      <vt:lpstr>meilleur tour</vt:lpstr>
      <vt:lpstr>qualif</vt:lpstr>
      <vt:lpstr>gd_prix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Ferralis Florine</dc:creator>
  <cp:lastModifiedBy>Ferralis Florine</cp:lastModifiedBy>
  <dcterms:created xsi:type="dcterms:W3CDTF">2020-03-10T20:36:07Z</dcterms:created>
  <dcterms:modified xsi:type="dcterms:W3CDTF">2020-03-16T07:47:21Z</dcterms:modified>
</cp:coreProperties>
</file>