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7" i="1" l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19" i="1"/>
  <c r="L53" i="1"/>
  <c r="L52" i="1"/>
  <c r="L50" i="1"/>
  <c r="L49" i="1"/>
  <c r="J13" i="1"/>
  <c r="J12" i="1"/>
  <c r="L51" i="1" l="1"/>
  <c r="M53" i="1"/>
  <c r="M52" i="1"/>
  <c r="M50" i="1"/>
  <c r="J14" i="1"/>
  <c r="N15" i="1" s="1"/>
  <c r="M49" i="1"/>
  <c r="N39" i="1" s="1"/>
  <c r="N35" i="1" l="1"/>
  <c r="N47" i="1"/>
  <c r="N31" i="1"/>
  <c r="N33" i="1"/>
  <c r="N48" i="1"/>
  <c r="N44" i="1"/>
  <c r="N40" i="1"/>
  <c r="N37" i="1"/>
  <c r="N32" i="1"/>
  <c r="N36" i="1"/>
  <c r="N30" i="1"/>
  <c r="N46" i="1"/>
  <c r="N42" i="1"/>
  <c r="N38" i="1"/>
  <c r="N34" i="1"/>
  <c r="N29" i="1"/>
  <c r="N45" i="1"/>
  <c r="N41" i="1"/>
  <c r="N43" i="1"/>
  <c r="N19" i="1"/>
  <c r="N23" i="1"/>
  <c r="N26" i="1"/>
  <c r="N22" i="1"/>
  <c r="N25" i="1"/>
  <c r="N28" i="1"/>
  <c r="N24" i="1"/>
  <c r="N20" i="1"/>
  <c r="N21" i="1"/>
  <c r="N27" i="1"/>
  <c r="Q36" i="1"/>
  <c r="Q28" i="1"/>
  <c r="Q32" i="1"/>
  <c r="Q33" i="1" s="1"/>
  <c r="M51" i="1"/>
  <c r="Q39" i="1" l="1"/>
  <c r="Q29" i="1"/>
</calcChain>
</file>

<file path=xl/sharedStrings.xml><?xml version="1.0" encoding="utf-8"?>
<sst xmlns="http://schemas.openxmlformats.org/spreadsheetml/2006/main" count="33" uniqueCount="32">
  <si>
    <t>CONTENT UNIFORMITY</t>
  </si>
  <si>
    <t>Product Name :</t>
  </si>
  <si>
    <t>Batch:</t>
  </si>
  <si>
    <t>Step:</t>
  </si>
  <si>
    <t>Middle</t>
  </si>
  <si>
    <t>Sur  10 ou 30 unités</t>
  </si>
  <si>
    <t>T : valeur cible de l'échantillon (%)</t>
  </si>
  <si>
    <t>Content target</t>
  </si>
  <si>
    <t>If n = 10; k=2,4</t>
  </si>
  <si>
    <t>K =</t>
  </si>
  <si>
    <t>If n = 30; k=2,0</t>
  </si>
  <si>
    <t xml:space="preserve">Content uniformity % </t>
  </si>
  <si>
    <t>Amount of API  (mg)</t>
  </si>
  <si>
    <r>
      <t>x</t>
    </r>
    <r>
      <rPr>
        <vertAlign val="subscript"/>
        <sz val="10"/>
        <rFont val="Arial"/>
        <family val="2"/>
      </rPr>
      <t>1</t>
    </r>
    <r>
      <rPr>
        <sz val="11"/>
        <color theme="1"/>
        <rFont val="Calibri"/>
        <family val="2"/>
        <scheme val="minor"/>
      </rPr>
      <t>, x</t>
    </r>
    <r>
      <rPr>
        <vertAlign val="subscript"/>
        <sz val="10"/>
        <rFont val="Arial"/>
        <family val="2"/>
      </rPr>
      <t>2</t>
    </r>
    <r>
      <rPr>
        <sz val="11"/>
        <color theme="1"/>
        <rFont val="Calibri"/>
        <family val="2"/>
        <scheme val="minor"/>
      </rPr>
      <t>, …x</t>
    </r>
    <r>
      <rPr>
        <vertAlign val="subscript"/>
        <sz val="10"/>
        <rFont val="Arial"/>
        <family val="2"/>
      </rPr>
      <t>n</t>
    </r>
  </si>
  <si>
    <t>Deviation from the mean</t>
  </si>
  <si>
    <t xml:space="preserve"> T ≤ 101,5 %</t>
  </si>
  <si>
    <t>Normes</t>
  </si>
  <si>
    <t>VA ≤ 15</t>
  </si>
  <si>
    <t>1ier cas: 98,5 ≤X ≤ 101,5</t>
  </si>
  <si>
    <r>
      <t xml:space="preserve">M = X   d'où </t>
    </r>
    <r>
      <rPr>
        <b/>
        <sz val="10"/>
        <rFont val="Arial"/>
        <family val="2"/>
      </rPr>
      <t>VA = ks</t>
    </r>
  </si>
  <si>
    <t xml:space="preserve">VA = </t>
  </si>
  <si>
    <t>2ième cas: X &lt; 98,5</t>
  </si>
  <si>
    <r>
      <t xml:space="preserve">M = 98,5 d'où                       </t>
    </r>
    <r>
      <rPr>
        <b/>
        <sz val="10"/>
        <rFont val="Arial"/>
        <family val="2"/>
      </rPr>
      <t>VA = 98,5 - X + ks</t>
    </r>
  </si>
  <si>
    <t>VA =</t>
  </si>
  <si>
    <t>3ième cas: X &gt; 101,5</t>
  </si>
  <si>
    <r>
      <t xml:space="preserve">M = 101,5 d'où
</t>
    </r>
    <r>
      <rPr>
        <b/>
        <sz val="10"/>
        <rFont val="Arial"/>
        <family val="2"/>
      </rPr>
      <t xml:space="preserve">VA = X  - 101,5 + ks </t>
    </r>
  </si>
  <si>
    <t>Résultat</t>
  </si>
  <si>
    <t>Moyenne X</t>
  </si>
  <si>
    <t>Ecart type s</t>
  </si>
  <si>
    <t>CV</t>
  </si>
  <si>
    <t>Minimum</t>
  </si>
  <si>
    <t>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</si>
</sst>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C_H_F_-;\-* #,##0.00\ _C_H_F_-;_-* &quot;-&quot;??\ _C_H_F_-;_-@_-"/>
    <numFmt numFmtId="164" formatCode=";;;"/>
    <numFmt numFmtId="165" formatCode="_-* #,##0.00\ _€_-;\-* #,##0.00\ _€_-;_-* &quot;-&quot;\ _€_-;_-@_-"/>
    <numFmt numFmtId="166" formatCode="0.0000"/>
  </numFmts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6"/>
      <color rgb="FF115511"/>
      <name val="Consolas"/>
      <family val="2"/>
    </font>
    <font>
      <vertAlign val="subscript"/>
      <sz val="10"/>
      <name val="Arial"/>
      <family val="2"/>
    </font>
    <font>
      <sz val="14"/>
      <name val="Arial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2" borderId="0" xfId="0" applyFont="1" applyFill="1" applyBorder="1" applyAlignment="1"/>
    <xf numFmtId="0" fontId="2" fillId="3" borderId="1" xfId="0" applyFont="1" applyFill="1" applyBorder="1" applyAlignment="1" applyProtection="1">
      <alignment horizontal="center" vertical="center" wrapText="1"/>
      <protection hidden="1"/>
    </xf>
    <xf numFmtId="0" fontId="2" fillId="3" borderId="2" xfId="0" applyFont="1" applyFill="1" applyBorder="1" applyAlignment="1" applyProtection="1">
      <alignment horizontal="center" vertical="center" wrapText="1"/>
      <protection hidden="1"/>
    </xf>
    <xf numFmtId="0" fontId="3" fillId="3" borderId="4" xfId="0" applyFont="1" applyFill="1" applyBorder="1" applyAlignment="1" applyProtection="1">
      <alignment horizontal="right" vertical="center" wrapText="1"/>
      <protection locked="0" hidden="1"/>
    </xf>
    <xf numFmtId="0" fontId="3" fillId="4" borderId="5" xfId="0" applyFont="1" applyFill="1" applyBorder="1" applyAlignment="1" applyProtection="1">
      <alignment horizontal="center" vertical="center" wrapText="1"/>
      <protection locked="0"/>
    </xf>
    <xf numFmtId="0" fontId="3" fillId="4" borderId="6" xfId="0" applyFont="1" applyFill="1" applyBorder="1" applyAlignment="1" applyProtection="1">
      <alignment horizontal="center" vertical="center" wrapText="1"/>
      <protection locked="0"/>
    </xf>
    <xf numFmtId="0" fontId="3" fillId="4" borderId="7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3" fillId="4" borderId="3" xfId="0" applyFont="1" applyFill="1" applyBorder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 applyProtection="1">
      <alignment horizontal="center" vertical="center" wrapText="1"/>
      <protection locked="0"/>
    </xf>
    <xf numFmtId="0" fontId="3" fillId="5" borderId="2" xfId="0" applyFont="1" applyFill="1" applyBorder="1" applyAlignment="1" applyProtection="1">
      <alignment horizontal="center" vertical="center" wrapText="1"/>
      <protection locked="0"/>
    </xf>
    <xf numFmtId="0" fontId="3" fillId="5" borderId="3" xfId="0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 applyProtection="1">
      <alignment horizontal="center" vertical="center"/>
      <protection hidden="1"/>
    </xf>
    <xf numFmtId="0" fontId="3" fillId="3" borderId="6" xfId="0" applyFont="1" applyFill="1" applyBorder="1" applyAlignment="1" applyProtection="1">
      <alignment horizontal="center" vertical="center"/>
      <protection hidden="1"/>
    </xf>
    <xf numFmtId="0" fontId="3" fillId="3" borderId="7" xfId="0" applyFont="1" applyFill="1" applyBorder="1" applyAlignment="1" applyProtection="1">
      <alignment horizontal="center" vertical="center"/>
      <protection hidden="1"/>
    </xf>
    <xf numFmtId="164" fontId="1" fillId="2" borderId="0" xfId="0" applyNumberFormat="1" applyFont="1" applyFill="1" applyBorder="1" applyAlignment="1"/>
    <xf numFmtId="0" fontId="0" fillId="0" borderId="8" xfId="0" applyBorder="1" applyAlignment="1" applyProtection="1">
      <alignment horizontal="center" vertical="center" wrapText="1"/>
      <protection hidden="1"/>
    </xf>
    <xf numFmtId="0" fontId="0" fillId="6" borderId="7" xfId="0" applyFill="1" applyBorder="1"/>
    <xf numFmtId="0" fontId="0" fillId="7" borderId="9" xfId="0" applyFill="1" applyBorder="1" applyAlignment="1">
      <alignment horizontal="center" vertical="center"/>
    </xf>
    <xf numFmtId="9" fontId="4" fillId="0" borderId="10" xfId="0" applyNumberFormat="1" applyFont="1" applyBorder="1" applyAlignment="1" applyProtection="1">
      <alignment horizontal="center" vertical="center"/>
      <protection hidden="1"/>
    </xf>
    <xf numFmtId="164" fontId="1" fillId="2" borderId="0" xfId="0" quotePrefix="1" applyNumberFormat="1" applyFont="1" applyFill="1" applyBorder="1" applyAlignment="1"/>
    <xf numFmtId="0" fontId="0" fillId="0" borderId="11" xfId="0" applyBorder="1" applyAlignment="1" applyProtection="1">
      <alignment horizontal="center" vertical="center" wrapText="1"/>
      <protection hidden="1"/>
    </xf>
    <xf numFmtId="0" fontId="0" fillId="4" borderId="7" xfId="0" applyNumberFormat="1" applyFill="1" applyBorder="1" applyAlignment="1" applyProtection="1">
      <alignment horizontal="center" vertical="center" shrinkToFit="1"/>
      <protection locked="0"/>
    </xf>
    <xf numFmtId="0" fontId="3" fillId="8" borderId="12" xfId="0" applyFont="1" applyFill="1" applyBorder="1" applyAlignment="1" applyProtection="1">
      <alignment horizontal="center" vertical="center" wrapText="1"/>
      <protection locked="0" hidden="1"/>
    </xf>
    <xf numFmtId="0" fontId="3" fillId="8" borderId="13" xfId="0" applyFont="1" applyFill="1" applyBorder="1" applyAlignment="1" applyProtection="1">
      <alignment vertical="center" wrapText="1"/>
      <protection locked="0" hidden="1"/>
    </xf>
    <xf numFmtId="0" fontId="4" fillId="0" borderId="11" xfId="0" applyFont="1" applyBorder="1" applyAlignment="1" applyProtection="1">
      <alignment horizontal="center" vertical="center"/>
      <protection hidden="1"/>
    </xf>
    <xf numFmtId="0" fontId="3" fillId="8" borderId="0" xfId="0" applyFont="1" applyFill="1" applyBorder="1" applyAlignment="1" applyProtection="1">
      <alignment horizontal="center" vertical="center" wrapText="1"/>
      <protection locked="0" hidden="1"/>
    </xf>
    <xf numFmtId="0" fontId="3" fillId="8" borderId="14" xfId="0" applyFont="1" applyFill="1" applyBorder="1" applyAlignment="1" applyProtection="1">
      <alignment horizontal="center" vertical="center" wrapText="1"/>
      <protection locked="0" hidden="1"/>
    </xf>
    <xf numFmtId="0" fontId="1" fillId="0" borderId="13" xfId="0" applyFont="1" applyBorder="1" applyAlignment="1">
      <alignment horizontal="center" vertical="center"/>
    </xf>
    <xf numFmtId="0" fontId="4" fillId="0" borderId="15" xfId="0" applyFont="1" applyBorder="1" applyAlignment="1" applyProtection="1">
      <alignment horizontal="center" vertical="center"/>
      <protection hidden="1"/>
    </xf>
    <xf numFmtId="0" fontId="3" fillId="8" borderId="16" xfId="0" applyFont="1" applyFill="1" applyBorder="1" applyAlignment="1" applyProtection="1">
      <alignment horizontal="center" vertical="center" wrapText="1"/>
      <protection locked="0" hidden="1"/>
    </xf>
    <xf numFmtId="0" fontId="3" fillId="8" borderId="17" xfId="0" applyFont="1" applyFill="1" applyBorder="1" applyAlignment="1" applyProtection="1">
      <alignment horizontal="center" vertical="center" wrapText="1"/>
      <protection locked="0" hidden="1"/>
    </xf>
    <xf numFmtId="0" fontId="5" fillId="0" borderId="18" xfId="0" applyFont="1" applyBorder="1" applyAlignment="1">
      <alignment horizontal="center" vertical="center"/>
    </xf>
    <xf numFmtId="0" fontId="0" fillId="0" borderId="19" xfId="0" applyBorder="1"/>
    <xf numFmtId="0" fontId="4" fillId="0" borderId="20" xfId="0" applyFont="1" applyBorder="1" applyAlignment="1" applyProtection="1">
      <alignment horizontal="center" vertical="center" wrapText="1"/>
      <protection hidden="1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 applyProtection="1">
      <alignment horizontal="center" vertical="center"/>
      <protection hidden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 applyProtection="1">
      <alignment horizontal="center" vertical="center"/>
      <protection hidden="1"/>
    </xf>
    <xf numFmtId="0" fontId="4" fillId="0" borderId="22" xfId="0" applyFont="1" applyBorder="1" applyAlignment="1">
      <alignment horizontal="center" vertical="center"/>
    </xf>
    <xf numFmtId="2" fontId="0" fillId="4" borderId="19" xfId="0" applyNumberFormat="1" applyFill="1" applyBorder="1" applyAlignment="1" applyProtection="1">
      <alignment horizontal="center" vertical="center"/>
      <protection locked="0"/>
    </xf>
    <xf numFmtId="10" fontId="0" fillId="0" borderId="20" xfId="0" applyNumberForma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9" borderId="4" xfId="0" applyFont="1" applyFill="1" applyBorder="1" applyAlignment="1" applyProtection="1">
      <alignment horizontal="center" vertical="center"/>
      <protection hidden="1"/>
    </xf>
    <xf numFmtId="0" fontId="1" fillId="10" borderId="7" xfId="0" applyFont="1" applyFill="1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23" xfId="0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right" vertical="center"/>
      <protection hidden="1"/>
    </xf>
    <xf numFmtId="165" fontId="1" fillId="9" borderId="24" xfId="0" applyNumberFormat="1" applyFont="1" applyFill="1" applyBorder="1" applyAlignment="1" applyProtection="1">
      <alignment horizontal="center" vertical="center"/>
      <protection hidden="1"/>
    </xf>
    <xf numFmtId="43" fontId="1" fillId="2" borderId="4" xfId="0" applyNumberFormat="1" applyFont="1" applyFill="1" applyBorder="1" applyAlignment="1">
      <alignment horizontal="center"/>
    </xf>
    <xf numFmtId="0" fontId="0" fillId="0" borderId="10" xfId="0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 vertical="center" wrapText="1"/>
      <protection hidden="1"/>
    </xf>
    <xf numFmtId="0" fontId="0" fillId="0" borderId="25" xfId="0" applyBorder="1" applyAlignment="1" applyProtection="1">
      <alignment horizontal="center" vertical="center"/>
      <protection hidden="1"/>
    </xf>
    <xf numFmtId="0" fontId="0" fillId="0" borderId="25" xfId="0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right" vertical="center"/>
      <protection hidden="1"/>
    </xf>
    <xf numFmtId="165" fontId="1" fillId="9" borderId="26" xfId="0" applyNumberFormat="1" applyFont="1" applyFill="1" applyBorder="1" applyAlignment="1" applyProtection="1">
      <alignment horizontal="center" vertical="center"/>
      <protection hidden="1"/>
    </xf>
    <xf numFmtId="165" fontId="1" fillId="9" borderId="27" xfId="0" applyNumberFormat="1" applyFont="1" applyFill="1" applyBorder="1" applyAlignment="1" applyProtection="1">
      <alignment horizontal="center" vertical="center"/>
      <protection hidden="1"/>
    </xf>
    <xf numFmtId="0" fontId="1" fillId="3" borderId="4" xfId="0" applyFont="1" applyFill="1" applyBorder="1" applyAlignment="1" applyProtection="1">
      <alignment horizontal="center" vertical="center"/>
      <protection hidden="1"/>
    </xf>
    <xf numFmtId="0" fontId="1" fillId="11" borderId="7" xfId="0" applyFont="1" applyFill="1" applyBorder="1" applyAlignment="1" applyProtection="1">
      <alignment horizontal="center" vertical="center"/>
      <protection hidden="1"/>
    </xf>
    <xf numFmtId="0" fontId="1" fillId="0" borderId="22" xfId="0" applyFont="1" applyBorder="1" applyAlignment="1" applyProtection="1">
      <alignment horizontal="center" vertical="center"/>
      <protection hidden="1"/>
    </xf>
    <xf numFmtId="2" fontId="1" fillId="0" borderId="29" xfId="0" applyNumberFormat="1" applyFont="1" applyBorder="1" applyAlignment="1" applyProtection="1">
      <alignment horizontal="center" vertical="center"/>
      <protection hidden="1"/>
    </xf>
    <xf numFmtId="166" fontId="1" fillId="0" borderId="30" xfId="0" applyNumberFormat="1" applyFont="1" applyBorder="1" applyAlignment="1" applyProtection="1">
      <alignment horizontal="center" vertical="center"/>
      <protection hidden="1"/>
    </xf>
    <xf numFmtId="166" fontId="1" fillId="0" borderId="19" xfId="0" applyNumberFormat="1" applyFont="1" applyFill="1" applyBorder="1" applyAlignment="1" applyProtection="1">
      <alignment horizontal="center" vertical="center"/>
      <protection hidden="1"/>
    </xf>
    <xf numFmtId="166" fontId="1" fillId="0" borderId="20" xfId="0" applyNumberFormat="1" applyFont="1" applyBorder="1" applyAlignment="1" applyProtection="1">
      <alignment horizontal="center" vertical="center"/>
      <protection hidden="1"/>
    </xf>
    <xf numFmtId="166" fontId="1" fillId="0" borderId="28" xfId="0" applyNumberFormat="1" applyFont="1" applyBorder="1" applyAlignment="1" applyProtection="1">
      <alignment horizontal="center" vertical="center"/>
      <protection hidden="1"/>
    </xf>
    <xf numFmtId="2" fontId="1" fillId="0" borderId="20" xfId="0" applyNumberFormat="1" applyFont="1" applyBorder="1" applyAlignment="1" applyProtection="1">
      <alignment horizontal="center" vertical="center"/>
      <protection hidden="1"/>
    </xf>
    <xf numFmtId="0" fontId="7" fillId="3" borderId="3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10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1:Q384"/>
  <sheetViews>
    <sheetView tabSelected="1" topLeftCell="A15" workbookViewId="0">
      <selection activeCell="Q42" sqref="Q42"/>
    </sheetView>
  </sheetViews>
  <sheetFormatPr defaultRowHeight="15" x14ac:dyDescent="0.25"/>
  <cols>
    <col min="11" max="12" width="23.5703125" customWidth="1"/>
    <col min="13" max="13" width="14.42578125" customWidth="1"/>
    <col min="14" max="14" width="23.5703125" customWidth="1"/>
    <col min="16" max="16" width="30.140625" customWidth="1"/>
    <col min="17" max="17" width="25.42578125" customWidth="1"/>
  </cols>
  <sheetData>
    <row r="1" spans="10:17" x14ac:dyDescent="0.25">
      <c r="J1" s="1"/>
      <c r="K1" s="1"/>
      <c r="L1" s="1"/>
      <c r="M1" s="1"/>
      <c r="N1" s="1"/>
      <c r="O1" s="1"/>
      <c r="P1" s="1"/>
      <c r="Q1" s="1"/>
    </row>
    <row r="2" spans="10:17" x14ac:dyDescent="0.25">
      <c r="J2" s="1"/>
      <c r="K2" s="1"/>
      <c r="L2" s="1"/>
      <c r="M2" s="1"/>
      <c r="N2" s="1"/>
      <c r="O2" s="1"/>
      <c r="P2" s="1"/>
      <c r="Q2" s="1"/>
    </row>
    <row r="3" spans="10:17" x14ac:dyDescent="0.25">
      <c r="J3" s="1"/>
      <c r="K3" s="1"/>
      <c r="L3" s="1"/>
      <c r="M3" s="1"/>
      <c r="N3" s="1"/>
      <c r="O3" s="1"/>
      <c r="P3" s="1"/>
      <c r="Q3" s="1"/>
    </row>
    <row r="4" spans="10:17" ht="15.75" thickBot="1" x14ac:dyDescent="0.3">
      <c r="J4" s="1"/>
      <c r="K4" s="1"/>
      <c r="L4" s="1"/>
      <c r="M4" s="1"/>
      <c r="N4" s="1"/>
      <c r="O4" s="1"/>
      <c r="P4" s="1"/>
      <c r="Q4" s="1"/>
    </row>
    <row r="5" spans="10:17" ht="18.75" customHeight="1" thickBot="1" x14ac:dyDescent="0.3">
      <c r="J5" s="1"/>
      <c r="K5" s="2" t="s">
        <v>0</v>
      </c>
      <c r="L5" s="3"/>
      <c r="M5" s="3"/>
      <c r="N5" s="69"/>
      <c r="O5" s="1"/>
      <c r="P5" s="1"/>
      <c r="Q5" s="1"/>
    </row>
    <row r="6" spans="10:17" ht="16.5" thickBot="1" x14ac:dyDescent="0.3">
      <c r="J6" s="1"/>
      <c r="K6" s="4" t="s">
        <v>1</v>
      </c>
      <c r="L6" s="5"/>
      <c r="M6" s="6"/>
      <c r="N6" s="7"/>
      <c r="O6" s="1"/>
      <c r="P6" s="1"/>
      <c r="Q6" s="1"/>
    </row>
    <row r="7" spans="10:17" ht="16.5" thickBot="1" x14ac:dyDescent="0.3">
      <c r="J7" s="1"/>
      <c r="K7" s="4" t="s">
        <v>2</v>
      </c>
      <c r="L7" s="8"/>
      <c r="M7" s="9"/>
      <c r="N7" s="10"/>
      <c r="O7" s="1"/>
      <c r="P7" s="1"/>
      <c r="Q7" s="1"/>
    </row>
    <row r="8" spans="10:17" ht="16.5" thickBot="1" x14ac:dyDescent="0.3">
      <c r="J8" s="1"/>
      <c r="K8" s="4" t="s">
        <v>3</v>
      </c>
      <c r="L8" s="11" t="s">
        <v>4</v>
      </c>
      <c r="M8" s="12"/>
      <c r="N8" s="13"/>
      <c r="O8" s="1"/>
      <c r="P8" s="1"/>
      <c r="Q8" s="1"/>
    </row>
    <row r="9" spans="10:17" ht="15.75" thickBot="1" x14ac:dyDescent="0.3">
      <c r="J9" s="1"/>
      <c r="K9" s="1"/>
      <c r="L9" s="1"/>
      <c r="M9" s="1"/>
      <c r="N9" s="1"/>
      <c r="O9" s="1"/>
      <c r="P9" s="1"/>
      <c r="Q9" s="1"/>
    </row>
    <row r="10" spans="10:17" ht="16.5" thickBot="1" x14ac:dyDescent="0.3">
      <c r="J10" s="1"/>
      <c r="K10" s="14" t="s">
        <v>5</v>
      </c>
      <c r="L10" s="15"/>
      <c r="M10" s="15"/>
      <c r="N10" s="16"/>
      <c r="O10" s="1"/>
      <c r="P10" s="1"/>
      <c r="Q10" s="1"/>
    </row>
    <row r="11" spans="10:17" ht="15.75" thickBot="1" x14ac:dyDescent="0.3">
      <c r="J11" s="1"/>
      <c r="K11" s="1"/>
      <c r="L11" s="1"/>
      <c r="M11" s="1"/>
      <c r="N11" s="1"/>
      <c r="O11" s="1"/>
      <c r="P11" s="1"/>
      <c r="Q11" s="1"/>
    </row>
    <row r="12" spans="10:17" ht="30.75" thickBot="1" x14ac:dyDescent="0.3">
      <c r="J12" s="17">
        <f>IF(L13&lt;80,L13*1.1,IF(AND(L13&gt;=80,L13&lt;250),L13*1.075,IF(L13&gt;=250,L13*1.05)))</f>
        <v>2.2000000000000002</v>
      </c>
      <c r="K12" s="18" t="s">
        <v>6</v>
      </c>
      <c r="L12" s="19"/>
      <c r="M12" s="20">
        <v>100</v>
      </c>
      <c r="N12" s="21">
        <v>1</v>
      </c>
      <c r="O12" s="1"/>
      <c r="P12" s="1"/>
      <c r="Q12" s="1"/>
    </row>
    <row r="13" spans="10:17" ht="16.5" thickBot="1" x14ac:dyDescent="0.3">
      <c r="J13" s="22">
        <f>IF(L13&lt;80,L13*0.9,IF(AND(L13&gt;=80,L13&lt;250),L13*0.925,IF(L13&gt;=250,L13*0.95)))</f>
        <v>1.8</v>
      </c>
      <c r="K13" s="23" t="s">
        <v>7</v>
      </c>
      <c r="L13" s="24">
        <v>2</v>
      </c>
      <c r="M13" s="25"/>
      <c r="N13" s="26"/>
      <c r="O13" s="1"/>
      <c r="P13" s="1"/>
      <c r="Q13" s="1"/>
    </row>
    <row r="14" spans="10:17" ht="15" customHeight="1" x14ac:dyDescent="0.25">
      <c r="J14" s="17">
        <f>COUNTIF(M19:M48,"&gt;0")</f>
        <v>10</v>
      </c>
      <c r="K14" s="27" t="s">
        <v>8</v>
      </c>
      <c r="L14" s="28"/>
      <c r="M14" s="29"/>
      <c r="N14" s="30" t="s">
        <v>9</v>
      </c>
      <c r="O14" s="1"/>
      <c r="P14" s="1"/>
      <c r="Q14" s="1"/>
    </row>
    <row r="15" spans="10:17" ht="21" thickBot="1" x14ac:dyDescent="0.3">
      <c r="J15" s="1"/>
      <c r="K15" s="31" t="s">
        <v>10</v>
      </c>
      <c r="L15" s="32"/>
      <c r="M15" s="33"/>
      <c r="N15" s="34" t="str">
        <f>IF(J14=10,"2,4",IF(J14=30,"2"))</f>
        <v>2,4</v>
      </c>
      <c r="O15" s="1"/>
      <c r="P15" s="1"/>
      <c r="Q15" s="1"/>
    </row>
    <row r="16" spans="10:17" x14ac:dyDescent="0.25">
      <c r="J16" s="1"/>
      <c r="K16" s="1"/>
      <c r="L16" s="1"/>
      <c r="M16" s="1"/>
      <c r="N16" s="1"/>
      <c r="O16" s="1"/>
      <c r="P16" s="1"/>
      <c r="Q16" s="1"/>
    </row>
    <row r="17" spans="10:17" ht="25.5" x14ac:dyDescent="0.25">
      <c r="J17" s="1"/>
      <c r="K17" s="1"/>
      <c r="L17" s="35"/>
      <c r="M17" s="36" t="s">
        <v>11</v>
      </c>
      <c r="N17" s="1"/>
      <c r="O17" s="1"/>
      <c r="P17" s="1"/>
      <c r="Q17" s="1"/>
    </row>
    <row r="18" spans="10:17" ht="15.75" x14ac:dyDescent="0.25">
      <c r="J18" s="1"/>
      <c r="K18" s="1"/>
      <c r="L18" s="37" t="s">
        <v>12</v>
      </c>
      <c r="M18" s="38" t="s">
        <v>13</v>
      </c>
      <c r="N18" s="39" t="s">
        <v>14</v>
      </c>
      <c r="O18" s="1"/>
      <c r="P18" s="1"/>
      <c r="Q18" s="1"/>
    </row>
    <row r="19" spans="10:17" x14ac:dyDescent="0.25">
      <c r="J19" s="1"/>
      <c r="K19" s="40">
        <v>1</v>
      </c>
      <c r="L19" s="41">
        <v>2</v>
      </c>
      <c r="M19" s="42">
        <f>IF(L19="","",L19*$M$12/$L$13)</f>
        <v>100</v>
      </c>
      <c r="N19" s="43">
        <f>IF(M19="","",(M19-$M$49)/$M$49)</f>
        <v>5.0025012506250282E-4</v>
      </c>
      <c r="O19" s="1"/>
      <c r="P19" s="1"/>
      <c r="Q19" s="1"/>
    </row>
    <row r="20" spans="10:17" x14ac:dyDescent="0.25">
      <c r="J20" s="1"/>
      <c r="K20" s="40">
        <v>2</v>
      </c>
      <c r="L20" s="41">
        <v>2</v>
      </c>
      <c r="M20" s="42">
        <f t="shared" ref="M20:M48" si="0">IF(L20="","",L20*$M$12/$L$13)</f>
        <v>100</v>
      </c>
      <c r="N20" s="43">
        <f t="shared" ref="N20:N48" si="1">IF(M20="","",(M20-$M$49)/$M$49)</f>
        <v>5.0025012506250282E-4</v>
      </c>
      <c r="O20" s="1"/>
      <c r="P20" s="1"/>
      <c r="Q20" s="1"/>
    </row>
    <row r="21" spans="10:17" x14ac:dyDescent="0.25">
      <c r="J21" s="1"/>
      <c r="K21" s="40">
        <v>3</v>
      </c>
      <c r="L21" s="41">
        <v>1.98</v>
      </c>
      <c r="M21" s="42">
        <f t="shared" si="0"/>
        <v>99</v>
      </c>
      <c r="N21" s="43">
        <f t="shared" si="1"/>
        <v>-9.5047523761881223E-3</v>
      </c>
      <c r="O21" s="1"/>
      <c r="P21" s="1"/>
      <c r="Q21" s="1"/>
    </row>
    <row r="22" spans="10:17" x14ac:dyDescent="0.25">
      <c r="J22" s="1"/>
      <c r="K22" s="40">
        <v>4</v>
      </c>
      <c r="L22" s="41">
        <v>2</v>
      </c>
      <c r="M22" s="42">
        <f t="shared" si="0"/>
        <v>100</v>
      </c>
      <c r="N22" s="43">
        <f t="shared" si="1"/>
        <v>5.0025012506250282E-4</v>
      </c>
      <c r="O22" s="1"/>
      <c r="P22" s="1"/>
      <c r="Q22" s="1"/>
    </row>
    <row r="23" spans="10:17" x14ac:dyDescent="0.25">
      <c r="J23" s="1"/>
      <c r="K23" s="40">
        <v>5</v>
      </c>
      <c r="L23" s="41">
        <v>2</v>
      </c>
      <c r="M23" s="42">
        <f t="shared" si="0"/>
        <v>100</v>
      </c>
      <c r="N23" s="43">
        <f t="shared" si="1"/>
        <v>5.0025012506250282E-4</v>
      </c>
      <c r="O23" s="1"/>
      <c r="P23" s="1"/>
      <c r="Q23" s="1"/>
    </row>
    <row r="24" spans="10:17" ht="15.75" thickBot="1" x14ac:dyDescent="0.3">
      <c r="J24" s="1"/>
      <c r="K24" s="40">
        <v>6</v>
      </c>
      <c r="L24" s="41">
        <v>2.1</v>
      </c>
      <c r="M24" s="42">
        <f t="shared" si="0"/>
        <v>105</v>
      </c>
      <c r="N24" s="43">
        <f t="shared" si="1"/>
        <v>5.0525262631315626E-2</v>
      </c>
      <c r="O24" s="1"/>
      <c r="P24" s="1"/>
      <c r="Q24" s="1"/>
    </row>
    <row r="25" spans="10:17" ht="15.75" thickBot="1" x14ac:dyDescent="0.3">
      <c r="J25" s="1"/>
      <c r="K25" s="40">
        <v>7</v>
      </c>
      <c r="L25" s="41">
        <v>2</v>
      </c>
      <c r="M25" s="42">
        <f t="shared" si="0"/>
        <v>100</v>
      </c>
      <c r="N25" s="43">
        <f t="shared" si="1"/>
        <v>5.0025012506250282E-4</v>
      </c>
      <c r="O25" s="1"/>
      <c r="P25" s="44" t="s">
        <v>15</v>
      </c>
      <c r="Q25" s="45"/>
    </row>
    <row r="26" spans="10:17" ht="15.75" thickBot="1" x14ac:dyDescent="0.3">
      <c r="J26" s="1"/>
      <c r="K26" s="40">
        <v>8</v>
      </c>
      <c r="L26" s="41">
        <v>2</v>
      </c>
      <c r="M26" s="42">
        <f t="shared" si="0"/>
        <v>100</v>
      </c>
      <c r="N26" s="43">
        <f t="shared" si="1"/>
        <v>5.0025012506250282E-4</v>
      </c>
      <c r="O26" s="1"/>
      <c r="P26" s="46" t="s">
        <v>16</v>
      </c>
      <c r="Q26" s="47" t="s">
        <v>17</v>
      </c>
    </row>
    <row r="27" spans="10:17" x14ac:dyDescent="0.25">
      <c r="J27" s="1"/>
      <c r="K27" s="40">
        <v>9</v>
      </c>
      <c r="L27" s="41">
        <v>2.0099999999999998</v>
      </c>
      <c r="M27" s="42">
        <f t="shared" si="0"/>
        <v>100.49999999999999</v>
      </c>
      <c r="N27" s="43">
        <f t="shared" si="1"/>
        <v>5.502751375687673E-3</v>
      </c>
      <c r="O27" s="1"/>
      <c r="P27" s="48" t="s">
        <v>18</v>
      </c>
      <c r="Q27" s="49" t="s">
        <v>19</v>
      </c>
    </row>
    <row r="28" spans="10:17" ht="15.75" thickBot="1" x14ac:dyDescent="0.3">
      <c r="J28" s="1"/>
      <c r="K28" s="40">
        <v>10</v>
      </c>
      <c r="L28" s="41">
        <v>1.9</v>
      </c>
      <c r="M28" s="42">
        <f t="shared" si="0"/>
        <v>95</v>
      </c>
      <c r="N28" s="43">
        <f t="shared" si="1"/>
        <v>-4.9524762381190621E-2</v>
      </c>
      <c r="O28" s="1"/>
      <c r="P28" s="50" t="s">
        <v>20</v>
      </c>
      <c r="Q28" s="51">
        <f>IF(AND($M$49&gt;=98.5,$M$49&lt;=101.5),$N$15*$M$50,0)</f>
        <v>5.7257313943285881</v>
      </c>
    </row>
    <row r="29" spans="10:17" ht="15.75" thickBot="1" x14ac:dyDescent="0.3">
      <c r="J29" s="1"/>
      <c r="K29" s="40">
        <v>11</v>
      </c>
      <c r="L29" s="41"/>
      <c r="M29" s="42" t="str">
        <f t="shared" si="0"/>
        <v/>
      </c>
      <c r="N29" s="43" t="str">
        <f t="shared" si="1"/>
        <v/>
      </c>
      <c r="O29" s="1"/>
      <c r="P29" s="1"/>
      <c r="Q29" s="52" t="str">
        <f>IF(AND(Q28=";"),CHAR(10)&amp;"","")&amp;IF(AND(Q28&gt;15),CHAR(10)&amp;"Non Conforme","")&amp;IF(AND(Q28&lt;15),CHAR(10)&amp;"Conforme","")</f>
        <v xml:space="preserve">
Conforme</v>
      </c>
    </row>
    <row r="30" spans="10:17" ht="15" customHeight="1" x14ac:dyDescent="0.25">
      <c r="J30" s="1"/>
      <c r="K30" s="40">
        <v>12</v>
      </c>
      <c r="L30" s="41"/>
      <c r="M30" s="42" t="str">
        <f t="shared" si="0"/>
        <v/>
      </c>
      <c r="N30" s="43" t="str">
        <f t="shared" si="1"/>
        <v/>
      </c>
      <c r="O30" s="1"/>
      <c r="P30" s="53" t="s">
        <v>21</v>
      </c>
      <c r="Q30" s="54" t="s">
        <v>22</v>
      </c>
    </row>
    <row r="31" spans="10:17" x14ac:dyDescent="0.25">
      <c r="J31" s="1"/>
      <c r="K31" s="40">
        <v>13</v>
      </c>
      <c r="L31" s="41"/>
      <c r="M31" s="42" t="str">
        <f t="shared" si="0"/>
        <v/>
      </c>
      <c r="N31" s="43" t="str">
        <f t="shared" si="1"/>
        <v/>
      </c>
      <c r="O31" s="1"/>
      <c r="P31" s="55"/>
      <c r="Q31" s="56"/>
    </row>
    <row r="32" spans="10:17" ht="15.75" thickBot="1" x14ac:dyDescent="0.3">
      <c r="J32" s="1"/>
      <c r="K32" s="40">
        <v>14</v>
      </c>
      <c r="L32" s="41"/>
      <c r="M32" s="42" t="str">
        <f t="shared" si="0"/>
        <v/>
      </c>
      <c r="N32" s="43" t="str">
        <f t="shared" si="1"/>
        <v/>
      </c>
      <c r="O32" s="1"/>
      <c r="P32" s="57" t="s">
        <v>23</v>
      </c>
      <c r="Q32" s="58">
        <f>IF($M$49&lt;98.5,(98.5-$M$49)+($N$15*$M$50),0)</f>
        <v>0</v>
      </c>
    </row>
    <row r="33" spans="10:17" ht="15.75" thickBot="1" x14ac:dyDescent="0.3">
      <c r="J33" s="1"/>
      <c r="K33" s="40">
        <v>15</v>
      </c>
      <c r="L33" s="41"/>
      <c r="M33" s="42" t="str">
        <f t="shared" si="0"/>
        <v/>
      </c>
      <c r="N33" s="43" t="str">
        <f t="shared" si="1"/>
        <v/>
      </c>
      <c r="O33" s="1"/>
      <c r="P33" s="1"/>
      <c r="Q33" s="52" t="str">
        <f>IF(AND(OR(Q32=";",Q32="")),CHAR(10)&amp;"","")&amp;IF(AND(Q32&gt;15),CHAR(10)&amp;"Non Conforme","")&amp;IF(AND(Q32&lt;15),CHAR(10)&amp;"Conforme","")</f>
        <v xml:space="preserve">
Conforme</v>
      </c>
    </row>
    <row r="34" spans="10:17" ht="15" customHeight="1" x14ac:dyDescent="0.25">
      <c r="J34" s="1"/>
      <c r="K34" s="40">
        <v>16</v>
      </c>
      <c r="L34" s="41"/>
      <c r="M34" s="42" t="str">
        <f t="shared" si="0"/>
        <v/>
      </c>
      <c r="N34" s="43" t="str">
        <f t="shared" si="1"/>
        <v/>
      </c>
      <c r="O34" s="1"/>
      <c r="P34" s="53" t="s">
        <v>24</v>
      </c>
      <c r="Q34" s="54" t="s">
        <v>25</v>
      </c>
    </row>
    <row r="35" spans="10:17" x14ac:dyDescent="0.25">
      <c r="J35" s="1"/>
      <c r="K35" s="40">
        <v>17</v>
      </c>
      <c r="L35" s="41"/>
      <c r="M35" s="42" t="str">
        <f t="shared" si="0"/>
        <v/>
      </c>
      <c r="N35" s="43" t="str">
        <f t="shared" si="1"/>
        <v/>
      </c>
      <c r="O35" s="1"/>
      <c r="P35" s="55"/>
      <c r="Q35" s="56"/>
    </row>
    <row r="36" spans="10:17" ht="15.75" thickBot="1" x14ac:dyDescent="0.3">
      <c r="J36" s="1"/>
      <c r="K36" s="40">
        <v>18</v>
      </c>
      <c r="L36" s="41"/>
      <c r="M36" s="42" t="str">
        <f t="shared" si="0"/>
        <v/>
      </c>
      <c r="N36" s="43" t="str">
        <f t="shared" si="1"/>
        <v/>
      </c>
      <c r="O36" s="1"/>
      <c r="P36" s="57" t="s">
        <v>20</v>
      </c>
      <c r="Q36" s="59">
        <f>IF($M$49&gt;101.5,($M$49-101.5)+($N$15*$M$50),0)</f>
        <v>0</v>
      </c>
    </row>
    <row r="37" spans="10:17" ht="15.75" thickBot="1" x14ac:dyDescent="0.3">
      <c r="J37" s="1"/>
      <c r="K37" s="40">
        <v>19</v>
      </c>
      <c r="L37" s="41"/>
      <c r="M37" s="42" t="str">
        <f t="shared" si="0"/>
        <v/>
      </c>
      <c r="N37" s="43" t="str">
        <f t="shared" si="1"/>
        <v/>
      </c>
      <c r="O37" s="1"/>
      <c r="P37" s="1"/>
      <c r="Q37" s="52" t="str">
        <f>IF(AND(Q36=";"),CHAR(10)&amp;"","")&amp;IF(AND(Q36&gt;15),CHAR(10)&amp;"Non Conforme","")&amp;IF(AND(Q36&lt;15),CHAR(10)&amp;"Conforme","")</f>
        <v xml:space="preserve">
Conforme</v>
      </c>
    </row>
    <row r="38" spans="10:17" ht="15.75" thickBot="1" x14ac:dyDescent="0.3">
      <c r="J38" s="1"/>
      <c r="K38" s="40">
        <v>20</v>
      </c>
      <c r="L38" s="41"/>
      <c r="M38" s="42" t="str">
        <f t="shared" si="0"/>
        <v/>
      </c>
      <c r="N38" s="43" t="str">
        <f t="shared" si="1"/>
        <v/>
      </c>
      <c r="O38" s="1"/>
      <c r="P38" s="1"/>
      <c r="Q38" s="1"/>
    </row>
    <row r="39" spans="10:17" ht="15.75" thickBot="1" x14ac:dyDescent="0.3">
      <c r="J39" s="1"/>
      <c r="K39" s="40">
        <v>21</v>
      </c>
      <c r="L39" s="41"/>
      <c r="M39" s="42" t="str">
        <f t="shared" si="0"/>
        <v/>
      </c>
      <c r="N39" s="43" t="str">
        <f t="shared" si="1"/>
        <v/>
      </c>
      <c r="O39" s="1"/>
      <c r="P39" s="60" t="s">
        <v>26</v>
      </c>
      <c r="Q39" s="61" t="str">
        <f>IF($Q$28&lt;&gt;0,$P$27,IF($Q$32&lt;&gt;0,$P$30,$P$34))</f>
        <v>1ier cas: 98,5 ≤X ≤ 101,5</v>
      </c>
    </row>
    <row r="40" spans="10:17" x14ac:dyDescent="0.25">
      <c r="J40" s="1"/>
      <c r="K40" s="40">
        <v>22</v>
      </c>
      <c r="L40" s="41"/>
      <c r="M40" s="42" t="str">
        <f t="shared" si="0"/>
        <v/>
      </c>
      <c r="N40" s="43" t="str">
        <f t="shared" si="1"/>
        <v/>
      </c>
      <c r="O40" s="1"/>
      <c r="P40" s="1"/>
      <c r="Q40" s="1"/>
    </row>
    <row r="41" spans="10:17" x14ac:dyDescent="0.25">
      <c r="J41" s="1"/>
      <c r="K41" s="40">
        <v>23</v>
      </c>
      <c r="L41" s="41"/>
      <c r="M41" s="42" t="str">
        <f t="shared" si="0"/>
        <v/>
      </c>
      <c r="N41" s="43" t="str">
        <f t="shared" si="1"/>
        <v/>
      </c>
      <c r="O41" s="1"/>
      <c r="P41" s="1"/>
      <c r="Q41" s="1"/>
    </row>
    <row r="42" spans="10:17" x14ac:dyDescent="0.25">
      <c r="J42" s="1"/>
      <c r="K42" s="40">
        <v>24</v>
      </c>
      <c r="L42" s="41"/>
      <c r="M42" s="42" t="str">
        <f t="shared" si="0"/>
        <v/>
      </c>
      <c r="N42" s="43" t="str">
        <f t="shared" si="1"/>
        <v/>
      </c>
      <c r="O42" s="1"/>
      <c r="P42" s="1"/>
      <c r="Q42" s="1"/>
    </row>
    <row r="43" spans="10:17" x14ac:dyDescent="0.25">
      <c r="J43" s="1"/>
      <c r="K43" s="40">
        <v>25</v>
      </c>
      <c r="L43" s="41"/>
      <c r="M43" s="42" t="str">
        <f t="shared" si="0"/>
        <v/>
      </c>
      <c r="N43" s="43" t="str">
        <f t="shared" si="1"/>
        <v/>
      </c>
      <c r="O43" s="1"/>
      <c r="P43" s="1"/>
      <c r="Q43" s="1"/>
    </row>
    <row r="44" spans="10:17" x14ac:dyDescent="0.25">
      <c r="J44" s="1"/>
      <c r="K44" s="40">
        <v>26</v>
      </c>
      <c r="L44" s="41"/>
      <c r="M44" s="42" t="str">
        <f t="shared" si="0"/>
        <v/>
      </c>
      <c r="N44" s="43" t="str">
        <f t="shared" si="1"/>
        <v/>
      </c>
      <c r="O44" s="1"/>
      <c r="P44" s="1"/>
      <c r="Q44" s="1"/>
    </row>
    <row r="45" spans="10:17" x14ac:dyDescent="0.25">
      <c r="J45" s="1"/>
      <c r="K45" s="40">
        <v>27</v>
      </c>
      <c r="L45" s="41"/>
      <c r="M45" s="42" t="str">
        <f t="shared" si="0"/>
        <v/>
      </c>
      <c r="N45" s="43" t="str">
        <f t="shared" si="1"/>
        <v/>
      </c>
      <c r="O45" s="1"/>
      <c r="P45" s="1"/>
      <c r="Q45" s="1"/>
    </row>
    <row r="46" spans="10:17" x14ac:dyDescent="0.25">
      <c r="J46" s="1"/>
      <c r="K46" s="40">
        <v>28</v>
      </c>
      <c r="L46" s="41"/>
      <c r="M46" s="42" t="str">
        <f t="shared" si="0"/>
        <v/>
      </c>
      <c r="N46" s="43" t="str">
        <f t="shared" si="1"/>
        <v/>
      </c>
      <c r="O46" s="1"/>
      <c r="P46" s="1"/>
      <c r="Q46" s="1"/>
    </row>
    <row r="47" spans="10:17" x14ac:dyDescent="0.25">
      <c r="J47" s="1"/>
      <c r="K47" s="40">
        <v>29</v>
      </c>
      <c r="L47" s="41"/>
      <c r="M47" s="42" t="str">
        <f t="shared" si="0"/>
        <v/>
      </c>
      <c r="N47" s="43" t="str">
        <f t="shared" si="1"/>
        <v/>
      </c>
      <c r="O47" s="1"/>
      <c r="P47" s="1"/>
      <c r="Q47" s="1"/>
    </row>
    <row r="48" spans="10:17" x14ac:dyDescent="0.25">
      <c r="J48" s="1"/>
      <c r="K48" s="40">
        <v>30</v>
      </c>
      <c r="L48" s="41"/>
      <c r="M48" s="42" t="str">
        <f t="shared" si="0"/>
        <v/>
      </c>
      <c r="N48" s="43" t="str">
        <f t="shared" si="1"/>
        <v/>
      </c>
      <c r="O48" s="1"/>
      <c r="P48" s="1"/>
      <c r="Q48" s="1"/>
    </row>
    <row r="49" spans="10:17" x14ac:dyDescent="0.25">
      <c r="J49" s="1"/>
      <c r="K49" s="62" t="s">
        <v>27</v>
      </c>
      <c r="L49" s="41">
        <f>IFERROR(AVERAGE(L19:L48),"")</f>
        <v>1.9989999999999994</v>
      </c>
      <c r="M49" s="63">
        <f>IFERROR(AVERAGE(M19:M48),"")</f>
        <v>99.95</v>
      </c>
      <c r="N49" s="1"/>
      <c r="O49" s="1"/>
      <c r="P49" s="1"/>
      <c r="Q49" s="1"/>
    </row>
    <row r="50" spans="10:17" x14ac:dyDescent="0.25">
      <c r="J50" s="1"/>
      <c r="K50" s="62" t="s">
        <v>28</v>
      </c>
      <c r="L50" s="64">
        <f>IFERROR(STDEVA(L19:L48),"")</f>
        <v>4.77144282860716E-2</v>
      </c>
      <c r="M50" s="65">
        <f>IFERROR(_xlfn.STDEV.S(M19:M48),"")</f>
        <v>2.3857214143035783</v>
      </c>
      <c r="N50" s="1"/>
      <c r="O50" s="1"/>
      <c r="P50" s="1"/>
      <c r="Q50" s="1"/>
    </row>
    <row r="51" spans="10:17" x14ac:dyDescent="0.25">
      <c r="J51" s="1"/>
      <c r="K51" s="62" t="s">
        <v>29</v>
      </c>
      <c r="L51" s="66">
        <f>L50*100/L49</f>
        <v>2.3869148717394504</v>
      </c>
      <c r="M51" s="67">
        <f>M50*100/M49</f>
        <v>2.3869148717394477</v>
      </c>
      <c r="N51" s="1"/>
      <c r="O51" s="1"/>
      <c r="P51" s="1"/>
      <c r="Q51" s="1"/>
    </row>
    <row r="52" spans="10:17" x14ac:dyDescent="0.25">
      <c r="J52" s="1"/>
      <c r="K52" s="62" t="s">
        <v>30</v>
      </c>
      <c r="L52" s="68">
        <f>IFERROR(MIN(L19:L48),"")</f>
        <v>1.9</v>
      </c>
      <c r="M52" s="68">
        <f>IFERROR(MIN(M19:M48),"")</f>
        <v>95</v>
      </c>
      <c r="N52" s="1"/>
      <c r="O52" s="1"/>
      <c r="P52" s="1"/>
      <c r="Q52" s="1"/>
    </row>
    <row r="53" spans="10:17" x14ac:dyDescent="0.25">
      <c r="J53" s="1"/>
      <c r="K53" s="62" t="s">
        <v>31</v>
      </c>
      <c r="L53" s="68">
        <f>IFERROR(MAX(L19:L48),"")</f>
        <v>2.1</v>
      </c>
      <c r="M53" s="68">
        <f>IFERROR(MAX(M19:M48),"")</f>
        <v>105</v>
      </c>
      <c r="N53" s="1"/>
      <c r="O53" s="1"/>
      <c r="P53" s="1"/>
      <c r="Q53" s="1"/>
    </row>
    <row r="54" spans="10:17" x14ac:dyDescent="0.25">
      <c r="J54" s="1"/>
      <c r="K54" s="1"/>
      <c r="L54" s="1"/>
      <c r="M54" s="1"/>
      <c r="N54" s="1"/>
      <c r="O54" s="1"/>
      <c r="P54" s="1"/>
      <c r="Q54" s="1"/>
    </row>
    <row r="55" spans="10:17" x14ac:dyDescent="0.25">
      <c r="J55" s="1"/>
      <c r="K55" s="1"/>
      <c r="L55" s="1"/>
      <c r="M55" s="1"/>
      <c r="N55" s="1"/>
      <c r="O55" s="1"/>
      <c r="P55" s="1"/>
      <c r="Q55" s="1"/>
    </row>
    <row r="56" spans="10:17" x14ac:dyDescent="0.25">
      <c r="J56" s="1"/>
      <c r="K56" s="1"/>
      <c r="L56" s="1"/>
      <c r="M56" s="1"/>
      <c r="N56" s="1"/>
      <c r="O56" s="1"/>
      <c r="P56" s="1"/>
      <c r="Q56" s="1"/>
    </row>
    <row r="57" spans="10:17" x14ac:dyDescent="0.25">
      <c r="J57" s="1"/>
      <c r="K57" s="1"/>
      <c r="L57" s="1"/>
      <c r="M57" s="1"/>
      <c r="N57" s="1"/>
      <c r="O57" s="1"/>
      <c r="P57" s="1"/>
      <c r="Q57" s="1"/>
    </row>
    <row r="58" spans="10:17" x14ac:dyDescent="0.25">
      <c r="J58" s="1"/>
      <c r="K58" s="1"/>
      <c r="L58" s="1"/>
      <c r="M58" s="1"/>
      <c r="N58" s="1"/>
      <c r="O58" s="1"/>
      <c r="P58" s="1"/>
      <c r="Q58" s="1"/>
    </row>
    <row r="59" spans="10:17" x14ac:dyDescent="0.25">
      <c r="J59" s="1"/>
      <c r="K59" s="1"/>
      <c r="L59" s="1"/>
      <c r="M59" s="1"/>
      <c r="N59" s="1"/>
      <c r="O59" s="1"/>
      <c r="P59" s="1"/>
      <c r="Q59" s="1"/>
    </row>
    <row r="60" spans="10:17" x14ac:dyDescent="0.25">
      <c r="J60" s="1"/>
      <c r="K60" s="1"/>
      <c r="L60" s="1"/>
      <c r="M60" s="1"/>
      <c r="N60" s="1"/>
      <c r="O60" s="1"/>
      <c r="P60" s="1"/>
      <c r="Q60" s="1"/>
    </row>
    <row r="61" spans="10:17" x14ac:dyDescent="0.25">
      <c r="J61" s="1"/>
      <c r="K61" s="1"/>
      <c r="L61" s="1"/>
      <c r="M61" s="1"/>
      <c r="N61" s="1"/>
      <c r="O61" s="1"/>
      <c r="P61" s="1"/>
      <c r="Q61" s="1"/>
    </row>
    <row r="62" spans="10:17" x14ac:dyDescent="0.25">
      <c r="J62" s="1"/>
      <c r="K62" s="1"/>
      <c r="L62" s="1"/>
      <c r="M62" s="1"/>
      <c r="N62" s="1"/>
      <c r="O62" s="1"/>
      <c r="P62" s="1"/>
      <c r="Q62" s="1"/>
    </row>
    <row r="63" spans="10:17" x14ac:dyDescent="0.25">
      <c r="J63" s="1"/>
      <c r="K63" s="1"/>
      <c r="L63" s="1"/>
      <c r="M63" s="1"/>
      <c r="N63" s="1"/>
      <c r="O63" s="1"/>
      <c r="P63" s="1"/>
      <c r="Q63" s="1"/>
    </row>
    <row r="64" spans="10:17" x14ac:dyDescent="0.25">
      <c r="J64" s="1"/>
      <c r="K64" s="1"/>
      <c r="L64" s="1"/>
      <c r="M64" s="1"/>
      <c r="N64" s="1"/>
      <c r="O64" s="1"/>
      <c r="P64" s="1"/>
      <c r="Q64" s="1"/>
    </row>
    <row r="65" spans="10:17" x14ac:dyDescent="0.25">
      <c r="J65" s="1"/>
      <c r="K65" s="1"/>
      <c r="L65" s="1"/>
      <c r="M65" s="1"/>
      <c r="N65" s="1"/>
      <c r="O65" s="1"/>
      <c r="P65" s="1"/>
      <c r="Q65" s="1"/>
    </row>
    <row r="66" spans="10:17" x14ac:dyDescent="0.25">
      <c r="J66" s="1"/>
      <c r="K66" s="1"/>
      <c r="L66" s="1"/>
      <c r="M66" s="1"/>
      <c r="N66" s="1"/>
      <c r="O66" s="1"/>
      <c r="P66" s="1"/>
      <c r="Q66" s="1"/>
    </row>
    <row r="67" spans="10:17" x14ac:dyDescent="0.25">
      <c r="J67" s="1"/>
      <c r="K67" s="1"/>
      <c r="L67" s="1"/>
      <c r="M67" s="1"/>
      <c r="N67" s="1"/>
      <c r="O67" s="1"/>
      <c r="P67" s="1"/>
      <c r="Q67" s="1"/>
    </row>
    <row r="68" spans="10:17" x14ac:dyDescent="0.25">
      <c r="J68" s="1"/>
      <c r="K68" s="1"/>
      <c r="L68" s="1"/>
      <c r="M68" s="1"/>
      <c r="N68" s="1"/>
      <c r="O68" s="1"/>
      <c r="P68" s="1"/>
      <c r="Q68" s="1"/>
    </row>
    <row r="69" spans="10:17" x14ac:dyDescent="0.25">
      <c r="J69" s="1"/>
      <c r="K69" s="1"/>
      <c r="L69" s="1"/>
      <c r="M69" s="1"/>
      <c r="N69" s="1"/>
      <c r="O69" s="1"/>
      <c r="P69" s="1"/>
      <c r="Q69" s="1"/>
    </row>
    <row r="70" spans="10:17" x14ac:dyDescent="0.25">
      <c r="J70" s="1"/>
      <c r="K70" s="1"/>
      <c r="L70" s="1"/>
      <c r="M70" s="1"/>
      <c r="N70" s="1"/>
      <c r="O70" s="1"/>
      <c r="P70" s="1"/>
      <c r="Q70" s="1"/>
    </row>
    <row r="71" spans="10:17" x14ac:dyDescent="0.25">
      <c r="J71" s="1"/>
      <c r="K71" s="1"/>
      <c r="L71" s="1"/>
      <c r="M71" s="1"/>
      <c r="N71" s="1"/>
      <c r="O71" s="1"/>
      <c r="P71" s="1"/>
      <c r="Q71" s="1"/>
    </row>
    <row r="72" spans="10:17" x14ac:dyDescent="0.25">
      <c r="J72" s="1"/>
      <c r="K72" s="1"/>
      <c r="L72" s="1"/>
      <c r="M72" s="1"/>
      <c r="N72" s="1"/>
      <c r="O72" s="1"/>
      <c r="P72" s="1"/>
      <c r="Q72" s="1"/>
    </row>
    <row r="73" spans="10:17" x14ac:dyDescent="0.25">
      <c r="J73" s="1"/>
      <c r="K73" s="1"/>
      <c r="L73" s="1"/>
      <c r="M73" s="1"/>
      <c r="N73" s="1"/>
      <c r="O73" s="1"/>
      <c r="P73" s="1"/>
      <c r="Q73" s="1"/>
    </row>
    <row r="74" spans="10:17" x14ac:dyDescent="0.25">
      <c r="J74" s="1"/>
      <c r="K74" s="1"/>
      <c r="L74" s="1"/>
      <c r="M74" s="1"/>
      <c r="N74" s="1"/>
      <c r="O74" s="1"/>
      <c r="P74" s="1"/>
      <c r="Q74" s="1"/>
    </row>
    <row r="75" spans="10:17" x14ac:dyDescent="0.25">
      <c r="J75" s="1"/>
      <c r="K75" s="1"/>
      <c r="L75" s="1"/>
      <c r="M75" s="1"/>
      <c r="N75" s="1"/>
      <c r="O75" s="1"/>
      <c r="P75" s="1"/>
      <c r="Q75" s="1"/>
    </row>
    <row r="76" spans="10:17" x14ac:dyDescent="0.25">
      <c r="J76" s="1"/>
      <c r="K76" s="1"/>
      <c r="L76" s="1"/>
      <c r="M76" s="1"/>
      <c r="N76" s="1"/>
      <c r="O76" s="1"/>
      <c r="P76" s="1"/>
      <c r="Q76" s="1"/>
    </row>
    <row r="77" spans="10:17" x14ac:dyDescent="0.25">
      <c r="J77" s="1"/>
      <c r="K77" s="1"/>
      <c r="L77" s="1"/>
      <c r="M77" s="1"/>
      <c r="N77" s="1"/>
      <c r="O77" s="1"/>
      <c r="P77" s="1"/>
      <c r="Q77" s="1"/>
    </row>
    <row r="78" spans="10:17" x14ac:dyDescent="0.25">
      <c r="J78" s="1"/>
      <c r="K78" s="1"/>
      <c r="L78" s="1"/>
      <c r="M78" s="1"/>
      <c r="N78" s="1"/>
      <c r="O78" s="1"/>
      <c r="P78" s="1"/>
      <c r="Q78" s="1"/>
    </row>
    <row r="79" spans="10:17" x14ac:dyDescent="0.25">
      <c r="J79" s="1"/>
      <c r="K79" s="1"/>
      <c r="L79" s="1"/>
      <c r="M79" s="1"/>
      <c r="N79" s="1"/>
      <c r="O79" s="1"/>
      <c r="P79" s="1"/>
      <c r="Q79" s="1"/>
    </row>
    <row r="80" spans="10:17" x14ac:dyDescent="0.25">
      <c r="J80" s="1"/>
      <c r="K80" s="1"/>
      <c r="L80" s="1"/>
      <c r="M80" s="1"/>
      <c r="N80" s="1"/>
      <c r="O80" s="1"/>
      <c r="P80" s="1"/>
      <c r="Q80" s="1"/>
    </row>
    <row r="81" spans="10:17" x14ac:dyDescent="0.25">
      <c r="J81" s="1"/>
      <c r="K81" s="1"/>
      <c r="L81" s="1"/>
      <c r="M81" s="1"/>
      <c r="N81" s="1"/>
      <c r="O81" s="1"/>
      <c r="P81" s="1"/>
      <c r="Q81" s="1"/>
    </row>
    <row r="82" spans="10:17" x14ac:dyDescent="0.25">
      <c r="J82" s="1"/>
      <c r="K82" s="1"/>
      <c r="L82" s="1"/>
      <c r="M82" s="1"/>
      <c r="N82" s="1"/>
      <c r="O82" s="1"/>
      <c r="P82" s="1"/>
      <c r="Q82" s="1"/>
    </row>
    <row r="83" spans="10:17" x14ac:dyDescent="0.25">
      <c r="J83" s="1"/>
      <c r="K83" s="1"/>
      <c r="L83" s="1"/>
      <c r="M83" s="1"/>
      <c r="N83" s="1"/>
      <c r="O83" s="1"/>
      <c r="P83" s="1"/>
      <c r="Q83" s="1"/>
    </row>
    <row r="84" spans="10:17" x14ac:dyDescent="0.25">
      <c r="J84" s="1"/>
      <c r="K84" s="1"/>
      <c r="L84" s="1"/>
      <c r="M84" s="1"/>
      <c r="N84" s="1"/>
      <c r="O84" s="1"/>
      <c r="P84" s="1"/>
      <c r="Q84" s="1"/>
    </row>
    <row r="85" spans="10:17" x14ac:dyDescent="0.25">
      <c r="J85" s="1"/>
      <c r="K85" s="1"/>
      <c r="L85" s="1"/>
      <c r="M85" s="1"/>
      <c r="N85" s="1"/>
      <c r="O85" s="1"/>
      <c r="P85" s="1"/>
      <c r="Q85" s="1"/>
    </row>
    <row r="86" spans="10:17" x14ac:dyDescent="0.25">
      <c r="J86" s="1"/>
      <c r="K86" s="1"/>
      <c r="L86" s="1"/>
      <c r="M86" s="1"/>
      <c r="N86" s="1"/>
      <c r="O86" s="1"/>
      <c r="P86" s="1"/>
      <c r="Q86" s="1"/>
    </row>
    <row r="87" spans="10:17" x14ac:dyDescent="0.25">
      <c r="J87" s="1"/>
      <c r="K87" s="1"/>
      <c r="L87" s="1"/>
      <c r="M87" s="1"/>
      <c r="N87" s="1"/>
      <c r="O87" s="1"/>
      <c r="P87" s="1"/>
      <c r="Q87" s="1"/>
    </row>
    <row r="88" spans="10:17" x14ac:dyDescent="0.25">
      <c r="J88" s="1"/>
      <c r="K88" s="1"/>
      <c r="L88" s="1"/>
      <c r="M88" s="1"/>
      <c r="N88" s="1"/>
      <c r="O88" s="1"/>
      <c r="P88" s="1"/>
      <c r="Q88" s="1"/>
    </row>
    <row r="89" spans="10:17" x14ac:dyDescent="0.25">
      <c r="J89" s="1"/>
      <c r="K89" s="1"/>
      <c r="L89" s="1"/>
      <c r="M89" s="1"/>
      <c r="N89" s="1"/>
      <c r="O89" s="1"/>
      <c r="P89" s="1"/>
      <c r="Q89" s="1"/>
    </row>
    <row r="90" spans="10:17" x14ac:dyDescent="0.25">
      <c r="J90" s="1"/>
      <c r="K90" s="1"/>
      <c r="L90" s="1"/>
      <c r="M90" s="1"/>
      <c r="N90" s="1"/>
      <c r="O90" s="1"/>
      <c r="P90" s="1"/>
      <c r="Q90" s="1"/>
    </row>
    <row r="91" spans="10:17" x14ac:dyDescent="0.25">
      <c r="J91" s="1"/>
      <c r="K91" s="1"/>
      <c r="L91" s="1"/>
      <c r="M91" s="1"/>
      <c r="N91" s="1"/>
      <c r="O91" s="1"/>
      <c r="P91" s="1"/>
      <c r="Q91" s="1"/>
    </row>
    <row r="92" spans="10:17" x14ac:dyDescent="0.25">
      <c r="J92" s="1"/>
      <c r="K92" s="1"/>
      <c r="L92" s="1"/>
      <c r="M92" s="1"/>
      <c r="N92" s="1"/>
      <c r="O92" s="1"/>
      <c r="P92" s="1"/>
      <c r="Q92" s="1"/>
    </row>
    <row r="93" spans="10:17" x14ac:dyDescent="0.25">
      <c r="J93" s="1"/>
      <c r="K93" s="1"/>
      <c r="L93" s="1"/>
      <c r="M93" s="1"/>
      <c r="N93" s="1"/>
      <c r="O93" s="1"/>
      <c r="P93" s="1"/>
      <c r="Q93" s="1"/>
    </row>
    <row r="94" spans="10:17" x14ac:dyDescent="0.25">
      <c r="J94" s="1"/>
      <c r="K94" s="1"/>
      <c r="L94" s="1"/>
      <c r="M94" s="1"/>
      <c r="N94" s="1"/>
      <c r="O94" s="1"/>
      <c r="P94" s="1"/>
      <c r="Q94" s="1"/>
    </row>
    <row r="95" spans="10:17" x14ac:dyDescent="0.25">
      <c r="J95" s="1"/>
      <c r="K95" s="1"/>
      <c r="L95" s="1"/>
      <c r="M95" s="1"/>
      <c r="N95" s="1"/>
      <c r="O95" s="1"/>
      <c r="P95" s="1"/>
      <c r="Q95" s="1"/>
    </row>
    <row r="96" spans="10:17" x14ac:dyDescent="0.25">
      <c r="J96" s="1"/>
      <c r="K96" s="1"/>
      <c r="L96" s="1"/>
      <c r="M96" s="1"/>
      <c r="N96" s="1"/>
      <c r="O96" s="1"/>
      <c r="P96" s="1"/>
      <c r="Q96" s="1"/>
    </row>
    <row r="97" spans="10:17" x14ac:dyDescent="0.25">
      <c r="J97" s="1"/>
      <c r="K97" s="1"/>
      <c r="L97" s="1"/>
      <c r="M97" s="1"/>
      <c r="N97" s="1"/>
      <c r="O97" s="1"/>
      <c r="P97" s="1"/>
      <c r="Q97" s="1"/>
    </row>
    <row r="98" spans="10:17" x14ac:dyDescent="0.25">
      <c r="J98" s="1"/>
      <c r="K98" s="1"/>
      <c r="L98" s="1"/>
      <c r="M98" s="1"/>
      <c r="N98" s="1"/>
      <c r="O98" s="1"/>
      <c r="P98" s="1"/>
      <c r="Q98" s="1"/>
    </row>
    <row r="99" spans="10:17" x14ac:dyDescent="0.25">
      <c r="J99" s="1"/>
      <c r="K99" s="1"/>
      <c r="L99" s="1"/>
      <c r="M99" s="1"/>
      <c r="N99" s="1"/>
      <c r="O99" s="1"/>
      <c r="P99" s="1"/>
      <c r="Q99" s="1"/>
    </row>
    <row r="100" spans="10:17" x14ac:dyDescent="0.25">
      <c r="J100" s="1"/>
      <c r="K100" s="1"/>
      <c r="L100" s="1"/>
      <c r="M100" s="1"/>
      <c r="N100" s="1"/>
      <c r="O100" s="1"/>
      <c r="P100" s="1"/>
      <c r="Q100" s="1"/>
    </row>
    <row r="101" spans="10:17" x14ac:dyDescent="0.25">
      <c r="J101" s="1"/>
      <c r="K101" s="1"/>
      <c r="L101" s="1"/>
      <c r="M101" s="1"/>
      <c r="N101" s="1"/>
      <c r="O101" s="1"/>
      <c r="P101" s="1"/>
      <c r="Q101" s="1"/>
    </row>
    <row r="102" spans="10:17" x14ac:dyDescent="0.25">
      <c r="J102" s="1"/>
      <c r="K102" s="1"/>
      <c r="L102" s="1"/>
      <c r="M102" s="1"/>
      <c r="N102" s="1"/>
      <c r="O102" s="1"/>
      <c r="P102" s="1"/>
      <c r="Q102" s="1"/>
    </row>
    <row r="103" spans="10:17" x14ac:dyDescent="0.25">
      <c r="J103" s="1"/>
      <c r="K103" s="1"/>
      <c r="L103" s="1"/>
      <c r="M103" s="1"/>
      <c r="N103" s="1"/>
      <c r="O103" s="1"/>
      <c r="P103" s="1"/>
      <c r="Q103" s="1"/>
    </row>
    <row r="104" spans="10:17" x14ac:dyDescent="0.25">
      <c r="J104" s="1"/>
      <c r="K104" s="1"/>
      <c r="L104" s="1"/>
      <c r="M104" s="1"/>
      <c r="N104" s="1"/>
      <c r="O104" s="1"/>
      <c r="P104" s="1"/>
      <c r="Q104" s="1"/>
    </row>
    <row r="105" spans="10:17" x14ac:dyDescent="0.25">
      <c r="J105" s="1"/>
      <c r="K105" s="1"/>
      <c r="L105" s="1"/>
      <c r="M105" s="1"/>
      <c r="N105" s="1"/>
      <c r="O105" s="1"/>
      <c r="P105" s="1"/>
      <c r="Q105" s="1"/>
    </row>
    <row r="106" spans="10:17" x14ac:dyDescent="0.25">
      <c r="J106" s="1"/>
      <c r="K106" s="1"/>
      <c r="L106" s="1"/>
      <c r="M106" s="1"/>
      <c r="N106" s="1"/>
      <c r="O106" s="1"/>
      <c r="P106" s="1"/>
      <c r="Q106" s="1"/>
    </row>
    <row r="107" spans="10:17" x14ac:dyDescent="0.25">
      <c r="J107" s="1"/>
      <c r="K107" s="1"/>
      <c r="L107" s="1"/>
      <c r="M107" s="1"/>
      <c r="N107" s="1"/>
      <c r="O107" s="1"/>
      <c r="P107" s="1"/>
      <c r="Q107" s="1"/>
    </row>
    <row r="108" spans="10:17" x14ac:dyDescent="0.25">
      <c r="J108" s="1"/>
      <c r="K108" s="1"/>
      <c r="L108" s="1"/>
      <c r="M108" s="1"/>
      <c r="N108" s="1"/>
      <c r="O108" s="1"/>
      <c r="P108" s="1"/>
      <c r="Q108" s="1"/>
    </row>
    <row r="109" spans="10:17" x14ac:dyDescent="0.25">
      <c r="J109" s="1"/>
      <c r="K109" s="1"/>
      <c r="L109" s="1"/>
      <c r="M109" s="1"/>
      <c r="N109" s="1"/>
      <c r="O109" s="1"/>
      <c r="P109" s="1"/>
      <c r="Q109" s="1"/>
    </row>
    <row r="110" spans="10:17" x14ac:dyDescent="0.25">
      <c r="J110" s="1"/>
      <c r="K110" s="1"/>
      <c r="L110" s="1"/>
      <c r="M110" s="1"/>
      <c r="N110" s="1"/>
      <c r="O110" s="1"/>
      <c r="P110" s="1"/>
      <c r="Q110" s="1"/>
    </row>
    <row r="111" spans="10:17" x14ac:dyDescent="0.25">
      <c r="J111" s="1"/>
      <c r="K111" s="1"/>
      <c r="L111" s="1"/>
      <c r="M111" s="1"/>
      <c r="N111" s="1"/>
      <c r="O111" s="1"/>
      <c r="P111" s="1"/>
      <c r="Q111" s="1"/>
    </row>
    <row r="112" spans="10:17" x14ac:dyDescent="0.25">
      <c r="J112" s="1"/>
      <c r="K112" s="1"/>
      <c r="L112" s="1"/>
      <c r="M112" s="1"/>
      <c r="N112" s="1"/>
      <c r="O112" s="1"/>
      <c r="P112" s="1"/>
      <c r="Q112" s="1"/>
    </row>
    <row r="113" spans="10:17" x14ac:dyDescent="0.25">
      <c r="J113" s="1"/>
      <c r="K113" s="1"/>
      <c r="L113" s="1"/>
      <c r="M113" s="1"/>
      <c r="N113" s="1"/>
      <c r="O113" s="1"/>
      <c r="P113" s="1"/>
      <c r="Q113" s="1"/>
    </row>
    <row r="114" spans="10:17" x14ac:dyDescent="0.25">
      <c r="J114" s="1"/>
      <c r="K114" s="1"/>
      <c r="L114" s="1"/>
      <c r="M114" s="1"/>
      <c r="N114" s="1"/>
      <c r="O114" s="1"/>
      <c r="P114" s="1"/>
      <c r="Q114" s="1"/>
    </row>
    <row r="115" spans="10:17" x14ac:dyDescent="0.25">
      <c r="J115" s="1"/>
      <c r="K115" s="1"/>
      <c r="L115" s="1"/>
      <c r="M115" s="1"/>
      <c r="N115" s="1"/>
      <c r="O115" s="1"/>
      <c r="P115" s="1"/>
      <c r="Q115" s="1"/>
    </row>
    <row r="116" spans="10:17" x14ac:dyDescent="0.25">
      <c r="J116" s="1"/>
      <c r="K116" s="1"/>
      <c r="L116" s="1"/>
      <c r="M116" s="1"/>
      <c r="N116" s="1"/>
      <c r="O116" s="1"/>
      <c r="P116" s="1"/>
      <c r="Q116" s="1"/>
    </row>
    <row r="117" spans="10:17" x14ac:dyDescent="0.25">
      <c r="J117" s="1"/>
      <c r="K117" s="1"/>
      <c r="L117" s="1"/>
      <c r="M117" s="1"/>
      <c r="N117" s="1"/>
      <c r="O117" s="1"/>
      <c r="P117" s="1"/>
      <c r="Q117" s="1"/>
    </row>
    <row r="118" spans="10:17" x14ac:dyDescent="0.25">
      <c r="J118" s="1"/>
      <c r="K118" s="1"/>
      <c r="L118" s="1"/>
      <c r="M118" s="1"/>
      <c r="N118" s="1"/>
      <c r="O118" s="1"/>
      <c r="P118" s="1"/>
      <c r="Q118" s="1"/>
    </row>
    <row r="119" spans="10:17" x14ac:dyDescent="0.25">
      <c r="J119" s="1"/>
      <c r="K119" s="1"/>
      <c r="L119" s="1"/>
      <c r="M119" s="1"/>
      <c r="N119" s="1"/>
      <c r="O119" s="1"/>
      <c r="P119" s="1"/>
      <c r="Q119" s="1"/>
    </row>
    <row r="120" spans="10:17" x14ac:dyDescent="0.25">
      <c r="J120" s="1"/>
      <c r="K120" s="1"/>
      <c r="L120" s="1"/>
      <c r="M120" s="1"/>
      <c r="N120" s="1"/>
      <c r="O120" s="1"/>
      <c r="P120" s="1"/>
      <c r="Q120" s="1"/>
    </row>
    <row r="121" spans="10:17" x14ac:dyDescent="0.25">
      <c r="J121" s="1"/>
      <c r="K121" s="1"/>
      <c r="L121" s="1"/>
      <c r="M121" s="1"/>
      <c r="N121" s="1"/>
      <c r="O121" s="1"/>
      <c r="P121" s="1"/>
      <c r="Q121" s="1"/>
    </row>
    <row r="122" spans="10:17" x14ac:dyDescent="0.25">
      <c r="J122" s="1"/>
      <c r="K122" s="1"/>
      <c r="L122" s="1"/>
      <c r="M122" s="1"/>
      <c r="N122" s="1"/>
      <c r="O122" s="1"/>
      <c r="P122" s="1"/>
      <c r="Q122" s="1"/>
    </row>
    <row r="123" spans="10:17" x14ac:dyDescent="0.25">
      <c r="J123" s="1"/>
      <c r="K123" s="1"/>
      <c r="L123" s="1"/>
      <c r="M123" s="1"/>
      <c r="N123" s="1"/>
      <c r="O123" s="1"/>
      <c r="P123" s="1"/>
      <c r="Q123" s="1"/>
    </row>
    <row r="124" spans="10:17" x14ac:dyDescent="0.25">
      <c r="J124" s="1"/>
      <c r="K124" s="1"/>
      <c r="L124" s="1"/>
      <c r="M124" s="1"/>
      <c r="N124" s="1"/>
      <c r="O124" s="1"/>
      <c r="P124" s="1"/>
      <c r="Q124" s="1"/>
    </row>
    <row r="125" spans="10:17" x14ac:dyDescent="0.25">
      <c r="J125" s="1"/>
      <c r="K125" s="1"/>
      <c r="L125" s="1"/>
      <c r="M125" s="1"/>
      <c r="N125" s="1"/>
      <c r="O125" s="1"/>
      <c r="P125" s="1"/>
      <c r="Q125" s="1"/>
    </row>
    <row r="126" spans="10:17" x14ac:dyDescent="0.25">
      <c r="J126" s="1"/>
      <c r="K126" s="1"/>
      <c r="L126" s="1"/>
      <c r="M126" s="1"/>
      <c r="N126" s="1"/>
      <c r="O126" s="1"/>
      <c r="P126" s="1"/>
      <c r="Q126" s="1"/>
    </row>
    <row r="127" spans="10:17" x14ac:dyDescent="0.25">
      <c r="J127" s="1"/>
      <c r="K127" s="1"/>
      <c r="L127" s="1"/>
      <c r="M127" s="1"/>
      <c r="N127" s="1"/>
      <c r="O127" s="1"/>
      <c r="P127" s="1"/>
      <c r="Q127" s="1"/>
    </row>
    <row r="128" spans="10:17" x14ac:dyDescent="0.25">
      <c r="J128" s="1"/>
      <c r="K128" s="1"/>
      <c r="L128" s="1"/>
      <c r="M128" s="1"/>
      <c r="N128" s="1"/>
      <c r="O128" s="1"/>
      <c r="P128" s="1"/>
      <c r="Q128" s="1"/>
    </row>
    <row r="129" spans="10:17" x14ac:dyDescent="0.25">
      <c r="J129" s="1"/>
      <c r="K129" s="1"/>
      <c r="L129" s="1"/>
      <c r="M129" s="1"/>
      <c r="N129" s="1"/>
      <c r="O129" s="1"/>
      <c r="P129" s="1"/>
      <c r="Q129" s="1"/>
    </row>
    <row r="130" spans="10:17" x14ac:dyDescent="0.25">
      <c r="J130" s="1"/>
      <c r="K130" s="1"/>
      <c r="L130" s="1"/>
      <c r="M130" s="1"/>
      <c r="N130" s="1"/>
      <c r="O130" s="1"/>
      <c r="P130" s="1"/>
      <c r="Q130" s="1"/>
    </row>
    <row r="131" spans="10:17" x14ac:dyDescent="0.25">
      <c r="J131" s="1"/>
      <c r="K131" s="1"/>
      <c r="L131" s="1"/>
      <c r="M131" s="1"/>
      <c r="N131" s="1"/>
      <c r="O131" s="1"/>
      <c r="P131" s="1"/>
      <c r="Q131" s="1"/>
    </row>
    <row r="132" spans="10:17" x14ac:dyDescent="0.25">
      <c r="J132" s="1"/>
      <c r="K132" s="1"/>
      <c r="L132" s="1"/>
      <c r="M132" s="1"/>
      <c r="N132" s="1"/>
      <c r="O132" s="1"/>
      <c r="P132" s="1"/>
      <c r="Q132" s="1"/>
    </row>
    <row r="133" spans="10:17" x14ac:dyDescent="0.25">
      <c r="J133" s="1"/>
      <c r="K133" s="1"/>
      <c r="L133" s="1"/>
      <c r="M133" s="1"/>
      <c r="N133" s="1"/>
      <c r="O133" s="1"/>
      <c r="P133" s="1"/>
      <c r="Q133" s="1"/>
    </row>
    <row r="134" spans="10:17" x14ac:dyDescent="0.25">
      <c r="J134" s="1"/>
      <c r="K134" s="1"/>
      <c r="L134" s="1"/>
      <c r="M134" s="1"/>
      <c r="N134" s="1"/>
      <c r="O134" s="1"/>
      <c r="P134" s="1"/>
      <c r="Q134" s="1"/>
    </row>
    <row r="135" spans="10:17" x14ac:dyDescent="0.25">
      <c r="J135" s="1"/>
      <c r="K135" s="1"/>
      <c r="L135" s="1"/>
      <c r="M135" s="1"/>
      <c r="N135" s="1"/>
      <c r="O135" s="1"/>
      <c r="P135" s="1"/>
      <c r="Q135" s="1"/>
    </row>
    <row r="136" spans="10:17" x14ac:dyDescent="0.25">
      <c r="J136" s="1"/>
      <c r="K136" s="1"/>
      <c r="L136" s="1"/>
      <c r="M136" s="1"/>
      <c r="N136" s="1"/>
      <c r="O136" s="1"/>
      <c r="P136" s="1"/>
      <c r="Q136" s="1"/>
    </row>
    <row r="137" spans="10:17" x14ac:dyDescent="0.25">
      <c r="J137" s="1"/>
      <c r="K137" s="1"/>
      <c r="L137" s="1"/>
      <c r="M137" s="1"/>
      <c r="N137" s="1"/>
      <c r="O137" s="1"/>
      <c r="P137" s="1"/>
      <c r="Q137" s="1"/>
    </row>
    <row r="138" spans="10:17" x14ac:dyDescent="0.25">
      <c r="J138" s="1"/>
      <c r="K138" s="1"/>
      <c r="L138" s="1"/>
      <c r="M138" s="1"/>
      <c r="N138" s="1"/>
      <c r="O138" s="1"/>
      <c r="P138" s="1"/>
      <c r="Q138" s="1"/>
    </row>
    <row r="139" spans="10:17" x14ac:dyDescent="0.25">
      <c r="J139" s="1"/>
      <c r="K139" s="1"/>
      <c r="L139" s="1"/>
      <c r="M139" s="1"/>
      <c r="N139" s="1"/>
      <c r="O139" s="1"/>
      <c r="P139" s="1"/>
      <c r="Q139" s="1"/>
    </row>
    <row r="140" spans="10:17" x14ac:dyDescent="0.25">
      <c r="J140" s="1"/>
      <c r="K140" s="1"/>
      <c r="L140" s="1"/>
      <c r="M140" s="1"/>
      <c r="N140" s="1"/>
      <c r="O140" s="1"/>
      <c r="P140" s="1"/>
      <c r="Q140" s="1"/>
    </row>
    <row r="141" spans="10:17" x14ac:dyDescent="0.25">
      <c r="J141" s="1"/>
      <c r="K141" s="1"/>
      <c r="L141" s="1"/>
      <c r="M141" s="1"/>
      <c r="N141" s="1"/>
      <c r="O141" s="1"/>
      <c r="P141" s="1"/>
      <c r="Q141" s="1"/>
    </row>
    <row r="142" spans="10:17" x14ac:dyDescent="0.25">
      <c r="J142" s="1"/>
      <c r="K142" s="1"/>
      <c r="L142" s="1"/>
      <c r="M142" s="1"/>
      <c r="N142" s="1"/>
      <c r="O142" s="1"/>
      <c r="P142" s="1"/>
      <c r="Q142" s="1"/>
    </row>
    <row r="143" spans="10:17" x14ac:dyDescent="0.25">
      <c r="J143" s="1"/>
      <c r="K143" s="1"/>
      <c r="L143" s="1"/>
      <c r="M143" s="1"/>
      <c r="N143" s="1"/>
      <c r="O143" s="1"/>
      <c r="P143" s="1"/>
      <c r="Q143" s="1"/>
    </row>
    <row r="144" spans="10:17" x14ac:dyDescent="0.25">
      <c r="J144" s="1"/>
      <c r="K144" s="1"/>
      <c r="L144" s="1"/>
      <c r="M144" s="1"/>
      <c r="N144" s="1"/>
      <c r="O144" s="1"/>
      <c r="P144" s="1"/>
      <c r="Q144" s="1"/>
    </row>
    <row r="145" spans="10:17" x14ac:dyDescent="0.25">
      <c r="J145" s="1"/>
      <c r="K145" s="1"/>
      <c r="L145" s="1"/>
      <c r="M145" s="1"/>
      <c r="N145" s="1"/>
      <c r="O145" s="1"/>
      <c r="P145" s="1"/>
      <c r="Q145" s="1"/>
    </row>
    <row r="146" spans="10:17" x14ac:dyDescent="0.25">
      <c r="J146" s="1"/>
      <c r="K146" s="1"/>
      <c r="L146" s="1"/>
      <c r="M146" s="1"/>
      <c r="N146" s="1"/>
      <c r="O146" s="1"/>
      <c r="P146" s="1"/>
      <c r="Q146" s="1"/>
    </row>
    <row r="147" spans="10:17" x14ac:dyDescent="0.25">
      <c r="J147" s="1"/>
      <c r="K147" s="1"/>
      <c r="L147" s="1"/>
      <c r="M147" s="1"/>
      <c r="N147" s="1"/>
      <c r="O147" s="1"/>
      <c r="P147" s="1"/>
      <c r="Q147" s="1"/>
    </row>
    <row r="148" spans="10:17" x14ac:dyDescent="0.25">
      <c r="J148" s="1"/>
      <c r="K148" s="1"/>
      <c r="L148" s="1"/>
      <c r="M148" s="1"/>
      <c r="N148" s="1"/>
      <c r="O148" s="1"/>
      <c r="P148" s="1"/>
      <c r="Q148" s="1"/>
    </row>
    <row r="149" spans="10:17" x14ac:dyDescent="0.25">
      <c r="J149" s="1"/>
      <c r="K149" s="1"/>
      <c r="L149" s="1"/>
      <c r="M149" s="1"/>
      <c r="N149" s="1"/>
      <c r="O149" s="1"/>
      <c r="P149" s="1"/>
      <c r="Q149" s="1"/>
    </row>
    <row r="150" spans="10:17" x14ac:dyDescent="0.25">
      <c r="J150" s="1"/>
      <c r="K150" s="1"/>
      <c r="L150" s="1"/>
      <c r="M150" s="1"/>
      <c r="N150" s="1"/>
      <c r="O150" s="1"/>
      <c r="P150" s="1"/>
      <c r="Q150" s="1"/>
    </row>
    <row r="151" spans="10:17" x14ac:dyDescent="0.25">
      <c r="J151" s="1"/>
      <c r="K151" s="1"/>
      <c r="L151" s="1"/>
      <c r="M151" s="1"/>
      <c r="N151" s="1"/>
      <c r="O151" s="1"/>
      <c r="P151" s="1"/>
      <c r="Q151" s="1"/>
    </row>
    <row r="152" spans="10:17" x14ac:dyDescent="0.25">
      <c r="J152" s="1"/>
      <c r="K152" s="1"/>
      <c r="L152" s="1"/>
      <c r="M152" s="1"/>
      <c r="N152" s="1"/>
      <c r="O152" s="1"/>
      <c r="P152" s="1"/>
      <c r="Q152" s="1"/>
    </row>
    <row r="153" spans="10:17" x14ac:dyDescent="0.25">
      <c r="J153" s="1"/>
      <c r="K153" s="1"/>
      <c r="L153" s="1"/>
      <c r="M153" s="1"/>
      <c r="N153" s="1"/>
      <c r="O153" s="1"/>
      <c r="P153" s="1"/>
      <c r="Q153" s="1"/>
    </row>
    <row r="154" spans="10:17" x14ac:dyDescent="0.25">
      <c r="J154" s="1"/>
      <c r="K154" s="1"/>
      <c r="L154" s="1"/>
      <c r="M154" s="1"/>
      <c r="N154" s="1"/>
      <c r="O154" s="1"/>
      <c r="P154" s="1"/>
      <c r="Q154" s="1"/>
    </row>
    <row r="155" spans="10:17" x14ac:dyDescent="0.25">
      <c r="J155" s="1"/>
      <c r="K155" s="1"/>
      <c r="L155" s="1"/>
      <c r="M155" s="1"/>
      <c r="N155" s="1"/>
      <c r="O155" s="1"/>
      <c r="P155" s="1"/>
      <c r="Q155" s="1"/>
    </row>
    <row r="156" spans="10:17" x14ac:dyDescent="0.25">
      <c r="J156" s="1"/>
      <c r="K156" s="1"/>
      <c r="L156" s="1"/>
      <c r="M156" s="1"/>
      <c r="N156" s="1"/>
      <c r="O156" s="1"/>
      <c r="P156" s="1"/>
      <c r="Q156" s="1"/>
    </row>
    <row r="157" spans="10:17" x14ac:dyDescent="0.25">
      <c r="J157" s="1"/>
      <c r="K157" s="1"/>
      <c r="L157" s="1"/>
      <c r="M157" s="1"/>
      <c r="N157" s="1"/>
      <c r="O157" s="1"/>
      <c r="P157" s="1"/>
      <c r="Q157" s="1"/>
    </row>
    <row r="158" spans="10:17" x14ac:dyDescent="0.25">
      <c r="J158" s="1"/>
      <c r="K158" s="1"/>
      <c r="L158" s="1"/>
      <c r="M158" s="1"/>
      <c r="N158" s="1"/>
      <c r="O158" s="1"/>
      <c r="P158" s="1"/>
      <c r="Q158" s="1"/>
    </row>
    <row r="159" spans="10:17" x14ac:dyDescent="0.25">
      <c r="J159" s="1"/>
      <c r="K159" s="1"/>
      <c r="L159" s="1"/>
      <c r="M159" s="1"/>
      <c r="N159" s="1"/>
      <c r="O159" s="1"/>
      <c r="P159" s="1"/>
      <c r="Q159" s="1"/>
    </row>
    <row r="160" spans="10:17" x14ac:dyDescent="0.25">
      <c r="J160" s="1"/>
      <c r="K160" s="1"/>
      <c r="L160" s="1"/>
      <c r="M160" s="1"/>
      <c r="N160" s="1"/>
      <c r="O160" s="1"/>
      <c r="P160" s="1"/>
      <c r="Q160" s="1"/>
    </row>
    <row r="161" spans="10:17" x14ac:dyDescent="0.25">
      <c r="J161" s="1"/>
      <c r="K161" s="1"/>
      <c r="L161" s="1"/>
      <c r="M161" s="1"/>
      <c r="N161" s="1"/>
      <c r="O161" s="1"/>
      <c r="P161" s="1"/>
      <c r="Q161" s="1"/>
    </row>
    <row r="162" spans="10:17" x14ac:dyDescent="0.25">
      <c r="J162" s="1"/>
      <c r="K162" s="1"/>
      <c r="L162" s="1"/>
      <c r="M162" s="1"/>
      <c r="N162" s="1"/>
      <c r="O162" s="1"/>
      <c r="P162" s="1"/>
      <c r="Q162" s="1"/>
    </row>
    <row r="163" spans="10:17" x14ac:dyDescent="0.25">
      <c r="J163" s="1"/>
      <c r="K163" s="1"/>
      <c r="L163" s="1"/>
      <c r="M163" s="1"/>
      <c r="N163" s="1"/>
      <c r="O163" s="1"/>
      <c r="P163" s="1"/>
      <c r="Q163" s="1"/>
    </row>
    <row r="164" spans="10:17" x14ac:dyDescent="0.25">
      <c r="J164" s="1"/>
      <c r="K164" s="1"/>
      <c r="L164" s="1"/>
      <c r="M164" s="1"/>
      <c r="N164" s="1"/>
      <c r="O164" s="1"/>
      <c r="P164" s="1"/>
      <c r="Q164" s="1"/>
    </row>
    <row r="165" spans="10:17" x14ac:dyDescent="0.25">
      <c r="J165" s="1"/>
      <c r="K165" s="1"/>
      <c r="L165" s="1"/>
      <c r="M165" s="1"/>
      <c r="N165" s="1"/>
      <c r="O165" s="1"/>
      <c r="P165" s="1"/>
      <c r="Q165" s="1"/>
    </row>
    <row r="166" spans="10:17" x14ac:dyDescent="0.25">
      <c r="J166" s="1"/>
      <c r="K166" s="1"/>
      <c r="L166" s="1"/>
      <c r="M166" s="1"/>
      <c r="N166" s="1"/>
      <c r="O166" s="1"/>
      <c r="P166" s="1"/>
      <c r="Q166" s="1"/>
    </row>
    <row r="167" spans="10:17" x14ac:dyDescent="0.25">
      <c r="J167" s="1"/>
      <c r="K167" s="1"/>
      <c r="L167" s="1"/>
      <c r="M167" s="1"/>
      <c r="N167" s="1"/>
      <c r="O167" s="1"/>
      <c r="P167" s="1"/>
      <c r="Q167" s="1"/>
    </row>
    <row r="168" spans="10:17" x14ac:dyDescent="0.25">
      <c r="J168" s="1"/>
      <c r="K168" s="1"/>
      <c r="L168" s="1"/>
      <c r="M168" s="1"/>
      <c r="N168" s="1"/>
      <c r="O168" s="1"/>
      <c r="P168" s="1"/>
      <c r="Q168" s="1"/>
    </row>
    <row r="169" spans="10:17" x14ac:dyDescent="0.25">
      <c r="J169" s="1"/>
      <c r="K169" s="1"/>
      <c r="L169" s="1"/>
      <c r="M169" s="1"/>
      <c r="N169" s="1"/>
      <c r="O169" s="1"/>
      <c r="P169" s="1"/>
      <c r="Q169" s="1"/>
    </row>
    <row r="170" spans="10:17" x14ac:dyDescent="0.25">
      <c r="J170" s="1"/>
      <c r="K170" s="1"/>
      <c r="L170" s="1"/>
      <c r="M170" s="1"/>
      <c r="N170" s="1"/>
      <c r="O170" s="1"/>
      <c r="P170" s="1"/>
      <c r="Q170" s="1"/>
    </row>
    <row r="171" spans="10:17" x14ac:dyDescent="0.25">
      <c r="J171" s="1"/>
      <c r="K171" s="1"/>
      <c r="L171" s="1"/>
      <c r="M171" s="1"/>
      <c r="N171" s="1"/>
      <c r="O171" s="1"/>
      <c r="P171" s="1"/>
      <c r="Q171" s="1"/>
    </row>
    <row r="172" spans="10:17" x14ac:dyDescent="0.25">
      <c r="J172" s="1"/>
      <c r="K172" s="1"/>
      <c r="L172" s="1"/>
      <c r="M172" s="1"/>
      <c r="N172" s="1"/>
      <c r="O172" s="1"/>
      <c r="P172" s="1"/>
      <c r="Q172" s="1"/>
    </row>
    <row r="173" spans="10:17" x14ac:dyDescent="0.25">
      <c r="J173" s="1"/>
      <c r="K173" s="1"/>
      <c r="L173" s="1"/>
      <c r="M173" s="1"/>
      <c r="N173" s="1"/>
      <c r="O173" s="1"/>
      <c r="P173" s="1"/>
      <c r="Q173" s="1"/>
    </row>
    <row r="174" spans="10:17" x14ac:dyDescent="0.25">
      <c r="J174" s="1"/>
      <c r="K174" s="1"/>
      <c r="L174" s="1"/>
      <c r="M174" s="1"/>
      <c r="N174" s="1"/>
      <c r="O174" s="1"/>
      <c r="P174" s="1"/>
      <c r="Q174" s="1"/>
    </row>
    <row r="175" spans="10:17" x14ac:dyDescent="0.25">
      <c r="J175" s="1"/>
      <c r="K175" s="1"/>
      <c r="L175" s="1"/>
      <c r="M175" s="1"/>
      <c r="N175" s="1"/>
      <c r="O175" s="1"/>
      <c r="P175" s="1"/>
      <c r="Q175" s="1"/>
    </row>
    <row r="176" spans="10:17" x14ac:dyDescent="0.25">
      <c r="J176" s="1"/>
      <c r="K176" s="1"/>
      <c r="L176" s="1"/>
      <c r="M176" s="1"/>
      <c r="N176" s="1"/>
      <c r="O176" s="1"/>
      <c r="P176" s="1"/>
      <c r="Q176" s="1"/>
    </row>
    <row r="177" spans="10:17" x14ac:dyDescent="0.25">
      <c r="J177" s="1"/>
      <c r="K177" s="1"/>
      <c r="L177" s="1"/>
      <c r="M177" s="1"/>
      <c r="N177" s="1"/>
      <c r="O177" s="1"/>
      <c r="P177" s="1"/>
      <c r="Q177" s="1"/>
    </row>
    <row r="178" spans="10:17" x14ac:dyDescent="0.25">
      <c r="J178" s="1"/>
      <c r="K178" s="1"/>
      <c r="L178" s="1"/>
      <c r="M178" s="1"/>
      <c r="N178" s="1"/>
      <c r="O178" s="1"/>
      <c r="P178" s="1"/>
      <c r="Q178" s="1"/>
    </row>
    <row r="179" spans="10:17" x14ac:dyDescent="0.25">
      <c r="J179" s="1"/>
      <c r="K179" s="1"/>
      <c r="L179" s="1"/>
      <c r="M179" s="1"/>
      <c r="N179" s="1"/>
      <c r="O179" s="1"/>
      <c r="P179" s="1"/>
      <c r="Q179" s="1"/>
    </row>
    <row r="180" spans="10:17" x14ac:dyDescent="0.25">
      <c r="J180" s="1"/>
      <c r="K180" s="1"/>
      <c r="L180" s="1"/>
      <c r="M180" s="1"/>
      <c r="N180" s="1"/>
      <c r="O180" s="1"/>
      <c r="P180" s="1"/>
      <c r="Q180" s="1"/>
    </row>
    <row r="181" spans="10:17" x14ac:dyDescent="0.25">
      <c r="J181" s="1"/>
      <c r="K181" s="1"/>
      <c r="L181" s="1"/>
      <c r="M181" s="1"/>
      <c r="N181" s="1"/>
      <c r="O181" s="1"/>
      <c r="P181" s="1"/>
      <c r="Q181" s="1"/>
    </row>
    <row r="182" spans="10:17" x14ac:dyDescent="0.25">
      <c r="J182" s="1"/>
      <c r="K182" s="1"/>
      <c r="L182" s="1"/>
      <c r="M182" s="1"/>
      <c r="N182" s="1"/>
      <c r="O182" s="1"/>
      <c r="P182" s="1"/>
      <c r="Q182" s="1"/>
    </row>
    <row r="183" spans="10:17" x14ac:dyDescent="0.25">
      <c r="J183" s="1"/>
      <c r="K183" s="1"/>
      <c r="L183" s="1"/>
      <c r="M183" s="1"/>
      <c r="N183" s="1"/>
      <c r="O183" s="1"/>
      <c r="P183" s="1"/>
      <c r="Q183" s="1"/>
    </row>
    <row r="184" spans="10:17" x14ac:dyDescent="0.25">
      <c r="J184" s="1"/>
      <c r="K184" s="1"/>
      <c r="L184" s="1"/>
      <c r="M184" s="1"/>
      <c r="N184" s="1"/>
      <c r="O184" s="1"/>
      <c r="P184" s="1"/>
      <c r="Q184" s="1"/>
    </row>
    <row r="185" spans="10:17" x14ac:dyDescent="0.25">
      <c r="J185" s="1"/>
      <c r="K185" s="1"/>
      <c r="L185" s="1"/>
      <c r="M185" s="1"/>
      <c r="N185" s="1"/>
      <c r="O185" s="1"/>
      <c r="P185" s="1"/>
      <c r="Q185" s="1"/>
    </row>
    <row r="186" spans="10:17" x14ac:dyDescent="0.25">
      <c r="J186" s="1"/>
      <c r="K186" s="1"/>
      <c r="L186" s="1"/>
      <c r="M186" s="1"/>
      <c r="N186" s="1"/>
      <c r="O186" s="1"/>
      <c r="P186" s="1"/>
      <c r="Q186" s="1"/>
    </row>
    <row r="187" spans="10:17" x14ac:dyDescent="0.25">
      <c r="J187" s="1"/>
      <c r="K187" s="1"/>
      <c r="L187" s="1"/>
      <c r="M187" s="1"/>
      <c r="N187" s="1"/>
      <c r="O187" s="1"/>
      <c r="P187" s="1"/>
      <c r="Q187" s="1"/>
    </row>
    <row r="188" spans="10:17" x14ac:dyDescent="0.25">
      <c r="J188" s="1"/>
      <c r="K188" s="1"/>
      <c r="L188" s="1"/>
      <c r="M188" s="1"/>
      <c r="N188" s="1"/>
      <c r="O188" s="1"/>
      <c r="P188" s="1"/>
      <c r="Q188" s="1"/>
    </row>
    <row r="189" spans="10:17" x14ac:dyDescent="0.25">
      <c r="J189" s="1"/>
      <c r="K189" s="1"/>
      <c r="L189" s="1"/>
      <c r="M189" s="1"/>
      <c r="N189" s="1"/>
      <c r="O189" s="1"/>
      <c r="P189" s="1"/>
      <c r="Q189" s="1"/>
    </row>
    <row r="190" spans="10:17" x14ac:dyDescent="0.25">
      <c r="J190" s="1"/>
      <c r="K190" s="1"/>
      <c r="L190" s="1"/>
      <c r="M190" s="1"/>
      <c r="N190" s="1"/>
      <c r="O190" s="1"/>
      <c r="P190" s="1"/>
      <c r="Q190" s="1"/>
    </row>
    <row r="191" spans="10:17" x14ac:dyDescent="0.25">
      <c r="J191" s="1"/>
      <c r="K191" s="1"/>
      <c r="L191" s="1"/>
      <c r="M191" s="1"/>
      <c r="N191" s="1"/>
      <c r="O191" s="1"/>
      <c r="P191" s="1"/>
      <c r="Q191" s="1"/>
    </row>
    <row r="192" spans="10:17" x14ac:dyDescent="0.25">
      <c r="J192" s="1"/>
      <c r="K192" s="1"/>
      <c r="L192" s="1"/>
      <c r="M192" s="1"/>
      <c r="N192" s="1"/>
      <c r="O192" s="1"/>
      <c r="P192" s="1"/>
      <c r="Q192" s="1"/>
    </row>
    <row r="193" spans="10:17" x14ac:dyDescent="0.25">
      <c r="J193" s="1"/>
      <c r="K193" s="1"/>
      <c r="L193" s="1"/>
      <c r="M193" s="1"/>
      <c r="N193" s="1"/>
      <c r="O193" s="1"/>
      <c r="P193" s="1"/>
      <c r="Q193" s="1"/>
    </row>
    <row r="194" spans="10:17" x14ac:dyDescent="0.25">
      <c r="J194" s="1"/>
      <c r="K194" s="1"/>
      <c r="L194" s="1"/>
      <c r="M194" s="1"/>
      <c r="N194" s="1"/>
      <c r="O194" s="1"/>
      <c r="P194" s="1"/>
      <c r="Q194" s="1"/>
    </row>
    <row r="195" spans="10:17" x14ac:dyDescent="0.25">
      <c r="J195" s="1"/>
      <c r="K195" s="1"/>
      <c r="L195" s="1"/>
      <c r="M195" s="1"/>
      <c r="N195" s="1"/>
      <c r="O195" s="1"/>
      <c r="P195" s="1"/>
      <c r="Q195" s="1"/>
    </row>
    <row r="196" spans="10:17" x14ac:dyDescent="0.25">
      <c r="J196" s="1"/>
      <c r="K196" s="1"/>
      <c r="L196" s="1"/>
      <c r="M196" s="1"/>
      <c r="N196" s="1"/>
      <c r="O196" s="1"/>
      <c r="P196" s="1"/>
      <c r="Q196" s="1"/>
    </row>
    <row r="197" spans="10:17" x14ac:dyDescent="0.25">
      <c r="J197" s="1"/>
      <c r="K197" s="1"/>
      <c r="L197" s="1"/>
      <c r="M197" s="1"/>
      <c r="N197" s="1"/>
      <c r="O197" s="1"/>
      <c r="P197" s="1"/>
      <c r="Q197" s="1"/>
    </row>
    <row r="198" spans="10:17" x14ac:dyDescent="0.25">
      <c r="J198" s="1"/>
      <c r="K198" s="1"/>
      <c r="L198" s="1"/>
      <c r="M198" s="1"/>
      <c r="N198" s="1"/>
      <c r="O198" s="1"/>
      <c r="P198" s="1"/>
      <c r="Q198" s="1"/>
    </row>
    <row r="199" spans="10:17" x14ac:dyDescent="0.25">
      <c r="J199" s="1"/>
      <c r="K199" s="1"/>
      <c r="L199" s="1"/>
      <c r="M199" s="1"/>
      <c r="N199" s="1"/>
      <c r="O199" s="1"/>
      <c r="P199" s="1"/>
      <c r="Q199" s="1"/>
    </row>
    <row r="200" spans="10:17" x14ac:dyDescent="0.25">
      <c r="J200" s="1"/>
      <c r="K200" s="1"/>
      <c r="L200" s="1"/>
      <c r="M200" s="1"/>
      <c r="N200" s="1"/>
      <c r="O200" s="1"/>
      <c r="P200" s="1"/>
      <c r="Q200" s="1"/>
    </row>
    <row r="201" spans="10:17" x14ac:dyDescent="0.25">
      <c r="J201" s="1"/>
      <c r="K201" s="1"/>
      <c r="L201" s="1"/>
      <c r="M201" s="1"/>
      <c r="N201" s="1"/>
      <c r="O201" s="1"/>
      <c r="P201" s="1"/>
      <c r="Q201" s="1"/>
    </row>
    <row r="202" spans="10:17" x14ac:dyDescent="0.25">
      <c r="J202" s="1"/>
      <c r="K202" s="1"/>
      <c r="L202" s="1"/>
      <c r="M202" s="1"/>
      <c r="N202" s="1"/>
      <c r="O202" s="1"/>
      <c r="P202" s="1"/>
      <c r="Q202" s="1"/>
    </row>
    <row r="203" spans="10:17" x14ac:dyDescent="0.25">
      <c r="J203" s="1"/>
      <c r="K203" s="1"/>
      <c r="L203" s="1"/>
      <c r="M203" s="1"/>
      <c r="N203" s="1"/>
      <c r="O203" s="1"/>
      <c r="P203" s="1"/>
      <c r="Q203" s="1"/>
    </row>
    <row r="204" spans="10:17" x14ac:dyDescent="0.25">
      <c r="J204" s="1"/>
      <c r="K204" s="1"/>
      <c r="L204" s="1"/>
      <c r="M204" s="1"/>
      <c r="N204" s="1"/>
      <c r="O204" s="1"/>
      <c r="P204" s="1"/>
      <c r="Q204" s="1"/>
    </row>
    <row r="205" spans="10:17" x14ac:dyDescent="0.25">
      <c r="J205" s="1"/>
      <c r="K205" s="1"/>
      <c r="L205" s="1"/>
      <c r="M205" s="1"/>
      <c r="N205" s="1"/>
      <c r="O205" s="1"/>
      <c r="P205" s="1"/>
      <c r="Q205" s="1"/>
    </row>
    <row r="206" spans="10:17" x14ac:dyDescent="0.25">
      <c r="J206" s="1"/>
      <c r="K206" s="1"/>
      <c r="L206" s="1"/>
      <c r="M206" s="1"/>
      <c r="N206" s="1"/>
      <c r="O206" s="1"/>
      <c r="P206" s="1"/>
      <c r="Q206" s="1"/>
    </row>
    <row r="207" spans="10:17" x14ac:dyDescent="0.25">
      <c r="J207" s="1"/>
      <c r="K207" s="1"/>
      <c r="L207" s="1"/>
      <c r="M207" s="1"/>
      <c r="N207" s="1"/>
      <c r="O207" s="1"/>
      <c r="P207" s="1"/>
      <c r="Q207" s="1"/>
    </row>
    <row r="208" spans="10:17" x14ac:dyDescent="0.25">
      <c r="J208" s="1"/>
      <c r="K208" s="1"/>
      <c r="L208" s="1"/>
      <c r="M208" s="1"/>
      <c r="N208" s="1"/>
      <c r="O208" s="1"/>
      <c r="P208" s="1"/>
      <c r="Q208" s="1"/>
    </row>
    <row r="209" spans="10:17" x14ac:dyDescent="0.25">
      <c r="J209" s="1"/>
      <c r="K209" s="1"/>
      <c r="L209" s="1"/>
      <c r="M209" s="1"/>
      <c r="N209" s="1"/>
      <c r="O209" s="1"/>
      <c r="P209" s="1"/>
      <c r="Q209" s="1"/>
    </row>
    <row r="210" spans="10:17" x14ac:dyDescent="0.25">
      <c r="J210" s="1"/>
      <c r="K210" s="1"/>
      <c r="L210" s="1"/>
      <c r="M210" s="1"/>
      <c r="N210" s="1"/>
      <c r="O210" s="1"/>
      <c r="P210" s="1"/>
      <c r="Q210" s="1"/>
    </row>
    <row r="211" spans="10:17" x14ac:dyDescent="0.25">
      <c r="J211" s="1"/>
      <c r="K211" s="1"/>
      <c r="L211" s="1"/>
      <c r="M211" s="1"/>
      <c r="N211" s="1"/>
      <c r="O211" s="1"/>
      <c r="P211" s="1"/>
      <c r="Q211" s="1"/>
    </row>
    <row r="212" spans="10:17" x14ac:dyDescent="0.25">
      <c r="J212" s="1"/>
      <c r="K212" s="1"/>
      <c r="L212" s="1"/>
      <c r="M212" s="1"/>
      <c r="N212" s="1"/>
      <c r="O212" s="1"/>
      <c r="P212" s="1"/>
      <c r="Q212" s="1"/>
    </row>
    <row r="213" spans="10:17" x14ac:dyDescent="0.25">
      <c r="J213" s="1"/>
      <c r="K213" s="1"/>
      <c r="L213" s="1"/>
      <c r="M213" s="1"/>
      <c r="N213" s="1"/>
      <c r="O213" s="1"/>
      <c r="P213" s="1"/>
      <c r="Q213" s="1"/>
    </row>
    <row r="214" spans="10:17" x14ac:dyDescent="0.25">
      <c r="J214" s="1"/>
      <c r="K214" s="1"/>
      <c r="L214" s="1"/>
      <c r="M214" s="1"/>
      <c r="N214" s="1"/>
      <c r="O214" s="1"/>
      <c r="P214" s="1"/>
      <c r="Q214" s="1"/>
    </row>
    <row r="215" spans="10:17" x14ac:dyDescent="0.25">
      <c r="J215" s="1"/>
      <c r="K215" s="1"/>
      <c r="L215" s="1"/>
      <c r="M215" s="1"/>
      <c r="N215" s="1"/>
      <c r="O215" s="1"/>
      <c r="P215" s="1"/>
      <c r="Q215" s="1"/>
    </row>
    <row r="216" spans="10:17" x14ac:dyDescent="0.25">
      <c r="J216" s="1"/>
      <c r="K216" s="1"/>
      <c r="L216" s="1"/>
      <c r="M216" s="1"/>
      <c r="N216" s="1"/>
      <c r="O216" s="1"/>
      <c r="P216" s="1"/>
      <c r="Q216" s="1"/>
    </row>
    <row r="217" spans="10:17" x14ac:dyDescent="0.25">
      <c r="J217" s="1"/>
      <c r="K217" s="1"/>
      <c r="L217" s="1"/>
      <c r="M217" s="1"/>
      <c r="N217" s="1"/>
      <c r="O217" s="1"/>
      <c r="P217" s="1"/>
      <c r="Q217" s="1"/>
    </row>
    <row r="218" spans="10:17" x14ac:dyDescent="0.25">
      <c r="J218" s="1"/>
      <c r="K218" s="1"/>
      <c r="L218" s="1"/>
      <c r="M218" s="1"/>
      <c r="N218" s="1"/>
      <c r="O218" s="1"/>
      <c r="P218" s="1"/>
      <c r="Q218" s="1"/>
    </row>
    <row r="219" spans="10:17" x14ac:dyDescent="0.25">
      <c r="J219" s="1"/>
      <c r="K219" s="1"/>
      <c r="L219" s="1"/>
      <c r="M219" s="1"/>
      <c r="N219" s="1"/>
      <c r="O219" s="1"/>
      <c r="P219" s="1"/>
      <c r="Q219" s="1"/>
    </row>
    <row r="220" spans="10:17" x14ac:dyDescent="0.25">
      <c r="J220" s="1"/>
      <c r="K220" s="1"/>
      <c r="L220" s="1"/>
      <c r="M220" s="1"/>
      <c r="N220" s="1"/>
      <c r="O220" s="1"/>
      <c r="P220" s="1"/>
      <c r="Q220" s="1"/>
    </row>
    <row r="221" spans="10:17" x14ac:dyDescent="0.25">
      <c r="J221" s="1"/>
      <c r="K221" s="1"/>
      <c r="L221" s="1"/>
      <c r="M221" s="1"/>
      <c r="N221" s="1"/>
      <c r="O221" s="1"/>
      <c r="P221" s="1"/>
      <c r="Q221" s="1"/>
    </row>
    <row r="222" spans="10:17" x14ac:dyDescent="0.25">
      <c r="J222" s="1"/>
      <c r="K222" s="1"/>
      <c r="L222" s="1"/>
      <c r="M222" s="1"/>
      <c r="N222" s="1"/>
      <c r="O222" s="1"/>
      <c r="P222" s="1"/>
      <c r="Q222" s="1"/>
    </row>
    <row r="223" spans="10:17" x14ac:dyDescent="0.25">
      <c r="J223" s="1"/>
      <c r="K223" s="1"/>
      <c r="L223" s="1"/>
      <c r="M223" s="1"/>
      <c r="N223" s="1"/>
      <c r="O223" s="1"/>
      <c r="P223" s="1"/>
      <c r="Q223" s="1"/>
    </row>
    <row r="224" spans="10:17" x14ac:dyDescent="0.25">
      <c r="J224" s="1"/>
      <c r="K224" s="1"/>
      <c r="L224" s="1"/>
      <c r="M224" s="1"/>
      <c r="N224" s="1"/>
      <c r="O224" s="1"/>
      <c r="P224" s="1"/>
      <c r="Q224" s="1"/>
    </row>
    <row r="225" spans="10:17" x14ac:dyDescent="0.25">
      <c r="J225" s="1"/>
      <c r="K225" s="1"/>
      <c r="L225" s="1"/>
      <c r="M225" s="1"/>
      <c r="N225" s="1"/>
      <c r="O225" s="1"/>
      <c r="P225" s="1"/>
      <c r="Q225" s="1"/>
    </row>
    <row r="226" spans="10:17" x14ac:dyDescent="0.25">
      <c r="J226" s="1"/>
      <c r="K226" s="1"/>
      <c r="L226" s="1"/>
      <c r="M226" s="1"/>
      <c r="N226" s="1"/>
      <c r="O226" s="1"/>
      <c r="P226" s="1"/>
      <c r="Q226" s="1"/>
    </row>
    <row r="227" spans="10:17" x14ac:dyDescent="0.25">
      <c r="J227" s="1"/>
      <c r="K227" s="1"/>
      <c r="L227" s="1"/>
      <c r="M227" s="1"/>
      <c r="N227" s="1"/>
      <c r="O227" s="1"/>
      <c r="P227" s="1"/>
      <c r="Q227" s="1"/>
    </row>
    <row r="228" spans="10:17" x14ac:dyDescent="0.25">
      <c r="J228" s="1"/>
      <c r="K228" s="1"/>
      <c r="L228" s="1"/>
      <c r="M228" s="1"/>
      <c r="N228" s="1"/>
      <c r="O228" s="1"/>
      <c r="P228" s="1"/>
      <c r="Q228" s="1"/>
    </row>
    <row r="229" spans="10:17" x14ac:dyDescent="0.25">
      <c r="J229" s="1"/>
      <c r="K229" s="1"/>
      <c r="L229" s="1"/>
      <c r="M229" s="1"/>
      <c r="N229" s="1"/>
      <c r="O229" s="1"/>
      <c r="P229" s="1"/>
      <c r="Q229" s="1"/>
    </row>
    <row r="230" spans="10:17" x14ac:dyDescent="0.25">
      <c r="J230" s="1"/>
      <c r="K230" s="1"/>
      <c r="L230" s="1"/>
      <c r="M230" s="1"/>
      <c r="N230" s="1"/>
      <c r="O230" s="1"/>
      <c r="P230" s="1"/>
      <c r="Q230" s="1"/>
    </row>
    <row r="231" spans="10:17" x14ac:dyDescent="0.25">
      <c r="J231" s="1"/>
      <c r="K231" s="1"/>
      <c r="L231" s="1"/>
      <c r="M231" s="1"/>
      <c r="N231" s="1"/>
      <c r="O231" s="1"/>
      <c r="P231" s="1"/>
      <c r="Q231" s="1"/>
    </row>
    <row r="232" spans="10:17" x14ac:dyDescent="0.25">
      <c r="J232" s="1"/>
      <c r="K232" s="1"/>
      <c r="L232" s="1"/>
      <c r="M232" s="1"/>
      <c r="N232" s="1"/>
      <c r="O232" s="1"/>
      <c r="P232" s="1"/>
      <c r="Q232" s="1"/>
    </row>
    <row r="233" spans="10:17" x14ac:dyDescent="0.25">
      <c r="J233" s="1"/>
      <c r="K233" s="1"/>
      <c r="L233" s="1"/>
      <c r="M233" s="1"/>
      <c r="N233" s="1"/>
      <c r="O233" s="1"/>
      <c r="P233" s="1"/>
      <c r="Q233" s="1"/>
    </row>
    <row r="234" spans="10:17" x14ac:dyDescent="0.25">
      <c r="J234" s="1"/>
      <c r="K234" s="1"/>
      <c r="L234" s="1"/>
      <c r="M234" s="1"/>
      <c r="N234" s="1"/>
      <c r="O234" s="1"/>
      <c r="P234" s="1"/>
      <c r="Q234" s="1"/>
    </row>
    <row r="235" spans="10:17" x14ac:dyDescent="0.25">
      <c r="J235" s="1"/>
      <c r="K235" s="1"/>
      <c r="L235" s="1"/>
      <c r="M235" s="1"/>
      <c r="N235" s="1"/>
      <c r="O235" s="1"/>
      <c r="P235" s="1"/>
      <c r="Q235" s="1"/>
    </row>
    <row r="236" spans="10:17" x14ac:dyDescent="0.25">
      <c r="J236" s="1"/>
      <c r="K236" s="1"/>
      <c r="L236" s="1"/>
      <c r="M236" s="1"/>
      <c r="N236" s="1"/>
      <c r="O236" s="1"/>
      <c r="P236" s="1"/>
      <c r="Q236" s="1"/>
    </row>
    <row r="237" spans="10:17" x14ac:dyDescent="0.25">
      <c r="J237" s="1"/>
      <c r="K237" s="1"/>
      <c r="L237" s="1"/>
      <c r="M237" s="1"/>
      <c r="N237" s="1"/>
      <c r="O237" s="1"/>
      <c r="P237" s="1"/>
      <c r="Q237" s="1"/>
    </row>
    <row r="238" spans="10:17" x14ac:dyDescent="0.25">
      <c r="J238" s="1"/>
      <c r="K238" s="1"/>
      <c r="L238" s="1"/>
      <c r="M238" s="1"/>
      <c r="N238" s="1"/>
      <c r="O238" s="1"/>
      <c r="P238" s="1"/>
      <c r="Q238" s="1"/>
    </row>
    <row r="239" spans="10:17" x14ac:dyDescent="0.25">
      <c r="J239" s="1"/>
      <c r="K239" s="1"/>
      <c r="L239" s="1"/>
      <c r="M239" s="1"/>
      <c r="N239" s="1"/>
      <c r="O239" s="1"/>
      <c r="P239" s="1"/>
      <c r="Q239" s="1"/>
    </row>
    <row r="240" spans="10:17" x14ac:dyDescent="0.25">
      <c r="J240" s="1"/>
      <c r="K240" s="1"/>
      <c r="L240" s="1"/>
      <c r="M240" s="1"/>
      <c r="N240" s="1"/>
      <c r="O240" s="1"/>
      <c r="P240" s="1"/>
      <c r="Q240" s="1"/>
    </row>
    <row r="241" spans="10:17" x14ac:dyDescent="0.25">
      <c r="J241" s="1"/>
      <c r="K241" s="1"/>
      <c r="L241" s="1"/>
      <c r="M241" s="1"/>
      <c r="N241" s="1"/>
      <c r="O241" s="1"/>
      <c r="P241" s="1"/>
      <c r="Q241" s="1"/>
    </row>
    <row r="242" spans="10:17" x14ac:dyDescent="0.25">
      <c r="J242" s="1"/>
      <c r="K242" s="1"/>
      <c r="L242" s="1"/>
      <c r="M242" s="1"/>
      <c r="N242" s="1"/>
      <c r="O242" s="1"/>
      <c r="P242" s="1"/>
      <c r="Q242" s="1"/>
    </row>
    <row r="243" spans="10:17" x14ac:dyDescent="0.25">
      <c r="J243" s="1"/>
      <c r="K243" s="1"/>
      <c r="L243" s="1"/>
      <c r="M243" s="1"/>
      <c r="N243" s="1"/>
      <c r="O243" s="1"/>
      <c r="P243" s="1"/>
      <c r="Q243" s="1"/>
    </row>
    <row r="244" spans="10:17" x14ac:dyDescent="0.25">
      <c r="J244" s="1"/>
      <c r="K244" s="1"/>
      <c r="L244" s="1"/>
      <c r="M244" s="1"/>
      <c r="N244" s="1"/>
      <c r="O244" s="1"/>
      <c r="P244" s="1"/>
      <c r="Q244" s="1"/>
    </row>
    <row r="245" spans="10:17" x14ac:dyDescent="0.25">
      <c r="J245" s="1"/>
      <c r="K245" s="1"/>
      <c r="L245" s="1"/>
      <c r="M245" s="1"/>
      <c r="N245" s="1"/>
      <c r="O245" s="1"/>
      <c r="P245" s="1"/>
      <c r="Q245" s="1"/>
    </row>
    <row r="246" spans="10:17" x14ac:dyDescent="0.25">
      <c r="J246" s="1"/>
      <c r="K246" s="1"/>
      <c r="L246" s="1"/>
      <c r="M246" s="1"/>
      <c r="N246" s="1"/>
      <c r="O246" s="1"/>
      <c r="P246" s="1"/>
      <c r="Q246" s="1"/>
    </row>
    <row r="247" spans="10:17" x14ac:dyDescent="0.25">
      <c r="J247" s="1"/>
      <c r="K247" s="1"/>
      <c r="L247" s="1"/>
      <c r="M247" s="1"/>
      <c r="N247" s="1"/>
      <c r="O247" s="1"/>
      <c r="P247" s="1"/>
      <c r="Q247" s="1"/>
    </row>
    <row r="248" spans="10:17" x14ac:dyDescent="0.25">
      <c r="J248" s="1"/>
      <c r="K248" s="1"/>
      <c r="L248" s="1"/>
      <c r="M248" s="1"/>
      <c r="N248" s="1"/>
      <c r="O248" s="1"/>
      <c r="P248" s="1"/>
      <c r="Q248" s="1"/>
    </row>
    <row r="249" spans="10:17" x14ac:dyDescent="0.25">
      <c r="J249" s="1"/>
      <c r="K249" s="1"/>
      <c r="L249" s="1"/>
      <c r="M249" s="1"/>
      <c r="N249" s="1"/>
      <c r="O249" s="1"/>
      <c r="P249" s="1"/>
      <c r="Q249" s="1"/>
    </row>
    <row r="250" spans="10:17" x14ac:dyDescent="0.25">
      <c r="J250" s="1"/>
      <c r="K250" s="1"/>
      <c r="L250" s="1"/>
      <c r="M250" s="1"/>
      <c r="N250" s="1"/>
      <c r="O250" s="1"/>
      <c r="P250" s="1"/>
      <c r="Q250" s="1"/>
    </row>
    <row r="251" spans="10:17" x14ac:dyDescent="0.25">
      <c r="J251" s="1"/>
      <c r="K251" s="1"/>
      <c r="L251" s="1"/>
      <c r="M251" s="1"/>
      <c r="N251" s="1"/>
      <c r="O251" s="1"/>
      <c r="P251" s="1"/>
      <c r="Q251" s="1"/>
    </row>
    <row r="252" spans="10:17" x14ac:dyDescent="0.25">
      <c r="J252" s="1"/>
      <c r="K252" s="1"/>
      <c r="L252" s="1"/>
      <c r="M252" s="1"/>
      <c r="N252" s="1"/>
      <c r="O252" s="1"/>
      <c r="P252" s="1"/>
      <c r="Q252" s="1"/>
    </row>
    <row r="253" spans="10:17" x14ac:dyDescent="0.25">
      <c r="J253" s="1"/>
      <c r="K253" s="1"/>
      <c r="L253" s="1"/>
      <c r="M253" s="1"/>
      <c r="N253" s="1"/>
      <c r="O253" s="1"/>
      <c r="P253" s="1"/>
      <c r="Q253" s="1"/>
    </row>
    <row r="254" spans="10:17" x14ac:dyDescent="0.25">
      <c r="J254" s="1"/>
      <c r="K254" s="1"/>
      <c r="L254" s="1"/>
      <c r="M254" s="1"/>
      <c r="N254" s="1"/>
      <c r="O254" s="1"/>
      <c r="P254" s="1"/>
      <c r="Q254" s="1"/>
    </row>
    <row r="255" spans="10:17" x14ac:dyDescent="0.25">
      <c r="J255" s="1"/>
      <c r="K255" s="1"/>
      <c r="L255" s="1"/>
      <c r="M255" s="1"/>
      <c r="N255" s="1"/>
      <c r="O255" s="1"/>
      <c r="P255" s="1"/>
      <c r="Q255" s="1"/>
    </row>
    <row r="256" spans="10:17" x14ac:dyDescent="0.25">
      <c r="J256" s="1"/>
      <c r="K256" s="1"/>
      <c r="L256" s="1"/>
      <c r="M256" s="1"/>
      <c r="N256" s="1"/>
      <c r="O256" s="1"/>
      <c r="P256" s="1"/>
      <c r="Q256" s="1"/>
    </row>
    <row r="257" spans="10:17" x14ac:dyDescent="0.25">
      <c r="J257" s="1"/>
      <c r="K257" s="1"/>
      <c r="L257" s="1"/>
      <c r="M257" s="1"/>
      <c r="N257" s="1"/>
      <c r="O257" s="1"/>
      <c r="P257" s="1"/>
      <c r="Q257" s="1"/>
    </row>
    <row r="258" spans="10:17" x14ac:dyDescent="0.25">
      <c r="J258" s="1"/>
      <c r="K258" s="1"/>
      <c r="L258" s="1"/>
      <c r="M258" s="1"/>
      <c r="N258" s="1"/>
      <c r="O258" s="1"/>
      <c r="P258" s="1"/>
      <c r="Q258" s="1"/>
    </row>
    <row r="259" spans="10:17" x14ac:dyDescent="0.25">
      <c r="J259" s="1"/>
      <c r="K259" s="1"/>
      <c r="L259" s="1"/>
      <c r="M259" s="1"/>
      <c r="N259" s="1"/>
      <c r="O259" s="1"/>
      <c r="P259" s="1"/>
      <c r="Q259" s="1"/>
    </row>
    <row r="260" spans="10:17" x14ac:dyDescent="0.25">
      <c r="J260" s="1"/>
      <c r="K260" s="1"/>
      <c r="L260" s="1"/>
      <c r="M260" s="1"/>
      <c r="N260" s="1"/>
      <c r="O260" s="1"/>
      <c r="P260" s="1"/>
      <c r="Q260" s="1"/>
    </row>
    <row r="261" spans="10:17" x14ac:dyDescent="0.25">
      <c r="J261" s="1"/>
      <c r="K261" s="1"/>
      <c r="L261" s="1"/>
      <c r="M261" s="1"/>
      <c r="N261" s="1"/>
      <c r="O261" s="1"/>
      <c r="P261" s="1"/>
      <c r="Q261" s="1"/>
    </row>
    <row r="262" spans="10:17" x14ac:dyDescent="0.25">
      <c r="J262" s="1"/>
      <c r="K262" s="1"/>
      <c r="L262" s="1"/>
      <c r="M262" s="1"/>
      <c r="N262" s="1"/>
      <c r="O262" s="1"/>
      <c r="P262" s="1"/>
      <c r="Q262" s="1"/>
    </row>
    <row r="263" spans="10:17" x14ac:dyDescent="0.25">
      <c r="J263" s="1"/>
      <c r="K263" s="1"/>
      <c r="L263" s="1"/>
      <c r="M263" s="1"/>
      <c r="N263" s="1"/>
      <c r="O263" s="1"/>
      <c r="P263" s="1"/>
      <c r="Q263" s="1"/>
    </row>
    <row r="264" spans="10:17" x14ac:dyDescent="0.25">
      <c r="J264" s="1"/>
      <c r="K264" s="1"/>
      <c r="L264" s="1"/>
      <c r="M264" s="1"/>
      <c r="N264" s="1"/>
      <c r="O264" s="1"/>
      <c r="P264" s="1"/>
      <c r="Q264" s="1"/>
    </row>
    <row r="265" spans="10:17" x14ac:dyDescent="0.25">
      <c r="J265" s="1"/>
      <c r="K265" s="1"/>
      <c r="L265" s="1"/>
      <c r="M265" s="1"/>
      <c r="N265" s="1"/>
      <c r="O265" s="1"/>
      <c r="P265" s="1"/>
      <c r="Q265" s="1"/>
    </row>
    <row r="266" spans="10:17" x14ac:dyDescent="0.25">
      <c r="J266" s="1"/>
      <c r="K266" s="1"/>
      <c r="L266" s="1"/>
      <c r="M266" s="1"/>
      <c r="N266" s="1"/>
      <c r="O266" s="1"/>
      <c r="P266" s="1"/>
      <c r="Q266" s="1"/>
    </row>
    <row r="267" spans="10:17" x14ac:dyDescent="0.25">
      <c r="J267" s="1"/>
      <c r="K267" s="1"/>
      <c r="L267" s="1"/>
      <c r="M267" s="1"/>
      <c r="N267" s="1"/>
      <c r="O267" s="1"/>
      <c r="P267" s="1"/>
      <c r="Q267" s="1"/>
    </row>
    <row r="268" spans="10:17" x14ac:dyDescent="0.25">
      <c r="J268" s="1"/>
      <c r="K268" s="1"/>
      <c r="L268" s="1"/>
      <c r="M268" s="1"/>
      <c r="N268" s="1"/>
      <c r="O268" s="1"/>
      <c r="P268" s="1"/>
      <c r="Q268" s="1"/>
    </row>
    <row r="269" spans="10:17" x14ac:dyDescent="0.25">
      <c r="J269" s="1"/>
      <c r="K269" s="1"/>
      <c r="L269" s="1"/>
      <c r="M269" s="1"/>
      <c r="N269" s="1"/>
      <c r="O269" s="1"/>
      <c r="P269" s="1"/>
      <c r="Q269" s="1"/>
    </row>
    <row r="270" spans="10:17" x14ac:dyDescent="0.25">
      <c r="J270" s="1"/>
      <c r="K270" s="1"/>
      <c r="L270" s="1"/>
      <c r="M270" s="1"/>
      <c r="N270" s="1"/>
      <c r="O270" s="1"/>
      <c r="P270" s="1"/>
      <c r="Q270" s="1"/>
    </row>
    <row r="271" spans="10:17" x14ac:dyDescent="0.25">
      <c r="J271" s="1"/>
      <c r="K271" s="1"/>
      <c r="L271" s="1"/>
      <c r="M271" s="1"/>
      <c r="N271" s="1"/>
      <c r="O271" s="1"/>
      <c r="P271" s="1"/>
      <c r="Q271" s="1"/>
    </row>
    <row r="272" spans="10:17" x14ac:dyDescent="0.25">
      <c r="J272" s="1"/>
      <c r="K272" s="1"/>
      <c r="L272" s="1"/>
      <c r="M272" s="1"/>
      <c r="N272" s="1"/>
      <c r="O272" s="1"/>
      <c r="P272" s="1"/>
      <c r="Q272" s="1"/>
    </row>
    <row r="273" spans="10:17" x14ac:dyDescent="0.25">
      <c r="J273" s="1"/>
      <c r="K273" s="1"/>
      <c r="L273" s="1"/>
      <c r="M273" s="1"/>
      <c r="N273" s="1"/>
      <c r="O273" s="1"/>
      <c r="P273" s="1"/>
      <c r="Q273" s="1"/>
    </row>
    <row r="274" spans="10:17" x14ac:dyDescent="0.25">
      <c r="J274" s="1"/>
      <c r="K274" s="1"/>
      <c r="L274" s="1"/>
      <c r="M274" s="1"/>
      <c r="N274" s="1"/>
      <c r="O274" s="1"/>
      <c r="P274" s="1"/>
      <c r="Q274" s="1"/>
    </row>
    <row r="275" spans="10:17" x14ac:dyDescent="0.25">
      <c r="J275" s="1"/>
      <c r="K275" s="1"/>
      <c r="L275" s="1"/>
      <c r="M275" s="1"/>
      <c r="N275" s="1"/>
      <c r="O275" s="1"/>
      <c r="P275" s="1"/>
      <c r="Q275" s="1"/>
    </row>
    <row r="276" spans="10:17" x14ac:dyDescent="0.25">
      <c r="J276" s="1"/>
      <c r="K276" s="1"/>
      <c r="L276" s="1"/>
      <c r="M276" s="1"/>
      <c r="N276" s="1"/>
      <c r="O276" s="1"/>
      <c r="P276" s="1"/>
      <c r="Q276" s="1"/>
    </row>
    <row r="277" spans="10:17" x14ac:dyDescent="0.25">
      <c r="J277" s="1"/>
      <c r="K277" s="1"/>
      <c r="L277" s="1"/>
      <c r="M277" s="1"/>
      <c r="N277" s="1"/>
      <c r="O277" s="1"/>
      <c r="P277" s="1"/>
      <c r="Q277" s="1"/>
    </row>
    <row r="278" spans="10:17" x14ac:dyDescent="0.25">
      <c r="J278" s="1"/>
      <c r="K278" s="1"/>
      <c r="L278" s="1"/>
      <c r="M278" s="1"/>
      <c r="N278" s="1"/>
      <c r="O278" s="1"/>
      <c r="P278" s="1"/>
      <c r="Q278" s="1"/>
    </row>
    <row r="279" spans="10:17" x14ac:dyDescent="0.25">
      <c r="J279" s="1"/>
      <c r="K279" s="1"/>
      <c r="L279" s="1"/>
      <c r="M279" s="1"/>
      <c r="N279" s="1"/>
      <c r="O279" s="1"/>
      <c r="P279" s="1"/>
      <c r="Q279" s="1"/>
    </row>
    <row r="280" spans="10:17" x14ac:dyDescent="0.25">
      <c r="J280" s="1"/>
      <c r="K280" s="1"/>
      <c r="L280" s="1"/>
      <c r="M280" s="1"/>
      <c r="N280" s="1"/>
      <c r="O280" s="1"/>
      <c r="P280" s="1"/>
      <c r="Q280" s="1"/>
    </row>
    <row r="281" spans="10:17" x14ac:dyDescent="0.25">
      <c r="J281" s="1"/>
      <c r="K281" s="1"/>
      <c r="L281" s="1"/>
      <c r="M281" s="1"/>
      <c r="N281" s="1"/>
      <c r="O281" s="1"/>
      <c r="P281" s="1"/>
      <c r="Q281" s="1"/>
    </row>
    <row r="282" spans="10:17" x14ac:dyDescent="0.25">
      <c r="J282" s="1"/>
      <c r="K282" s="1"/>
      <c r="L282" s="1"/>
      <c r="M282" s="1"/>
      <c r="N282" s="1"/>
      <c r="O282" s="1"/>
      <c r="P282" s="1"/>
      <c r="Q282" s="1"/>
    </row>
    <row r="283" spans="10:17" x14ac:dyDescent="0.25">
      <c r="J283" s="1"/>
      <c r="K283" s="1"/>
      <c r="L283" s="1"/>
      <c r="M283" s="1"/>
      <c r="N283" s="1"/>
      <c r="O283" s="1"/>
      <c r="P283" s="1"/>
      <c r="Q283" s="1"/>
    </row>
    <row r="284" spans="10:17" x14ac:dyDescent="0.25">
      <c r="J284" s="1"/>
      <c r="K284" s="1"/>
      <c r="L284" s="1"/>
      <c r="M284" s="1"/>
      <c r="N284" s="1"/>
      <c r="O284" s="1"/>
      <c r="P284" s="1"/>
      <c r="Q284" s="1"/>
    </row>
    <row r="285" spans="10:17" x14ac:dyDescent="0.25">
      <c r="J285" s="1"/>
      <c r="K285" s="1"/>
      <c r="L285" s="1"/>
      <c r="M285" s="1"/>
      <c r="N285" s="1"/>
      <c r="O285" s="1"/>
      <c r="P285" s="1"/>
      <c r="Q285" s="1"/>
    </row>
    <row r="286" spans="10:17" x14ac:dyDescent="0.25">
      <c r="J286" s="1"/>
      <c r="K286" s="1"/>
      <c r="L286" s="1"/>
      <c r="M286" s="1"/>
      <c r="N286" s="1"/>
      <c r="O286" s="1"/>
      <c r="P286" s="1"/>
      <c r="Q286" s="1"/>
    </row>
    <row r="287" spans="10:17" x14ac:dyDescent="0.25">
      <c r="J287" s="1"/>
      <c r="K287" s="1"/>
      <c r="L287" s="1"/>
      <c r="M287" s="1"/>
      <c r="N287" s="1"/>
      <c r="O287" s="1"/>
      <c r="P287" s="1"/>
      <c r="Q287" s="1"/>
    </row>
    <row r="288" spans="10:17" x14ac:dyDescent="0.25">
      <c r="J288" s="1"/>
      <c r="K288" s="1"/>
      <c r="L288" s="1"/>
      <c r="M288" s="1"/>
      <c r="N288" s="1"/>
      <c r="O288" s="1"/>
      <c r="P288" s="1"/>
      <c r="Q288" s="1"/>
    </row>
    <row r="289" spans="10:17" x14ac:dyDescent="0.25">
      <c r="J289" s="1"/>
      <c r="K289" s="1"/>
      <c r="L289" s="1"/>
      <c r="M289" s="1"/>
      <c r="N289" s="1"/>
      <c r="O289" s="1"/>
      <c r="P289" s="1"/>
      <c r="Q289" s="1"/>
    </row>
    <row r="290" spans="10:17" x14ac:dyDescent="0.25">
      <c r="J290" s="1"/>
      <c r="K290" s="1"/>
      <c r="L290" s="1"/>
      <c r="M290" s="1"/>
      <c r="N290" s="1"/>
      <c r="O290" s="1"/>
      <c r="P290" s="1"/>
      <c r="Q290" s="1"/>
    </row>
    <row r="291" spans="10:17" x14ac:dyDescent="0.25">
      <c r="J291" s="1"/>
      <c r="K291" s="1"/>
      <c r="L291" s="1"/>
      <c r="M291" s="1"/>
      <c r="N291" s="1"/>
      <c r="O291" s="1"/>
      <c r="P291" s="1"/>
      <c r="Q291" s="1"/>
    </row>
    <row r="292" spans="10:17" x14ac:dyDescent="0.25">
      <c r="J292" s="1"/>
      <c r="K292" s="1"/>
      <c r="L292" s="1"/>
      <c r="M292" s="1"/>
      <c r="N292" s="1"/>
      <c r="O292" s="1"/>
      <c r="P292" s="1"/>
      <c r="Q292" s="1"/>
    </row>
    <row r="293" spans="10:17" x14ac:dyDescent="0.25">
      <c r="J293" s="1"/>
      <c r="K293" s="1"/>
      <c r="L293" s="1"/>
      <c r="M293" s="1"/>
      <c r="N293" s="1"/>
      <c r="O293" s="1"/>
      <c r="P293" s="1"/>
      <c r="Q293" s="1"/>
    </row>
    <row r="294" spans="10:17" x14ac:dyDescent="0.25">
      <c r="J294" s="1"/>
      <c r="K294" s="1"/>
      <c r="L294" s="1"/>
      <c r="M294" s="1"/>
      <c r="N294" s="1"/>
      <c r="O294" s="1"/>
      <c r="P294" s="1"/>
      <c r="Q294" s="1"/>
    </row>
    <row r="295" spans="10:17" x14ac:dyDescent="0.25">
      <c r="J295" s="1"/>
      <c r="K295" s="1"/>
      <c r="L295" s="1"/>
      <c r="M295" s="1"/>
      <c r="N295" s="1"/>
      <c r="O295" s="1"/>
      <c r="P295" s="1"/>
      <c r="Q295" s="1"/>
    </row>
    <row r="296" spans="10:17" x14ac:dyDescent="0.25">
      <c r="J296" s="1"/>
      <c r="K296" s="1"/>
      <c r="L296" s="1"/>
      <c r="M296" s="1"/>
      <c r="N296" s="1"/>
      <c r="O296" s="1"/>
      <c r="P296" s="1"/>
      <c r="Q296" s="1"/>
    </row>
    <row r="297" spans="10:17" x14ac:dyDescent="0.25">
      <c r="J297" s="1"/>
      <c r="K297" s="1"/>
      <c r="L297" s="1"/>
      <c r="M297" s="1"/>
      <c r="N297" s="1"/>
      <c r="O297" s="1"/>
      <c r="P297" s="1"/>
      <c r="Q297" s="1"/>
    </row>
    <row r="298" spans="10:17" x14ac:dyDescent="0.25">
      <c r="J298" s="1"/>
      <c r="K298" s="1"/>
      <c r="L298" s="1"/>
      <c r="M298" s="1"/>
      <c r="N298" s="1"/>
      <c r="O298" s="1"/>
      <c r="P298" s="1"/>
      <c r="Q298" s="1"/>
    </row>
    <row r="299" spans="10:17" x14ac:dyDescent="0.25">
      <c r="J299" s="1"/>
      <c r="K299" s="1"/>
      <c r="L299" s="1"/>
      <c r="M299" s="1"/>
      <c r="N299" s="1"/>
      <c r="O299" s="1"/>
      <c r="P299" s="1"/>
      <c r="Q299" s="1"/>
    </row>
    <row r="300" spans="10:17" x14ac:dyDescent="0.25">
      <c r="J300" s="1"/>
      <c r="K300" s="1"/>
      <c r="L300" s="1"/>
      <c r="M300" s="1"/>
      <c r="N300" s="1"/>
      <c r="O300" s="1"/>
      <c r="P300" s="1"/>
      <c r="Q300" s="1"/>
    </row>
    <row r="301" spans="10:17" x14ac:dyDescent="0.25">
      <c r="J301" s="1"/>
      <c r="K301" s="1"/>
      <c r="L301" s="1"/>
      <c r="M301" s="1"/>
      <c r="N301" s="1"/>
      <c r="O301" s="1"/>
      <c r="P301" s="1"/>
      <c r="Q301" s="1"/>
    </row>
    <row r="302" spans="10:17" x14ac:dyDescent="0.25">
      <c r="J302" s="1"/>
      <c r="K302" s="1"/>
      <c r="L302" s="1"/>
      <c r="M302" s="1"/>
      <c r="N302" s="1"/>
      <c r="O302" s="1"/>
      <c r="P302" s="1"/>
      <c r="Q302" s="1"/>
    </row>
    <row r="303" spans="10:17" x14ac:dyDescent="0.25">
      <c r="J303" s="1"/>
      <c r="K303" s="1"/>
      <c r="L303" s="1"/>
      <c r="M303" s="1"/>
      <c r="N303" s="1"/>
      <c r="O303" s="1"/>
      <c r="P303" s="1"/>
      <c r="Q303" s="1"/>
    </row>
    <row r="304" spans="10:17" x14ac:dyDescent="0.25">
      <c r="J304" s="1"/>
      <c r="K304" s="1"/>
      <c r="L304" s="1"/>
      <c r="M304" s="1"/>
      <c r="N304" s="1"/>
      <c r="O304" s="1"/>
      <c r="P304" s="1"/>
      <c r="Q304" s="1"/>
    </row>
    <row r="305" spans="10:17" x14ac:dyDescent="0.25">
      <c r="J305" s="1"/>
      <c r="K305" s="1"/>
      <c r="L305" s="1"/>
      <c r="M305" s="1"/>
      <c r="N305" s="1"/>
      <c r="O305" s="1"/>
      <c r="P305" s="1"/>
      <c r="Q305" s="1"/>
    </row>
    <row r="306" spans="10:17" x14ac:dyDescent="0.25">
      <c r="J306" s="1"/>
      <c r="K306" s="1"/>
      <c r="L306" s="1"/>
      <c r="M306" s="1"/>
      <c r="N306" s="1"/>
      <c r="O306" s="1"/>
      <c r="P306" s="1"/>
      <c r="Q306" s="1"/>
    </row>
    <row r="307" spans="10:17" x14ac:dyDescent="0.25">
      <c r="J307" s="1"/>
      <c r="K307" s="1"/>
      <c r="L307" s="1"/>
      <c r="M307" s="1"/>
      <c r="N307" s="1"/>
      <c r="O307" s="1"/>
      <c r="P307" s="1"/>
      <c r="Q307" s="1"/>
    </row>
    <row r="308" spans="10:17" x14ac:dyDescent="0.25">
      <c r="J308" s="1"/>
      <c r="K308" s="1"/>
      <c r="L308" s="1"/>
      <c r="M308" s="1"/>
      <c r="N308" s="1"/>
      <c r="O308" s="1"/>
      <c r="P308" s="1"/>
      <c r="Q308" s="1"/>
    </row>
    <row r="309" spans="10:17" x14ac:dyDescent="0.25">
      <c r="J309" s="1"/>
      <c r="K309" s="1"/>
      <c r="L309" s="1"/>
      <c r="M309" s="1"/>
      <c r="N309" s="1"/>
      <c r="O309" s="1"/>
      <c r="P309" s="1"/>
      <c r="Q309" s="1"/>
    </row>
    <row r="310" spans="10:17" x14ac:dyDescent="0.25">
      <c r="J310" s="1"/>
      <c r="K310" s="1"/>
      <c r="L310" s="1"/>
      <c r="M310" s="1"/>
      <c r="N310" s="1"/>
      <c r="O310" s="1"/>
      <c r="P310" s="1"/>
      <c r="Q310" s="1"/>
    </row>
    <row r="311" spans="10:17" x14ac:dyDescent="0.25">
      <c r="J311" s="1"/>
      <c r="K311" s="1"/>
      <c r="L311" s="1"/>
      <c r="M311" s="1"/>
      <c r="N311" s="1"/>
      <c r="O311" s="1"/>
      <c r="P311" s="1"/>
      <c r="Q311" s="1"/>
    </row>
    <row r="312" spans="10:17" x14ac:dyDescent="0.25">
      <c r="J312" s="1"/>
      <c r="K312" s="1"/>
      <c r="L312" s="1"/>
      <c r="M312" s="1"/>
      <c r="N312" s="1"/>
      <c r="O312" s="1"/>
      <c r="P312" s="1"/>
      <c r="Q312" s="1"/>
    </row>
    <row r="313" spans="10:17" x14ac:dyDescent="0.25">
      <c r="J313" s="1"/>
      <c r="K313" s="1"/>
      <c r="L313" s="1"/>
      <c r="M313" s="1"/>
      <c r="N313" s="1"/>
      <c r="O313" s="1"/>
      <c r="P313" s="1"/>
      <c r="Q313" s="1"/>
    </row>
    <row r="314" spans="10:17" x14ac:dyDescent="0.25">
      <c r="J314" s="1"/>
      <c r="K314" s="1"/>
      <c r="L314" s="1"/>
      <c r="M314" s="1"/>
      <c r="N314" s="1"/>
      <c r="O314" s="1"/>
      <c r="P314" s="1"/>
      <c r="Q314" s="1"/>
    </row>
    <row r="315" spans="10:17" x14ac:dyDescent="0.25">
      <c r="J315" s="1"/>
      <c r="K315" s="1"/>
      <c r="L315" s="1"/>
      <c r="M315" s="1"/>
      <c r="N315" s="1"/>
      <c r="O315" s="1"/>
      <c r="P315" s="1"/>
      <c r="Q315" s="1"/>
    </row>
    <row r="316" spans="10:17" x14ac:dyDescent="0.25">
      <c r="J316" s="1"/>
      <c r="K316" s="1"/>
      <c r="L316" s="1"/>
      <c r="M316" s="1"/>
      <c r="N316" s="1"/>
      <c r="O316" s="1"/>
      <c r="P316" s="1"/>
      <c r="Q316" s="1"/>
    </row>
    <row r="317" spans="10:17" x14ac:dyDescent="0.25">
      <c r="J317" s="1"/>
      <c r="K317" s="1"/>
      <c r="L317" s="1"/>
      <c r="M317" s="1"/>
      <c r="N317" s="1"/>
      <c r="O317" s="1"/>
      <c r="P317" s="1"/>
      <c r="Q317" s="1"/>
    </row>
    <row r="318" spans="10:17" x14ac:dyDescent="0.25">
      <c r="J318" s="1"/>
      <c r="K318" s="1"/>
      <c r="L318" s="1"/>
      <c r="M318" s="1"/>
      <c r="N318" s="1"/>
      <c r="O318" s="1"/>
      <c r="P318" s="1"/>
      <c r="Q318" s="1"/>
    </row>
    <row r="319" spans="10:17" x14ac:dyDescent="0.25">
      <c r="J319" s="1"/>
      <c r="K319" s="1"/>
      <c r="L319" s="1"/>
      <c r="M319" s="1"/>
      <c r="N319" s="1"/>
      <c r="O319" s="1"/>
      <c r="P319" s="1"/>
      <c r="Q319" s="1"/>
    </row>
    <row r="320" spans="10:17" x14ac:dyDescent="0.25">
      <c r="J320" s="1"/>
      <c r="K320" s="1"/>
      <c r="L320" s="1"/>
      <c r="M320" s="1"/>
      <c r="N320" s="1"/>
      <c r="O320" s="1"/>
      <c r="P320" s="1"/>
      <c r="Q320" s="1"/>
    </row>
    <row r="321" spans="10:17" x14ac:dyDescent="0.25">
      <c r="J321" s="1"/>
      <c r="K321" s="1"/>
      <c r="L321" s="1"/>
      <c r="M321" s="1"/>
      <c r="N321" s="1"/>
      <c r="O321" s="1"/>
      <c r="P321" s="1"/>
      <c r="Q321" s="1"/>
    </row>
    <row r="322" spans="10:17" x14ac:dyDescent="0.25">
      <c r="J322" s="1"/>
      <c r="K322" s="1"/>
      <c r="L322" s="1"/>
      <c r="M322" s="1"/>
      <c r="N322" s="1"/>
      <c r="O322" s="1"/>
      <c r="P322" s="1"/>
      <c r="Q322" s="1"/>
    </row>
    <row r="323" spans="10:17" x14ac:dyDescent="0.25">
      <c r="J323" s="1"/>
      <c r="K323" s="1"/>
      <c r="L323" s="1"/>
      <c r="M323" s="1"/>
      <c r="N323" s="1"/>
      <c r="O323" s="1"/>
      <c r="P323" s="1"/>
      <c r="Q323" s="1"/>
    </row>
    <row r="324" spans="10:17" x14ac:dyDescent="0.25">
      <c r="J324" s="1"/>
      <c r="K324" s="1"/>
      <c r="L324" s="1"/>
      <c r="M324" s="1"/>
      <c r="N324" s="1"/>
      <c r="O324" s="1"/>
      <c r="P324" s="1"/>
      <c r="Q324" s="1"/>
    </row>
    <row r="325" spans="10:17" x14ac:dyDescent="0.25">
      <c r="J325" s="1"/>
      <c r="K325" s="1"/>
      <c r="L325" s="1"/>
      <c r="M325" s="1"/>
      <c r="N325" s="1"/>
      <c r="O325" s="1"/>
      <c r="P325" s="1"/>
      <c r="Q325" s="1"/>
    </row>
    <row r="326" spans="10:17" x14ac:dyDescent="0.25">
      <c r="J326" s="1"/>
      <c r="K326" s="1"/>
      <c r="L326" s="1"/>
      <c r="M326" s="1"/>
      <c r="N326" s="1"/>
      <c r="O326" s="1"/>
      <c r="P326" s="1"/>
      <c r="Q326" s="1"/>
    </row>
    <row r="327" spans="10:17" x14ac:dyDescent="0.25">
      <c r="J327" s="1"/>
      <c r="K327" s="1"/>
      <c r="L327" s="1"/>
      <c r="M327" s="1"/>
      <c r="N327" s="1"/>
      <c r="O327" s="1"/>
      <c r="P327" s="1"/>
      <c r="Q327" s="1"/>
    </row>
    <row r="328" spans="10:17" x14ac:dyDescent="0.25">
      <c r="J328" s="1"/>
      <c r="K328" s="1"/>
      <c r="L328" s="1"/>
      <c r="M328" s="1"/>
      <c r="N328" s="1"/>
      <c r="O328" s="1"/>
      <c r="P328" s="1"/>
      <c r="Q328" s="1"/>
    </row>
    <row r="329" spans="10:17" x14ac:dyDescent="0.25">
      <c r="J329" s="1"/>
      <c r="K329" s="1"/>
      <c r="L329" s="1"/>
      <c r="M329" s="1"/>
      <c r="N329" s="1"/>
      <c r="O329" s="1"/>
      <c r="P329" s="1"/>
      <c r="Q329" s="1"/>
    </row>
    <row r="330" spans="10:17" x14ac:dyDescent="0.25">
      <c r="J330" s="1"/>
      <c r="K330" s="1"/>
      <c r="L330" s="1"/>
      <c r="M330" s="1"/>
      <c r="N330" s="1"/>
      <c r="O330" s="1"/>
      <c r="P330" s="1"/>
      <c r="Q330" s="1"/>
    </row>
    <row r="331" spans="10:17" x14ac:dyDescent="0.25">
      <c r="J331" s="1"/>
      <c r="K331" s="1"/>
      <c r="L331" s="1"/>
      <c r="M331" s="1"/>
      <c r="N331" s="1"/>
      <c r="O331" s="1"/>
      <c r="P331" s="1"/>
      <c r="Q331" s="1"/>
    </row>
    <row r="332" spans="10:17" x14ac:dyDescent="0.25">
      <c r="J332" s="1"/>
      <c r="K332" s="1"/>
      <c r="L332" s="1"/>
      <c r="M332" s="1"/>
      <c r="N332" s="1"/>
      <c r="O332" s="1"/>
      <c r="P332" s="1"/>
      <c r="Q332" s="1"/>
    </row>
    <row r="333" spans="10:17" x14ac:dyDescent="0.25">
      <c r="J333" s="1"/>
      <c r="K333" s="1"/>
      <c r="L333" s="1"/>
      <c r="M333" s="1"/>
      <c r="N333" s="1"/>
      <c r="O333" s="1"/>
      <c r="P333" s="1"/>
      <c r="Q333" s="1"/>
    </row>
    <row r="334" spans="10:17" x14ac:dyDescent="0.25">
      <c r="J334" s="1"/>
      <c r="K334" s="1"/>
      <c r="L334" s="1"/>
      <c r="M334" s="1"/>
      <c r="N334" s="1"/>
      <c r="O334" s="1"/>
      <c r="P334" s="1"/>
      <c r="Q334" s="1"/>
    </row>
    <row r="335" spans="10:17" x14ac:dyDescent="0.25">
      <c r="J335" s="1"/>
      <c r="K335" s="1"/>
      <c r="L335" s="1"/>
      <c r="M335" s="1"/>
      <c r="N335" s="1"/>
      <c r="O335" s="1"/>
      <c r="P335" s="1"/>
      <c r="Q335" s="1"/>
    </row>
    <row r="336" spans="10:17" x14ac:dyDescent="0.25">
      <c r="J336" s="1"/>
      <c r="K336" s="1"/>
      <c r="L336" s="1"/>
      <c r="M336" s="1"/>
      <c r="N336" s="1"/>
      <c r="O336" s="1"/>
      <c r="P336" s="1"/>
      <c r="Q336" s="1"/>
    </row>
    <row r="337" spans="10:17" x14ac:dyDescent="0.25">
      <c r="J337" s="1"/>
      <c r="K337" s="1"/>
      <c r="L337" s="1"/>
      <c r="M337" s="1"/>
      <c r="N337" s="1"/>
      <c r="O337" s="1"/>
      <c r="P337" s="1"/>
      <c r="Q337" s="1"/>
    </row>
    <row r="338" spans="10:17" x14ac:dyDescent="0.25">
      <c r="J338" s="1"/>
      <c r="K338" s="1"/>
      <c r="L338" s="1"/>
      <c r="M338" s="1"/>
      <c r="N338" s="1"/>
      <c r="O338" s="1"/>
      <c r="P338" s="1"/>
      <c r="Q338" s="1"/>
    </row>
    <row r="339" spans="10:17" x14ac:dyDescent="0.25">
      <c r="J339" s="1"/>
      <c r="K339" s="1"/>
      <c r="L339" s="1"/>
      <c r="M339" s="1"/>
      <c r="N339" s="1"/>
      <c r="O339" s="1"/>
      <c r="P339" s="1"/>
      <c r="Q339" s="1"/>
    </row>
    <row r="340" spans="10:17" x14ac:dyDescent="0.25">
      <c r="J340" s="1"/>
      <c r="K340" s="1"/>
      <c r="L340" s="1"/>
      <c r="M340" s="1"/>
      <c r="N340" s="1"/>
      <c r="O340" s="1"/>
      <c r="P340" s="1"/>
      <c r="Q340" s="1"/>
    </row>
    <row r="341" spans="10:17" x14ac:dyDescent="0.25">
      <c r="J341" s="1"/>
      <c r="K341" s="1"/>
      <c r="L341" s="1"/>
      <c r="M341" s="1"/>
      <c r="N341" s="1"/>
      <c r="O341" s="1"/>
      <c r="P341" s="1"/>
      <c r="Q341" s="1"/>
    </row>
    <row r="342" spans="10:17" x14ac:dyDescent="0.25">
      <c r="J342" s="1"/>
      <c r="K342" s="1"/>
      <c r="L342" s="1"/>
      <c r="M342" s="1"/>
      <c r="N342" s="1"/>
      <c r="O342" s="1"/>
      <c r="P342" s="1"/>
      <c r="Q342" s="1"/>
    </row>
    <row r="343" spans="10:17" x14ac:dyDescent="0.25">
      <c r="J343" s="1"/>
      <c r="K343" s="1"/>
      <c r="L343" s="1"/>
      <c r="M343" s="1"/>
      <c r="N343" s="1"/>
      <c r="O343" s="1"/>
      <c r="P343" s="1"/>
      <c r="Q343" s="1"/>
    </row>
    <row r="344" spans="10:17" x14ac:dyDescent="0.25">
      <c r="J344" s="1"/>
      <c r="K344" s="1"/>
      <c r="L344" s="1"/>
      <c r="M344" s="1"/>
      <c r="N344" s="1"/>
      <c r="O344" s="1"/>
      <c r="P344" s="1"/>
      <c r="Q344" s="1"/>
    </row>
    <row r="345" spans="10:17" x14ac:dyDescent="0.25">
      <c r="J345" s="1"/>
      <c r="K345" s="1"/>
      <c r="L345" s="1"/>
      <c r="M345" s="1"/>
      <c r="N345" s="1"/>
      <c r="O345" s="1"/>
      <c r="P345" s="1"/>
      <c r="Q345" s="1"/>
    </row>
    <row r="346" spans="10:17" x14ac:dyDescent="0.25">
      <c r="J346" s="1"/>
      <c r="K346" s="1"/>
      <c r="L346" s="1"/>
      <c r="M346" s="1"/>
      <c r="N346" s="1"/>
      <c r="O346" s="1"/>
      <c r="P346" s="1"/>
      <c r="Q346" s="1"/>
    </row>
    <row r="347" spans="10:17" x14ac:dyDescent="0.25">
      <c r="J347" s="1"/>
      <c r="K347" s="1"/>
      <c r="L347" s="1"/>
      <c r="M347" s="1"/>
      <c r="N347" s="1"/>
      <c r="O347" s="1"/>
      <c r="P347" s="1"/>
      <c r="Q347" s="1"/>
    </row>
    <row r="348" spans="10:17" x14ac:dyDescent="0.25">
      <c r="J348" s="1"/>
      <c r="K348" s="1"/>
      <c r="L348" s="1"/>
      <c r="M348" s="1"/>
      <c r="N348" s="1"/>
      <c r="O348" s="1"/>
      <c r="P348" s="1"/>
      <c r="Q348" s="1"/>
    </row>
    <row r="349" spans="10:17" x14ac:dyDescent="0.25">
      <c r="J349" s="1"/>
      <c r="K349" s="1"/>
      <c r="L349" s="1"/>
      <c r="M349" s="1"/>
      <c r="N349" s="1"/>
      <c r="O349" s="1"/>
      <c r="P349" s="1"/>
      <c r="Q349" s="1"/>
    </row>
    <row r="350" spans="10:17" x14ac:dyDescent="0.25">
      <c r="J350" s="1"/>
      <c r="K350" s="1"/>
      <c r="L350" s="1"/>
      <c r="M350" s="1"/>
      <c r="N350" s="1"/>
      <c r="O350" s="1"/>
      <c r="P350" s="1"/>
      <c r="Q350" s="1"/>
    </row>
    <row r="351" spans="10:17" x14ac:dyDescent="0.25">
      <c r="J351" s="1"/>
      <c r="K351" s="1"/>
      <c r="L351" s="1"/>
      <c r="M351" s="1"/>
      <c r="N351" s="1"/>
      <c r="O351" s="1"/>
      <c r="P351" s="1"/>
      <c r="Q351" s="1"/>
    </row>
    <row r="352" spans="10:17" x14ac:dyDescent="0.25">
      <c r="J352" s="1"/>
      <c r="K352" s="1"/>
      <c r="L352" s="1"/>
      <c r="M352" s="1"/>
      <c r="N352" s="1"/>
      <c r="O352" s="1"/>
      <c r="P352" s="1"/>
      <c r="Q352" s="1"/>
    </row>
    <row r="353" spans="10:17" x14ac:dyDescent="0.25">
      <c r="J353" s="1"/>
      <c r="K353" s="1"/>
      <c r="L353" s="1"/>
      <c r="M353" s="1"/>
      <c r="N353" s="1"/>
      <c r="O353" s="1"/>
      <c r="P353" s="1"/>
      <c r="Q353" s="1"/>
    </row>
    <row r="354" spans="10:17" x14ac:dyDescent="0.25">
      <c r="J354" s="1"/>
      <c r="K354" s="1"/>
      <c r="L354" s="1"/>
      <c r="M354" s="1"/>
      <c r="N354" s="1"/>
      <c r="O354" s="1"/>
      <c r="P354" s="1"/>
      <c r="Q354" s="1"/>
    </row>
    <row r="355" spans="10:17" x14ac:dyDescent="0.25">
      <c r="J355" s="1"/>
      <c r="K355" s="1"/>
      <c r="L355" s="1"/>
      <c r="M355" s="1"/>
      <c r="N355" s="1"/>
      <c r="O355" s="1"/>
      <c r="P355" s="1"/>
      <c r="Q355" s="1"/>
    </row>
    <row r="356" spans="10:17" x14ac:dyDescent="0.25">
      <c r="J356" s="1"/>
      <c r="K356" s="1"/>
      <c r="L356" s="1"/>
      <c r="M356" s="1"/>
      <c r="N356" s="1"/>
      <c r="O356" s="1"/>
      <c r="P356" s="1"/>
      <c r="Q356" s="1"/>
    </row>
    <row r="357" spans="10:17" x14ac:dyDescent="0.25">
      <c r="J357" s="1"/>
      <c r="K357" s="1"/>
      <c r="L357" s="1"/>
      <c r="M357" s="1"/>
      <c r="N357" s="1"/>
      <c r="O357" s="1"/>
      <c r="P357" s="1"/>
      <c r="Q357" s="1"/>
    </row>
    <row r="358" spans="10:17" x14ac:dyDescent="0.25">
      <c r="J358" s="1"/>
      <c r="K358" s="1"/>
      <c r="L358" s="1"/>
      <c r="M358" s="1"/>
      <c r="N358" s="1"/>
      <c r="O358" s="1"/>
      <c r="P358" s="1"/>
      <c r="Q358" s="1"/>
    </row>
    <row r="359" spans="10:17" x14ac:dyDescent="0.25">
      <c r="J359" s="1"/>
      <c r="K359" s="1"/>
      <c r="L359" s="1"/>
      <c r="M359" s="1"/>
      <c r="N359" s="1"/>
      <c r="O359" s="1"/>
      <c r="P359" s="1"/>
      <c r="Q359" s="1"/>
    </row>
    <row r="360" spans="10:17" x14ac:dyDescent="0.25">
      <c r="J360" s="1"/>
      <c r="K360" s="1"/>
      <c r="L360" s="1"/>
      <c r="M360" s="1"/>
      <c r="N360" s="1"/>
      <c r="O360" s="1"/>
      <c r="P360" s="1"/>
      <c r="Q360" s="1"/>
    </row>
    <row r="361" spans="10:17" x14ac:dyDescent="0.25">
      <c r="J361" s="1"/>
      <c r="K361" s="1"/>
      <c r="L361" s="1"/>
      <c r="M361" s="1"/>
      <c r="N361" s="1"/>
      <c r="O361" s="1"/>
      <c r="P361" s="1"/>
      <c r="Q361" s="1"/>
    </row>
    <row r="362" spans="10:17" x14ac:dyDescent="0.25">
      <c r="J362" s="1"/>
      <c r="K362" s="1"/>
      <c r="L362" s="1"/>
      <c r="M362" s="1"/>
      <c r="N362" s="1"/>
      <c r="O362" s="1"/>
      <c r="P362" s="1"/>
      <c r="Q362" s="1"/>
    </row>
    <row r="363" spans="10:17" x14ac:dyDescent="0.25">
      <c r="J363" s="1"/>
      <c r="K363" s="1"/>
      <c r="L363" s="1"/>
      <c r="M363" s="1"/>
      <c r="N363" s="1"/>
      <c r="O363" s="1"/>
      <c r="P363" s="1"/>
      <c r="Q363" s="1"/>
    </row>
    <row r="364" spans="10:17" x14ac:dyDescent="0.25">
      <c r="J364" s="1"/>
      <c r="K364" s="1"/>
      <c r="L364" s="1"/>
      <c r="M364" s="1"/>
      <c r="N364" s="1"/>
      <c r="O364" s="1"/>
      <c r="P364" s="1"/>
      <c r="Q364" s="1"/>
    </row>
    <row r="365" spans="10:17" x14ac:dyDescent="0.25">
      <c r="J365" s="1"/>
      <c r="K365" s="1"/>
      <c r="L365" s="1"/>
      <c r="M365" s="1"/>
      <c r="N365" s="1"/>
      <c r="O365" s="1"/>
      <c r="P365" s="1"/>
      <c r="Q365" s="1"/>
    </row>
    <row r="366" spans="10:17" x14ac:dyDescent="0.25">
      <c r="J366" s="1"/>
      <c r="K366" s="1"/>
      <c r="L366" s="1"/>
      <c r="M366" s="1"/>
      <c r="N366" s="1"/>
      <c r="O366" s="1"/>
      <c r="P366" s="1"/>
      <c r="Q366" s="1"/>
    </row>
    <row r="367" spans="10:17" x14ac:dyDescent="0.25">
      <c r="J367" s="1"/>
      <c r="K367" s="1"/>
      <c r="L367" s="1"/>
      <c r="M367" s="1"/>
      <c r="N367" s="1"/>
      <c r="O367" s="1"/>
      <c r="P367" s="1"/>
      <c r="Q367" s="1"/>
    </row>
    <row r="368" spans="10:17" x14ac:dyDescent="0.25">
      <c r="J368" s="1"/>
      <c r="K368" s="1"/>
      <c r="L368" s="1"/>
      <c r="M368" s="1"/>
      <c r="N368" s="1"/>
      <c r="O368" s="1"/>
      <c r="P368" s="1"/>
      <c r="Q368" s="1"/>
    </row>
    <row r="369" spans="10:17" x14ac:dyDescent="0.25">
      <c r="J369" s="1"/>
      <c r="K369" s="1"/>
      <c r="L369" s="1"/>
      <c r="M369" s="1"/>
      <c r="N369" s="1"/>
      <c r="O369" s="1"/>
      <c r="P369" s="1"/>
      <c r="Q369" s="1"/>
    </row>
    <row r="370" spans="10:17" x14ac:dyDescent="0.25">
      <c r="J370" s="1"/>
      <c r="K370" s="1"/>
      <c r="L370" s="1"/>
      <c r="M370" s="1"/>
      <c r="N370" s="1"/>
      <c r="O370" s="1"/>
      <c r="P370" s="1"/>
      <c r="Q370" s="1"/>
    </row>
    <row r="371" spans="10:17" x14ac:dyDescent="0.25">
      <c r="J371" s="1"/>
      <c r="K371" s="1"/>
      <c r="L371" s="1"/>
      <c r="M371" s="1"/>
      <c r="N371" s="1"/>
      <c r="O371" s="1"/>
      <c r="P371" s="1"/>
      <c r="Q371" s="1"/>
    </row>
    <row r="372" spans="10:17" x14ac:dyDescent="0.25">
      <c r="J372" s="1"/>
      <c r="K372" s="1"/>
      <c r="L372" s="1"/>
      <c r="M372" s="1"/>
      <c r="N372" s="1"/>
      <c r="O372" s="1"/>
      <c r="P372" s="1"/>
      <c r="Q372" s="1"/>
    </row>
    <row r="373" spans="10:17" x14ac:dyDescent="0.25">
      <c r="J373" s="1"/>
      <c r="K373" s="1"/>
      <c r="L373" s="1"/>
      <c r="M373" s="1"/>
      <c r="N373" s="1"/>
      <c r="O373" s="1"/>
      <c r="P373" s="1"/>
      <c r="Q373" s="1"/>
    </row>
    <row r="374" spans="10:17" x14ac:dyDescent="0.25">
      <c r="J374" s="1"/>
      <c r="K374" s="1"/>
      <c r="L374" s="1"/>
      <c r="M374" s="1"/>
      <c r="N374" s="1"/>
      <c r="O374" s="1"/>
      <c r="P374" s="1"/>
      <c r="Q374" s="1"/>
    </row>
    <row r="375" spans="10:17" x14ac:dyDescent="0.25">
      <c r="J375" s="1"/>
      <c r="K375" s="1"/>
      <c r="L375" s="1"/>
      <c r="M375" s="1"/>
      <c r="N375" s="1"/>
      <c r="O375" s="1"/>
      <c r="P375" s="1"/>
      <c r="Q375" s="1"/>
    </row>
    <row r="376" spans="10:17" x14ac:dyDescent="0.25">
      <c r="J376" s="1"/>
      <c r="K376" s="1"/>
      <c r="L376" s="1"/>
      <c r="M376" s="1"/>
      <c r="N376" s="1"/>
      <c r="O376" s="1"/>
      <c r="P376" s="1"/>
      <c r="Q376" s="1"/>
    </row>
    <row r="377" spans="10:17" x14ac:dyDescent="0.25">
      <c r="J377" s="1"/>
      <c r="K377" s="1"/>
      <c r="L377" s="1"/>
      <c r="M377" s="1"/>
      <c r="N377" s="1"/>
      <c r="O377" s="1"/>
      <c r="P377" s="1"/>
      <c r="Q377" s="1"/>
    </row>
    <row r="378" spans="10:17" x14ac:dyDescent="0.25">
      <c r="J378" s="1"/>
      <c r="K378" s="1"/>
      <c r="L378" s="1"/>
      <c r="M378" s="1"/>
      <c r="N378" s="1"/>
      <c r="O378" s="1"/>
      <c r="P378" s="1"/>
      <c r="Q378" s="1"/>
    </row>
    <row r="379" spans="10:17" x14ac:dyDescent="0.25">
      <c r="J379" s="1"/>
      <c r="K379" s="1"/>
      <c r="L379" s="1"/>
      <c r="M379" s="1"/>
      <c r="N379" s="1"/>
      <c r="O379" s="1"/>
      <c r="P379" s="1"/>
      <c r="Q379" s="1"/>
    </row>
    <row r="380" spans="10:17" x14ac:dyDescent="0.25">
      <c r="J380" s="1"/>
      <c r="K380" s="1"/>
      <c r="L380" s="1"/>
      <c r="M380" s="1"/>
      <c r="N380" s="1"/>
      <c r="O380" s="1"/>
      <c r="P380" s="1"/>
      <c r="Q380" s="1"/>
    </row>
    <row r="381" spans="10:17" x14ac:dyDescent="0.25">
      <c r="J381" s="1"/>
      <c r="K381" s="1"/>
      <c r="L381" s="1"/>
      <c r="M381" s="1"/>
      <c r="N381" s="1"/>
      <c r="O381" s="1"/>
      <c r="P381" s="1"/>
      <c r="Q381" s="1"/>
    </row>
    <row r="382" spans="10:17" x14ac:dyDescent="0.25">
      <c r="J382" s="1"/>
      <c r="K382" s="1"/>
      <c r="L382" s="1"/>
      <c r="M382" s="1"/>
      <c r="N382" s="1"/>
      <c r="O382" s="1"/>
      <c r="P382" s="1"/>
      <c r="Q382" s="1"/>
    </row>
    <row r="383" spans="10:17" x14ac:dyDescent="0.25">
      <c r="J383" s="1"/>
      <c r="K383" s="1"/>
      <c r="L383" s="1"/>
      <c r="M383" s="1"/>
      <c r="N383" s="1"/>
      <c r="O383" s="1"/>
      <c r="P383" s="1"/>
      <c r="Q383" s="1"/>
    </row>
    <row r="384" spans="10:17" x14ac:dyDescent="0.25">
      <c r="J384" s="1"/>
      <c r="K384" s="1"/>
      <c r="L384" s="1"/>
      <c r="M384" s="1"/>
      <c r="N384" s="1"/>
      <c r="O384" s="1"/>
      <c r="P384" s="1"/>
      <c r="Q384" s="1"/>
    </row>
  </sheetData>
  <mergeCells count="12">
    <mergeCell ref="P25:Q25"/>
    <mergeCell ref="P30:P31"/>
    <mergeCell ref="Q30:Q31"/>
    <mergeCell ref="P34:P35"/>
    <mergeCell ref="Q34:Q35"/>
    <mergeCell ref="K5:N5"/>
    <mergeCell ref="L6:N6"/>
    <mergeCell ref="L7:N7"/>
    <mergeCell ref="L8:N8"/>
    <mergeCell ref="K10:N10"/>
    <mergeCell ref="M13:M15"/>
    <mergeCell ref="L14:L15"/>
  </mergeCells>
  <conditionalFormatting sqref="Q32">
    <cfRule type="iconSet" priority="25">
      <iconSet iconSet="3Symbols" reverse="1">
        <cfvo type="percent" val="0"/>
        <cfvo type="num" val="10"/>
        <cfvo type="num" val="15"/>
      </iconSet>
    </cfRule>
  </conditionalFormatting>
  <conditionalFormatting sqref="Q28">
    <cfRule type="iconSet" priority="24">
      <iconSet iconSet="3Symbols" reverse="1">
        <cfvo type="percent" val="0"/>
        <cfvo type="num" val="10"/>
        <cfvo type="num" val="15"/>
      </iconSet>
    </cfRule>
  </conditionalFormatting>
  <conditionalFormatting sqref="Q36">
    <cfRule type="iconSet" priority="23">
      <iconSet iconSet="3Symbols" reverse="1">
        <cfvo type="percent" val="0"/>
        <cfvo type="num" val="10"/>
        <cfvo type="num" val="15"/>
      </iconSet>
    </cfRule>
  </conditionalFormatting>
  <conditionalFormatting sqref="M49">
    <cfRule type="cellIs" dxfId="38" priority="20" stopIfTrue="1" operator="lessThan">
      <formula>98.5</formula>
    </cfRule>
    <cfRule type="cellIs" dxfId="37" priority="21" stopIfTrue="1" operator="greaterThan">
      <formula>101.5</formula>
    </cfRule>
    <cfRule type="cellIs" dxfId="36" priority="22" stopIfTrue="1" operator="between">
      <formula>98.5</formula>
      <formula>101.5</formula>
    </cfRule>
  </conditionalFormatting>
  <conditionalFormatting sqref="M19:M48">
    <cfRule type="cellIs" dxfId="35" priority="19" operator="between">
      <formula>85</formula>
      <formula>115</formula>
    </cfRule>
  </conditionalFormatting>
  <conditionalFormatting sqref="M19:M48">
    <cfRule type="cellIs" dxfId="34" priority="15" operator="greaterThan">
      <formula>125</formula>
    </cfRule>
    <cfRule type="cellIs" dxfId="33" priority="16" operator="lessThan">
      <formula>75</formula>
    </cfRule>
    <cfRule type="cellIs" dxfId="32" priority="17" operator="between">
      <formula>115</formula>
      <formula>125</formula>
    </cfRule>
    <cfRule type="cellIs" dxfId="31" priority="18" operator="between">
      <formula>75</formula>
      <formula>85</formula>
    </cfRule>
  </conditionalFormatting>
  <conditionalFormatting sqref="M20:M48">
    <cfRule type="cellIs" dxfId="30" priority="11" operator="greaterThan">
      <formula>125</formula>
    </cfRule>
    <cfRule type="cellIs" dxfId="29" priority="12" operator="lessThan">
      <formula>75</formula>
    </cfRule>
    <cfRule type="cellIs" dxfId="28" priority="13" operator="between">
      <formula>115</formula>
      <formula>125</formula>
    </cfRule>
    <cfRule type="cellIs" dxfId="27" priority="14" operator="between">
      <formula>75</formula>
      <formula>85</formula>
    </cfRule>
  </conditionalFormatting>
  <conditionalFormatting sqref="L19">
    <cfRule type="cellIs" dxfId="26" priority="8" operator="lessThan">
      <formula>$L$13</formula>
    </cfRule>
    <cfRule type="cellIs" dxfId="25" priority="9" operator="greaterThan">
      <formula>$L$13</formula>
    </cfRule>
  </conditionalFormatting>
  <conditionalFormatting sqref="L13">
    <cfRule type="cellIs" dxfId="22" priority="10" operator="between">
      <formula>$B$13</formula>
      <formula>$B$12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stopIfTrue="1" operator="containsText" id="{54C2E23B-95D7-4FDC-97D4-401F155258F1}">
            <xm:f>NOT(ISERROR(SEARCH("Non Conforme",Q29)))</xm:f>
            <xm:f>"Non Conforme"</xm:f>
            <x14:dxf>
              <font>
                <color rgb="FFC00000"/>
              </font>
              <fill>
                <patternFill>
                  <bgColor theme="9" tint="0.59996337778862885"/>
                </patternFill>
              </fill>
            </x14:dxf>
          </x14:cfRule>
          <x14:cfRule type="containsText" priority="4" stopIfTrue="1" operator="containsText" id="{F6058A8E-395B-4653-8995-70C538A7A862}">
            <xm:f>NOT(ISERROR(SEARCH("Conforme",Q29)))</xm:f>
            <xm:f>"Conforme"</xm:f>
            <x14:dxf>
              <font>
                <color rgb="FF00B050"/>
              </font>
              <fill>
                <patternFill>
                  <bgColor theme="6" tint="0.59996337778862885"/>
                </patternFill>
              </fill>
            </x14:dxf>
          </x14:cfRule>
          <xm:sqref>Q29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 AMOX</dc:creator>
  <cp:lastModifiedBy>Root AMOX</cp:lastModifiedBy>
  <dcterms:created xsi:type="dcterms:W3CDTF">2020-04-06T10:45:47Z</dcterms:created>
  <dcterms:modified xsi:type="dcterms:W3CDTF">2020-04-06T10:57:27Z</dcterms:modified>
</cp:coreProperties>
</file>