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smendiboure\Desktop\"/>
    </mc:Choice>
  </mc:AlternateContent>
  <xr:revisionPtr revIDLastSave="0" documentId="13_ncr:1_{BCDE1C51-BD2B-4566-84F9-6F9C1BA49276}" xr6:coauthVersionLast="47" xr6:coauthVersionMax="47" xr10:uidLastSave="{00000000-0000-0000-0000-000000000000}"/>
  <bookViews>
    <workbookView xWindow="-108" yWindow="-108" windowWidth="23256" windowHeight="12576" tabRatio="587" xr2:uid="{E7DE66EB-A458-494D-9734-0ADFA533146E}"/>
  </bookViews>
  <sheets>
    <sheet name="Suivi" sheetId="2" r:id="rId1"/>
    <sheet name="DEMANDE Charge ressources" sheetId="10" r:id="rId2"/>
    <sheet name="Données" sheetId="3" r:id="rId3"/>
    <sheet name="DEMANDE Indicateurs" sheetId="13" r:id="rId4"/>
  </sheets>
  <definedNames>
    <definedName name="_xlnm._FilterDatabase" localSheetId="0" hidden="1">Suivi!$C$1:$I$70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0" l="1"/>
  <c r="E11" i="10" l="1"/>
  <c r="D2" i="13" l="1"/>
  <c r="C2" i="13"/>
  <c r="B2" i="13"/>
  <c r="A2" i="13"/>
  <c r="E7" i="10" l="1"/>
  <c r="E10" i="10"/>
  <c r="E9" i="10"/>
  <c r="E8" i="10"/>
  <c r="E6" i="10"/>
  <c r="E5" i="10"/>
  <c r="E4" i="10"/>
  <c r="E3" i="10"/>
  <c r="E2" i="10" l="1"/>
  <c r="C13" i="10"/>
  <c r="F3" i="2"/>
  <c r="G171" i="2" l="1" a="1"/>
  <c r="G171" i="2" s="1"/>
  <c r="H171" i="2" s="1" a="1"/>
  <c r="H171" i="2" s="1"/>
  <c r="G132" i="2" l="1" a="1"/>
  <c r="G132" i="2" s="1"/>
  <c r="H132" i="2" s="1" a="1"/>
  <c r="H132" i="2" s="1"/>
  <c r="G133" i="2" a="1"/>
  <c r="G133" i="2" s="1"/>
  <c r="H133" i="2" s="1" a="1"/>
  <c r="H133" i="2" s="1"/>
  <c r="G134" i="2" a="1"/>
  <c r="G134" i="2" s="1"/>
  <c r="H134" i="2" s="1" a="1"/>
  <c r="H134" i="2" s="1"/>
  <c r="G130" i="2" a="1"/>
  <c r="G130" i="2" s="1"/>
  <c r="H130" i="2" s="1" a="1"/>
  <c r="H130" i="2" s="1"/>
  <c r="G131" i="2" a="1"/>
  <c r="G131" i="2" s="1"/>
  <c r="G135" i="2" a="1"/>
  <c r="G135" i="2" s="1"/>
  <c r="G136" i="2" a="1"/>
  <c r="G136" i="2" s="1"/>
  <c r="H136" i="2" s="1" a="1"/>
  <c r="H136" i="2" s="1"/>
  <c r="G137" i="2" a="1"/>
  <c r="G137" i="2" s="1"/>
  <c r="H137" i="2" s="1" a="1"/>
  <c r="H137" i="2" s="1"/>
  <c r="G138" i="2" a="1"/>
  <c r="G138" i="2" s="1"/>
  <c r="H138" i="2" s="1" a="1"/>
  <c r="H138" i="2" s="1"/>
  <c r="G139" i="2" a="1"/>
  <c r="G139" i="2" s="1"/>
  <c r="H139" i="2" s="1" a="1"/>
  <c r="H139" i="2" s="1"/>
  <c r="G140" i="2" a="1"/>
  <c r="G140" i="2" s="1"/>
  <c r="H140" i="2" s="1" a="1"/>
  <c r="H140" i="2" s="1"/>
  <c r="G141" i="2" a="1"/>
  <c r="G141" i="2" s="1"/>
  <c r="H141" i="2" s="1" a="1"/>
  <c r="H141" i="2" s="1"/>
  <c r="G142" i="2" a="1"/>
  <c r="G142" i="2" s="1"/>
  <c r="H142" i="2" s="1" a="1"/>
  <c r="H142" i="2" s="1"/>
  <c r="G143" i="2" a="1"/>
  <c r="G143" i="2" s="1"/>
  <c r="H143" i="2" s="1" a="1"/>
  <c r="H143" i="2" s="1"/>
  <c r="G115" i="2" l="1" a="1"/>
  <c r="G115" i="2" s="1"/>
  <c r="H115" i="2" s="1" a="1"/>
  <c r="H115" i="2" s="1"/>
  <c r="G230" i="2" l="1" a="1"/>
  <c r="G230" i="2" s="1"/>
  <c r="H230" i="2" s="1" a="1"/>
  <c r="H230" i="2" s="1"/>
  <c r="G229" i="2" a="1"/>
  <c r="G229" i="2" s="1"/>
  <c r="H229" i="2" s="1" a="1"/>
  <c r="H229" i="2" s="1"/>
  <c r="G228" i="2" a="1"/>
  <c r="G228" i="2" s="1"/>
  <c r="H228" i="2" s="1" a="1"/>
  <c r="H228" i="2" s="1"/>
  <c r="G225" i="2" a="1"/>
  <c r="G225" i="2" s="1"/>
  <c r="H225" i="2" s="1" a="1"/>
  <c r="H225" i="2" s="1"/>
  <c r="G224" i="2" a="1"/>
  <c r="G224" i="2" s="1"/>
  <c r="H224" i="2" s="1" a="1"/>
  <c r="H224" i="2" s="1"/>
  <c r="G223" i="2" a="1"/>
  <c r="G223" i="2" s="1"/>
  <c r="G222" i="2" a="1"/>
  <c r="G222" i="2" s="1"/>
  <c r="H222" i="2" s="1" a="1"/>
  <c r="H222" i="2" s="1"/>
  <c r="G221" i="2" a="1"/>
  <c r="G221" i="2" s="1"/>
  <c r="H221" i="2" s="1" a="1"/>
  <c r="H221" i="2" s="1"/>
  <c r="G220" i="2" a="1"/>
  <c r="G220" i="2" s="1"/>
  <c r="H220" i="2" s="1" a="1"/>
  <c r="H220" i="2" s="1"/>
  <c r="G219" i="2" a="1"/>
  <c r="G219" i="2" s="1"/>
  <c r="H219" i="2" s="1" a="1"/>
  <c r="H219" i="2" s="1"/>
  <c r="G218" i="2" a="1"/>
  <c r="G218" i="2" s="1"/>
  <c r="H218" i="2" s="1" a="1"/>
  <c r="H218" i="2" s="1"/>
  <c r="G217" i="2" a="1"/>
  <c r="G217" i="2" s="1"/>
  <c r="H217" i="2" s="1" a="1"/>
  <c r="H217" i="2" s="1"/>
  <c r="G90" i="2" a="1"/>
  <c r="G90" i="2" s="1"/>
  <c r="H90" i="2" s="1" a="1"/>
  <c r="H90" i="2" s="1"/>
  <c r="G60" i="2" a="1"/>
  <c r="G60" i="2" s="1"/>
  <c r="G48" i="2" a="1"/>
  <c r="G48" i="2" s="1"/>
  <c r="G36" i="2" a="1"/>
  <c r="G36" i="2" s="1"/>
  <c r="G24" i="2" a="1"/>
  <c r="G24" i="2" s="1"/>
  <c r="G213" i="2" a="1"/>
  <c r="G213" i="2" s="1"/>
  <c r="H213" i="2" s="1" a="1"/>
  <c r="H213" i="2" s="1"/>
  <c r="G214" i="2" a="1"/>
  <c r="G214" i="2" s="1"/>
  <c r="H214" i="2" s="1" a="1"/>
  <c r="H214" i="2" s="1"/>
  <c r="G231" i="2" a="1"/>
  <c r="G231" i="2" s="1"/>
  <c r="G232" i="2" a="1"/>
  <c r="G232" i="2" s="1"/>
  <c r="G233" i="2" a="1"/>
  <c r="G233" i="2" s="1"/>
  <c r="G234" i="2" a="1"/>
  <c r="G234" i="2" s="1"/>
  <c r="G235" i="2" a="1"/>
  <c r="G235" i="2" s="1"/>
  <c r="G236" i="2" a="1"/>
  <c r="G236" i="2" s="1"/>
  <c r="G237" i="2" a="1"/>
  <c r="G237" i="2" s="1"/>
  <c r="G238" i="2" a="1"/>
  <c r="G238" i="2" s="1"/>
  <c r="G239" i="2" a="1"/>
  <c r="G239" i="2" s="1"/>
  <c r="G240" i="2" a="1"/>
  <c r="G240" i="2" s="1"/>
  <c r="G241" i="2" a="1"/>
  <c r="G241" i="2" s="1"/>
  <c r="G242" i="2" a="1"/>
  <c r="G242" i="2" s="1"/>
  <c r="G243" i="2" a="1"/>
  <c r="G243" i="2" s="1"/>
  <c r="G244" i="2" a="1"/>
  <c r="G244" i="2" s="1"/>
  <c r="G245" i="2" a="1"/>
  <c r="G245" i="2" s="1"/>
  <c r="G246" i="2" a="1"/>
  <c r="G246" i="2" s="1"/>
  <c r="G247" i="2" a="1"/>
  <c r="G247" i="2" s="1"/>
  <c r="G248" i="2" a="1"/>
  <c r="G248" i="2" s="1"/>
  <c r="G249" i="2" a="1"/>
  <c r="G249" i="2" s="1"/>
  <c r="G250" i="2" a="1"/>
  <c r="G250" i="2" s="1"/>
  <c r="G251" i="2" a="1"/>
  <c r="G251" i="2" s="1"/>
  <c r="G252" i="2" a="1"/>
  <c r="G252" i="2" s="1"/>
  <c r="G253" i="2" a="1"/>
  <c r="G253" i="2" s="1"/>
  <c r="G254" i="2" a="1"/>
  <c r="G254" i="2" s="1"/>
  <c r="G255" i="2" a="1"/>
  <c r="G255" i="2" s="1"/>
  <c r="G256" i="2" a="1"/>
  <c r="G256" i="2" s="1"/>
  <c r="G257" i="2" a="1"/>
  <c r="G257" i="2" s="1"/>
  <c r="G258" i="2" a="1"/>
  <c r="G258" i="2" s="1"/>
  <c r="G259" i="2" a="1"/>
  <c r="G259" i="2" s="1"/>
  <c r="G260" i="2" a="1"/>
  <c r="G260" i="2" s="1"/>
  <c r="G261" i="2" a="1"/>
  <c r="G261" i="2" s="1"/>
  <c r="G262" i="2" a="1"/>
  <c r="G262" i="2" s="1"/>
  <c r="G263" i="2" a="1"/>
  <c r="G263" i="2" s="1"/>
  <c r="G264" i="2" a="1"/>
  <c r="G264" i="2" s="1"/>
  <c r="G265" i="2" a="1"/>
  <c r="G265" i="2" s="1"/>
  <c r="G266" i="2" a="1"/>
  <c r="G266" i="2" s="1"/>
  <c r="G267" i="2" a="1"/>
  <c r="G267" i="2" s="1"/>
  <c r="G268" i="2" a="1"/>
  <c r="G268" i="2" s="1"/>
  <c r="G269" i="2" a="1"/>
  <c r="G269" i="2" s="1"/>
  <c r="G270" i="2" a="1"/>
  <c r="G270" i="2" s="1"/>
  <c r="G271" i="2" a="1"/>
  <c r="G271" i="2" s="1"/>
  <c r="G272" i="2" a="1"/>
  <c r="G272" i="2" s="1"/>
  <c r="G273" i="2" a="1"/>
  <c r="G273" i="2" s="1"/>
  <c r="G274" i="2" a="1"/>
  <c r="G274" i="2" s="1"/>
  <c r="G275" i="2" a="1"/>
  <c r="G275" i="2" s="1"/>
  <c r="G276" i="2" a="1"/>
  <c r="G276" i="2" s="1"/>
  <c r="G277" i="2" a="1"/>
  <c r="G277" i="2" s="1"/>
  <c r="G278" i="2" a="1"/>
  <c r="G278" i="2" s="1"/>
  <c r="G279" i="2" a="1"/>
  <c r="G279" i="2" s="1"/>
  <c r="G280" i="2" a="1"/>
  <c r="G280" i="2" s="1"/>
  <c r="G281" i="2" a="1"/>
  <c r="G281" i="2" s="1"/>
  <c r="G282" i="2" a="1"/>
  <c r="G282" i="2" s="1"/>
  <c r="G283" i="2" a="1"/>
  <c r="G283" i="2" s="1"/>
  <c r="G284" i="2" a="1"/>
  <c r="G284" i="2" s="1"/>
  <c r="G285" i="2" a="1"/>
  <c r="G285" i="2" s="1"/>
  <c r="G286" i="2" a="1"/>
  <c r="G286" i="2" s="1"/>
  <c r="G287" i="2" a="1"/>
  <c r="G287" i="2" s="1"/>
  <c r="G288" i="2" a="1"/>
  <c r="G288" i="2" s="1"/>
  <c r="G289" i="2" a="1"/>
  <c r="G289" i="2" s="1"/>
  <c r="G290" i="2" a="1"/>
  <c r="G290" i="2" s="1"/>
  <c r="G291" i="2" a="1"/>
  <c r="G291" i="2" s="1"/>
  <c r="G292" i="2" a="1"/>
  <c r="G292" i="2" s="1"/>
  <c r="G293" i="2" a="1"/>
  <c r="G293" i="2" s="1"/>
  <c r="G294" i="2" a="1"/>
  <c r="G294" i="2" s="1"/>
  <c r="G295" i="2" a="1"/>
  <c r="G295" i="2" s="1"/>
  <c r="G296" i="2" a="1"/>
  <c r="G296" i="2" s="1"/>
  <c r="G297" i="2" a="1"/>
  <c r="G297" i="2" s="1"/>
  <c r="G212" i="2" a="1"/>
  <c r="G212" i="2" s="1"/>
  <c r="H212" i="2" s="1" a="1"/>
  <c r="H212" i="2" s="1"/>
  <c r="G201" i="2" a="1"/>
  <c r="G201" i="2" s="1"/>
  <c r="H201" i="2" s="1" a="1"/>
  <c r="H201" i="2" s="1"/>
  <c r="G202" i="2" a="1"/>
  <c r="G202" i="2" s="1"/>
  <c r="H202" i="2" s="1" a="1"/>
  <c r="H202" i="2" s="1"/>
  <c r="G203" i="2" a="1"/>
  <c r="G203" i="2" s="1"/>
  <c r="H203" i="2" s="1" a="1"/>
  <c r="H203" i="2" s="1"/>
  <c r="G204" i="2" a="1"/>
  <c r="G204" i="2" s="1"/>
  <c r="G205" i="2" a="1"/>
  <c r="G205" i="2" s="1"/>
  <c r="H205" i="2" s="1" a="1"/>
  <c r="H205" i="2" s="1"/>
  <c r="G206" i="2" a="1"/>
  <c r="G206" i="2" s="1"/>
  <c r="H206" i="2" s="1" a="1"/>
  <c r="H206" i="2" s="1"/>
  <c r="G207" i="2" a="1"/>
  <c r="G207" i="2" s="1"/>
  <c r="H207" i="2" s="1" a="1"/>
  <c r="H207" i="2" s="1"/>
  <c r="G208" i="2" a="1"/>
  <c r="G208" i="2" s="1"/>
  <c r="H208" i="2" s="1" a="1"/>
  <c r="H208" i="2" s="1"/>
  <c r="G209" i="2" a="1"/>
  <c r="G209" i="2" s="1"/>
  <c r="H209" i="2" s="1" a="1"/>
  <c r="H209" i="2" s="1"/>
  <c r="G200" i="2" a="1"/>
  <c r="G200" i="2" s="1"/>
  <c r="H200" i="2" s="1" a="1"/>
  <c r="H200" i="2" s="1"/>
  <c r="G186" i="2" a="1"/>
  <c r="G186" i="2" s="1"/>
  <c r="H186" i="2" s="1" a="1"/>
  <c r="H186" i="2" s="1"/>
  <c r="G187" i="2" a="1"/>
  <c r="G187" i="2" s="1"/>
  <c r="H187" i="2" s="1" a="1"/>
  <c r="H187" i="2" s="1"/>
  <c r="G188" i="2" a="1"/>
  <c r="G188" i="2" s="1"/>
  <c r="H188" i="2" s="1" a="1"/>
  <c r="H188" i="2" s="1"/>
  <c r="G189" i="2" a="1"/>
  <c r="G189" i="2" s="1"/>
  <c r="H189" i="2" s="1" a="1"/>
  <c r="H189" i="2" s="1"/>
  <c r="G190" i="2" a="1"/>
  <c r="G190" i="2" s="1"/>
  <c r="G191" i="2" a="1"/>
  <c r="G191" i="2" s="1"/>
  <c r="H191" i="2" s="1" a="1"/>
  <c r="H191" i="2" s="1"/>
  <c r="G192" i="2" a="1"/>
  <c r="G192" i="2" s="1"/>
  <c r="G193" i="2" a="1"/>
  <c r="G193" i="2" s="1"/>
  <c r="H193" i="2" s="1" a="1"/>
  <c r="H193" i="2" s="1"/>
  <c r="G194" i="2" a="1"/>
  <c r="G194" i="2" s="1"/>
  <c r="H194" i="2" s="1" a="1"/>
  <c r="H194" i="2" s="1"/>
  <c r="G195" i="2" a="1"/>
  <c r="G195" i="2" s="1"/>
  <c r="H195" i="2" s="1" a="1"/>
  <c r="H195" i="2" s="1"/>
  <c r="G196" i="2" a="1"/>
  <c r="G196" i="2" s="1"/>
  <c r="H196" i="2" s="1" a="1"/>
  <c r="H196" i="2" s="1"/>
  <c r="G197" i="2" a="1"/>
  <c r="G197" i="2" s="1"/>
  <c r="H197" i="2" s="1" a="1"/>
  <c r="H197" i="2" s="1"/>
  <c r="G185" i="2" a="1"/>
  <c r="G185" i="2" s="1"/>
  <c r="G174" i="2" a="1"/>
  <c r="G174" i="2" s="1"/>
  <c r="H174" i="2" s="1" a="1"/>
  <c r="H174" i="2" s="1"/>
  <c r="G175" i="2" a="1"/>
  <c r="G175" i="2" s="1"/>
  <c r="H175" i="2" s="1" a="1"/>
  <c r="H175" i="2" s="1"/>
  <c r="G176" i="2" a="1"/>
  <c r="G176" i="2" s="1"/>
  <c r="H176" i="2" s="1" a="1"/>
  <c r="H176" i="2" s="1"/>
  <c r="G177" i="2" a="1"/>
  <c r="G177" i="2" s="1"/>
  <c r="G178" i="2" a="1"/>
  <c r="G178" i="2" s="1"/>
  <c r="H178" i="2" s="1" a="1"/>
  <c r="H178" i="2" s="1"/>
  <c r="G179" i="2" a="1"/>
  <c r="G179" i="2" s="1"/>
  <c r="H179" i="2" s="1" a="1"/>
  <c r="H179" i="2" s="1"/>
  <c r="G180" i="2" a="1"/>
  <c r="G180" i="2" s="1"/>
  <c r="H180" i="2" s="1" a="1"/>
  <c r="H180" i="2" s="1"/>
  <c r="G181" i="2" a="1"/>
  <c r="G181" i="2" s="1"/>
  <c r="H181" i="2" s="1" a="1"/>
  <c r="H181" i="2" s="1"/>
  <c r="G182" i="2" a="1"/>
  <c r="G182" i="2" s="1"/>
  <c r="H182" i="2" s="1" a="1"/>
  <c r="H182" i="2" s="1"/>
  <c r="G173" i="2" a="1"/>
  <c r="G173" i="2" s="1"/>
  <c r="H173" i="2" s="1" a="1"/>
  <c r="H173" i="2" s="1"/>
  <c r="G161" i="2" a="1"/>
  <c r="G161" i="2" s="1"/>
  <c r="H161" i="2" s="1" a="1"/>
  <c r="H161" i="2" s="1"/>
  <c r="G162" i="2" a="1"/>
  <c r="G162" i="2" s="1"/>
  <c r="H162" i="2" s="1" a="1"/>
  <c r="H162" i="2" s="1"/>
  <c r="G163" i="2" a="1"/>
  <c r="G163" i="2" s="1"/>
  <c r="H163" i="2" s="1" a="1"/>
  <c r="H163" i="2" s="1"/>
  <c r="G164" i="2" a="1"/>
  <c r="G164" i="2" s="1"/>
  <c r="H164" i="2" s="1" a="1"/>
  <c r="H164" i="2" s="1"/>
  <c r="G165" i="2" a="1"/>
  <c r="G165" i="2" s="1"/>
  <c r="H165" i="2" s="1" a="1"/>
  <c r="H165" i="2" s="1"/>
  <c r="G166" i="2" a="1"/>
  <c r="G166" i="2" s="1"/>
  <c r="G167" i="2" a="1"/>
  <c r="G167" i="2" s="1"/>
  <c r="H167" i="2" s="1" a="1"/>
  <c r="H167" i="2" s="1"/>
  <c r="G168" i="2" a="1"/>
  <c r="G168" i="2" s="1"/>
  <c r="H168" i="2" s="1" a="1"/>
  <c r="H168" i="2" s="1"/>
  <c r="G160" i="2" a="1"/>
  <c r="G160" i="2" s="1"/>
  <c r="H160" i="2" s="1" a="1"/>
  <c r="H160" i="2" s="1"/>
  <c r="G157" i="2" a="1"/>
  <c r="G157" i="2" s="1"/>
  <c r="H157" i="2" s="1" a="1"/>
  <c r="H157" i="2" s="1"/>
  <c r="G144" i="2" a="1"/>
  <c r="G144" i="2" s="1"/>
  <c r="H144" i="2" s="1" a="1"/>
  <c r="H144" i="2" s="1"/>
  <c r="G145" i="2" a="1"/>
  <c r="G145" i="2" s="1"/>
  <c r="G146" i="2" a="1"/>
  <c r="G146" i="2" s="1"/>
  <c r="H146" i="2" s="1" a="1"/>
  <c r="H146" i="2" s="1"/>
  <c r="G147" i="2" a="1"/>
  <c r="G147" i="2" s="1"/>
  <c r="G148" i="2" a="1"/>
  <c r="G148" i="2" s="1"/>
  <c r="H148" i="2" s="1" a="1"/>
  <c r="H148" i="2" s="1"/>
  <c r="G149" i="2" a="1"/>
  <c r="G149" i="2" s="1"/>
  <c r="H149" i="2" s="1" a="1"/>
  <c r="H149" i="2" s="1"/>
  <c r="G150" i="2" a="1"/>
  <c r="G150" i="2" s="1"/>
  <c r="G151" i="2" a="1"/>
  <c r="G151" i="2" s="1"/>
  <c r="H151" i="2" s="1" a="1"/>
  <c r="H151" i="2" s="1"/>
  <c r="G152" i="2" a="1"/>
  <c r="G152" i="2" s="1"/>
  <c r="H152" i="2" s="1" a="1"/>
  <c r="H152" i="2" s="1"/>
  <c r="G153" i="2" a="1"/>
  <c r="G153" i="2" s="1"/>
  <c r="H153" i="2" s="1" a="1"/>
  <c r="H153" i="2" s="1"/>
  <c r="G154" i="2" a="1"/>
  <c r="G154" i="2" s="1"/>
  <c r="H154" i="2" s="1" a="1"/>
  <c r="H154" i="2" s="1"/>
  <c r="G155" i="2" a="1"/>
  <c r="G155" i="2" s="1"/>
  <c r="H155" i="2" s="1" a="1"/>
  <c r="H155" i="2" s="1"/>
  <c r="G156" i="2" a="1"/>
  <c r="G156" i="2" s="1"/>
  <c r="H156" i="2" s="1" a="1"/>
  <c r="H156" i="2" s="1"/>
  <c r="G119" i="2" a="1"/>
  <c r="G119" i="2" s="1"/>
  <c r="H119" i="2" s="1" a="1"/>
  <c r="H119" i="2" s="1"/>
  <c r="G120" i="2" a="1"/>
  <c r="G120" i="2" s="1"/>
  <c r="G121" i="2" a="1"/>
  <c r="G121" i="2" s="1"/>
  <c r="H121" i="2" s="1" a="1"/>
  <c r="H121" i="2" s="1"/>
  <c r="G122" i="2" a="1"/>
  <c r="G122" i="2" s="1"/>
  <c r="G123" i="2" a="1"/>
  <c r="G123" i="2" s="1"/>
  <c r="H123" i="2" s="1" a="1"/>
  <c r="H123" i="2" s="1"/>
  <c r="G124" i="2" a="1"/>
  <c r="G124" i="2" s="1"/>
  <c r="H124" i="2" s="1" a="1"/>
  <c r="H124" i="2" s="1"/>
  <c r="G125" i="2" a="1"/>
  <c r="G125" i="2" s="1"/>
  <c r="H125" i="2" s="1" a="1"/>
  <c r="H125" i="2" s="1"/>
  <c r="G126" i="2" a="1"/>
  <c r="G126" i="2" s="1"/>
  <c r="G127" i="2" a="1"/>
  <c r="G127" i="2" s="1"/>
  <c r="H127" i="2" s="1" a="1"/>
  <c r="H127" i="2" s="1"/>
  <c r="G118" i="2" a="1"/>
  <c r="G118" i="2" s="1"/>
  <c r="H118" i="2" s="1" a="1"/>
  <c r="H118" i="2" s="1"/>
  <c r="G104" i="2" a="1"/>
  <c r="G104" i="2" s="1"/>
  <c r="H104" i="2" s="1" a="1"/>
  <c r="H104" i="2" s="1"/>
  <c r="G105" i="2" a="1"/>
  <c r="G105" i="2" s="1"/>
  <c r="G106" i="2" a="1"/>
  <c r="G106" i="2" s="1"/>
  <c r="G107" i="2" a="1"/>
  <c r="G107" i="2" s="1"/>
  <c r="H107" i="2" s="1" a="1"/>
  <c r="H107" i="2" s="1"/>
  <c r="G108" i="2" a="1"/>
  <c r="G108" i="2" s="1"/>
  <c r="G109" i="2" a="1"/>
  <c r="G109" i="2" s="1"/>
  <c r="H109" i="2" s="1" a="1"/>
  <c r="H109" i="2" s="1"/>
  <c r="G110" i="2" a="1"/>
  <c r="G110" i="2" s="1"/>
  <c r="G111" i="2" a="1"/>
  <c r="G111" i="2" s="1"/>
  <c r="H111" i="2" s="1" a="1"/>
  <c r="H111" i="2" s="1"/>
  <c r="G112" i="2" a="1"/>
  <c r="G112" i="2" s="1"/>
  <c r="G113" i="2" a="1"/>
  <c r="G113" i="2" s="1"/>
  <c r="H113" i="2" s="1" a="1"/>
  <c r="H113" i="2" s="1"/>
  <c r="G114" i="2" a="1"/>
  <c r="G114" i="2" s="1"/>
  <c r="G103" i="2" a="1"/>
  <c r="G103" i="2" s="1"/>
  <c r="H103" i="2" s="1" a="1"/>
  <c r="H103" i="2" s="1"/>
  <c r="G94" i="2" a="1"/>
  <c r="G94" i="2" s="1"/>
  <c r="H94" i="2" s="1" a="1"/>
  <c r="H94" i="2" s="1"/>
  <c r="G95" i="2" a="1"/>
  <c r="G95" i="2" s="1"/>
  <c r="G96" i="2" a="1"/>
  <c r="G96" i="2" s="1"/>
  <c r="H96" i="2" s="1" a="1"/>
  <c r="H96" i="2" s="1"/>
  <c r="G97" i="2" a="1"/>
  <c r="G97" i="2" s="1"/>
  <c r="H97" i="2" s="1" a="1"/>
  <c r="H97" i="2" s="1"/>
  <c r="G98" i="2" a="1"/>
  <c r="G98" i="2" s="1"/>
  <c r="H98" i="2" s="1" a="1"/>
  <c r="H98" i="2" s="1"/>
  <c r="G99" i="2" a="1"/>
  <c r="G99" i="2" s="1"/>
  <c r="H99" i="2" s="1" a="1"/>
  <c r="H99" i="2" s="1"/>
  <c r="G100" i="2" a="1"/>
  <c r="G100" i="2" s="1"/>
  <c r="H100" i="2" s="1" a="1"/>
  <c r="H100" i="2" s="1"/>
  <c r="G93" i="2" a="1"/>
  <c r="G93" i="2" s="1"/>
  <c r="H93" i="2" s="1" a="1"/>
  <c r="H93" i="2" s="1"/>
  <c r="G80" i="2" a="1"/>
  <c r="G80" i="2" s="1"/>
  <c r="H80" i="2" s="1" a="1"/>
  <c r="H80" i="2" s="1"/>
  <c r="G75" i="2" a="1"/>
  <c r="G75" i="2" s="1"/>
  <c r="G76" i="2" a="1"/>
  <c r="G76" i="2" s="1"/>
  <c r="H76" i="2" s="1" a="1"/>
  <c r="H76" i="2" s="1"/>
  <c r="G77" i="2" a="1"/>
  <c r="G77" i="2" s="1"/>
  <c r="G78" i="2" a="1"/>
  <c r="G78" i="2" s="1"/>
  <c r="H78" i="2" s="1" a="1"/>
  <c r="H78" i="2" s="1"/>
  <c r="G79" i="2" a="1"/>
  <c r="G79" i="2" s="1"/>
  <c r="H79" i="2" s="1" a="1"/>
  <c r="H79" i="2" s="1"/>
  <c r="G81" i="2" a="1"/>
  <c r="G81" i="2" s="1"/>
  <c r="H81" i="2" s="1" a="1"/>
  <c r="H81" i="2" s="1"/>
  <c r="G82" i="2" a="1"/>
  <c r="G82" i="2" s="1"/>
  <c r="G83" i="2" a="1"/>
  <c r="G83" i="2" s="1"/>
  <c r="H83" i="2" s="1" a="1"/>
  <c r="H83" i="2" s="1"/>
  <c r="G84" i="2" a="1"/>
  <c r="G84" i="2" s="1"/>
  <c r="H84" i="2" s="1" a="1"/>
  <c r="H84" i="2" s="1"/>
  <c r="G85" i="2" a="1"/>
  <c r="G85" i="2" s="1"/>
  <c r="H85" i="2" s="1" a="1"/>
  <c r="H85" i="2" s="1"/>
  <c r="G86" i="2" a="1"/>
  <c r="G86" i="2" s="1"/>
  <c r="G87" i="2" a="1"/>
  <c r="G87" i="2" s="1"/>
  <c r="G88" i="2" a="1"/>
  <c r="G88" i="2" s="1"/>
  <c r="G89" i="2" a="1"/>
  <c r="G89" i="2" s="1"/>
  <c r="H89" i="2" s="1" a="1"/>
  <c r="H89" i="2" s="1"/>
  <c r="G74" i="2" a="1"/>
  <c r="G74" i="2" s="1"/>
  <c r="H74" i="2" s="1" a="1"/>
  <c r="H74" i="2" s="1"/>
  <c r="G12" i="2" a="1"/>
  <c r="G12" i="2" s="1"/>
  <c r="G13" i="2" a="1"/>
  <c r="G13" i="2" s="1"/>
  <c r="G14" i="2" a="1"/>
  <c r="G14" i="2" s="1"/>
  <c r="H14" i="2" s="1" a="1"/>
  <c r="H14" i="2" s="1"/>
  <c r="G15" i="2" a="1"/>
  <c r="G15" i="2" s="1"/>
  <c r="H15" i="2" s="1" a="1"/>
  <c r="H15" i="2" s="1"/>
  <c r="G16" i="2" a="1"/>
  <c r="G16" i="2" s="1"/>
  <c r="H16" i="2" s="1" a="1"/>
  <c r="H16" i="2" s="1"/>
  <c r="G17" i="2" a="1"/>
  <c r="G17" i="2" s="1"/>
  <c r="H17" i="2" s="1" a="1"/>
  <c r="H17" i="2" s="1"/>
  <c r="G18" i="2" a="1"/>
  <c r="G18" i="2" s="1"/>
  <c r="H18" i="2" s="1" a="1"/>
  <c r="H18" i="2" s="1"/>
  <c r="G19" i="2" a="1"/>
  <c r="G19" i="2" s="1"/>
  <c r="H19" i="2" s="1" a="1"/>
  <c r="H19" i="2" s="1"/>
  <c r="G20" i="2" a="1"/>
  <c r="G20" i="2" s="1"/>
  <c r="H20" i="2" s="1" a="1"/>
  <c r="H20" i="2" s="1"/>
  <c r="G21" i="2" a="1"/>
  <c r="G21" i="2" s="1"/>
  <c r="G22" i="2" a="1"/>
  <c r="G22" i="2" s="1"/>
  <c r="G25" i="2" a="1"/>
  <c r="G25" i="2" s="1"/>
  <c r="G26" i="2" a="1"/>
  <c r="G26" i="2" s="1"/>
  <c r="H26" i="2" s="1" a="1"/>
  <c r="H26" i="2" s="1"/>
  <c r="G27" i="2" a="1"/>
  <c r="G27" i="2" s="1"/>
  <c r="H27" i="2" s="1" a="1"/>
  <c r="H27" i="2" s="1"/>
  <c r="G28" i="2" a="1"/>
  <c r="G28" i="2" s="1"/>
  <c r="H28" i="2" s="1" a="1"/>
  <c r="H28" i="2" s="1"/>
  <c r="G29" i="2" a="1"/>
  <c r="G29" i="2" s="1"/>
  <c r="H29" i="2" s="1" a="1"/>
  <c r="H29" i="2" s="1"/>
  <c r="G30" i="2" a="1"/>
  <c r="G30" i="2" s="1"/>
  <c r="H30" i="2" s="1" a="1"/>
  <c r="H30" i="2" s="1"/>
  <c r="G31" i="2" a="1"/>
  <c r="G31" i="2" s="1"/>
  <c r="H31" i="2" s="1" a="1"/>
  <c r="H31" i="2" s="1"/>
  <c r="G32" i="2" a="1"/>
  <c r="G32" i="2" s="1"/>
  <c r="H32" i="2" s="1" a="1"/>
  <c r="H32" i="2" s="1"/>
  <c r="G33" i="2" a="1"/>
  <c r="G33" i="2" s="1"/>
  <c r="G34" i="2" a="1"/>
  <c r="G34" i="2" s="1"/>
  <c r="H34" i="2" s="1" a="1"/>
  <c r="H34" i="2" s="1"/>
  <c r="G37" i="2" a="1"/>
  <c r="G37" i="2" s="1"/>
  <c r="G38" i="2" a="1"/>
  <c r="G38" i="2" s="1"/>
  <c r="H38" i="2" s="1" a="1"/>
  <c r="H38" i="2" s="1"/>
  <c r="G39" i="2" a="1"/>
  <c r="G39" i="2" s="1"/>
  <c r="H39" i="2" s="1" a="1"/>
  <c r="H39" i="2" s="1"/>
  <c r="G40" i="2" a="1"/>
  <c r="G40" i="2" s="1"/>
  <c r="H40" i="2" s="1" a="1"/>
  <c r="H40" i="2" s="1"/>
  <c r="G41" i="2" a="1"/>
  <c r="G41" i="2" s="1"/>
  <c r="H41" i="2" s="1" a="1"/>
  <c r="H41" i="2" s="1"/>
  <c r="G42" i="2" a="1"/>
  <c r="G42" i="2" s="1"/>
  <c r="H42" i="2" s="1" a="1"/>
  <c r="H42" i="2" s="1"/>
  <c r="G43" i="2" a="1"/>
  <c r="G43" i="2" s="1"/>
  <c r="H43" i="2" s="1" a="1"/>
  <c r="H43" i="2" s="1"/>
  <c r="G44" i="2" a="1"/>
  <c r="G44" i="2" s="1"/>
  <c r="H44" i="2" s="1" a="1"/>
  <c r="H44" i="2" s="1"/>
  <c r="G45" i="2" a="1"/>
  <c r="G45" i="2" s="1"/>
  <c r="G46" i="2" a="1"/>
  <c r="G46" i="2" s="1"/>
  <c r="H46" i="2" s="1" a="1"/>
  <c r="H46" i="2" s="1"/>
  <c r="G49" i="2" a="1"/>
  <c r="G49" i="2" s="1"/>
  <c r="G50" i="2" a="1"/>
  <c r="G50" i="2" s="1"/>
  <c r="H50" i="2" s="1" a="1"/>
  <c r="H50" i="2" s="1"/>
  <c r="G51" i="2" a="1"/>
  <c r="G51" i="2" s="1"/>
  <c r="H51" i="2" s="1" a="1"/>
  <c r="H51" i="2" s="1"/>
  <c r="G52" i="2" a="1"/>
  <c r="G52" i="2" s="1"/>
  <c r="H52" i="2" s="1" a="1"/>
  <c r="H52" i="2" s="1"/>
  <c r="G53" i="2" a="1"/>
  <c r="G53" i="2" s="1"/>
  <c r="H53" i="2" s="1" a="1"/>
  <c r="H53" i="2" s="1"/>
  <c r="G54" i="2" a="1"/>
  <c r="G54" i="2" s="1"/>
  <c r="H54" i="2" s="1" a="1"/>
  <c r="H54" i="2" s="1"/>
  <c r="G55" i="2" a="1"/>
  <c r="G55" i="2" s="1"/>
  <c r="H55" i="2" s="1" a="1"/>
  <c r="H55" i="2" s="1"/>
  <c r="G56" i="2" a="1"/>
  <c r="G56" i="2" s="1"/>
  <c r="H56" i="2" s="1" a="1"/>
  <c r="H56" i="2" s="1"/>
  <c r="G57" i="2" a="1"/>
  <c r="G57" i="2" s="1"/>
  <c r="G58" i="2" a="1"/>
  <c r="G58" i="2" s="1"/>
  <c r="H58" i="2" s="1" a="1"/>
  <c r="H58" i="2" s="1"/>
  <c r="G61" i="2" a="1"/>
  <c r="G61" i="2" s="1"/>
  <c r="G62" i="2" a="1"/>
  <c r="G62" i="2" s="1"/>
  <c r="H62" i="2" s="1" a="1"/>
  <c r="H62" i="2" s="1"/>
  <c r="G63" i="2" a="1"/>
  <c r="G63" i="2" s="1"/>
  <c r="H63" i="2" s="1" a="1"/>
  <c r="H63" i="2" s="1"/>
  <c r="G64" i="2" a="1"/>
  <c r="G64" i="2" s="1"/>
  <c r="H64" i="2" s="1" a="1"/>
  <c r="H64" i="2" s="1"/>
  <c r="G65" i="2" a="1"/>
  <c r="G65" i="2" s="1"/>
  <c r="H65" i="2" s="1" a="1"/>
  <c r="H65" i="2" s="1"/>
  <c r="G66" i="2" a="1"/>
  <c r="G66" i="2" s="1"/>
  <c r="H66" i="2" s="1" a="1"/>
  <c r="H66" i="2" s="1"/>
  <c r="G67" i="2" a="1"/>
  <c r="G67" i="2" s="1"/>
  <c r="H67" i="2" s="1" a="1"/>
  <c r="H67" i="2" s="1"/>
  <c r="G68" i="2" a="1"/>
  <c r="G68" i="2" s="1"/>
  <c r="G69" i="2" a="1"/>
  <c r="G69" i="2" s="1"/>
  <c r="G70" i="2" a="1"/>
  <c r="G70" i="2" s="1"/>
  <c r="H70" i="2" s="1" a="1"/>
  <c r="H70" i="2" s="1"/>
  <c r="G6" i="2" a="1"/>
  <c r="G6" i="2" s="1"/>
  <c r="G7" i="2" a="1"/>
  <c r="G7" i="2" s="1"/>
  <c r="H7" i="2" s="1" a="1"/>
  <c r="H7" i="2" s="1"/>
  <c r="G8" i="2" a="1"/>
  <c r="G8" i="2" s="1"/>
  <c r="H8" i="2" s="1" a="1"/>
  <c r="H8" i="2" s="1"/>
  <c r="G9" i="2" a="1"/>
  <c r="G9" i="2" s="1"/>
  <c r="H9" i="2" s="1" a="1"/>
  <c r="H9" i="2" s="1"/>
  <c r="G10" i="2" a="1"/>
  <c r="G10" i="2" s="1"/>
  <c r="H11" i="2" a="1"/>
  <c r="H11" i="2" s="1"/>
  <c r="G5" i="2" a="1"/>
  <c r="G5" i="2" s="1"/>
  <c r="B8" i="13" l="1"/>
  <c r="B6" i="13"/>
  <c r="B7" i="13"/>
  <c r="H185" i="2" a="1"/>
  <c r="H185" i="2" s="1"/>
  <c r="H183" i="2" s="1" a="1"/>
  <c r="H183" i="2" s="1"/>
  <c r="H5" i="2" a="1"/>
  <c r="H5" i="2" s="1"/>
  <c r="H68" i="2" a="1"/>
  <c r="H68" i="2" s="1"/>
  <c r="H87" i="2" a="1"/>
  <c r="H87" i="2" s="1"/>
  <c r="B10" i="1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<sst xmlns="http://schemas.openxmlformats.org/spreadsheetml/2006/main" count="209" uniqueCount="100">
  <si>
    <t>Géré par</t>
  </si>
  <si>
    <t>Date de début</t>
  </si>
  <si>
    <t>Date fin prévue</t>
  </si>
  <si>
    <t>Statut</t>
  </si>
  <si>
    <t>Avancement</t>
  </si>
  <si>
    <t>Septembre</t>
  </si>
  <si>
    <t>Octobre</t>
  </si>
  <si>
    <t>Novembre</t>
  </si>
  <si>
    <t>Décembre</t>
  </si>
  <si>
    <t>Priorité</t>
  </si>
  <si>
    <t>Terminé</t>
  </si>
  <si>
    <t>?</t>
  </si>
  <si>
    <t>A venir</t>
  </si>
  <si>
    <t>En cours</t>
  </si>
  <si>
    <t>3 otobre</t>
  </si>
  <si>
    <t>aout-22</t>
  </si>
  <si>
    <t>Durée estimée (j-h)</t>
  </si>
  <si>
    <t>1er-mars-23</t>
  </si>
  <si>
    <t>0,5 ?</t>
  </si>
  <si>
    <t>Personne</t>
  </si>
  <si>
    <t>nov-22 ?</t>
  </si>
  <si>
    <t>sept-2025 ?</t>
  </si>
  <si>
    <t>TOTAL</t>
  </si>
  <si>
    <t>Total</t>
  </si>
  <si>
    <t>Projets dédiés</t>
  </si>
  <si>
    <t>J-h exploités global</t>
  </si>
  <si>
    <t>J-h annuels restants disponibles</t>
  </si>
  <si>
    <t>Non commencé</t>
  </si>
  <si>
    <t>Nombre des tâches</t>
  </si>
  <si>
    <t>Jours fériés</t>
  </si>
  <si>
    <t>Jour de l'an</t>
  </si>
  <si>
    <t>Pâques</t>
  </si>
  <si>
    <t>Lundi de Pâques</t>
  </si>
  <si>
    <t>Fête du Travail</t>
  </si>
  <si>
    <t>Fête nationale du 8 mai 1945</t>
  </si>
  <si>
    <t>Ascension</t>
  </si>
  <si>
    <t>Lundi de Pentecôte</t>
  </si>
  <si>
    <t>Fête Nationale du 14 juillet</t>
  </si>
  <si>
    <t>Assomption</t>
  </si>
  <si>
    <t>Toussaint</t>
  </si>
  <si>
    <t>Armistice</t>
  </si>
  <si>
    <t>Jour de Noël</t>
  </si>
  <si>
    <t>Date</t>
  </si>
  <si>
    <t>Nombre jours ouvrés</t>
  </si>
  <si>
    <t>Année</t>
  </si>
  <si>
    <t>365 jours - 105 jours de week-end - 7 jours fériés (hors jour de solidarité)</t>
  </si>
  <si>
    <t>Etat tâches</t>
  </si>
  <si>
    <t>Nombre de projets total</t>
  </si>
  <si>
    <t>Nombre projets priorité 1</t>
  </si>
  <si>
    <t>Nombre projets priorité 2</t>
  </si>
  <si>
    <t>Nombre projets priorité 3</t>
  </si>
  <si>
    <t>Nombre de projets</t>
  </si>
  <si>
    <t>Nombre de tâches</t>
  </si>
  <si>
    <t>J-h consommés mois en cours</t>
  </si>
  <si>
    <t>lot</t>
  </si>
  <si>
    <t>tache</t>
  </si>
  <si>
    <t>tache 1</t>
  </si>
  <si>
    <t>tache 2</t>
  </si>
  <si>
    <t>tache 3</t>
  </si>
  <si>
    <t>Projet 1</t>
  </si>
  <si>
    <t>Projet 2</t>
  </si>
  <si>
    <t>Nom1</t>
  </si>
  <si>
    <t>Nom3</t>
  </si>
  <si>
    <t>Nom2</t>
  </si>
  <si>
    <t xml:space="preserve">tache </t>
  </si>
  <si>
    <t>Nom4</t>
  </si>
  <si>
    <t>Nom5</t>
  </si>
  <si>
    <t>Nom6</t>
  </si>
  <si>
    <t>Nom7</t>
  </si>
  <si>
    <t>Nom8</t>
  </si>
  <si>
    <t>Nom9</t>
  </si>
  <si>
    <t>Nom10</t>
  </si>
  <si>
    <t>Projet 1 + projet2</t>
  </si>
  <si>
    <t>Projet 3 + projet5</t>
  </si>
  <si>
    <t>formule basee sur j ouvres restant depuis 15 aout, 97</t>
  </si>
  <si>
    <t>je cherche cette formule ci desssus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</si>
  <si>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</si>
  <si>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</si>
  <si>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</si>
  <si>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</si>
  <si>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</si>
  <si>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</si>
  <si>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</si>
  <si>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</si>
  <si>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</si>
  <si>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</si>
  <si>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</si>
  <si>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</si>
  <si>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</si>
  <si>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</si>
  <si>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</si>
  <si>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</si>
  <si>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</si>
  <si>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</si>
  <si>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</si>
  <si>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</si>
  <si>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</si>
  <si>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</si>
  <si>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formule ?</t>
  </si>
  <si>
    <t>ligne rosées et vertes a sauter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</si>
</sst>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40C]d\ mmmm\ yyyy;@"/>
    <numFmt numFmtId="166" formatCode="d/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rgb="FFED7D31"/>
        <bgColor rgb="FFED7D31"/>
      </patternFill>
    </fill>
  </fills>
  <borders count="24">
    <border>
      <left/>
      <right/>
      <top/>
      <bottom/>
      <diagonal/>
    </border>
    <border>
      <left style="mediumDashed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Dashed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Dashed">
        <color indexed="64"/>
      </left>
      <right/>
      <top style="thin">
        <color auto="1"/>
      </top>
      <bottom/>
      <diagonal/>
    </border>
    <border>
      <left/>
      <right style="mediumDashed">
        <color indexed="64"/>
      </right>
      <top style="thin">
        <color auto="1"/>
      </top>
      <bottom/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0" borderId="0"/>
    <xf numFmtId="9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2" fillId="2" borderId="0" xfId="1" applyFont="1" applyFill="1" applyAlignment="1">
      <alignment horizontal="center" vertical="center"/>
    </xf>
    <xf numFmtId="0" fontId="4" fillId="0" borderId="0" xfId="1" applyFont="1" applyAlignment="1">
      <alignment vertical="center"/>
    </xf>
    <xf numFmtId="0" fontId="3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3" borderId="0" xfId="1" applyFill="1" applyAlignment="1">
      <alignment horizontal="center" vertical="center"/>
    </xf>
    <xf numFmtId="0" fontId="3" fillId="0" borderId="8" xfId="1" applyBorder="1" applyAlignment="1">
      <alignment vertical="center"/>
    </xf>
    <xf numFmtId="0" fontId="3" fillId="0" borderId="9" xfId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0" xfId="1" applyAlignment="1">
      <alignment horizontal="center" vertical="center"/>
    </xf>
    <xf numFmtId="0" fontId="2" fillId="4" borderId="0" xfId="1" applyFont="1" applyFill="1" applyAlignment="1">
      <alignment horizontal="left" vertical="center" indent="3"/>
    </xf>
    <xf numFmtId="0" fontId="2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horizontal="left" vertical="center" indent="2"/>
    </xf>
    <xf numFmtId="0" fontId="3" fillId="0" borderId="10" xfId="1" applyBorder="1" applyAlignment="1">
      <alignment vertical="center"/>
    </xf>
    <xf numFmtId="0" fontId="1" fillId="0" borderId="0" xfId="1" applyFont="1" applyAlignment="1">
      <alignment horizontal="center" vertical="center"/>
    </xf>
    <xf numFmtId="0" fontId="3" fillId="0" borderId="0" xfId="1" applyAlignment="1">
      <alignment horizontal="left" vertical="center"/>
    </xf>
    <xf numFmtId="14" fontId="3" fillId="0" borderId="0" xfId="1" applyNumberFormat="1" applyAlignment="1">
      <alignment horizontal="center" vertical="center"/>
    </xf>
    <xf numFmtId="0" fontId="2" fillId="4" borderId="0" xfId="1" applyFont="1" applyFill="1" applyAlignment="1">
      <alignment vertical="center"/>
    </xf>
    <xf numFmtId="0" fontId="2" fillId="0" borderId="0" xfId="1" applyFont="1" applyAlignment="1">
      <alignment horizontal="left" vertical="center"/>
    </xf>
    <xf numFmtId="0" fontId="2" fillId="4" borderId="0" xfId="1" applyFont="1" applyFill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3" fillId="5" borderId="0" xfId="1" applyFill="1" applyAlignment="1">
      <alignment horizontal="center" vertical="center"/>
    </xf>
    <xf numFmtId="0" fontId="3" fillId="0" borderId="11" xfId="1" applyBorder="1" applyAlignment="1">
      <alignment vertical="center"/>
    </xf>
    <xf numFmtId="0" fontId="3" fillId="0" borderId="0" xfId="1" applyFill="1" applyAlignment="1">
      <alignment horizontal="center"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3" fillId="0" borderId="0" xfId="1" applyFill="1" applyAlignment="1">
      <alignment vertical="center"/>
    </xf>
    <xf numFmtId="0" fontId="3" fillId="0" borderId="10" xfId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0" fillId="0" borderId="0" xfId="1" applyFont="1" applyFill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4" borderId="0" xfId="1" applyFont="1" applyFill="1" applyAlignment="1">
      <alignment vertical="center"/>
    </xf>
    <xf numFmtId="0" fontId="3" fillId="6" borderId="0" xfId="1" applyFill="1" applyAlignment="1">
      <alignment horizontal="center" vertical="center"/>
    </xf>
    <xf numFmtId="0" fontId="3" fillId="7" borderId="0" xfId="1" applyFill="1" applyAlignment="1">
      <alignment horizontal="center" vertical="center"/>
    </xf>
    <xf numFmtId="0" fontId="3" fillId="8" borderId="0" xfId="1" applyFill="1" applyAlignment="1">
      <alignment horizontal="center" vertical="center"/>
    </xf>
    <xf numFmtId="0" fontId="0" fillId="0" borderId="0" xfId="1" applyFont="1" applyAlignment="1">
      <alignment horizontal="left" vertical="center"/>
    </xf>
    <xf numFmtId="14" fontId="1" fillId="0" borderId="0" xfId="1" applyNumberFormat="1" applyFont="1" applyFill="1" applyAlignment="1">
      <alignment horizontal="center" vertical="center"/>
    </xf>
    <xf numFmtId="0" fontId="3" fillId="3" borderId="0" xfId="1" applyFill="1" applyBorder="1" applyAlignment="1">
      <alignment horizontal="center" vertical="center"/>
    </xf>
    <xf numFmtId="0" fontId="3" fillId="9" borderId="0" xfId="1" applyFill="1" applyBorder="1" applyAlignment="1">
      <alignment vertical="center"/>
    </xf>
    <xf numFmtId="0" fontId="2" fillId="10" borderId="0" xfId="1" applyFont="1" applyFill="1" applyAlignment="1">
      <alignment horizontal="center" vertical="center"/>
    </xf>
    <xf numFmtId="164" fontId="2" fillId="10" borderId="0" xfId="1" applyNumberFormat="1" applyFont="1" applyFill="1" applyAlignment="1">
      <alignment horizontal="center" vertical="center"/>
    </xf>
    <xf numFmtId="0" fontId="3" fillId="9" borderId="0" xfId="1" applyFill="1" applyAlignment="1">
      <alignment vertical="center"/>
    </xf>
    <xf numFmtId="0" fontId="3" fillId="9" borderId="0" xfId="1" applyFill="1" applyBorder="1" applyAlignment="1">
      <alignment horizontal="center" vertical="center"/>
    </xf>
    <xf numFmtId="0" fontId="3" fillId="9" borderId="12" xfId="1" applyFill="1" applyBorder="1" applyAlignment="1">
      <alignment vertical="center"/>
    </xf>
    <xf numFmtId="17" fontId="0" fillId="0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Border="1" applyAlignment="1">
      <alignment vertical="center"/>
    </xf>
    <xf numFmtId="0" fontId="3" fillId="0" borderId="0" xfId="1" applyFill="1" applyAlignment="1">
      <alignment horizontal="left" vertical="center"/>
    </xf>
    <xf numFmtId="14" fontId="2" fillId="10" borderId="0" xfId="1" applyNumberFormat="1" applyFont="1" applyFill="1" applyAlignment="1">
      <alignment horizontal="center" vertical="center"/>
    </xf>
    <xf numFmtId="14" fontId="3" fillId="9" borderId="0" xfId="1" applyNumberFormat="1" applyFill="1" applyBorder="1" applyAlignment="1">
      <alignment horizontal="center" vertical="center"/>
    </xf>
    <xf numFmtId="14" fontId="2" fillId="4" borderId="0" xfId="1" applyNumberFormat="1" applyFont="1" applyFill="1" applyAlignment="1">
      <alignment horizontal="center" vertical="center"/>
    </xf>
    <xf numFmtId="14" fontId="6" fillId="0" borderId="0" xfId="1" applyNumberFormat="1" applyFont="1" applyAlignment="1">
      <alignment horizontal="center" vertical="center"/>
    </xf>
    <xf numFmtId="14" fontId="3" fillId="0" borderId="0" xfId="1" applyNumberFormat="1" applyFill="1" applyAlignment="1">
      <alignment horizontal="center" vertical="center"/>
    </xf>
    <xf numFmtId="14" fontId="2" fillId="4" borderId="0" xfId="1" applyNumberFormat="1" applyFont="1" applyFill="1" applyAlignment="1">
      <alignment vertical="center"/>
    </xf>
    <xf numFmtId="14" fontId="0" fillId="0" borderId="0" xfId="1" applyNumberFormat="1" applyFont="1" applyAlignment="1">
      <alignment horizontal="center" vertical="center"/>
    </xf>
    <xf numFmtId="14" fontId="1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4" fontId="0" fillId="0" borderId="0" xfId="1" applyNumberFormat="1" applyFont="1" applyFill="1" applyAlignment="1">
      <alignment horizontal="center" vertical="center"/>
    </xf>
    <xf numFmtId="0" fontId="1" fillId="0" borderId="0" xfId="1" applyFont="1" applyFill="1" applyAlignment="1">
      <alignment horizontal="left" vertical="center"/>
    </xf>
    <xf numFmtId="0" fontId="0" fillId="0" borderId="0" xfId="0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9" fontId="2" fillId="10" borderId="0" xfId="2" applyNumberFormat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20" fontId="1" fillId="0" borderId="0" xfId="1" applyNumberFormat="1" applyFont="1" applyAlignment="1">
      <alignment horizontal="center" vertical="center"/>
    </xf>
    <xf numFmtId="0" fontId="9" fillId="0" borderId="18" xfId="1" applyFont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7" fontId="3" fillId="0" borderId="0" xfId="1" applyNumberFormat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3" fillId="0" borderId="13" xfId="1" applyBorder="1" applyAlignment="1">
      <alignment vertical="center"/>
    </xf>
    <xf numFmtId="0" fontId="3" fillId="0" borderId="19" xfId="1" applyBorder="1" applyAlignment="1">
      <alignment vertical="center"/>
    </xf>
    <xf numFmtId="0" fontId="0" fillId="0" borderId="13" xfId="1" applyFont="1" applyBorder="1" applyAlignment="1">
      <alignment horizontal="center" vertical="center"/>
    </xf>
    <xf numFmtId="14" fontId="1" fillId="0" borderId="13" xfId="1" applyNumberFormat="1" applyFont="1" applyBorder="1" applyAlignment="1">
      <alignment horizontal="center" vertical="center"/>
    </xf>
    <xf numFmtId="0" fontId="1" fillId="0" borderId="13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14" fontId="3" fillId="0" borderId="0" xfId="1" applyNumberFormat="1" applyBorder="1" applyAlignment="1">
      <alignment horizontal="center" vertical="center"/>
    </xf>
    <xf numFmtId="0" fontId="0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4" borderId="0" xfId="1" applyFont="1" applyFill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11" borderId="3" xfId="1" applyFont="1" applyFill="1" applyBorder="1" applyAlignment="1">
      <alignment vertical="center"/>
    </xf>
    <xf numFmtId="0" fontId="8" fillId="11" borderId="0" xfId="1" applyFont="1" applyFill="1" applyBorder="1" applyAlignment="1">
      <alignment vertical="center"/>
    </xf>
    <xf numFmtId="17" fontId="12" fillId="11" borderId="3" xfId="1" applyNumberFormat="1" applyFont="1" applyFill="1" applyBorder="1" applyAlignment="1">
      <alignment horizontal="center" vertical="center"/>
    </xf>
    <xf numFmtId="0" fontId="2" fillId="11" borderId="0" xfId="1" applyFont="1" applyFill="1" applyBorder="1" applyAlignment="1">
      <alignment horizontal="center" vertical="center"/>
    </xf>
    <xf numFmtId="0" fontId="2" fillId="11" borderId="0" xfId="1" applyFont="1" applyFill="1" applyBorder="1" applyAlignment="1">
      <alignment vertical="center"/>
    </xf>
    <xf numFmtId="0" fontId="8" fillId="11" borderId="17" xfId="1" applyFont="1" applyFill="1" applyBorder="1" applyAlignment="1">
      <alignment vertical="center"/>
    </xf>
    <xf numFmtId="165" fontId="12" fillId="11" borderId="3" xfId="1" applyNumberFormat="1" applyFont="1" applyFill="1" applyBorder="1" applyAlignment="1">
      <alignment horizontal="center" vertical="center"/>
    </xf>
    <xf numFmtId="17" fontId="2" fillId="11" borderId="0" xfId="1" applyNumberFormat="1" applyFont="1" applyFill="1" applyBorder="1" applyAlignment="1">
      <alignment horizontal="center" vertical="center"/>
    </xf>
    <xf numFmtId="17" fontId="2" fillId="11" borderId="0" xfId="1" applyNumberFormat="1" applyFont="1" applyFill="1" applyBorder="1" applyAlignment="1">
      <alignment vertical="center"/>
    </xf>
    <xf numFmtId="0" fontId="1" fillId="11" borderId="0" xfId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3" fillId="12" borderId="0" xfId="0" applyFont="1" applyFill="1" applyAlignment="1">
      <alignment horizontal="center"/>
    </xf>
    <xf numFmtId="0" fontId="6" fillId="0" borderId="0" xfId="1" applyFont="1" applyFill="1" applyAlignment="1">
      <alignment horizontal="center" vertical="center"/>
    </xf>
    <xf numFmtId="9" fontId="6" fillId="0" borderId="0" xfId="2" applyNumberFormat="1" applyFont="1" applyAlignment="1">
      <alignment horizontal="center" vertical="center"/>
    </xf>
    <xf numFmtId="9" fontId="1" fillId="0" borderId="0" xfId="2" applyNumberFormat="1" applyFont="1" applyAlignment="1">
      <alignment horizontal="center" vertical="center"/>
    </xf>
    <xf numFmtId="9" fontId="1" fillId="0" borderId="13" xfId="2" applyNumberFormat="1" applyFont="1" applyBorder="1" applyAlignment="1">
      <alignment horizontal="center" vertical="center"/>
    </xf>
    <xf numFmtId="9" fontId="1" fillId="9" borderId="0" xfId="2" applyNumberFormat="1" applyFont="1" applyFill="1" applyBorder="1" applyAlignment="1">
      <alignment horizontal="center" vertical="center"/>
    </xf>
    <xf numFmtId="9" fontId="1" fillId="4" borderId="0" xfId="2" applyNumberFormat="1" applyFont="1" applyFill="1" applyAlignment="1">
      <alignment horizontal="center" vertical="center"/>
    </xf>
    <xf numFmtId="9" fontId="1" fillId="0" borderId="0" xfId="2" applyNumberFormat="1" applyFont="1" applyFill="1" applyAlignment="1">
      <alignment horizontal="center" vertical="center"/>
    </xf>
    <xf numFmtId="17" fontId="1" fillId="0" borderId="0" xfId="1" applyNumberFormat="1" applyFont="1" applyFill="1" applyBorder="1" applyAlignment="1">
      <alignment horizontal="center" vertical="center"/>
    </xf>
    <xf numFmtId="14" fontId="12" fillId="11" borderId="3" xfId="1" applyNumberFormat="1" applyFont="1" applyFill="1" applyBorder="1" applyAlignment="1">
      <alignment horizontal="center" vertical="center"/>
    </xf>
    <xf numFmtId="0" fontId="3" fillId="3" borderId="0" xfId="1" applyFill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1" fillId="0" borderId="0" xfId="2" applyFont="1" applyAlignment="1">
      <alignment horizontal="center" vertical="center"/>
    </xf>
    <xf numFmtId="9" fontId="2" fillId="11" borderId="3" xfId="1" applyNumberFormat="1" applyFont="1" applyFill="1" applyBorder="1" applyAlignment="1">
      <alignment horizontal="center" vertical="center"/>
    </xf>
    <xf numFmtId="0" fontId="1" fillId="0" borderId="0" xfId="3" applyAlignment="1">
      <alignment vertical="center"/>
    </xf>
    <xf numFmtId="9" fontId="1" fillId="0" borderId="0" xfId="3" applyNumberFormat="1" applyAlignment="1">
      <alignment horizontal="center" vertical="center"/>
    </xf>
    <xf numFmtId="0" fontId="2" fillId="2" borderId="3" xfId="3" applyFont="1" applyFill="1" applyBorder="1" applyAlignment="1">
      <alignment horizontal="center" vertical="center"/>
    </xf>
    <xf numFmtId="0" fontId="1" fillId="0" borderId="3" xfId="3" applyBorder="1" applyAlignment="1">
      <alignment horizontal="center" vertical="center"/>
    </xf>
    <xf numFmtId="0" fontId="1" fillId="0" borderId="23" xfId="3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1" fontId="1" fillId="0" borderId="3" xfId="2" applyNumberFormat="1" applyFont="1" applyBorder="1" applyAlignment="1">
      <alignment horizontal="center" vertical="center"/>
    </xf>
    <xf numFmtId="0" fontId="1" fillId="0" borderId="3" xfId="2" applyNumberFormat="1" applyFont="1" applyBorder="1" applyAlignment="1">
      <alignment horizontal="center" vertical="center"/>
    </xf>
    <xf numFmtId="0" fontId="10" fillId="8" borderId="0" xfId="3" applyFont="1" applyFill="1" applyAlignment="1">
      <alignment vertical="center"/>
    </xf>
    <xf numFmtId="1" fontId="1" fillId="0" borderId="22" xfId="2" applyNumberFormat="1" applyFont="1" applyBorder="1" applyAlignment="1">
      <alignment horizontal="center" vertical="center"/>
    </xf>
    <xf numFmtId="0" fontId="2" fillId="2" borderId="23" xfId="3" applyFont="1" applyFill="1" applyBorder="1" applyAlignment="1">
      <alignment horizontal="center" vertical="center"/>
    </xf>
    <xf numFmtId="0" fontId="1" fillId="0" borderId="16" xfId="3" applyBorder="1" applyAlignment="1">
      <alignment horizontal="center" vertical="center"/>
    </xf>
    <xf numFmtId="166" fontId="5" fillId="0" borderId="3" xfId="1" applyNumberFormat="1" applyFont="1" applyBorder="1" applyAlignment="1">
      <alignment horizontal="center" vertical="center" textRotation="90"/>
    </xf>
    <xf numFmtId="0" fontId="5" fillId="0" borderId="22" xfId="1" applyFont="1" applyBorder="1" applyAlignment="1">
      <alignment horizontal="center" vertical="center"/>
    </xf>
    <xf numFmtId="166" fontId="5" fillId="0" borderId="4" xfId="1" applyNumberFormat="1" applyFont="1" applyBorder="1" applyAlignment="1">
      <alignment horizontal="center" vertical="center" textRotation="90"/>
    </xf>
    <xf numFmtId="9" fontId="12" fillId="11" borderId="0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2" fillId="2" borderId="0" xfId="1" applyFont="1" applyFill="1" applyAlignment="1">
      <alignment horizontal="center" vertical="center"/>
    </xf>
  </cellXfs>
  <cellStyles count="4">
    <cellStyle name="Normal" xfId="0" builtinId="0"/>
    <cellStyle name="Normal 2" xfId="1" xr:uid="{D4320E34-3A27-49A6-8BB3-EA690A69B2FE}"/>
    <cellStyle name="Normal 2 2" xfId="3" xr:uid="{49C4C029-4140-472F-8F3E-6D8B1D9A060E}"/>
    <cellStyle name="Pourcentage" xfId="2" builtinId="5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>
          <bgColor theme="5" tint="0.79998168889431442"/>
        </patternFill>
      </fill>
    </dxf>
    <dxf>
      <fill>
        <patternFill>
          <fgColor rgb="FF70AD47"/>
          <bgColor rgb="FF70AD47"/>
        </patternFill>
      </fill>
    </dxf>
    <dxf>
      <fill>
        <patternFill>
          <bgColor rgb="FFED7D31"/>
        </patternFill>
      </fill>
    </dxf>
    <dxf>
      <fill>
        <patternFill>
          <bgColor rgb="FFFFFF00"/>
        </patternFill>
      </fill>
    </dxf>
    <dxf>
      <fill>
        <patternFill>
          <fgColor rgb="FF70AD47"/>
          <bgColor rgb="FF70AD47"/>
        </patternFill>
      </fill>
    </dxf>
    <dxf>
      <fill>
        <patternFill>
          <bgColor rgb="FFED7D3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5C5"/>
      <color rgb="FFF7A389"/>
      <color rgb="FFFBA9A7"/>
      <color rgb="FFFFFF00"/>
      <color rgb="FFED7D31"/>
      <color rgb="FF70AD47"/>
      <color rgb="FFFCEDD8"/>
      <color rgb="FFFCFC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/>
              <a:t>Tâches par statut</a:t>
            </a:r>
          </a:p>
        </c:rich>
      </c:tx>
      <c:layout>
        <c:manualLayout>
          <c:xMode val="edge"/>
          <c:yMode val="edge"/>
          <c:x val="0.37238559598828092"/>
          <c:y val="2.58040621224813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9212079031018218"/>
          <c:y val="0.13113347141717391"/>
          <c:w val="0.45756376429199647"/>
          <c:h val="0.797088838910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E97-46B3-94BD-E1B614715ED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E97-46B3-94BD-E1B614715E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E97-46B3-94BD-E1B614715ED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E97-46B3-94BD-E1B614715EDE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'DEMANDE Indicateurs'!$A$5:$A$8</c:f>
              <c:strCache>
                <c:ptCount val="4"/>
                <c:pt idx="0">
                  <c:v>Non commencé</c:v>
                </c:pt>
                <c:pt idx="1">
                  <c:v>En cours</c:v>
                </c:pt>
                <c:pt idx="2">
                  <c:v>A venir</c:v>
                </c:pt>
                <c:pt idx="3">
                  <c:v>Terminé</c:v>
                </c:pt>
              </c:strCache>
            </c:strRef>
          </c:cat>
          <c:val>
            <c:numRef>
              <c:f>'DEMANDE Indicateurs'!$B$5:$B$8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14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E97-46B3-94BD-E1B614715ED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0140474864884314"/>
          <c:y val="0.92009970991473911"/>
          <c:w val="0.61802242119138973"/>
          <c:h val="5.9551402462318867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16E-4245-9DD2-6F5BC22827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16E-4245-9DD2-6F5BC228279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16E-4245-9DD2-6F5BC22827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16E-4245-9DD2-6F5BC2282799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'DEMANDE Indicateurs'!$A$1:$D$1</c:f>
              <c:strCache>
                <c:ptCount val="4"/>
                <c:pt idx="0">
                  <c:v>Nombre de projets total</c:v>
                </c:pt>
                <c:pt idx="1">
                  <c:v>Nombre projets priorité 1</c:v>
                </c:pt>
                <c:pt idx="2">
                  <c:v>Nombre projets priorité 2</c:v>
                </c:pt>
                <c:pt idx="3">
                  <c:v>Nombre projets priorité 3</c:v>
                </c:pt>
              </c:strCache>
            </c:strRef>
          </c:cat>
          <c:val>
            <c:numRef>
              <c:f>'DEMANDE Indicateurs'!$A$2:$D$2</c:f>
              <c:numCache>
                <c:formatCode>0</c:formatCode>
                <c:ptCount val="4"/>
                <c:pt idx="0" formatCode="General">
                  <c:v>13</c:v>
                </c:pt>
                <c:pt idx="1">
                  <c:v>10</c:v>
                </c:pt>
                <c:pt idx="2">
                  <c:v>3</c:v>
                </c:pt>
                <c:pt idx="3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0A-48C1-8785-EE98F4052B3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655320</xdr:colOff>
      <xdr:row>0</xdr:row>
      <xdr:rowOff>143826</xdr:rowOff>
    </xdr:from>
    <xdr:to>
      <xdr:col>11</xdr:col>
      <xdr:colOff>441960</xdr:colOff>
      <xdr:row>18</xdr:row>
      <xdr:rowOff>83820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91AB75-CF0F-4B0A-80FD-92E9EFC2B4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662940</xdr:colOff>
      <xdr:row>19</xdr:row>
      <xdr:rowOff>140970</xdr:rowOff>
    </xdr:from>
    <xdr:to>
      <xdr:col>11</xdr:col>
      <xdr:colOff>525780</xdr:colOff>
      <xdr:row>34</xdr:row>
      <xdr:rowOff>140970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6FE252EC-D48B-93CC-140C-19B6EF82D5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5B7B94-F86D-4241-BFFD-D07713BCD7B8}" name="Tableau32" displayName="Tableau32" ref="A1:E13" totalsRowShown="0" headerRowDxfId="6" dataDxfId="5">
  <autoFilter ref="A1:E13" xr:uid="{3B5B7B94-F86D-4241-BFFD-D07713BCD7B8}"/>
  <tableColumns count="5">
    <tableColumn id="1" xr3:uid="{AC3DC6BE-C034-44B5-A610-CAB5C638B537}" name="Personne" dataDxfId="4"/>
    <tableColumn id="5" xr3:uid="{55493FAF-7FFE-443F-B773-CB77991D2874}" name="Projets dédiés" dataDxfId="3"/>
    <tableColumn id="2" xr3:uid="{319E08DA-1400-481A-83AB-A428E1844820}" name="J-h exploités global" dataDxfId="2">
      <calculatedColumnFormula array="1">SUMIF(C2,Bruno,#REF!)</calculatedColumnFormula>
    </tableColumn>
    <tableColumn id="3" xr3:uid="{C58B3234-1F96-42A0-B0D5-88939FBCAF7D}" name="J-h consommés mois en cours" dataDxfId="1"/>
    <tableColumn id="4" xr3:uid="{843AD660-8D07-46F9-A7DA-B93B9204E6B8}" name="J-h annuels restants disponibles" dataDxfId="0">
      <calculatedColumnFormula>240-#REF!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01938-D4C3-4453-B70E-5551C680062C}">
  <sheetPr>
    <tabColor rgb="FF00B050"/>
  </sheetPr>
  <dimension ref="A1:EB563"/>
  <sheetViews>
    <sheetView tabSelected="1" zoomScale="85" zoomScaleNormal="85" workbookViewId="0">
      <pane ySplit="1" topLeftCell="A2" activePane="bottomLeft" state="frozen"/>
      <selection activeCell="D46" sqref="D46"/>
      <selection pane="bottomLeft" activeCell="B81" sqref="B81"/>
    </sheetView>
  </sheetViews>
  <sheetFormatPr baseColWidth="10" defaultColWidth="11.44140625" defaultRowHeight="14.4" x14ac:dyDescent="0.3"/>
  <cols>
    <col min="1" max="1" width="8.6640625" style="12" customWidth="1"/>
    <col min="2" max="2" width="68.33203125" style="3" customWidth="1"/>
    <col min="3" max="3" width="43.33203125" style="12" customWidth="1"/>
    <col min="4" max="4" width="17.88671875" style="19" customWidth="1"/>
    <col min="5" max="5" width="22" style="12" customWidth="1"/>
    <col min="6" max="6" width="20.44140625" style="19" customWidth="1"/>
    <col min="7" max="7" width="12.109375" style="12" customWidth="1"/>
    <col min="8" max="8" width="18.44140625" style="100" customWidth="1"/>
    <col min="9" max="9" width="64.33203125" style="18" customWidth="1"/>
    <col min="10" max="10" width="3.44140625" style="3" customWidth="1"/>
    <col min="11" max="38" width="3" style="3" customWidth="1"/>
    <col min="39" max="39" width="3.109375" style="3" customWidth="1"/>
    <col min="40" max="40" width="3" style="26" customWidth="1"/>
    <col min="41" max="48" width="3" style="3" customWidth="1"/>
    <col min="49" max="70" width="3" style="3" bestFit="1" customWidth="1"/>
    <col min="71" max="71" width="3" style="26" customWidth="1"/>
    <col min="72" max="79" width="3" style="3" customWidth="1"/>
    <col min="80" max="101" width="3" style="3" bestFit="1" customWidth="1"/>
    <col min="102" max="102" width="3" style="26" customWidth="1"/>
    <col min="103" max="110" width="3" style="3" customWidth="1"/>
    <col min="111" max="132" width="3" style="3" bestFit="1" customWidth="1"/>
    <col min="133" max="16384" width="11.44140625" style="3"/>
  </cols>
  <sheetData>
    <row r="1" spans="1:132" x14ac:dyDescent="0.3">
      <c r="A1" s="1"/>
      <c r="B1" s="45"/>
      <c r="C1" s="43" t="s">
        <v>0</v>
      </c>
      <c r="D1" s="52" t="s">
        <v>1</v>
      </c>
      <c r="E1" s="43" t="s">
        <v>16</v>
      </c>
      <c r="F1" s="52" t="s">
        <v>2</v>
      </c>
      <c r="G1" s="44" t="s">
        <v>3</v>
      </c>
      <c r="H1" s="66" t="s">
        <v>4</v>
      </c>
      <c r="I1" s="43"/>
      <c r="J1" s="2" t="s">
        <v>5</v>
      </c>
      <c r="AN1" s="129" t="s">
        <v>6</v>
      </c>
      <c r="AO1" s="129"/>
      <c r="AP1" s="129"/>
      <c r="AQ1" s="129"/>
      <c r="AR1" s="129"/>
      <c r="BS1" s="130" t="s">
        <v>7</v>
      </c>
      <c r="BT1" s="129"/>
      <c r="BU1" s="129"/>
      <c r="BV1" s="129"/>
      <c r="BW1" s="129"/>
      <c r="CX1" s="130" t="s">
        <v>8</v>
      </c>
      <c r="CY1" s="129"/>
      <c r="CZ1" s="129"/>
      <c r="DA1" s="129"/>
      <c r="DB1" s="129"/>
    </row>
    <row r="2" spans="1:132" ht="26.4" x14ac:dyDescent="0.3">
      <c r="A2" s="4" t="s">
        <v>9</v>
      </c>
      <c r="B2" s="70"/>
      <c r="C2" s="42"/>
      <c r="D2" s="53"/>
      <c r="E2" s="46"/>
      <c r="F2" s="53"/>
      <c r="G2" s="46"/>
      <c r="H2" s="102"/>
      <c r="I2" s="47"/>
      <c r="J2" s="125">
        <v>44805</v>
      </c>
      <c r="K2" s="125">
        <v>44806</v>
      </c>
      <c r="L2" s="125">
        <v>44807</v>
      </c>
      <c r="M2" s="125">
        <v>44808</v>
      </c>
      <c r="N2" s="125">
        <v>44809</v>
      </c>
      <c r="O2" s="125">
        <v>44810</v>
      </c>
      <c r="P2" s="125">
        <v>44811</v>
      </c>
      <c r="Q2" s="125">
        <v>44812</v>
      </c>
      <c r="R2" s="125">
        <v>44813</v>
      </c>
      <c r="S2" s="125">
        <v>44814</v>
      </c>
      <c r="T2" s="125">
        <v>44815</v>
      </c>
      <c r="U2" s="125">
        <v>44816</v>
      </c>
      <c r="V2" s="125">
        <v>44817</v>
      </c>
      <c r="W2" s="125">
        <v>44818</v>
      </c>
      <c r="X2" s="125">
        <v>44819</v>
      </c>
      <c r="Y2" s="125">
        <v>44820</v>
      </c>
      <c r="Z2" s="125">
        <v>44821</v>
      </c>
      <c r="AA2" s="125">
        <v>44822</v>
      </c>
      <c r="AB2" s="125">
        <v>44823</v>
      </c>
      <c r="AC2" s="125">
        <v>44824</v>
      </c>
      <c r="AD2" s="125">
        <v>44825</v>
      </c>
      <c r="AE2" s="125">
        <v>44826</v>
      </c>
      <c r="AF2" s="125">
        <v>44827</v>
      </c>
      <c r="AG2" s="125">
        <v>44828</v>
      </c>
      <c r="AH2" s="125">
        <v>44829</v>
      </c>
      <c r="AI2" s="125">
        <v>44830</v>
      </c>
      <c r="AJ2" s="125">
        <v>44831</v>
      </c>
      <c r="AK2" s="125">
        <v>44832</v>
      </c>
      <c r="AL2" s="125">
        <v>44833</v>
      </c>
      <c r="AM2" s="127">
        <v>44834</v>
      </c>
      <c r="AN2" s="126">
        <v>1</v>
      </c>
      <c r="AO2" s="5">
        <v>2</v>
      </c>
      <c r="AP2" s="5">
        <v>3</v>
      </c>
      <c r="AQ2" s="5">
        <v>4</v>
      </c>
      <c r="AR2" s="5">
        <v>5</v>
      </c>
      <c r="AS2" s="5">
        <v>6</v>
      </c>
      <c r="AT2" s="5">
        <v>7</v>
      </c>
      <c r="AU2" s="5">
        <v>8</v>
      </c>
      <c r="AV2" s="5">
        <v>9</v>
      </c>
      <c r="AW2" s="5">
        <v>10</v>
      </c>
      <c r="AX2" s="5">
        <v>11</v>
      </c>
      <c r="AY2" s="5">
        <v>12</v>
      </c>
      <c r="AZ2" s="5">
        <v>13</v>
      </c>
      <c r="BA2" s="5">
        <v>14</v>
      </c>
      <c r="BB2" s="5">
        <v>15</v>
      </c>
      <c r="BC2" s="5">
        <v>16</v>
      </c>
      <c r="BD2" s="5">
        <v>17</v>
      </c>
      <c r="BE2" s="5">
        <v>18</v>
      </c>
      <c r="BF2" s="5">
        <v>19</v>
      </c>
      <c r="BG2" s="5">
        <v>20</v>
      </c>
      <c r="BH2" s="5">
        <v>21</v>
      </c>
      <c r="BI2" s="5">
        <v>22</v>
      </c>
      <c r="BJ2" s="5">
        <v>23</v>
      </c>
      <c r="BK2" s="5">
        <v>24</v>
      </c>
      <c r="BL2" s="5">
        <v>25</v>
      </c>
      <c r="BM2" s="5">
        <v>26</v>
      </c>
      <c r="BN2" s="5">
        <v>27</v>
      </c>
      <c r="BO2" s="5">
        <v>28</v>
      </c>
      <c r="BP2" s="5">
        <v>29</v>
      </c>
      <c r="BQ2" s="5">
        <v>30</v>
      </c>
      <c r="BR2" s="7">
        <v>31</v>
      </c>
      <c r="BS2" s="6">
        <v>1</v>
      </c>
      <c r="BT2" s="5">
        <v>2</v>
      </c>
      <c r="BU2" s="5">
        <v>3</v>
      </c>
      <c r="BV2" s="5">
        <v>4</v>
      </c>
      <c r="BW2" s="5">
        <v>5</v>
      </c>
      <c r="BX2" s="5">
        <v>6</v>
      </c>
      <c r="BY2" s="5">
        <v>7</v>
      </c>
      <c r="BZ2" s="5">
        <v>8</v>
      </c>
      <c r="CA2" s="5">
        <v>9</v>
      </c>
      <c r="CB2" s="5">
        <v>10</v>
      </c>
      <c r="CC2" s="5">
        <v>11</v>
      </c>
      <c r="CD2" s="5">
        <v>12</v>
      </c>
      <c r="CE2" s="5">
        <v>13</v>
      </c>
      <c r="CF2" s="5">
        <v>14</v>
      </c>
      <c r="CG2" s="5">
        <v>15</v>
      </c>
      <c r="CH2" s="5">
        <v>16</v>
      </c>
      <c r="CI2" s="5">
        <v>17</v>
      </c>
      <c r="CJ2" s="5">
        <v>18</v>
      </c>
      <c r="CK2" s="5">
        <v>19</v>
      </c>
      <c r="CL2" s="5">
        <v>20</v>
      </c>
      <c r="CM2" s="5">
        <v>21</v>
      </c>
      <c r="CN2" s="5">
        <v>22</v>
      </c>
      <c r="CO2" s="5">
        <v>23</v>
      </c>
      <c r="CP2" s="5">
        <v>24</v>
      </c>
      <c r="CQ2" s="5">
        <v>25</v>
      </c>
      <c r="CR2" s="5">
        <v>26</v>
      </c>
      <c r="CS2" s="5">
        <v>27</v>
      </c>
      <c r="CT2" s="5">
        <v>28</v>
      </c>
      <c r="CU2" s="5">
        <v>29</v>
      </c>
      <c r="CV2" s="5">
        <v>30</v>
      </c>
      <c r="CW2" s="7">
        <v>31</v>
      </c>
      <c r="CX2" s="6">
        <v>1</v>
      </c>
      <c r="CY2" s="5">
        <v>2</v>
      </c>
      <c r="CZ2" s="5">
        <v>3</v>
      </c>
      <c r="DA2" s="5">
        <v>4</v>
      </c>
      <c r="DB2" s="5">
        <v>5</v>
      </c>
      <c r="DC2" s="5">
        <v>6</v>
      </c>
      <c r="DD2" s="5">
        <v>7</v>
      </c>
      <c r="DE2" s="5">
        <v>8</v>
      </c>
      <c r="DF2" s="5">
        <v>9</v>
      </c>
      <c r="DG2" s="5">
        <v>10</v>
      </c>
      <c r="DH2" s="5">
        <v>11</v>
      </c>
      <c r="DI2" s="5">
        <v>12</v>
      </c>
      <c r="DJ2" s="5">
        <v>13</v>
      </c>
      <c r="DK2" s="5">
        <v>14</v>
      </c>
      <c r="DL2" s="5">
        <v>15</v>
      </c>
      <c r="DM2" s="5">
        <v>16</v>
      </c>
      <c r="DN2" s="5">
        <v>17</v>
      </c>
      <c r="DO2" s="5">
        <v>18</v>
      </c>
      <c r="DP2" s="5">
        <v>19</v>
      </c>
      <c r="DQ2" s="5">
        <v>20</v>
      </c>
      <c r="DR2" s="5">
        <v>21</v>
      </c>
      <c r="DS2" s="5">
        <v>22</v>
      </c>
      <c r="DT2" s="5">
        <v>23</v>
      </c>
      <c r="DU2" s="5">
        <v>24</v>
      </c>
      <c r="DV2" s="5">
        <v>25</v>
      </c>
      <c r="DW2" s="5">
        <v>26</v>
      </c>
      <c r="DX2" s="5">
        <v>27</v>
      </c>
      <c r="DY2" s="5">
        <v>28</v>
      </c>
      <c r="DZ2" s="5">
        <v>29</v>
      </c>
      <c r="EA2" s="5">
        <v>30</v>
      </c>
      <c r="EB2" s="7">
        <v>31</v>
      </c>
    </row>
    <row r="3" spans="1:132" ht="21" x14ac:dyDescent="0.3">
      <c r="A3" s="41">
        <v>1</v>
      </c>
      <c r="B3" s="86" t="s">
        <v>59</v>
      </c>
      <c r="C3" s="87"/>
      <c r="D3" s="88">
        <v>44075</v>
      </c>
      <c r="E3" s="89"/>
      <c r="F3" s="106">
        <f>D11+SUM(E14:E23)</f>
        <v>44854</v>
      </c>
      <c r="G3" s="89"/>
      <c r="H3" s="111"/>
      <c r="I3" s="90"/>
      <c r="AN3" s="3"/>
      <c r="BR3" s="10"/>
      <c r="BS3" s="11"/>
      <c r="CX3" s="9"/>
    </row>
    <row r="4" spans="1:132" x14ac:dyDescent="0.3">
      <c r="B4" s="14" t="s">
        <v>54</v>
      </c>
      <c r="C4" s="14"/>
      <c r="D4" s="54"/>
      <c r="E4" s="14"/>
      <c r="F4" s="54"/>
      <c r="G4" s="14"/>
      <c r="H4" s="103"/>
      <c r="I4" s="15"/>
      <c r="AN4" s="3"/>
      <c r="BR4" s="16"/>
      <c r="BS4" s="3"/>
      <c r="CW4" s="16"/>
      <c r="CX4" s="3"/>
    </row>
    <row r="5" spans="1:132" x14ac:dyDescent="0.3">
      <c r="B5" s="17" t="s">
        <v>55</v>
      </c>
      <c r="D5" s="19">
        <v>44621</v>
      </c>
      <c r="E5" s="12">
        <v>30</v>
      </c>
      <c r="F5" s="19">
        <v>44761</v>
      </c>
      <c r="G5" s="27" t="str" cm="1">
        <f t="array" aca="1" ref="G5" ca="1">_xlfn.IFS(D5 = "",  "", D5="?", "", TODAY() &lt; D5, "A venir", TODAY() &lt; F5, "En cours", F5 &gt;= TODAY(), "Terminé", F5 &lt; TODAY(), "Terminé")</f>
        <v>Terminé</v>
      </c>
      <c r="H5" s="100" t="str" cm="1">
        <f t="array" aca="1" ref="H5" ca="1">_xlfn.IFS(G5="","",G5="A venir","0%",G5="En cours",ROUND(100*(1+(F5-TODAY())/(D5-F5)),2)&amp;" %",G5="Terminé","100%")</f>
        <v>100%</v>
      </c>
      <c r="AN5" s="3"/>
      <c r="BR5" s="16"/>
      <c r="BS5" s="3"/>
      <c r="CW5" s="16"/>
      <c r="CX5" s="3"/>
    </row>
    <row r="6" spans="1:132" x14ac:dyDescent="0.3">
      <c r="B6" s="14"/>
      <c r="C6" s="14"/>
      <c r="D6" s="54"/>
      <c r="E6" s="14"/>
      <c r="F6" s="54"/>
      <c r="G6" s="14" t="str" cm="1">
        <f t="array" aca="1" ref="G6" ca="1">_xlfn.IFS(D6 = "",  "", D6="?", "", TODAY() &lt; D6, "A venir", TODAY() &lt; F6, "En cours", F6 &gt;= TODAY(), "Terminé", F6 &lt; TODAY(), "Terminé")</f>
        <v/>
      </c>
      <c r="H6" s="103"/>
      <c r="I6" s="14"/>
      <c r="AN6" s="3"/>
      <c r="BR6" s="16"/>
      <c r="BS6" s="3"/>
      <c r="CW6" s="16"/>
      <c r="CX6" s="3"/>
    </row>
    <row r="7" spans="1:132" x14ac:dyDescent="0.3">
      <c r="B7" s="17" t="s">
        <v>56</v>
      </c>
      <c r="C7" s="71" t="s">
        <v>61</v>
      </c>
      <c r="D7" s="19">
        <v>44764</v>
      </c>
      <c r="E7" s="12">
        <v>15</v>
      </c>
      <c r="F7" s="19">
        <v>44783</v>
      </c>
      <c r="G7" s="27" t="str" cm="1">
        <f t="array" aca="1" ref="G7" ca="1">_xlfn.IFS(D7 = "",  "", D7="?", "", TODAY() &lt; D7, "A venir", TODAY() &lt; F7, "En cours", F7 &gt;= TODAY(), "Terminé", F7 &lt; TODAY(), "Terminé")</f>
        <v>Terminé</v>
      </c>
      <c r="H7" s="100" t="str" cm="1">
        <f t="array" aca="1" ref="H7" ca="1">_xlfn.IFS(G7="","",G7="A venir","0%",G7="En cours",ROUND(100*(1+(F7-TODAY())/(D7-F7)),2)&amp;" %",G7="Terminé","100%")</f>
        <v>100%</v>
      </c>
      <c r="AN7" s="3"/>
      <c r="BR7" s="16"/>
      <c r="BS7" s="3"/>
      <c r="CW7" s="16"/>
      <c r="CX7" s="3"/>
    </row>
    <row r="8" spans="1:132" x14ac:dyDescent="0.3">
      <c r="B8" s="17" t="s">
        <v>57</v>
      </c>
      <c r="C8" s="34" t="s">
        <v>63</v>
      </c>
      <c r="D8" s="19">
        <v>44764</v>
      </c>
      <c r="E8" s="12">
        <v>15</v>
      </c>
      <c r="F8" s="19">
        <v>44782</v>
      </c>
      <c r="G8" s="27" t="str" cm="1">
        <f t="array" aca="1" ref="G8" ca="1">_xlfn.IFS(D8 = "",  "", D8="?", "", TODAY() &lt; D8, "A venir", TODAY() &lt; F8, "En cours", F8 &gt;= TODAY(), "Terminé", F8 &lt; TODAY(), "Terminé")</f>
        <v>Terminé</v>
      </c>
      <c r="H8" s="100" t="str" cm="1">
        <f t="array" aca="1" ref="H8" ca="1">_xlfn.IFS(G8="","",G8="A venir","0%",G8="En cours",ROUND(100*(1+(F8-TODAY())/(D8-F8)),2)&amp;" %",G8="Terminé","100%")</f>
        <v>100%</v>
      </c>
      <c r="AN8" s="3"/>
      <c r="BR8" s="16"/>
      <c r="BS8" s="3"/>
      <c r="CW8" s="16"/>
      <c r="CX8" s="3"/>
    </row>
    <row r="9" spans="1:132" x14ac:dyDescent="0.3">
      <c r="B9" s="17" t="s">
        <v>58</v>
      </c>
      <c r="C9" s="71" t="s">
        <v>61</v>
      </c>
      <c r="D9" s="19">
        <v>44764</v>
      </c>
      <c r="E9" s="12">
        <v>15</v>
      </c>
      <c r="F9" s="19">
        <v>44782</v>
      </c>
      <c r="G9" s="27" t="str" cm="1">
        <f t="array" aca="1" ref="G9" ca="1">_xlfn.IFS(D9 = "",  "", D9="?", "", TODAY() &lt; D9, "A venir", TODAY() &lt; F9, "En cours", F9 &gt;= TODAY(), "Terminé", F9 &lt; TODAY(), "Terminé")</f>
        <v>Terminé</v>
      </c>
      <c r="H9" s="100" t="str" cm="1">
        <f t="array" aca="1" ref="H9" ca="1">_xlfn.IFS(G9="","",G9="A venir","0%",G9="En cours",ROUND(100*(1+(F9-TODAY())/(D9-F9)),2)&amp;" %",G9="Terminé","100%")</f>
        <v>100%</v>
      </c>
      <c r="AN9" s="3"/>
      <c r="BR9" s="16"/>
      <c r="BS9" s="3"/>
      <c r="CW9" s="16"/>
      <c r="CX9" s="3"/>
    </row>
    <row r="10" spans="1:132" x14ac:dyDescent="0.3">
      <c r="B10" s="14"/>
      <c r="C10" s="14"/>
      <c r="D10" s="54"/>
      <c r="E10" s="14"/>
      <c r="F10" s="54"/>
      <c r="G10" s="14" t="str" cm="1">
        <f t="array" aca="1" ref="G10" ca="1">_xlfn.IFS(D10 = "",  "", D10="?", "", TODAY() &lt; D10, "A venir", TODAY() &lt; F10, "En cours", F10 &gt;= TODAY(), "Terminé", F10 &lt; TODAY(), "Terminé")</f>
        <v/>
      </c>
      <c r="H10" s="103"/>
      <c r="I10" s="15"/>
      <c r="AN10" s="3"/>
      <c r="BR10" s="16"/>
      <c r="BS10" s="3"/>
      <c r="CW10" s="16"/>
      <c r="CX10" s="3"/>
    </row>
    <row r="11" spans="1:132" x14ac:dyDescent="0.3">
      <c r="B11" s="17"/>
      <c r="D11" s="19">
        <v>44802</v>
      </c>
      <c r="E11" s="12">
        <v>0.5</v>
      </c>
      <c r="F11" s="19">
        <v>44803</v>
      </c>
      <c r="G11" s="27" t="s">
        <v>12</v>
      </c>
      <c r="H11" s="100" t="str" cm="1">
        <f t="array" aca="1" ref="H11" ca="1">_xlfn.IFS(G11="","",G11="A venir","0%",G11="En cours",ROUND(100*(1+(F11-TODAY())/(D11-F11)),2)&amp;" %",G11="Terminé","100%")</f>
        <v>0%</v>
      </c>
      <c r="AN11" s="3"/>
      <c r="BR11" s="16"/>
      <c r="BS11" s="3"/>
      <c r="CW11" s="16"/>
      <c r="CX11" s="3"/>
    </row>
    <row r="12" spans="1:132" x14ac:dyDescent="0.3">
      <c r="B12" s="14"/>
      <c r="C12" s="14"/>
      <c r="D12" s="54"/>
      <c r="E12" s="14"/>
      <c r="F12" s="54"/>
      <c r="G12" s="14" t="str" cm="1">
        <f t="array" aca="1" ref="G12" ca="1">_xlfn.IFS(D12 = "",  "", D12="?", "", TODAY() &lt; D12, "A venir", TODAY() &lt; F12, "En cours", F12 &gt;= TODAY(), "Terminé", F12 &lt; TODAY(), "Terminé")</f>
        <v/>
      </c>
      <c r="H12" s="103"/>
      <c r="I12" s="13"/>
      <c r="AN12" s="3"/>
      <c r="BR12" s="16"/>
      <c r="BS12" s="3"/>
      <c r="CW12" s="16"/>
      <c r="CX12" s="3"/>
    </row>
    <row r="13" spans="1:132" x14ac:dyDescent="0.3">
      <c r="B13" s="67"/>
      <c r="C13" s="67"/>
      <c r="D13" s="67"/>
      <c r="E13" s="67"/>
      <c r="F13" s="67"/>
      <c r="G13" s="27" t="str" cm="1">
        <f t="array" aca="1" ref="G13" ca="1">_xlfn.IFS(D13 = "",  "", D13="?", "", TODAY() &lt; D13, "A venir", TODAY() &lt; F13, "En cours", F13 &gt;= TODAY(), "Terminé", F13 &lt; TODAY(), "Terminé")</f>
        <v/>
      </c>
      <c r="H13" s="98"/>
      <c r="AN13" s="3"/>
      <c r="BR13" s="16"/>
      <c r="BS13" s="3"/>
      <c r="CW13" s="16"/>
      <c r="CX13" s="3"/>
    </row>
    <row r="14" spans="1:132" x14ac:dyDescent="0.3">
      <c r="B14" s="69"/>
      <c r="C14" s="34"/>
      <c r="D14" s="19">
        <v>44513</v>
      </c>
      <c r="E14" s="12">
        <v>3</v>
      </c>
      <c r="F14" s="19">
        <v>44516</v>
      </c>
      <c r="G14" s="27" t="str" cm="1">
        <f t="array" aca="1" ref="G14" ca="1">_xlfn.IFS(D14 = "",  "", D14="?", "", TODAY() &lt; D14, "A venir", TODAY() &lt; F14, "En cours", F14 &gt;= TODAY(), "Terminé", F14 &lt; TODAY(), "Terminé")</f>
        <v>Terminé</v>
      </c>
      <c r="H14" s="100" t="str" cm="1">
        <f t="array" aca="1" ref="H14" ca="1">_xlfn.IFS(G14="","",G14="A venir","0%",G14="En cours",ROUND(100*(1+(F14-TODAY())/(D14-F14)),2)&amp;" %",G14="Terminé","100%")</f>
        <v>100%</v>
      </c>
      <c r="I14" s="23"/>
      <c r="AN14" s="3"/>
      <c r="BR14" s="16"/>
      <c r="BS14" s="3"/>
      <c r="CW14" s="16"/>
      <c r="CX14" s="3"/>
    </row>
    <row r="15" spans="1:132" x14ac:dyDescent="0.3">
      <c r="B15" s="17"/>
      <c r="D15" s="19" t="s">
        <v>11</v>
      </c>
      <c r="E15" s="12">
        <v>10</v>
      </c>
      <c r="F15" s="19" t="s">
        <v>11</v>
      </c>
      <c r="G15" s="27" t="str" cm="1">
        <f t="array" aca="1" ref="G15" ca="1">_xlfn.IFS(D15 = "",  "", D15="?", "", TODAY() &lt; D15, "A venir", TODAY() &lt; F15, "En cours", F15 &gt;= TODAY(), "Terminé", F15 &lt; TODAY(), "Terminé")</f>
        <v/>
      </c>
      <c r="H15" s="100" t="str" cm="1">
        <f t="array" aca="1" ref="H15" ca="1">_xlfn.IFS(G15="","",G15="A venir","0%",G15="En cours",ROUND(100*(1+(F15-TODAY())/(D15-F15)),2)&amp;" %",G15="Terminé","100%")</f>
        <v/>
      </c>
      <c r="AN15" s="3"/>
      <c r="BR15" s="16"/>
      <c r="BS15" s="3"/>
      <c r="CW15" s="16"/>
      <c r="CX15" s="3"/>
    </row>
    <row r="16" spans="1:132" x14ac:dyDescent="0.3">
      <c r="B16" s="17"/>
      <c r="D16" s="19" t="s">
        <v>11</v>
      </c>
      <c r="E16" s="34">
        <v>12</v>
      </c>
      <c r="F16" s="19" t="s">
        <v>11</v>
      </c>
      <c r="G16" s="27" t="str" cm="1">
        <f t="array" aca="1" ref="G16" ca="1">_xlfn.IFS(D16 = "",  "", D16="?", "", TODAY() &lt; D16, "A venir", TODAY() &lt; F16, "En cours", F16 &gt;= TODAY(), "Terminé", F16 &lt; TODAY(), "Terminé")</f>
        <v/>
      </c>
      <c r="H16" s="100" t="str" cm="1">
        <f t="array" aca="1" ref="H16" ca="1">_xlfn.IFS(G16="","",G16="A venir","0%",G16="En cours",ROUND(100*(1+(F16-TODAY())/(D16-F16)),2)&amp;" %",G16="Terminé","100%")</f>
        <v/>
      </c>
      <c r="AN16" s="3"/>
      <c r="BR16" s="16"/>
      <c r="BS16" s="3"/>
      <c r="CW16" s="16"/>
      <c r="CX16" s="3"/>
    </row>
    <row r="17" spans="2:102" x14ac:dyDescent="0.3">
      <c r="B17" s="17"/>
      <c r="D17" s="19" t="s">
        <v>11</v>
      </c>
      <c r="E17" s="34">
        <v>1</v>
      </c>
      <c r="G17" s="27" t="str" cm="1">
        <f t="array" aca="1" ref="G17" ca="1">_xlfn.IFS(D17 = "",  "", D17="?", "", TODAY() &lt; D17, "A venir", TODAY() &lt; F17, "En cours", F17 &gt;= TODAY(), "Terminé", F17 &lt; TODAY(), "Terminé")</f>
        <v/>
      </c>
      <c r="H17" s="100" t="str" cm="1">
        <f t="array" aca="1" ref="H17" ca="1">_xlfn.IFS(G17="","",G17="A venir","0%",G17="En cours",ROUND(100*(1+(F17-TODAY())/(D17-F17)),2)&amp;" %",G17="Terminé","100%")</f>
        <v/>
      </c>
      <c r="AN17" s="3"/>
      <c r="BR17" s="16"/>
      <c r="BS17" s="3"/>
      <c r="CW17" s="16"/>
      <c r="CX17" s="3"/>
    </row>
    <row r="18" spans="2:102" x14ac:dyDescent="0.3">
      <c r="B18" s="17"/>
      <c r="D18" s="19" t="s">
        <v>11</v>
      </c>
      <c r="E18" s="34">
        <v>15</v>
      </c>
      <c r="G18" s="27" t="str" cm="1">
        <f t="array" aca="1" ref="G18" ca="1">_xlfn.IFS(D18 = "",  "", D18="?", "", TODAY() &lt; D18, "A venir", TODAY() &lt; F18, "En cours", F18 &gt;= TODAY(), "Terminé", F18 &lt; TODAY(), "Terminé")</f>
        <v/>
      </c>
      <c r="H18" s="100" t="str" cm="1">
        <f t="array" aca="1" ref="H18" ca="1">_xlfn.IFS(G18="","",G18="A venir","0%",G18="En cours",ROUND(100*(1+(F18-TODAY())/(D18-F18)),2)&amp;" %",G18="Terminé","100%")</f>
        <v/>
      </c>
      <c r="AN18" s="3"/>
      <c r="BR18" s="16"/>
      <c r="BS18" s="3"/>
      <c r="CW18" s="16"/>
      <c r="CX18" s="3"/>
    </row>
    <row r="19" spans="2:102" x14ac:dyDescent="0.3">
      <c r="B19" s="17"/>
      <c r="D19" s="19" t="s">
        <v>11</v>
      </c>
      <c r="E19" s="34">
        <v>0.5</v>
      </c>
      <c r="G19" s="27" t="str" cm="1">
        <f t="array" aca="1" ref="G19" ca="1">_xlfn.IFS(D19 = "",  "", D19="?", "", TODAY() &lt; D19, "A venir", TODAY() &lt; F19, "En cours", F19 &gt;= TODAY(), "Terminé", F19 &lt; TODAY(), "Terminé")</f>
        <v/>
      </c>
      <c r="H19" s="100" t="str" cm="1">
        <f t="array" aca="1" ref="H19" ca="1">_xlfn.IFS(G19="","",G19="A venir","0%",G19="En cours",ROUND(100*(1+(F19-TODAY())/(D19-F19)),2)&amp;" %",G19="Terminé","100%")</f>
        <v/>
      </c>
      <c r="I19" s="39"/>
      <c r="AN19" s="3"/>
      <c r="BR19" s="16"/>
      <c r="BS19" s="3"/>
      <c r="CW19" s="16"/>
      <c r="CX19" s="3"/>
    </row>
    <row r="20" spans="2:102" x14ac:dyDescent="0.3">
      <c r="B20" s="17"/>
      <c r="D20" s="19" t="s">
        <v>11</v>
      </c>
      <c r="E20" s="12">
        <v>0.5</v>
      </c>
      <c r="G20" s="27" t="str" cm="1">
        <f t="array" aca="1" ref="G20" ca="1">_xlfn.IFS(D20 = "",  "", D20="?", "", TODAY() &lt; D20, "A venir", TODAY() &lt; F20, "En cours", F20 &gt;= TODAY(), "Terminé", F20 &lt; TODAY(), "Terminé")</f>
        <v/>
      </c>
      <c r="H20" s="100" t="str" cm="1">
        <f t="array" aca="1" ref="H20" ca="1">_xlfn.IFS(G20="","",G20="A venir","0%",G20="En cours",ROUND(100*(1+(F20-TODAY())/(D20-F20)),2)&amp;" %",G20="Terminé","100%")</f>
        <v/>
      </c>
      <c r="AN20" s="3"/>
      <c r="BR20" s="16"/>
      <c r="BS20" s="3"/>
      <c r="CW20" s="16"/>
      <c r="CX20" s="3"/>
    </row>
    <row r="21" spans="2:102" x14ac:dyDescent="0.3">
      <c r="B21" s="14"/>
      <c r="C21" s="14"/>
      <c r="D21" s="54"/>
      <c r="E21" s="14"/>
      <c r="F21" s="54"/>
      <c r="G21" s="14" t="str" cm="1">
        <f t="array" aca="1" ref="G21" ca="1">_xlfn.IFS(D21 = "",  "", D21="?", "", TODAY() &lt; D21, "A venir", TODAY() &lt; F21, "En cours", F21 &gt;= TODAY(), "Terminé", F21 &lt; TODAY(), "Terminé")</f>
        <v/>
      </c>
      <c r="H21" s="103"/>
      <c r="I21" s="14"/>
      <c r="AN21" s="3"/>
      <c r="BR21" s="16"/>
      <c r="BS21" s="3"/>
      <c r="CW21" s="16"/>
      <c r="CX21" s="3"/>
    </row>
    <row r="22" spans="2:102" x14ac:dyDescent="0.3">
      <c r="B22" s="17"/>
      <c r="C22" s="27"/>
      <c r="D22" s="56"/>
      <c r="E22" s="27">
        <v>10</v>
      </c>
      <c r="F22" s="56"/>
      <c r="G22" s="27" t="str" cm="1">
        <f t="array" aca="1" ref="G22" ca="1">_xlfn.IFS(D22 = "",  "", D22="?", "", TODAY() &lt; D22, "A venir", TODAY() &lt; F22, "En cours", F22 &gt;= TODAY(), "Terminé", F22 &lt; TODAY(), "Terminé")</f>
        <v/>
      </c>
      <c r="H22" s="104"/>
      <c r="I22" s="51"/>
      <c r="AN22" s="3"/>
      <c r="BR22" s="16"/>
      <c r="BS22" s="3"/>
      <c r="CW22" s="16"/>
      <c r="CX22" s="3"/>
    </row>
    <row r="23" spans="2:102" x14ac:dyDescent="0.3">
      <c r="B23" s="17"/>
      <c r="D23" s="56"/>
      <c r="E23" s="27" t="s">
        <v>11</v>
      </c>
      <c r="F23" s="56"/>
      <c r="G23" s="27"/>
      <c r="H23" s="104"/>
      <c r="I23" s="107"/>
      <c r="AN23" s="3"/>
      <c r="BR23" s="16"/>
      <c r="BS23" s="3"/>
      <c r="CW23" s="16"/>
      <c r="CX23" s="3"/>
    </row>
    <row r="24" spans="2:102" x14ac:dyDescent="0.3">
      <c r="B24" s="14"/>
      <c r="C24" s="14"/>
      <c r="D24" s="54"/>
      <c r="E24" s="14"/>
      <c r="F24" s="54"/>
      <c r="G24" s="14" t="str" cm="1">
        <f t="array" aca="1" ref="G24" ca="1">_xlfn.IFS(D24 = "",  "", D24="?", "", TODAY() &lt; D24, "A venir", TODAY() &lt; F24, "En cours", F24 &gt;= TODAY(), "Terminé", F24 &lt; TODAY(), "Terminé")</f>
        <v/>
      </c>
      <c r="H24" s="103"/>
      <c r="I24" s="13"/>
      <c r="AN24" s="3"/>
      <c r="BR24" s="16"/>
      <c r="BS24" s="3"/>
      <c r="CW24" s="16"/>
      <c r="CX24" s="3"/>
    </row>
    <row r="25" spans="2:102" x14ac:dyDescent="0.3">
      <c r="B25" s="67"/>
      <c r="C25" s="67"/>
      <c r="D25" s="67"/>
      <c r="E25" s="67"/>
      <c r="F25" s="67"/>
      <c r="G25" s="27" t="str" cm="1">
        <f t="array" aca="1" ref="G25" ca="1">_xlfn.IFS(D25 = "",  "", D25="?", "", TODAY() &lt; D25, "A venir", TODAY() &lt; F25, "En cours", F25 &gt;= TODAY(), "Terminé", F25 &lt; TODAY(), "Terminé")</f>
        <v/>
      </c>
      <c r="H25" s="98"/>
      <c r="AN25" s="3"/>
      <c r="BR25" s="16"/>
      <c r="BS25" s="3"/>
      <c r="CW25" s="16"/>
      <c r="CX25" s="3"/>
    </row>
    <row r="26" spans="2:102" x14ac:dyDescent="0.3">
      <c r="B26" s="69"/>
      <c r="C26" s="34"/>
      <c r="D26" s="55"/>
      <c r="E26" s="12">
        <v>3</v>
      </c>
      <c r="F26" s="55"/>
      <c r="G26" s="27" t="str" cm="1">
        <f t="array" aca="1" ref="G26" ca="1">_xlfn.IFS(D26 = "",  "", D26="?", "", TODAY() &lt; D26, "A venir", TODAY() &lt; F26, "En cours", F26 &gt;= TODAY(), "Terminé", F26 &lt; TODAY(), "Terminé")</f>
        <v/>
      </c>
      <c r="H26" s="99" t="str" cm="1">
        <f t="array" aca="1" ref="H26" ca="1">_xlfn.IFS(G26="","",G26="A venir","0%",G26="En cours",ROUND(100*(1+(F26-TODAY())/(D26-F26)),2)&amp;" %",G26="Terminé","100%")</f>
        <v/>
      </c>
      <c r="AN26" s="3"/>
      <c r="BR26" s="16"/>
      <c r="BS26" s="3"/>
      <c r="CW26" s="16"/>
      <c r="CX26" s="3"/>
    </row>
    <row r="27" spans="2:102" x14ac:dyDescent="0.3">
      <c r="B27" s="17"/>
      <c r="E27" s="12">
        <v>10</v>
      </c>
      <c r="G27" s="27" t="str" cm="1">
        <f t="array" aca="1" ref="G27" ca="1">_xlfn.IFS(D27 = "",  "", D27="?", "", TODAY() &lt; D27, "A venir", TODAY() &lt; F27, "En cours", F27 &gt;= TODAY(), "Terminé", F27 &lt; TODAY(), "Terminé")</f>
        <v/>
      </c>
      <c r="H27" s="99" t="str" cm="1">
        <f t="array" aca="1" ref="H27" ca="1">_xlfn.IFS(G27="","",G27="A venir","0%",G27="En cours",ROUND(100*(1+(F27-TODAY())/(D27-F27)),2)&amp;" %",G27="Terminé","100%")</f>
        <v/>
      </c>
      <c r="AN27" s="3"/>
      <c r="BR27" s="16"/>
      <c r="BS27" s="3"/>
      <c r="CW27" s="16"/>
      <c r="CX27" s="3"/>
    </row>
    <row r="28" spans="2:102" x14ac:dyDescent="0.3">
      <c r="B28" s="17"/>
      <c r="E28" s="34">
        <v>12</v>
      </c>
      <c r="G28" s="27" t="str" cm="1">
        <f t="array" aca="1" ref="G28" ca="1">_xlfn.IFS(D28 = "",  "", D28="?", "", TODAY() &lt; D28, "A venir", TODAY() &lt; F28, "En cours", F28 &gt;= TODAY(), "Terminé", F28 &lt; TODAY(), "Terminé")</f>
        <v/>
      </c>
      <c r="H28" s="99" t="str" cm="1">
        <f t="array" aca="1" ref="H28" ca="1">_xlfn.IFS(G28="","",G28="A venir","0%",G28="En cours",ROUND(100*(1+(F28-TODAY())/(D28-F28)),2)&amp;" %",G28="Terminé","100%")</f>
        <v/>
      </c>
      <c r="AN28" s="3"/>
      <c r="BR28" s="16"/>
      <c r="BS28" s="3"/>
      <c r="CW28" s="16"/>
      <c r="CX28" s="3"/>
    </row>
    <row r="29" spans="2:102" x14ac:dyDescent="0.3">
      <c r="B29" s="17"/>
      <c r="E29" s="34">
        <v>1</v>
      </c>
      <c r="G29" s="27" t="str" cm="1">
        <f t="array" aca="1" ref="G29" ca="1">_xlfn.IFS(D29 = "",  "", D29="?", "", TODAY() &lt; D29, "A venir", TODAY() &lt; F29, "En cours", F29 &gt;= TODAY(), "Terminé", F29 &lt; TODAY(), "Terminé")</f>
        <v/>
      </c>
      <c r="H29" s="99" t="str" cm="1">
        <f t="array" aca="1" ref="H29" ca="1">_xlfn.IFS(G29="","",G29="A venir","0%",G29="En cours",ROUND(100*(1+(F29-TODAY())/(D29-F29)),2)&amp;" %",G29="Terminé","100%")</f>
        <v/>
      </c>
      <c r="I29" s="39"/>
      <c r="AN29" s="3"/>
      <c r="BR29" s="16"/>
      <c r="BS29" s="3"/>
      <c r="CW29" s="16"/>
      <c r="CX29" s="3"/>
    </row>
    <row r="30" spans="2:102" x14ac:dyDescent="0.3">
      <c r="B30" s="17"/>
      <c r="E30" s="34">
        <v>15</v>
      </c>
      <c r="G30" s="27" t="str" cm="1">
        <f t="array" aca="1" ref="G30" ca="1">_xlfn.IFS(D30 = "",  "", D30="?", "", TODAY() &lt; D30, "A venir", TODAY() &lt; F30, "En cours", F30 &gt;= TODAY(), "Terminé", F30 &lt; TODAY(), "Terminé")</f>
        <v/>
      </c>
      <c r="H30" s="99" t="str" cm="1">
        <f t="array" aca="1" ref="H30" ca="1">_xlfn.IFS(G30="","",G30="A venir","0%",G30="En cours",ROUND(100*(1+(F30-TODAY())/(D30-F30)),2)&amp;" %",G30="Terminé","100%")</f>
        <v/>
      </c>
      <c r="AN30" s="3"/>
      <c r="BR30" s="16"/>
      <c r="BS30" s="3"/>
      <c r="CW30" s="16"/>
      <c r="CX30" s="3"/>
    </row>
    <row r="31" spans="2:102" x14ac:dyDescent="0.3">
      <c r="B31" s="17"/>
      <c r="E31" s="34">
        <v>0.5</v>
      </c>
      <c r="G31" s="27" t="str" cm="1">
        <f t="array" aca="1" ref="G31" ca="1">_xlfn.IFS(D31 = "",  "", D31="?", "", TODAY() &lt; D31, "A venir", TODAY() &lt; F31, "En cours", F31 &gt;= TODAY(), "Terminé", F31 &lt; TODAY(), "Terminé")</f>
        <v/>
      </c>
      <c r="H31" s="99" t="str" cm="1">
        <f t="array" aca="1" ref="H31" ca="1">_xlfn.IFS(G31="","",G31="A venir","0%",G31="En cours",ROUND(100*(1+(F31-TODAY())/(D31-F31)),2)&amp;" %",G31="Terminé","100%")</f>
        <v/>
      </c>
      <c r="I31" s="39"/>
      <c r="AN31" s="3"/>
      <c r="BR31" s="16"/>
      <c r="BS31" s="3"/>
      <c r="CW31" s="16"/>
      <c r="CX31" s="3"/>
    </row>
    <row r="32" spans="2:102" x14ac:dyDescent="0.3">
      <c r="B32" s="17"/>
      <c r="E32" s="12">
        <v>0.5</v>
      </c>
      <c r="G32" s="27" t="str" cm="1">
        <f t="array" aca="1" ref="G32" ca="1">_xlfn.IFS(D32 = "",  "", D32="?", "", TODAY() &lt; D32, "A venir", TODAY() &lt; F32, "En cours", F32 &gt;= TODAY(), "Terminé", F32 &lt; TODAY(), "Terminé")</f>
        <v/>
      </c>
      <c r="H32" s="99" t="str" cm="1">
        <f t="array" aca="1" ref="H32" ca="1">_xlfn.IFS(G32="","",G32="A venir","0%",G32="En cours",ROUND(100*(1+(F32-TODAY())/(D32-F32)),2)&amp;" %",G32="Terminé","100%")</f>
        <v/>
      </c>
      <c r="AN32" s="3"/>
      <c r="BR32" s="16"/>
      <c r="BS32" s="3"/>
      <c r="CW32" s="16"/>
      <c r="CX32" s="3"/>
    </row>
    <row r="33" spans="2:102" x14ac:dyDescent="0.3">
      <c r="B33" s="14"/>
      <c r="C33" s="14"/>
      <c r="D33" s="54"/>
      <c r="E33" s="14"/>
      <c r="F33" s="54"/>
      <c r="G33" s="14" t="str" cm="1">
        <f t="array" aca="1" ref="G33" ca="1">_xlfn.IFS(D33 = "",  "", D33="?", "", TODAY() &lt; D33, "A venir", TODAY() &lt; F33, "En cours", F33 &gt;= TODAY(), "Terminé", F33 &lt; TODAY(), "Terminé")</f>
        <v/>
      </c>
      <c r="H33" s="103"/>
      <c r="I33" s="14"/>
      <c r="AN33" s="3"/>
      <c r="BR33" s="16"/>
      <c r="BS33" s="3"/>
      <c r="CW33" s="16"/>
      <c r="CX33" s="3"/>
    </row>
    <row r="34" spans="2:102" x14ac:dyDescent="0.3">
      <c r="B34" s="17"/>
      <c r="C34" s="27"/>
      <c r="D34" s="56"/>
      <c r="E34" s="27">
        <v>10</v>
      </c>
      <c r="F34" s="56"/>
      <c r="G34" s="27" t="str" cm="1">
        <f t="array" aca="1" ref="G34" ca="1">_xlfn.IFS(D34 = "",  "", D34="?", "", TODAY() &lt; D34, "A venir", TODAY() &lt; F34, "En cours", F34 &gt;= TODAY(), "Terminé", F34 &lt; TODAY(), "Terminé")</f>
        <v/>
      </c>
      <c r="H34" s="104" t="str" cm="1">
        <f t="array" aca="1" ref="H34" ca="1">_xlfn.IFS(G34="","",G34="A venir","0%",G34="En cours",ROUND(100*(1+(F34-TODAY())/(D34-F34)),2)&amp;" %",G34="Terminé","100%")</f>
        <v/>
      </c>
      <c r="I34" s="51"/>
      <c r="AN34" s="3"/>
      <c r="BR34" s="16"/>
      <c r="BS34" s="3"/>
      <c r="CW34" s="16"/>
      <c r="CX34" s="3"/>
    </row>
    <row r="35" spans="2:102" x14ac:dyDescent="0.3">
      <c r="B35" s="17"/>
      <c r="D35" s="56"/>
      <c r="E35" s="27" t="s">
        <v>11</v>
      </c>
      <c r="F35" s="56"/>
      <c r="G35" s="27"/>
      <c r="H35" s="104"/>
      <c r="I35" s="51"/>
      <c r="AN35" s="3"/>
      <c r="BR35" s="16"/>
      <c r="BS35" s="3"/>
      <c r="CW35" s="16"/>
      <c r="CX35" s="3"/>
    </row>
    <row r="36" spans="2:102" x14ac:dyDescent="0.3">
      <c r="B36" s="14"/>
      <c r="C36" s="14"/>
      <c r="D36" s="54"/>
      <c r="E36" s="14"/>
      <c r="F36" s="54"/>
      <c r="G36" s="14" t="str" cm="1">
        <f t="array" aca="1" ref="G36" ca="1">_xlfn.IFS(D36 = "",  "", D36="?", "", TODAY() &lt; D36, "A venir", TODAY() &lt; F36, "En cours", F36 &gt;= TODAY(), "Terminé", F36 &lt; TODAY(), "Terminé")</f>
        <v/>
      </c>
      <c r="H36" s="103"/>
      <c r="I36" s="13"/>
      <c r="AN36" s="3"/>
      <c r="BR36" s="16"/>
      <c r="BS36" s="3"/>
      <c r="CW36" s="16"/>
      <c r="CX36" s="3"/>
    </row>
    <row r="37" spans="2:102" x14ac:dyDescent="0.3">
      <c r="B37" s="67"/>
      <c r="C37" s="27"/>
      <c r="D37" s="27"/>
      <c r="E37" s="27"/>
      <c r="F37" s="27"/>
      <c r="G37" s="27" t="str" cm="1">
        <f t="array" aca="1" ref="G37" ca="1">_xlfn.IFS(D37 = "",  "", D37="?", "", TODAY() &lt; D37, "A venir", TODAY() &lt; F37, "En cours", F37 &gt;= TODAY(), "Terminé", F37 &lt; TODAY(), "Terminé")</f>
        <v/>
      </c>
      <c r="H37" s="29"/>
      <c r="AN37" s="3"/>
      <c r="BR37" s="16"/>
      <c r="BS37" s="3"/>
      <c r="CW37" s="16"/>
      <c r="CX37" s="3"/>
    </row>
    <row r="38" spans="2:102" x14ac:dyDescent="0.3">
      <c r="B38" s="69"/>
      <c r="C38" s="34"/>
      <c r="D38" s="55"/>
      <c r="E38" s="12">
        <v>3</v>
      </c>
      <c r="F38" s="55"/>
      <c r="G38" s="27" t="str" cm="1">
        <f t="array" aca="1" ref="G38" ca="1">_xlfn.IFS(D38 = "",  "", D38="?", "", TODAY() &lt; D38, "A venir", TODAY() &lt; F38, "En cours", F38 &gt;= TODAY(), "Terminé", F38 &lt; TODAY(), "Terminé")</f>
        <v/>
      </c>
      <c r="H38" s="99" t="str" cm="1">
        <f t="array" aca="1" ref="H38" ca="1">_xlfn.IFS(G38="","",G38="A venir","0%",G38="En cours",ROUND(100*(1+(F38-TODAY())/(D38-F38)),2)&amp;" %",G38="Terminé","100%")</f>
        <v/>
      </c>
      <c r="AN38" s="3"/>
      <c r="BR38" s="16"/>
      <c r="BS38" s="3"/>
      <c r="CW38" s="16"/>
      <c r="CX38" s="3"/>
    </row>
    <row r="39" spans="2:102" x14ac:dyDescent="0.3">
      <c r="B39" s="17"/>
      <c r="E39" s="12">
        <v>10</v>
      </c>
      <c r="G39" s="27" t="str" cm="1">
        <f t="array" aca="1" ref="G39" ca="1">_xlfn.IFS(D39 = "",  "", D39="?", "", TODAY() &lt; D39, "A venir", TODAY() &lt; F39, "En cours", F39 &gt;= TODAY(), "Terminé", F39 &lt; TODAY(), "Terminé")</f>
        <v/>
      </c>
      <c r="H39" s="99" t="str" cm="1">
        <f t="array" aca="1" ref="H39" ca="1">_xlfn.IFS(G39="","",G39="A venir","0%",G39="En cours",ROUND(100*(1+(F39-TODAY())/(D39-F39)),2)&amp;" %",G39="Terminé","100%")</f>
        <v/>
      </c>
      <c r="AN39" s="3"/>
      <c r="BR39" s="16"/>
      <c r="BS39" s="3"/>
      <c r="CW39" s="16"/>
      <c r="CX39" s="3"/>
    </row>
    <row r="40" spans="2:102" x14ac:dyDescent="0.3">
      <c r="B40" s="17"/>
      <c r="E40" s="34">
        <v>12</v>
      </c>
      <c r="G40" s="27" t="str" cm="1">
        <f t="array" aca="1" ref="G40" ca="1">_xlfn.IFS(D40 = "",  "", D40="?", "", TODAY() &lt; D40, "A venir", TODAY() &lt; F40, "En cours", F40 &gt;= TODAY(), "Terminé", F40 &lt; TODAY(), "Terminé")</f>
        <v/>
      </c>
      <c r="H40" s="99" t="str" cm="1">
        <f t="array" aca="1" ref="H40" ca="1">_xlfn.IFS(G40="","",G40="A venir","0%",G40="En cours",ROUND(100*(1+(F40-TODAY())/(D40-F40)),2)&amp;" %",G40="Terminé","100%")</f>
        <v/>
      </c>
      <c r="AN40" s="3"/>
      <c r="BR40" s="16"/>
      <c r="BS40" s="3"/>
      <c r="CW40" s="16"/>
      <c r="CX40" s="3"/>
    </row>
    <row r="41" spans="2:102" x14ac:dyDescent="0.3">
      <c r="B41" s="17"/>
      <c r="E41" s="34">
        <v>1</v>
      </c>
      <c r="G41" s="27" t="str" cm="1">
        <f t="array" aca="1" ref="G41" ca="1">_xlfn.IFS(D41 = "",  "", D41="?", "", TODAY() &lt; D41, "A venir", TODAY() &lt; F41, "En cours", F41 &gt;= TODAY(), "Terminé", F41 &lt; TODAY(), "Terminé")</f>
        <v/>
      </c>
      <c r="H41" s="99" t="str" cm="1">
        <f t="array" aca="1" ref="H41" ca="1">_xlfn.IFS(G41="","",G41="A venir","0%",G41="En cours",ROUND(100*(1+(F41-TODAY())/(D41-F41)),2)&amp;" %",G41="Terminé","100%")</f>
        <v/>
      </c>
      <c r="I41" s="39"/>
      <c r="AN41" s="3"/>
      <c r="BR41" s="16"/>
      <c r="BS41" s="3"/>
      <c r="CW41" s="16"/>
      <c r="CX41" s="3"/>
    </row>
    <row r="42" spans="2:102" x14ac:dyDescent="0.3">
      <c r="B42" s="17"/>
      <c r="E42" s="34">
        <v>25</v>
      </c>
      <c r="G42" s="27" t="str" cm="1">
        <f t="array" aca="1" ref="G42" ca="1">_xlfn.IFS(D42 = "",  "", D42="?", "", TODAY() &lt; D42, "A venir", TODAY() &lt; F42, "En cours", F42 &gt;= TODAY(), "Terminé", F42 &lt; TODAY(), "Terminé")</f>
        <v/>
      </c>
      <c r="H42" s="99" t="str" cm="1">
        <f t="array" aca="1" ref="H42" ca="1">_xlfn.IFS(G42="","",G42="A venir","0%",G42="En cours",ROUND(100*(1+(F42-TODAY())/(D42-F42)),2)&amp;" %",G42="Terminé","100%")</f>
        <v/>
      </c>
      <c r="AN42" s="3"/>
      <c r="BR42" s="16"/>
      <c r="BS42" s="3"/>
      <c r="CW42" s="16"/>
      <c r="CX42" s="3"/>
    </row>
    <row r="43" spans="2:102" x14ac:dyDescent="0.3">
      <c r="B43" s="17"/>
      <c r="E43" s="34">
        <v>0.5</v>
      </c>
      <c r="G43" s="27" t="str" cm="1">
        <f t="array" aca="1" ref="G43" ca="1">_xlfn.IFS(D43 = "",  "", D43="?", "", TODAY() &lt; D43, "A venir", TODAY() &lt; F43, "En cours", F43 &gt;= TODAY(), "Terminé", F43 &lt; TODAY(), "Terminé")</f>
        <v/>
      </c>
      <c r="H43" s="99" t="str" cm="1">
        <f t="array" aca="1" ref="H43" ca="1">_xlfn.IFS(G43="","",G43="A venir","0%",G43="En cours",ROUND(100*(1+(F43-TODAY())/(D43-F43)),2)&amp;" %",G43="Terminé","100%")</f>
        <v/>
      </c>
      <c r="I43" s="39"/>
      <c r="AN43" s="3"/>
      <c r="BR43" s="16"/>
      <c r="BS43" s="3"/>
      <c r="CW43" s="16"/>
      <c r="CX43" s="3"/>
    </row>
    <row r="44" spans="2:102" x14ac:dyDescent="0.3">
      <c r="B44" s="17"/>
      <c r="E44" s="12">
        <v>0.5</v>
      </c>
      <c r="G44" s="27" t="str" cm="1">
        <f t="array" aca="1" ref="G44" ca="1">_xlfn.IFS(D44 = "",  "", D44="?", "", TODAY() &lt; D44, "A venir", TODAY() &lt; F44, "En cours", F44 &gt;= TODAY(), "Terminé", F44 &lt; TODAY(), "Terminé")</f>
        <v/>
      </c>
      <c r="H44" s="99" t="str" cm="1">
        <f t="array" aca="1" ref="H44" ca="1">_xlfn.IFS(G44="","",G44="A venir","0%",G44="En cours",ROUND(100*(1+(F44-TODAY())/(D44-F44)),2)&amp;" %",G44="Terminé","100%")</f>
        <v/>
      </c>
      <c r="AN44" s="3"/>
      <c r="BR44" s="16"/>
      <c r="BS44" s="3"/>
      <c r="CW44" s="16"/>
      <c r="CX44" s="3"/>
    </row>
    <row r="45" spans="2:102" x14ac:dyDescent="0.3">
      <c r="B45" s="14"/>
      <c r="C45" s="14"/>
      <c r="D45" s="54"/>
      <c r="E45" s="14"/>
      <c r="F45" s="54"/>
      <c r="G45" s="14" t="str" cm="1">
        <f t="array" aca="1" ref="G45" ca="1">_xlfn.IFS(D45 = "",  "", D45="?", "", TODAY() &lt; D45, "A venir", TODAY() &lt; F45, "En cours", F45 &gt;= TODAY(), "Terminé", F45 &lt; TODAY(), "Terminé")</f>
        <v/>
      </c>
      <c r="H45" s="103"/>
      <c r="I45" s="14"/>
      <c r="AN45" s="3"/>
      <c r="BR45" s="16"/>
      <c r="BS45" s="3"/>
      <c r="CW45" s="16"/>
      <c r="CX45" s="3"/>
    </row>
    <row r="46" spans="2:102" x14ac:dyDescent="0.3">
      <c r="B46" s="17"/>
      <c r="C46" s="27"/>
      <c r="D46" s="56"/>
      <c r="E46" s="27">
        <v>10</v>
      </c>
      <c r="F46" s="56"/>
      <c r="G46" s="27" t="str" cm="1">
        <f t="array" aca="1" ref="G46" ca="1">_xlfn.IFS(D46 = "",  "", D46="?", "", TODAY() &lt; D46, "A venir", TODAY() &lt; F46, "En cours", F46 &gt;= TODAY(), "Terminé", F46 &lt; TODAY(), "Terminé")</f>
        <v/>
      </c>
      <c r="H46" s="104" t="str" cm="1">
        <f t="array" aca="1" ref="H46" ca="1">_xlfn.IFS(G46="","",G46="A venir","0%",G46="En cours",ROUND(100*(1+(F46-TODAY())/(D46-F46)),2)&amp;" %",G46="Terminé","100%")</f>
        <v/>
      </c>
      <c r="I46" s="51"/>
      <c r="AN46" s="3"/>
      <c r="BR46" s="16"/>
      <c r="BS46" s="3"/>
      <c r="CW46" s="16"/>
      <c r="CX46" s="3"/>
    </row>
    <row r="47" spans="2:102" x14ac:dyDescent="0.3">
      <c r="B47" s="17"/>
      <c r="D47" s="56"/>
      <c r="E47" s="27" t="s">
        <v>11</v>
      </c>
      <c r="F47" s="56"/>
      <c r="G47" s="27"/>
      <c r="H47" s="104"/>
      <c r="I47" s="51"/>
      <c r="AN47" s="3"/>
      <c r="BR47" s="16"/>
      <c r="BS47" s="3"/>
      <c r="CW47" s="16"/>
      <c r="CX47" s="3"/>
    </row>
    <row r="48" spans="2:102" x14ac:dyDescent="0.3">
      <c r="B48" s="14"/>
      <c r="C48" s="14"/>
      <c r="D48" s="54"/>
      <c r="E48" s="14"/>
      <c r="F48" s="54"/>
      <c r="G48" s="14" t="str" cm="1">
        <f t="array" aca="1" ref="G48" ca="1">_xlfn.IFS(D48 = "",  "", D48="?", "", TODAY() &lt; D48, "A venir", TODAY() &lt; F48, "En cours", F48 &gt;= TODAY(), "Terminé", F48 &lt; TODAY(), "Terminé")</f>
        <v/>
      </c>
      <c r="H48" s="103"/>
      <c r="I48" s="13"/>
      <c r="AN48" s="3"/>
      <c r="BR48" s="16"/>
      <c r="BS48" s="3"/>
      <c r="CW48" s="16"/>
      <c r="CX48" s="3"/>
    </row>
    <row r="49" spans="2:102" x14ac:dyDescent="0.3">
      <c r="B49" s="67"/>
      <c r="C49" s="27"/>
      <c r="D49" s="27"/>
      <c r="E49" s="27"/>
      <c r="F49" s="27"/>
      <c r="G49" s="27" t="str" cm="1">
        <f t="array" aca="1" ref="G49" ca="1">_xlfn.IFS(D49 = "",  "", D49="?", "", TODAY() &lt; D49, "A venir", TODAY() &lt; F49, "En cours", F49 &gt;= TODAY(), "Terminé", F49 &lt; TODAY(), "Terminé")</f>
        <v/>
      </c>
      <c r="H49" s="29"/>
      <c r="AN49" s="3"/>
      <c r="BR49" s="16"/>
      <c r="BS49" s="3"/>
      <c r="CW49" s="16"/>
      <c r="CX49" s="3"/>
    </row>
    <row r="50" spans="2:102" x14ac:dyDescent="0.3">
      <c r="B50" s="69"/>
      <c r="C50" s="34"/>
      <c r="D50" s="55"/>
      <c r="E50" s="12">
        <v>3</v>
      </c>
      <c r="F50" s="55"/>
      <c r="G50" s="27" t="str" cm="1">
        <f t="array" aca="1" ref="G50" ca="1">_xlfn.IFS(D50 = "",  "", D50="?", "", TODAY() &lt; D50, "A venir", TODAY() &lt; F50, "En cours", F50 &gt;= TODAY(), "Terminé", F50 &lt; TODAY(), "Terminé")</f>
        <v/>
      </c>
      <c r="H50" s="99" t="str" cm="1">
        <f t="array" aca="1" ref="H50" ca="1">_xlfn.IFS(G50="","",G50="A venir","0%",G50="En cours",ROUND(100*(1+(F50-TODAY())/(D50-F50)),2)&amp;" %",G50="Terminé","100%")</f>
        <v/>
      </c>
      <c r="AN50" s="3"/>
      <c r="BR50" s="16"/>
      <c r="BS50" s="3"/>
      <c r="CW50" s="16"/>
      <c r="CX50" s="3"/>
    </row>
    <row r="51" spans="2:102" x14ac:dyDescent="0.3">
      <c r="B51" s="17"/>
      <c r="E51" s="12">
        <v>10</v>
      </c>
      <c r="G51" s="27" t="str" cm="1">
        <f t="array" aca="1" ref="G51" ca="1">_xlfn.IFS(D51 = "",  "", D51="?", "", TODAY() &lt; D51, "A venir", TODAY() &lt; F51, "En cours", F51 &gt;= TODAY(), "Terminé", F51 &lt; TODAY(), "Terminé")</f>
        <v/>
      </c>
      <c r="H51" s="99" t="str" cm="1">
        <f t="array" aca="1" ref="H51" ca="1">_xlfn.IFS(G51="","",G51="A venir","0%",G51="En cours",ROUND(100*(1+(F51-TODAY())/(D51-F51)),2)&amp;" %",G51="Terminé","100%")</f>
        <v/>
      </c>
      <c r="AN51" s="3"/>
      <c r="BR51" s="16"/>
      <c r="BS51" s="3"/>
      <c r="CW51" s="16"/>
      <c r="CX51" s="3"/>
    </row>
    <row r="52" spans="2:102" x14ac:dyDescent="0.3">
      <c r="B52" s="17"/>
      <c r="E52" s="34">
        <v>12</v>
      </c>
      <c r="G52" s="27" t="str" cm="1">
        <f t="array" aca="1" ref="G52" ca="1">_xlfn.IFS(D52 = "",  "", D52="?", "", TODAY() &lt; D52, "A venir", TODAY() &lt; F52, "En cours", F52 &gt;= TODAY(), "Terminé", F52 &lt; TODAY(), "Terminé")</f>
        <v/>
      </c>
      <c r="H52" s="99" t="str" cm="1">
        <f t="array" aca="1" ref="H52" ca="1">_xlfn.IFS(G52="","",G52="A venir","0%",G52="En cours",ROUND(100*(1+(F52-TODAY())/(D52-F52)),2)&amp;" %",G52="Terminé","100%")</f>
        <v/>
      </c>
      <c r="AN52" s="3"/>
      <c r="BR52" s="16"/>
      <c r="BS52" s="3"/>
      <c r="CW52" s="16"/>
      <c r="CX52" s="3"/>
    </row>
    <row r="53" spans="2:102" x14ac:dyDescent="0.3">
      <c r="B53" s="17"/>
      <c r="E53" s="34">
        <v>1</v>
      </c>
      <c r="G53" s="27" t="str" cm="1">
        <f t="array" aca="1" ref="G53" ca="1">_xlfn.IFS(D53 = "",  "", D53="?", "", TODAY() &lt; D53, "A venir", TODAY() &lt; F53, "En cours", F53 &gt;= TODAY(), "Terminé", F53 &lt; TODAY(), "Terminé")</f>
        <v/>
      </c>
      <c r="H53" s="99" t="str" cm="1">
        <f t="array" aca="1" ref="H53" ca="1">_xlfn.IFS(G53="","",G53="A venir","0%",G53="En cours",ROUND(100*(1+(F53-TODAY())/(D53-F53)),2)&amp;" %",G53="Terminé","100%")</f>
        <v/>
      </c>
      <c r="I53" s="39"/>
      <c r="AN53" s="3"/>
      <c r="BR53" s="16"/>
      <c r="BS53" s="3"/>
      <c r="CW53" s="16"/>
      <c r="CX53" s="3"/>
    </row>
    <row r="54" spans="2:102" x14ac:dyDescent="0.3">
      <c r="B54" s="17"/>
      <c r="E54" s="34">
        <v>15</v>
      </c>
      <c r="G54" s="27" t="str" cm="1">
        <f t="array" aca="1" ref="G54" ca="1">_xlfn.IFS(D54 = "",  "", D54="?", "", TODAY() &lt; D54, "A venir", TODAY() &lt; F54, "En cours", F54 &gt;= TODAY(), "Terminé", F54 &lt; TODAY(), "Terminé")</f>
        <v/>
      </c>
      <c r="H54" s="99" t="str" cm="1">
        <f t="array" aca="1" ref="H54" ca="1">_xlfn.IFS(G54="","",G54="A venir","0%",G54="En cours",ROUND(100*(1+(F54-TODAY())/(D54-F54)),2)&amp;" %",G54="Terminé","100%")</f>
        <v/>
      </c>
      <c r="AN54" s="3"/>
      <c r="BR54" s="16"/>
      <c r="BS54" s="3"/>
      <c r="CW54" s="16"/>
      <c r="CX54" s="3"/>
    </row>
    <row r="55" spans="2:102" x14ac:dyDescent="0.3">
      <c r="B55" s="17"/>
      <c r="E55" s="34">
        <v>0.5</v>
      </c>
      <c r="G55" s="27" t="str" cm="1">
        <f t="array" aca="1" ref="G55" ca="1">_xlfn.IFS(D55 = "",  "", D55="?", "", TODAY() &lt; D55, "A venir", TODAY() &lt; F55, "En cours", F55 &gt;= TODAY(), "Terminé", F55 &lt; TODAY(), "Terminé")</f>
        <v/>
      </c>
      <c r="H55" s="99" t="str" cm="1">
        <f t="array" aca="1" ref="H55" ca="1">_xlfn.IFS(G55="","",G55="A venir","0%",G55="En cours",ROUND(100*(1+(F55-TODAY())/(D55-F55)),2)&amp;" %",G55="Terminé","100%")</f>
        <v/>
      </c>
      <c r="I55" s="39"/>
      <c r="AN55" s="3"/>
      <c r="BR55" s="16"/>
      <c r="BS55" s="3"/>
      <c r="CW55" s="16"/>
      <c r="CX55" s="3"/>
    </row>
    <row r="56" spans="2:102" x14ac:dyDescent="0.3">
      <c r="B56" s="17"/>
      <c r="E56" s="12">
        <v>0.5</v>
      </c>
      <c r="G56" s="27" t="str" cm="1">
        <f t="array" aca="1" ref="G56" ca="1">_xlfn.IFS(D56 = "",  "", D56="?", "", TODAY() &lt; D56, "A venir", TODAY() &lt; F56, "En cours", F56 &gt;= TODAY(), "Terminé", F56 &lt; TODAY(), "Terminé")</f>
        <v/>
      </c>
      <c r="H56" s="99" t="str" cm="1">
        <f t="array" aca="1" ref="H56" ca="1">_xlfn.IFS(G56="","",G56="A venir","0%",G56="En cours",ROUND(100*(1+(F56-TODAY())/(D56-F56)),2)&amp;" %",G56="Terminé","100%")</f>
        <v/>
      </c>
      <c r="AN56" s="3"/>
      <c r="BR56" s="16"/>
      <c r="BS56" s="3"/>
      <c r="CW56" s="16"/>
      <c r="CX56" s="3"/>
    </row>
    <row r="57" spans="2:102" x14ac:dyDescent="0.3">
      <c r="B57" s="14"/>
      <c r="C57" s="14"/>
      <c r="D57" s="54"/>
      <c r="E57" s="14"/>
      <c r="F57" s="54"/>
      <c r="G57" s="14" t="str" cm="1">
        <f t="array" aca="1" ref="G57" ca="1">_xlfn.IFS(D57 = "",  "", D57="?", "", TODAY() &lt; D57, "A venir", TODAY() &lt; F57, "En cours", F57 &gt;= TODAY(), "Terminé", F57 &lt; TODAY(), "Terminé")</f>
        <v/>
      </c>
      <c r="H57" s="103"/>
      <c r="I57" s="14"/>
      <c r="AN57" s="3"/>
      <c r="BR57" s="16"/>
      <c r="BS57" s="3"/>
      <c r="CW57" s="16"/>
      <c r="CX57" s="3"/>
    </row>
    <row r="58" spans="2:102" x14ac:dyDescent="0.3">
      <c r="B58" s="17"/>
      <c r="C58" s="27"/>
      <c r="D58" s="56"/>
      <c r="E58" s="27">
        <v>10</v>
      </c>
      <c r="F58" s="56"/>
      <c r="G58" s="27" t="str" cm="1">
        <f t="array" aca="1" ref="G58" ca="1">_xlfn.IFS(D58 = "",  "", D58="?", "", TODAY() &lt; D58, "A venir", TODAY() &lt; F58, "En cours", F58 &gt;= TODAY(), "Terminé", F58 &lt; TODAY(), "Terminé")</f>
        <v/>
      </c>
      <c r="H58" s="104" t="str" cm="1">
        <f t="array" aca="1" ref="H58" ca="1">_xlfn.IFS(G609="","",G58="A venir","0%",G58="En cours",ROUND(100*(1+(F58-TODAY())/(D58-F58)),2)&amp;" %",G58="Terminé","100%")</f>
        <v/>
      </c>
      <c r="I58" s="51"/>
      <c r="AN58" s="3"/>
      <c r="BR58" s="16"/>
      <c r="BS58" s="3"/>
      <c r="CW58" s="16"/>
      <c r="CX58" s="3"/>
    </row>
    <row r="59" spans="2:102" x14ac:dyDescent="0.3">
      <c r="B59" s="17"/>
      <c r="D59" s="56"/>
      <c r="E59" s="27" t="s">
        <v>11</v>
      </c>
      <c r="F59" s="56"/>
      <c r="G59" s="27"/>
      <c r="H59" s="104"/>
      <c r="I59" s="51"/>
      <c r="AN59" s="3"/>
      <c r="BR59" s="16"/>
      <c r="BS59" s="3"/>
      <c r="CW59" s="16"/>
      <c r="CX59" s="3"/>
    </row>
    <row r="60" spans="2:102" x14ac:dyDescent="0.3">
      <c r="B60" s="14"/>
      <c r="C60" s="14"/>
      <c r="D60" s="54"/>
      <c r="E60" s="14"/>
      <c r="F60" s="54"/>
      <c r="G60" s="14" t="str" cm="1">
        <f t="array" aca="1" ref="G60" ca="1">_xlfn.IFS(D60 = "",  "", D60="?", "", TODAY() &lt; D60, "A venir", TODAY() &lt; F60, "En cours", F60 &gt;= TODAY(), "Terminé", F60 &lt; TODAY(), "Terminé")</f>
        <v/>
      </c>
      <c r="H60" s="103"/>
      <c r="I60" s="13"/>
      <c r="AN60" s="3"/>
      <c r="BR60" s="16"/>
      <c r="BS60" s="3"/>
      <c r="CW60" s="16"/>
      <c r="CX60" s="3"/>
    </row>
    <row r="61" spans="2:102" x14ac:dyDescent="0.3">
      <c r="B61" s="67"/>
      <c r="C61" s="27"/>
      <c r="D61" s="27"/>
      <c r="E61" s="27"/>
      <c r="F61" s="27"/>
      <c r="G61" s="27" t="str" cm="1">
        <f t="array" aca="1" ref="G61" ca="1">_xlfn.IFS(D61 = "",  "", D61="?", "", TODAY() &lt; D61, "A venir", TODAY() &lt; F61, "En cours", F61 &gt;= TODAY(), "Terminé", F61 &lt; TODAY(), "Terminé")</f>
        <v/>
      </c>
      <c r="H61" s="29"/>
      <c r="AN61" s="3"/>
      <c r="BR61" s="16"/>
      <c r="BS61" s="3"/>
      <c r="CW61" s="16"/>
      <c r="CX61" s="3"/>
    </row>
    <row r="62" spans="2:102" x14ac:dyDescent="0.3">
      <c r="B62" s="69"/>
      <c r="C62" s="34"/>
      <c r="D62" s="55"/>
      <c r="E62" s="12">
        <v>3</v>
      </c>
      <c r="F62" s="55"/>
      <c r="G62" s="27" t="str" cm="1">
        <f t="array" aca="1" ref="G62" ca="1">_xlfn.IFS(D62 = "",  "", D62="?", "", TODAY() &lt; D62, "A venir", TODAY() &lt; F62, "En cours", F62 &gt;= TODAY(), "Terminé", F62 &lt; TODAY(), "Terminé")</f>
        <v/>
      </c>
      <c r="H62" s="99" t="str" cm="1">
        <f t="array" aca="1" ref="H62" ca="1">_xlfn.IFS(G62="","",G62="A venir","0%",G62="En cours",ROUND(100*(1+(F62-TODAY())/(D62-F62)),2)&amp;" %",G62="Terminé","100%")</f>
        <v/>
      </c>
      <c r="AN62" s="3"/>
      <c r="BR62" s="16"/>
      <c r="BS62" s="3"/>
      <c r="CW62" s="16"/>
      <c r="CX62" s="3"/>
    </row>
    <row r="63" spans="2:102" x14ac:dyDescent="0.3">
      <c r="B63" s="17"/>
      <c r="E63" s="12">
        <v>10</v>
      </c>
      <c r="G63" s="27" t="str" cm="1">
        <f t="array" aca="1" ref="G63" ca="1">_xlfn.IFS(D63 = "",  "", D63="?", "", TODAY() &lt; D63, "A venir", TODAY() &lt; F63, "En cours", F63 &gt;= TODAY(), "Terminé", F63 &lt; TODAY(), "Terminé")</f>
        <v/>
      </c>
      <c r="H63" s="99" t="str" cm="1">
        <f t="array" aca="1" ref="H63" ca="1">_xlfn.IFS(G63="","",G63="A venir","0%",G63="En cours",ROUND(100*(1+(F63-TODAY())/(D63-F63)),2)&amp;" %",G63="Terminé","100%")</f>
        <v/>
      </c>
      <c r="AN63" s="3"/>
      <c r="BR63" s="16"/>
      <c r="BS63" s="3"/>
      <c r="CW63" s="16"/>
      <c r="CX63" s="3"/>
    </row>
    <row r="64" spans="2:102" x14ac:dyDescent="0.3">
      <c r="B64" s="17"/>
      <c r="E64" s="34">
        <v>12</v>
      </c>
      <c r="G64" s="27" t="str" cm="1">
        <f t="array" aca="1" ref="G64" ca="1">_xlfn.IFS(D64 = "",  "", D64="?", "", TODAY() &lt; D64, "A venir", TODAY() &lt; F64, "En cours", F64 &gt;= TODAY(), "Terminé", F64 &lt; TODAY(), "Terminé")</f>
        <v/>
      </c>
      <c r="H64" s="99" t="str" cm="1">
        <f t="array" aca="1" ref="H64" ca="1">_xlfn.IFS(G64="","",G64="A venir","0%",G64="En cours",ROUND(100*(1+(F64-TODAY())/(D64-F64)),2)&amp;" %",G64="Terminé","100%")</f>
        <v/>
      </c>
      <c r="AN64" s="3"/>
      <c r="BR64" s="16"/>
      <c r="BS64" s="3"/>
      <c r="CW64" s="16"/>
      <c r="CX64" s="3"/>
    </row>
    <row r="65" spans="1:102" x14ac:dyDescent="0.3">
      <c r="B65" s="17"/>
      <c r="C65" s="17"/>
      <c r="E65" s="34">
        <v>1</v>
      </c>
      <c r="G65" s="27" t="str" cm="1">
        <f t="array" aca="1" ref="G65" ca="1">_xlfn.IFS(D65 = "",  "", D65="?", "", TODAY() &lt; D65, "A venir", TODAY() &lt; F65, "En cours", F65 &gt;= TODAY(), "Terminé", F65 &lt; TODAY(), "Terminé")</f>
        <v/>
      </c>
      <c r="H65" s="99" t="str" cm="1">
        <f t="array" aca="1" ref="H65" ca="1">_xlfn.IFS(G65="","",G65="A venir","0%",G65="En cours",ROUND(100*(1+(F65-TODAY())/(D65-F65)),2)&amp;" %",G65="Terminé","100%")</f>
        <v/>
      </c>
      <c r="I65" s="39"/>
      <c r="AN65" s="3"/>
      <c r="BR65" s="16"/>
      <c r="BS65" s="3"/>
      <c r="CW65" s="16"/>
      <c r="CX65" s="3"/>
    </row>
    <row r="66" spans="1:102" x14ac:dyDescent="0.3">
      <c r="B66" s="17"/>
      <c r="C66" s="17"/>
      <c r="E66" s="34">
        <v>0.5</v>
      </c>
      <c r="G66" s="27" t="str" cm="1">
        <f t="array" aca="1" ref="G66" ca="1">_xlfn.IFS(D66 = "",  "", D66="?", "", TODAY() &lt; D66, "A venir", TODAY() &lt; F66, "En cours", F66 &gt;= TODAY(), "Terminé", F66 &lt; TODAY(), "Terminé")</f>
        <v/>
      </c>
      <c r="H66" s="99" t="str" cm="1">
        <f t="array" aca="1" ref="H66" ca="1">_xlfn.IFS(G66="","",G66="A venir","0%",G66="En cours",ROUND(100*(1+(F66-TODAY())/(D66-F66)),2)&amp;" %",G66="Terminé","100%")</f>
        <v/>
      </c>
      <c r="I66" s="107"/>
      <c r="AN66" s="3"/>
      <c r="BR66" s="16"/>
      <c r="BS66" s="3"/>
      <c r="CW66" s="16"/>
      <c r="CX66" s="3"/>
    </row>
    <row r="67" spans="1:102" x14ac:dyDescent="0.3">
      <c r="B67" s="17"/>
      <c r="E67" s="34">
        <v>0.5</v>
      </c>
      <c r="G67" s="27" t="str" cm="1">
        <f t="array" aca="1" ref="G67" ca="1">_xlfn.IFS(D67 = "",  "", D67="?", "", TODAY() &lt; D67, "A venir", TODAY() &lt; F67, "En cours", F67 &gt;= TODAY(), "Terminé", F67 &lt; TODAY(), "Terminé")</f>
        <v/>
      </c>
      <c r="H67" s="99" t="str" cm="1">
        <f t="array" aca="1" ref="H67" ca="1">_xlfn.IFS(G67="","",G67="A venir","0%",G67="En cours",ROUND(100*(1+(F67-TODAY())/(D67-F67)),2)&amp;" %",G67="Terminé","100%")</f>
        <v/>
      </c>
      <c r="I67" s="39"/>
      <c r="AN67" s="3"/>
      <c r="BR67" s="16"/>
      <c r="BS67" s="3"/>
      <c r="CW67" s="16"/>
      <c r="CX67" s="3"/>
    </row>
    <row r="68" spans="1:102" x14ac:dyDescent="0.3">
      <c r="B68" s="17"/>
      <c r="E68" s="12">
        <v>0.5</v>
      </c>
      <c r="G68" s="27" t="str" cm="1">
        <f t="array" aca="1" ref="G68" ca="1">_xlfn.IFS(D68 = "",  "", D68="?", "", TODAY() &lt; D68, "A venir", TODAY() &lt; F68, "En cours", F68 &gt;= TODAY(), "Terminé", F68 &lt; TODAY(), "Terminé")</f>
        <v/>
      </c>
      <c r="H68" s="99" t="str" cm="1">
        <f t="array" aca="1" ref="H68" ca="1">_xlfn.IFS(G68="","",G68="A venir","0%",G68="En cours",ROUND(100*(1+(F68-TODAY())/(D68-F68)),2)&amp;" %",G68="Terminé","100%")</f>
        <v/>
      </c>
      <c r="AN68" s="3"/>
      <c r="BR68" s="16"/>
      <c r="BS68" s="3"/>
      <c r="CW68" s="16"/>
      <c r="CX68" s="3"/>
    </row>
    <row r="69" spans="1:102" x14ac:dyDescent="0.3">
      <c r="B69" s="14"/>
      <c r="C69" s="14"/>
      <c r="D69" s="54"/>
      <c r="E69" s="14"/>
      <c r="F69" s="54"/>
      <c r="G69" s="14" t="str" cm="1">
        <f t="array" aca="1" ref="G69" ca="1">_xlfn.IFS(D69 = "",  "", D69="?", "", TODAY() &lt; D69, "A venir", TODAY() &lt; F69, "En cours", F69 &gt;= TODAY(), "Terminé", F69 &lt; TODAY(), "Terminé")</f>
        <v/>
      </c>
      <c r="H69" s="103"/>
      <c r="I69" s="14"/>
      <c r="AN69" s="3"/>
      <c r="BR69" s="16"/>
      <c r="BS69" s="3"/>
      <c r="CW69" s="16"/>
      <c r="CX69" s="3"/>
    </row>
    <row r="70" spans="1:102" x14ac:dyDescent="0.3">
      <c r="B70" s="17"/>
      <c r="C70" s="27"/>
      <c r="D70" s="56"/>
      <c r="E70" s="27">
        <v>10</v>
      </c>
      <c r="F70" s="56"/>
      <c r="G70" s="27" t="str" cm="1">
        <f t="array" aca="1" ref="G70" ca="1">_xlfn.IFS(D70 = "",  "", D70="?", "", TODAY() &lt; D70, "A venir", TODAY() &lt; F70, "En cours", F70 &gt;= TODAY(), "Terminé", F70 &lt; TODAY(), "Terminé")</f>
        <v/>
      </c>
      <c r="H70" s="104" t="str" cm="1">
        <f t="array" aca="1" ref="H70" ca="1">_xlfn.IFS(G70="","",G70="A venir","0%",G70="En cours",ROUND(100*(1+(F70-TODAY())/(D70-F70)),2)&amp;" %",G70="Terminé","100%")</f>
        <v/>
      </c>
      <c r="I70" s="51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3"/>
      <c r="BR70" s="16"/>
      <c r="BS70" s="3"/>
      <c r="CW70" s="16"/>
      <c r="CX70" s="3"/>
    </row>
    <row r="71" spans="1:102" x14ac:dyDescent="0.3">
      <c r="B71" s="17"/>
      <c r="D71" s="56"/>
      <c r="E71" s="27" t="s">
        <v>11</v>
      </c>
      <c r="F71" s="56"/>
      <c r="G71" s="27"/>
      <c r="H71" s="104"/>
      <c r="I71" s="51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3"/>
      <c r="BR71" s="16"/>
      <c r="BS71" s="3"/>
      <c r="CW71" s="16"/>
      <c r="CX71" s="3"/>
    </row>
    <row r="72" spans="1:102" ht="21" x14ac:dyDescent="0.3">
      <c r="A72" s="41">
        <v>1</v>
      </c>
      <c r="B72" s="86" t="s">
        <v>60</v>
      </c>
      <c r="C72" s="87"/>
      <c r="D72" s="92">
        <v>44803</v>
      </c>
      <c r="E72" s="93"/>
      <c r="F72" s="88">
        <v>44866</v>
      </c>
      <c r="G72" s="93"/>
      <c r="H72" s="111"/>
      <c r="I72" s="94"/>
      <c r="J72" s="72"/>
      <c r="K72" s="72"/>
      <c r="AN72" s="3"/>
      <c r="BR72" s="16"/>
      <c r="BS72" s="3"/>
      <c r="CW72" s="16"/>
      <c r="CX72" s="3"/>
    </row>
    <row r="73" spans="1:102" x14ac:dyDescent="0.3">
      <c r="B73" s="14"/>
      <c r="C73" s="20"/>
      <c r="D73" s="54"/>
      <c r="E73" s="14"/>
      <c r="F73" s="54"/>
      <c r="G73" s="14"/>
      <c r="H73" s="103"/>
      <c r="I73" s="20"/>
      <c r="AN73" s="3"/>
      <c r="BR73" s="16"/>
      <c r="BS73" s="3"/>
      <c r="CW73" s="16"/>
      <c r="CX73" s="3"/>
    </row>
    <row r="74" spans="1:102" x14ac:dyDescent="0.3">
      <c r="B74" s="17" t="s">
        <v>55</v>
      </c>
      <c r="D74" s="19">
        <v>44778</v>
      </c>
      <c r="E74" s="17">
        <v>0.5</v>
      </c>
      <c r="F74" s="19">
        <v>44778</v>
      </c>
      <c r="G74" s="36" t="str" cm="1">
        <f t="array" aca="1" ref="G74" ca="1">_xlfn.IFS(D74 = "",  "", D74="?", "", TODAY() &lt; D74, "A venir", TODAY() &lt; F74, "En cours", F74 &gt;= TODAY(), "Terminé", F74 &lt; TODAY(), "Terminé")</f>
        <v>Terminé</v>
      </c>
      <c r="H74" s="100" t="str" cm="1">
        <f t="array" aca="1" ref="H74" ca="1">_xlfn.IFS(G74="","",G74="A venir","0%",G74="En cours",ROUND(100*(1+(F74-TODAY())/(D74-F74)),2)&amp;" %",G74="Terminé","100%")</f>
        <v>100%</v>
      </c>
      <c r="I74" s="39"/>
      <c r="AN74" s="3"/>
      <c r="BR74" s="16"/>
      <c r="BS74" s="3"/>
      <c r="CW74" s="16"/>
      <c r="CX74" s="3"/>
    </row>
    <row r="75" spans="1:102" x14ac:dyDescent="0.3">
      <c r="B75" s="14"/>
      <c r="C75" s="22"/>
      <c r="D75" s="54"/>
      <c r="E75" s="14"/>
      <c r="F75" s="54"/>
      <c r="G75" s="14" t="str" cm="1">
        <f t="array" aca="1" ref="G75" ca="1">_xlfn.IFS(D75 = "",  "", D75="?", "", TODAY() &lt; D75, "A venir", TODAY() &lt; F75, "En cours", F75 &gt;= TODAY(), "Terminé", F75 &lt; TODAY(), "Terminé")</f>
        <v/>
      </c>
      <c r="H75" s="103"/>
      <c r="I75" s="22"/>
      <c r="AN75" s="3"/>
      <c r="BR75" s="16"/>
      <c r="BS75" s="3"/>
      <c r="CW75" s="16"/>
      <c r="CX75" s="3"/>
    </row>
    <row r="76" spans="1:102" x14ac:dyDescent="0.3">
      <c r="B76" s="17" t="s">
        <v>55</v>
      </c>
      <c r="C76" s="34"/>
      <c r="D76" s="19">
        <v>44803</v>
      </c>
      <c r="E76" s="17">
        <v>0.5</v>
      </c>
      <c r="F76" s="19">
        <v>44803</v>
      </c>
      <c r="G76" s="36" t="str" cm="1">
        <f t="array" aca="1" ref="G76" ca="1">_xlfn.IFS(D76 = "",  "", D76="?", "", TODAY() &lt; D76, "A venir", TODAY() &lt; F76, "En cours", F76 &gt;= TODAY(), "Terminé", F76 &lt; TODAY(), "Terminé")</f>
        <v>A venir</v>
      </c>
      <c r="H76" s="100" t="str" cm="1">
        <f t="array" aca="1" ref="H76" ca="1">_xlfn.IFS(G76="","",G76="A venir","0%",G76="En cours",ROUND(100*(1+(F76-TODAY())/(D76-F76)),2)&amp;" %",G76="Terminé","100%")</f>
        <v>0%</v>
      </c>
      <c r="I76" s="21"/>
      <c r="AN76" s="3"/>
      <c r="BR76" s="16"/>
      <c r="BS76" s="3"/>
      <c r="CW76" s="16"/>
      <c r="CX76" s="3"/>
    </row>
    <row r="77" spans="1:102" x14ac:dyDescent="0.3">
      <c r="B77" s="14"/>
      <c r="C77" s="20"/>
      <c r="D77" s="57"/>
      <c r="E77" s="20"/>
      <c r="F77" s="57"/>
      <c r="G77" s="14" t="str" cm="1">
        <f t="array" aca="1" ref="G77" ca="1">_xlfn.IFS(D77 = "",  "", D77="?", "", TODAY() &lt; D77, "A venir", TODAY() &lt; F77, "En cours", F77 &gt;= TODAY(), "Terminé", F77 &lt; TODAY(), "Terminé")</f>
        <v/>
      </c>
      <c r="H77" s="103"/>
      <c r="I77" s="20"/>
      <c r="AN77" s="3"/>
      <c r="BR77" s="16"/>
      <c r="BS77" s="3"/>
      <c r="CW77" s="16"/>
      <c r="CX77" s="3"/>
    </row>
    <row r="78" spans="1:102" x14ac:dyDescent="0.3">
      <c r="B78" s="17" t="s">
        <v>64</v>
      </c>
      <c r="C78" s="71" t="s">
        <v>61</v>
      </c>
      <c r="D78" s="58" t="s">
        <v>11</v>
      </c>
      <c r="E78" s="17">
        <v>0.5</v>
      </c>
      <c r="F78" s="58" t="s">
        <v>11</v>
      </c>
      <c r="G78" s="27" t="str" cm="1">
        <f t="array" aca="1" ref="G78" ca="1">_xlfn.IFS(D78 = "",  "", D78="?", "", TODAY() &lt; D78, "A venir", TODAY() &lt; F78, "En cours", F78 &gt;= TODAY(), "Terminé", F78 &lt; TODAY(), "Terminé")</f>
        <v/>
      </c>
      <c r="H78" s="100" t="str" cm="1">
        <f t="array" aca="1" ref="H78" ca="1">_xlfn.IFS(G78="","",G78="A venir","0%",G78="En cours",ROUND(100*(1+(F78-TODAY())/(D78-F78)),2)&amp;" %",G78="Terminé","100%")</f>
        <v/>
      </c>
      <c r="I78" s="39"/>
      <c r="AN78" s="3"/>
      <c r="BR78" s="16"/>
      <c r="BS78" s="3"/>
      <c r="CW78" s="16"/>
      <c r="CX78" s="3"/>
    </row>
    <row r="79" spans="1:102" x14ac:dyDescent="0.3">
      <c r="B79" s="17" t="s">
        <v>55</v>
      </c>
      <c r="C79" s="34" t="s">
        <v>63</v>
      </c>
      <c r="D79" s="58" t="s">
        <v>11</v>
      </c>
      <c r="E79" s="17">
        <v>0.5</v>
      </c>
      <c r="F79" s="58" t="s">
        <v>11</v>
      </c>
      <c r="G79" s="27" t="str" cm="1">
        <f t="array" aca="1" ref="G79" ca="1">_xlfn.IFS(D79 = "",  "", D79="?", "", TODAY() &lt; D79, "A venir", TODAY() &lt; F79, "En cours", F79 &gt;= TODAY(), "Terminé", F79 &lt; TODAY(), "Terminé")</f>
        <v/>
      </c>
      <c r="H79" s="100" t="str" cm="1">
        <f t="array" aca="1" ref="H79" ca="1">_xlfn.IFS(G79="","",G79="A venir","0%",G79="En cours",ROUND(100*(1+(F79-TODAY())/(D79-F79)),2)&amp;" %",G79="Terminé","100%")</f>
        <v/>
      </c>
      <c r="I79" s="39"/>
      <c r="AN79" s="3"/>
      <c r="BR79" s="16"/>
      <c r="BS79" s="3"/>
      <c r="CW79" s="16"/>
      <c r="CX79" s="3"/>
    </row>
    <row r="80" spans="1:102" x14ac:dyDescent="0.3">
      <c r="B80" s="17" t="s">
        <v>55</v>
      </c>
      <c r="C80" s="71" t="s">
        <v>61</v>
      </c>
      <c r="D80" s="58" t="s">
        <v>11</v>
      </c>
      <c r="E80" s="17">
        <v>0.5</v>
      </c>
      <c r="F80" s="58" t="s">
        <v>11</v>
      </c>
      <c r="G80" s="27" t="str" cm="1">
        <f t="array" aca="1" ref="G80" ca="1">_xlfn.IFS(D80 = "",  "", D80="?", "", TODAY() &lt; D80, "A venir", TODAY() &lt; F80, "En cours", F80 &gt;= TODAY(), "Terminé", F80 &lt; TODAY(), "Terminé")</f>
        <v/>
      </c>
      <c r="H80" s="100" t="str" cm="1">
        <f t="array" aca="1" ref="H80" ca="1">_xlfn.IFS(G80="","",G80="A venir","0%",G80="En cours",ROUND(100*(1+(F80-TODAY())/(D80-F80)),2)&amp;" %",G80="Terminé","100%")</f>
        <v/>
      </c>
      <c r="AN80" s="3"/>
      <c r="BR80" s="16"/>
      <c r="BS80" s="3"/>
      <c r="CW80" s="16"/>
      <c r="CX80" s="3"/>
    </row>
    <row r="81" spans="1:102" x14ac:dyDescent="0.3">
      <c r="B81" s="17"/>
      <c r="C81" s="17"/>
      <c r="D81" s="58" t="s">
        <v>11</v>
      </c>
      <c r="E81" s="34">
        <v>0</v>
      </c>
      <c r="F81" s="58" t="s">
        <v>11</v>
      </c>
      <c r="G81" s="27" t="str" cm="1">
        <f t="array" aca="1" ref="G81" ca="1">_xlfn.IFS(D81 = "",  "", D81="?", "", TODAY() &lt; D81, "A venir", TODAY() &lt; F81, "En cours", F81 &gt;= TODAY(), "Terminé", F81 &lt; TODAY(), "Terminé")</f>
        <v/>
      </c>
      <c r="H81" s="100" t="str" cm="1">
        <f t="array" aca="1" ref="H81" ca="1">_xlfn.IFS(G81="","",G81="A venir","0%",G81="En cours",ROUND(100*(1+(F81-TODAY())/(D81-F81)),2)&amp;" %",G81="Terminé","100%")</f>
        <v/>
      </c>
      <c r="AN81" s="3"/>
      <c r="BR81" s="16"/>
      <c r="BS81" s="3"/>
      <c r="CW81" s="16"/>
      <c r="CX81" s="3"/>
    </row>
    <row r="82" spans="1:102" x14ac:dyDescent="0.3">
      <c r="B82" s="14"/>
      <c r="C82" s="14"/>
      <c r="D82" s="54"/>
      <c r="E82" s="14"/>
      <c r="F82" s="54"/>
      <c r="G82" s="14" t="str" cm="1">
        <f t="array" aca="1" ref="G82" ca="1">_xlfn.IFS(D82 = "",  "", D82="?", "", TODAY() &lt; D82, "A venir", TODAY() &lt; F82, "En cours", F82 &gt;= TODAY(), "Terminé", F82 &lt; TODAY(), "Terminé")</f>
        <v/>
      </c>
      <c r="H82" s="103"/>
      <c r="I82" s="14"/>
      <c r="AN82" s="3"/>
      <c r="BR82" s="16"/>
      <c r="BS82" s="3"/>
      <c r="CW82" s="16"/>
      <c r="CX82" s="3"/>
    </row>
    <row r="83" spans="1:102" x14ac:dyDescent="0.3">
      <c r="B83" s="17"/>
      <c r="C83" s="17"/>
      <c r="E83" s="34" t="s">
        <v>11</v>
      </c>
      <c r="G83" s="27" t="str" cm="1">
        <f t="array" aca="1" ref="G83" ca="1">_xlfn.IFS(D83 = "",  "", D83="?", "", TODAY() &lt; D83, "A venir", TODAY() &lt; F83, "En cours", F83 &gt;= TODAY(), "Terminé", F83 &lt; TODAY(), "Terminé")</f>
        <v/>
      </c>
      <c r="H83" s="100" t="str" cm="1">
        <f t="array" aca="1" ref="H83" ca="1">_xlfn.IFS(G83="","",G83="A venir","0%",G83="En cours",ROUND(100*(1+(F83-TODAY())/(D83-F83)),2)&amp;" %",G83="Terminé","100%")</f>
        <v/>
      </c>
      <c r="AN83" s="3"/>
      <c r="BR83" s="16"/>
      <c r="BS83" s="3"/>
      <c r="CW83" s="16"/>
      <c r="CX83" s="3"/>
    </row>
    <row r="84" spans="1:102" x14ac:dyDescent="0.3">
      <c r="B84" s="17"/>
      <c r="C84" s="17"/>
      <c r="E84" s="34" t="s">
        <v>11</v>
      </c>
      <c r="G84" s="27" t="str" cm="1">
        <f t="array" aca="1" ref="G84" ca="1">_xlfn.IFS(D84 = "",  "", D84="?", "", TODAY() &lt; D84, "A venir", TODAY() &lt; F84, "En cours", F84 &gt;= TODAY(), "Terminé", F84 &lt; TODAY(), "Terminé")</f>
        <v/>
      </c>
      <c r="H84" s="100" t="str" cm="1">
        <f t="array" aca="1" ref="H84" ca="1">_xlfn.IFS(G84="","",G84="A venir","0%",G84="En cours",ROUND(100*(1+(F84-TODAY())/(D84-F84)),2)&amp;" %",G84="Terminé","100%")</f>
        <v/>
      </c>
      <c r="AN84" s="3"/>
      <c r="BR84" s="16"/>
      <c r="BS84" s="3"/>
      <c r="CW84" s="16"/>
      <c r="CX84" s="3"/>
    </row>
    <row r="85" spans="1:102" x14ac:dyDescent="0.3">
      <c r="B85" s="17"/>
      <c r="C85" s="17"/>
      <c r="E85" s="34" t="s">
        <v>11</v>
      </c>
      <c r="G85" s="27" t="str" cm="1">
        <f t="array" aca="1" ref="G85" ca="1">_xlfn.IFS(D85 = "",  "", D85="?", "", TODAY() &lt; D85, "A venir", TODAY() &lt; F85, "En cours", F85 &gt;= TODAY(), "Terminé", F85 &lt; TODAY(), "Terminé")</f>
        <v/>
      </c>
      <c r="H85" s="100" t="str" cm="1">
        <f t="array" aca="1" ref="H85" ca="1">_xlfn.IFS(G85="","",G85="A venir","0%",G85="En cours",ROUND(100*(1+(F85-TODAY())/(D85-F85)),2)&amp;" %",G85="Terminé","100%")</f>
        <v/>
      </c>
      <c r="AN85" s="3"/>
      <c r="BR85" s="16"/>
      <c r="BS85" s="3"/>
      <c r="CW85" s="16"/>
      <c r="CX85" s="3"/>
    </row>
    <row r="86" spans="1:102" x14ac:dyDescent="0.3">
      <c r="B86" s="14"/>
      <c r="C86" s="14"/>
      <c r="D86" s="54"/>
      <c r="E86" s="14"/>
      <c r="F86" s="54"/>
      <c r="G86" s="14" t="str" cm="1">
        <f t="array" aca="1" ref="G86" ca="1">_xlfn.IFS(D86 = "",  "", D86="?", "", TODAY() &lt; D86, "A venir", TODAY() &lt; F86, "En cours", F86 &gt;= TODAY(), "Terminé", F86 &lt; TODAY(), "Terminé")</f>
        <v/>
      </c>
      <c r="H86" s="103"/>
      <c r="I86" s="14"/>
      <c r="AN86" s="3"/>
      <c r="BR86" s="16"/>
      <c r="BS86" s="3"/>
      <c r="CW86" s="16"/>
      <c r="CX86" s="3"/>
    </row>
    <row r="87" spans="1:102" x14ac:dyDescent="0.3">
      <c r="B87" s="17"/>
      <c r="C87" s="17"/>
      <c r="E87" s="34" t="s">
        <v>11</v>
      </c>
      <c r="G87" s="27" t="str" cm="1">
        <f t="array" aca="1" ref="G87" ca="1">_xlfn.IFS(D87 = "",  "", D87="?", "", TODAY() &lt; D87, "A venir", TODAY() &lt; F87, "En cours", F87 &gt;= TODAY(), "Terminé", F87 &lt; TODAY(), "Terminé")</f>
        <v/>
      </c>
      <c r="H87" s="100" t="str" cm="1">
        <f t="array" aca="1" ref="H87" ca="1">_xlfn.IFS(G68="","",G87="A venir","0%",G87="En cours",ROUND(100*(1+(F87-TODAY())/(D87-F87)),2)&amp;" %",G87="Terminé","100%")</f>
        <v/>
      </c>
      <c r="AN87" s="3"/>
      <c r="BR87" s="16"/>
      <c r="BS87" s="3"/>
      <c r="CW87" s="16"/>
      <c r="CX87" s="3"/>
    </row>
    <row r="88" spans="1:102" x14ac:dyDescent="0.3">
      <c r="B88" s="14"/>
      <c r="C88" s="14"/>
      <c r="D88" s="54"/>
      <c r="E88" s="14"/>
      <c r="F88" s="54"/>
      <c r="G88" s="54" t="str" cm="1">
        <f t="array" aca="1" ref="G88" ca="1">_xlfn.IFS(D88 = "",  "", D88="?", "", TODAY() &lt; D88, "A venir", TODAY() &lt; F88, "En cours", F88 &gt;= TODAY(), "Terminé", F88 &lt; TODAY(), "Terminé")</f>
        <v/>
      </c>
      <c r="H88" s="103"/>
      <c r="I88" s="14"/>
      <c r="AN88" s="3"/>
      <c r="BR88" s="16"/>
      <c r="BS88" s="3"/>
      <c r="CW88" s="16"/>
      <c r="CX88" s="3"/>
    </row>
    <row r="89" spans="1:102" ht="15" customHeight="1" x14ac:dyDescent="0.3">
      <c r="B89" s="17"/>
      <c r="C89" s="34"/>
      <c r="E89" s="34" t="s">
        <v>11</v>
      </c>
      <c r="G89" s="27" t="str" cm="1">
        <f t="array" aca="1" ref="G89" ca="1">_xlfn.IFS(D89 = "",  "", D89="?", "", TODAY() &lt; D89, "A venir", TODAY() &lt; F89, "En cours", F89 &gt;= TODAY(), "Terminé", F89 &lt; TODAY(), "Terminé")</f>
        <v/>
      </c>
      <c r="H89" s="100" t="str" cm="1">
        <f t="array" aca="1" ref="H89" ca="1">_xlfn.IFS(G89="","",G89="A venir","0%",G89="En cours",ROUND(100*(1+(F89-TODAY())/(D89-F89)),2)&amp;" %",G89="Terminé","100%")</f>
        <v/>
      </c>
      <c r="AN89" s="3"/>
      <c r="BR89" s="16"/>
      <c r="BS89" s="3"/>
      <c r="CW89" s="16"/>
      <c r="CX89" s="3"/>
    </row>
    <row r="90" spans="1:102" ht="15" customHeight="1" x14ac:dyDescent="0.3">
      <c r="B90" s="79"/>
      <c r="C90" s="34"/>
      <c r="D90" s="81"/>
      <c r="E90" s="80" t="s">
        <v>11</v>
      </c>
      <c r="F90" s="81"/>
      <c r="G90" s="81" t="str" cm="1">
        <f t="array" aca="1" ref="G90" ca="1">_xlfn.IFS(D90 = "",  "", D90="?", "", TODAY() &lt; D90, "A venir", TODAY() &lt; F90, "En cours", F90 &gt;= TODAY(), "Terminé", F90 &lt; TODAY(), "Terminé")</f>
        <v/>
      </c>
      <c r="H90" s="100" t="str" cm="1">
        <f t="array" aca="1" ref="H90" ca="1">_xlfn.IFS(G90="","",G90="A venir","0%",G90="En cours",ROUND(100*(1+(F90-TODAY())/(D90-F90)),2)&amp;" %",G90="Terminé","100%")</f>
        <v/>
      </c>
      <c r="I90" s="82"/>
      <c r="AN90" s="3"/>
      <c r="BR90" s="16"/>
      <c r="BS90" s="3"/>
      <c r="CW90" s="16"/>
      <c r="CX90" s="3"/>
    </row>
    <row r="91" spans="1:102" ht="21" customHeight="1" x14ac:dyDescent="0.3">
      <c r="A91" s="8">
        <v>1</v>
      </c>
      <c r="B91" s="86"/>
      <c r="C91" s="87"/>
      <c r="D91" s="106">
        <v>44805</v>
      </c>
      <c r="E91" s="93"/>
      <c r="F91" s="106">
        <v>44866</v>
      </c>
      <c r="G91" s="89"/>
      <c r="H91" s="111"/>
      <c r="I91" s="90"/>
      <c r="AN91" s="3"/>
      <c r="BR91" s="16"/>
      <c r="BS91" s="3"/>
      <c r="CW91" s="16"/>
      <c r="CX91" s="3"/>
    </row>
    <row r="92" spans="1:102" x14ac:dyDescent="0.3">
      <c r="B92" s="14"/>
      <c r="C92" s="14"/>
      <c r="D92" s="54"/>
      <c r="E92" s="14"/>
      <c r="F92" s="54"/>
      <c r="G92" s="14"/>
      <c r="H92" s="103"/>
      <c r="I92" s="14"/>
      <c r="AN92" s="3"/>
      <c r="BR92" s="16"/>
      <c r="BS92" s="3"/>
      <c r="CW92" s="16"/>
      <c r="CX92" s="3"/>
    </row>
    <row r="93" spans="1:102" x14ac:dyDescent="0.3">
      <c r="B93" s="17"/>
      <c r="C93" s="17"/>
      <c r="D93" s="59" t="s">
        <v>11</v>
      </c>
      <c r="E93" s="34" t="s">
        <v>11</v>
      </c>
      <c r="F93" s="59"/>
      <c r="G93" s="17" t="str" cm="1">
        <f t="array" aca="1" ref="G93" ca="1">_xlfn.IFS(D93 = "",  "", D93="?", "", TODAY() &lt; D93, "A venir", TODAY() &lt; F93, "En cours", F93 &gt;= TODAY(), "Terminé", F93 &lt; TODAY(), "Terminé")</f>
        <v/>
      </c>
      <c r="H93" s="100" t="str" cm="1">
        <f t="array" aca="1" ref="H93" ca="1">_xlfn.IFS(G93="","",G93="A venir","0%",G93="En cours",ROUND(100*(1+(F93-TODAY())/(D93-F93)),2)&amp;" %",G93="Terminé","100%")</f>
        <v/>
      </c>
      <c r="I93" s="23"/>
      <c r="AN93" s="3"/>
      <c r="BR93" s="16"/>
      <c r="BS93" s="3"/>
      <c r="CW93" s="16"/>
      <c r="CX93" s="3"/>
    </row>
    <row r="94" spans="1:102" x14ac:dyDescent="0.3">
      <c r="B94" s="17"/>
      <c r="D94" s="59"/>
      <c r="E94" s="34">
        <v>3</v>
      </c>
      <c r="F94" s="59"/>
      <c r="G94" s="17" t="str" cm="1">
        <f t="array" aca="1" ref="G94" ca="1">_xlfn.IFS(D94 = "",  "", D94="?", "", TODAY() &lt; D94, "A venir", TODAY() &lt; F94, "En cours", F94 &gt;= TODAY(), "Terminé", F94 &lt; TODAY(), "Terminé")</f>
        <v/>
      </c>
      <c r="H94" s="100" t="str" cm="1">
        <f t="array" aca="1" ref="H94" ca="1">_xlfn.IFS(G94="","",G94="A venir","0%",G94="En cours",ROUND(100*(1+(F94-TODAY())/(D94-F94)),2)&amp;" %",G94="Terminé","100%")</f>
        <v/>
      </c>
      <c r="I94" s="23"/>
      <c r="AN94" s="3"/>
      <c r="BR94" s="16"/>
      <c r="BS94" s="3"/>
      <c r="CW94" s="16"/>
      <c r="CX94" s="3"/>
    </row>
    <row r="95" spans="1:102" x14ac:dyDescent="0.3">
      <c r="B95" s="14"/>
      <c r="C95" s="14"/>
      <c r="D95" s="54"/>
      <c r="E95" s="14"/>
      <c r="F95" s="54"/>
      <c r="G95" s="54" t="str" cm="1">
        <f t="array" aca="1" ref="G95" ca="1">_xlfn.IFS(D95 = "",  "", D95="?", "", TODAY() &lt; D95, "A venir", TODAY() &lt; F95, "En cours", F95 &gt;= TODAY(), "Terminé", F95 &lt; TODAY(), "Terminé")</f>
        <v/>
      </c>
      <c r="H95" s="103"/>
      <c r="I95" s="14"/>
      <c r="AN95" s="3"/>
      <c r="BR95" s="16"/>
      <c r="BS95" s="3"/>
      <c r="CW95" s="16"/>
      <c r="CX95" s="3"/>
    </row>
    <row r="96" spans="1:102" x14ac:dyDescent="0.3">
      <c r="B96" s="17"/>
      <c r="C96" s="17"/>
      <c r="D96" s="59" t="s">
        <v>11</v>
      </c>
      <c r="E96" s="34" t="s">
        <v>11</v>
      </c>
      <c r="G96" s="17" t="str" cm="1">
        <f t="array" aca="1" ref="G96" ca="1">_xlfn.IFS(D96 = "",  "", D96="?", "", TODAY() &lt; D96, "A venir", TODAY() &lt; F96, "En cours", F96 &gt;= TODAY(), "Terminé", F96 &lt; TODAY(), "Terminé")</f>
        <v/>
      </c>
      <c r="H96" s="100" t="str" cm="1">
        <f t="array" aca="1" ref="H96" ca="1">_xlfn.IFS(G96="","",G96="A venir","0%",G96="En cours",ROUND(100*(1+(F96-TODAY())/(D96-F96)),2)&amp;" %",G96="Terminé","100%")</f>
        <v/>
      </c>
      <c r="I96" s="12"/>
      <c r="AN96" s="3"/>
      <c r="BR96" s="16"/>
      <c r="BS96" s="3"/>
      <c r="CW96" s="16"/>
      <c r="CX96" s="3"/>
    </row>
    <row r="97" spans="1:132" x14ac:dyDescent="0.3">
      <c r="B97" s="17"/>
      <c r="C97" s="17"/>
      <c r="D97" s="59" t="s">
        <v>11</v>
      </c>
      <c r="E97" s="34" t="s">
        <v>11</v>
      </c>
      <c r="G97" s="17" t="str" cm="1">
        <f t="array" aca="1" ref="G97" ca="1">_xlfn.IFS(D97 = "",  "", D97="?", "", TODAY() &lt; D97, "A venir", TODAY() &lt; F97, "En cours", F97 &gt;= TODAY(), "Terminé", F97 &lt; TODAY(), "Terminé")</f>
        <v/>
      </c>
      <c r="H97" s="100" t="str" cm="1">
        <f t="array" aca="1" ref="H97" ca="1">_xlfn.IFS(G97="","",G97="A venir","0%",G97="En cours",ROUND(100*(1+(F97-TODAY())/(D97-F97)),2)&amp;" %",G97="Terminé","100%")</f>
        <v/>
      </c>
      <c r="I97" s="12"/>
      <c r="AN97" s="3"/>
      <c r="BR97" s="16"/>
      <c r="BS97" s="3"/>
      <c r="CW97" s="16"/>
      <c r="CX97" s="3"/>
    </row>
    <row r="98" spans="1:132" x14ac:dyDescent="0.3">
      <c r="B98" s="17"/>
      <c r="C98" s="17"/>
      <c r="D98" s="59" t="s">
        <v>11</v>
      </c>
      <c r="E98" s="34" t="s">
        <v>11</v>
      </c>
      <c r="G98" s="17" t="str" cm="1">
        <f t="array" aca="1" ref="G98" ca="1">_xlfn.IFS(D98 = "",  "", D98="?", "", TODAY() &lt; D98, "A venir", TODAY() &lt; F98, "En cours", F98 &gt;= TODAY(), "Terminé", F98 &lt; TODAY(), "Terminé")</f>
        <v/>
      </c>
      <c r="H98" s="100" t="str" cm="1">
        <f t="array" aca="1" ref="H98" ca="1">_xlfn.IFS(G98="","",G98="A venir","0%",G98="En cours",ROUND(100*(1+(F98-TODAY())/(D98-F98)),2)&amp;" %",G98="Terminé","100%")</f>
        <v/>
      </c>
      <c r="I98" s="12"/>
      <c r="AN98" s="3"/>
      <c r="BR98" s="16"/>
      <c r="BS98" s="3"/>
      <c r="CW98" s="16"/>
      <c r="CX98" s="3"/>
    </row>
    <row r="99" spans="1:132" x14ac:dyDescent="0.3">
      <c r="B99" s="17"/>
      <c r="C99" s="17"/>
      <c r="D99" s="59" t="s">
        <v>11</v>
      </c>
      <c r="E99" s="34" t="s">
        <v>11</v>
      </c>
      <c r="G99" s="17" t="str" cm="1">
        <f t="array" aca="1" ref="G99" ca="1">_xlfn.IFS(D99 = "",  "", D99="?", "", TODAY() &lt; D99, "A venir", TODAY() &lt; F99, "En cours", F99 &gt;= TODAY(), "Terminé", F99 &lt; TODAY(), "Terminé")</f>
        <v/>
      </c>
      <c r="H99" s="100" t="str" cm="1">
        <f t="array" aca="1" ref="H99" ca="1">_xlfn.IFS(G99="","",G99="A venir","0%",G99="En cours",ROUND(100*(1+(F99-TODAY())/(D99-F99)),2)&amp;" %",G99="Terminé","100%")</f>
        <v/>
      </c>
      <c r="I99" s="12"/>
      <c r="AN99" s="3"/>
      <c r="BR99" s="16"/>
      <c r="BS99" s="3"/>
      <c r="CW99" s="16"/>
      <c r="CX99" s="3"/>
    </row>
    <row r="100" spans="1:132" ht="15" customHeight="1" thickBot="1" x14ac:dyDescent="0.35">
      <c r="B100" s="73"/>
      <c r="C100" s="73"/>
      <c r="D100" s="77" t="s">
        <v>11</v>
      </c>
      <c r="E100" s="76" t="s">
        <v>11</v>
      </c>
      <c r="F100" s="77"/>
      <c r="G100" s="73" t="str" cm="1">
        <f t="array" aca="1" ref="G100" ca="1">_xlfn.IFS(D100 = "",  "", D100="?", "", TODAY() &lt; D100, "A venir", TODAY() &lt; F100, "En cours", F100 &gt;= TODAY(), "Terminé", F100 &lt; TODAY(), "Terminé")</f>
        <v/>
      </c>
      <c r="H100" s="101" t="str" cm="1">
        <f t="array" aca="1" ref="H100" ca="1">_xlfn.IFS(G100="","",G100="A venir","0%",G100="En cours",ROUND(100*(1+(F100-TODAY())/(D100-F100)),2)&amp;" %",G100="Terminé","100%")</f>
        <v/>
      </c>
      <c r="I100" s="78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5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5"/>
      <c r="CX100" s="74"/>
      <c r="CY100" s="74"/>
      <c r="CZ100" s="74"/>
      <c r="DA100" s="74"/>
      <c r="DB100" s="74"/>
      <c r="DC100" s="74"/>
      <c r="DD100" s="74"/>
      <c r="DE100" s="74"/>
      <c r="DF100" s="74"/>
      <c r="DG100" s="74"/>
      <c r="DH100" s="74"/>
      <c r="DI100" s="74"/>
      <c r="DJ100" s="74"/>
      <c r="DK100" s="74"/>
      <c r="DL100" s="74"/>
      <c r="DM100" s="74"/>
      <c r="DN100" s="74"/>
      <c r="DO100" s="74"/>
      <c r="DP100" s="74"/>
      <c r="DQ100" s="74"/>
      <c r="DR100" s="74"/>
      <c r="DS100" s="74"/>
      <c r="DT100" s="74"/>
      <c r="DU100" s="74"/>
      <c r="DV100" s="74"/>
      <c r="DW100" s="74"/>
      <c r="DX100" s="74"/>
      <c r="DY100" s="74"/>
      <c r="DZ100" s="74"/>
      <c r="EA100" s="74"/>
      <c r="EB100" s="74"/>
    </row>
    <row r="101" spans="1:132" ht="21" customHeight="1" x14ac:dyDescent="0.3">
      <c r="A101" s="8">
        <v>1</v>
      </c>
      <c r="B101" s="91"/>
      <c r="C101" s="87"/>
      <c r="D101" s="88">
        <v>44652</v>
      </c>
      <c r="E101" s="93"/>
      <c r="F101" s="88" t="s">
        <v>17</v>
      </c>
      <c r="G101" s="89"/>
      <c r="H101" s="111"/>
      <c r="I101" s="90"/>
      <c r="AN101" s="3"/>
      <c r="BR101" s="16"/>
      <c r="BS101" s="3"/>
      <c r="CW101" s="16"/>
      <c r="CX101" s="3"/>
    </row>
    <row r="102" spans="1:132" x14ac:dyDescent="0.3">
      <c r="B102" s="14"/>
      <c r="C102" s="14"/>
      <c r="D102" s="54"/>
      <c r="E102" s="14"/>
      <c r="F102" s="54"/>
      <c r="G102" s="14"/>
      <c r="H102" s="103"/>
      <c r="I102" s="14"/>
      <c r="AN102" s="3"/>
      <c r="BR102" s="16"/>
      <c r="BS102" s="3"/>
      <c r="CW102" s="16"/>
      <c r="CX102" s="3"/>
    </row>
    <row r="103" spans="1:132" x14ac:dyDescent="0.3">
      <c r="B103" s="17"/>
      <c r="D103" s="105">
        <v>44652</v>
      </c>
      <c r="E103" s="34">
        <v>2</v>
      </c>
      <c r="F103" s="105">
        <v>44652</v>
      </c>
      <c r="G103" s="36" t="str" cm="1">
        <f t="array" aca="1" ref="G103" ca="1">_xlfn.IFS(D103 = "",  "", D103="?", "", TODAY() &lt; D103, "A venir", TODAY() &lt; F103, "En cours", F103 &gt;= TODAY(), "Terminé", F103 &lt; TODAY(), "Terminé")</f>
        <v>Terminé</v>
      </c>
      <c r="H103" s="100" t="str" cm="1">
        <f t="array" aca="1" ref="H103" ca="1">_xlfn.IFS(G103="","",G103="A venir","0%",G103="En cours",ROUND(100*(1+(F103-TODAY())/(D103-F103)),2)&amp;" %",G103="Terminé","100%")</f>
        <v>100%</v>
      </c>
      <c r="I103" s="12"/>
      <c r="AN103" s="3"/>
      <c r="BR103" s="16"/>
      <c r="BS103" s="3"/>
      <c r="CW103" s="16"/>
      <c r="CX103" s="3"/>
    </row>
    <row r="104" spans="1:132" x14ac:dyDescent="0.3">
      <c r="B104" s="17"/>
      <c r="D104" s="105">
        <v>44652</v>
      </c>
      <c r="E104" s="34">
        <v>60</v>
      </c>
      <c r="F104" s="105">
        <v>44713</v>
      </c>
      <c r="G104" s="36" t="str" cm="1">
        <f t="array" aca="1" ref="G104" ca="1">_xlfn.IFS(D104 = "",  "", D104="?", "", TODAY() &lt; D104, "A venir", TODAY() &lt; F104, "En cours", F104 &gt;= TODAY(), "Terminé", F104 &lt; TODAY(), "Terminé")</f>
        <v>Terminé</v>
      </c>
      <c r="H104" s="100" t="str" cm="1">
        <f t="array" aca="1" ref="H104" ca="1">_xlfn.IFS(G104="","",G104="A venir","0%",G104="En cours",ROUND(100*(1+(F104-TODAY())/(D104-F104)),2)&amp;" %",G104="Terminé","100%")</f>
        <v>100%</v>
      </c>
      <c r="I104" s="12"/>
      <c r="AN104" s="3"/>
      <c r="BR104" s="16"/>
      <c r="BS104" s="3"/>
      <c r="CW104" s="16"/>
      <c r="CX104" s="3"/>
    </row>
    <row r="105" spans="1:132" x14ac:dyDescent="0.3">
      <c r="B105" s="14"/>
      <c r="C105" s="14"/>
      <c r="D105" s="54"/>
      <c r="E105" s="14"/>
      <c r="F105" s="54"/>
      <c r="G105" s="54" t="str" cm="1">
        <f t="array" aca="1" ref="G105" ca="1">_xlfn.IFS(D105 = "",  "", D105="?", "", TODAY() &lt; D105, "A venir", TODAY() &lt; F105, "En cours", F105 &gt;= TODAY(), "Terminé", F105 &lt; TODAY(), "Terminé")</f>
        <v/>
      </c>
      <c r="H105" s="103"/>
      <c r="I105" s="14"/>
      <c r="AN105" s="3"/>
      <c r="BR105" s="16"/>
      <c r="BS105" s="3"/>
      <c r="CW105" s="16"/>
      <c r="CX105" s="3"/>
    </row>
    <row r="106" spans="1:132" x14ac:dyDescent="0.3">
      <c r="B106" s="23"/>
      <c r="D106" s="58"/>
      <c r="E106" s="34"/>
      <c r="G106" s="27" t="str" cm="1">
        <f t="array" aca="1" ref="G106" ca="1">_xlfn.IFS(D106 = "",  "", D106="?", "", TODAY() &lt; D106, "A venir", TODAY() &lt; F106, "En cours", F106 &gt;= TODAY(), "Terminé", F106 &lt; TODAY(), "Terminé")</f>
        <v/>
      </c>
      <c r="I106" s="12"/>
      <c r="AN106" s="3"/>
      <c r="BR106" s="16"/>
      <c r="BS106" s="3"/>
      <c r="CW106" s="16"/>
      <c r="CX106" s="3"/>
    </row>
    <row r="107" spans="1:132" x14ac:dyDescent="0.3">
      <c r="B107" s="17"/>
      <c r="D107" s="58" t="s">
        <v>11</v>
      </c>
      <c r="E107" s="58" t="s">
        <v>11</v>
      </c>
      <c r="G107" s="27" t="str" cm="1">
        <f t="array" aca="1" ref="G107" ca="1">_xlfn.IFS(D107 = "",  "", D107="?", "", TODAY() &lt; D107, "A venir", TODAY() &lt; F107, "En cours", F107 &gt;= TODAY(), "Terminé", F107 &lt; TODAY(), "Terminé")</f>
        <v/>
      </c>
      <c r="H107" s="100" t="str" cm="1">
        <f t="array" aca="1" ref="H107" ca="1">_xlfn.IFS(G107="","",G107="A venir","0%",G107="En cours",ROUND(100*(1+(F107-TODAY())/(D107-F107)),2)&amp;" %",G107="Terminé","100%")</f>
        <v/>
      </c>
      <c r="I107" s="12"/>
      <c r="AN107" s="3"/>
      <c r="BR107" s="16"/>
      <c r="BS107" s="3"/>
      <c r="CW107" s="16"/>
      <c r="CX107" s="3"/>
    </row>
    <row r="108" spans="1:132" x14ac:dyDescent="0.3">
      <c r="B108" s="23"/>
      <c r="D108" s="58"/>
      <c r="E108" s="34"/>
      <c r="G108" s="27" t="str" cm="1">
        <f t="array" aca="1" ref="G108" ca="1">_xlfn.IFS(D108 = "",  "", D108="?", "", TODAY() &lt; D108, "A venir", TODAY() &lt; F108, "En cours", F108 &gt;= TODAY(), "Terminé", F108 &lt; TODAY(), "Terminé")</f>
        <v/>
      </c>
      <c r="I108" s="12"/>
      <c r="AN108" s="3"/>
      <c r="BR108" s="16"/>
      <c r="BS108" s="3"/>
      <c r="CW108" s="16"/>
      <c r="CX108" s="3"/>
    </row>
    <row r="109" spans="1:132" x14ac:dyDescent="0.3">
      <c r="B109" s="17"/>
      <c r="D109" s="58" t="s">
        <v>11</v>
      </c>
      <c r="E109" s="58" t="s">
        <v>11</v>
      </c>
      <c r="G109" s="27" t="str" cm="1">
        <f t="array" aca="1" ref="G109" ca="1">_xlfn.IFS(D109 = "",  "", D109="?", "", TODAY() &lt; D109, "A venir", TODAY() &lt; F109, "En cours", F109 &gt;= TODAY(), "Terminé", F109 &lt; TODAY(), "Terminé")</f>
        <v/>
      </c>
      <c r="H109" s="100" t="str" cm="1">
        <f t="array" aca="1" ref="H109" ca="1">_xlfn.IFS(G109="","",G109="A venir","0%",G109="En cours",ROUND(100*(1+(F109-TODAY())/(D109-F109)),2)&amp;" %",G109="Terminé","100%")</f>
        <v/>
      </c>
      <c r="I109" s="12"/>
      <c r="AN109" s="3"/>
      <c r="BR109" s="16"/>
      <c r="BS109" s="3"/>
      <c r="CW109" s="16"/>
      <c r="CX109" s="3"/>
    </row>
    <row r="110" spans="1:132" x14ac:dyDescent="0.3">
      <c r="B110" s="23"/>
      <c r="D110" s="58"/>
      <c r="E110" s="34"/>
      <c r="G110" s="27" t="str" cm="1">
        <f t="array" aca="1" ref="G110" ca="1">_xlfn.IFS(D110 = "",  "", D110="?", "", TODAY() &lt; D110, "A venir", TODAY() &lt; F110, "En cours", F110 &gt;= TODAY(), "Terminé", F110 &lt; TODAY(), "Terminé")</f>
        <v/>
      </c>
      <c r="I110" s="12"/>
      <c r="AN110" s="3"/>
      <c r="BR110" s="16"/>
      <c r="BS110" s="3"/>
      <c r="CW110" s="16"/>
      <c r="CX110" s="3"/>
    </row>
    <row r="111" spans="1:132" x14ac:dyDescent="0.3">
      <c r="B111" s="17"/>
      <c r="D111" s="58" t="s">
        <v>11</v>
      </c>
      <c r="E111" s="58" t="s">
        <v>11</v>
      </c>
      <c r="G111" s="27" t="str" cm="1">
        <f t="array" aca="1" ref="G111" ca="1">_xlfn.IFS(D111 = "",  "", D111="?", "", TODAY() &lt; D111, "A venir", TODAY() &lt; F111, "En cours", F111 &gt;= TODAY(), "Terminé", F111 &lt; TODAY(), "Terminé")</f>
        <v/>
      </c>
      <c r="H111" s="100" t="str" cm="1">
        <f t="array" aca="1" ref="H111" ca="1">_xlfn.IFS(G111="","",G111="A venir","0%",G111="En cours",ROUND(100*(1+(F111-TODAY())/(D111-F111)),2)&amp;" %",G111="Terminé","100%")</f>
        <v/>
      </c>
      <c r="I111" s="12"/>
      <c r="AN111" s="3"/>
      <c r="BR111" s="16"/>
      <c r="BS111" s="3"/>
      <c r="CW111" s="16"/>
      <c r="CX111" s="3"/>
    </row>
    <row r="112" spans="1:132" x14ac:dyDescent="0.3">
      <c r="B112" s="23"/>
      <c r="D112" s="58"/>
      <c r="E112" s="34"/>
      <c r="G112" s="27" t="str" cm="1">
        <f t="array" aca="1" ref="G112" ca="1">_xlfn.IFS(D112 = "",  "", D112="?", "", TODAY() &lt; D112, "A venir", TODAY() &lt; F112, "En cours", F112 &gt;= TODAY(), "Terminé", F112 &lt; TODAY(), "Terminé")</f>
        <v/>
      </c>
      <c r="I112" s="12"/>
      <c r="AN112" s="3"/>
      <c r="BR112" s="16"/>
      <c r="BS112" s="3"/>
      <c r="CW112" s="16"/>
      <c r="CX112" s="3"/>
    </row>
    <row r="113" spans="1:102" x14ac:dyDescent="0.3">
      <c r="B113" s="17"/>
      <c r="D113" s="58" t="s">
        <v>11</v>
      </c>
      <c r="E113" s="58" t="s">
        <v>11</v>
      </c>
      <c r="G113" s="19" t="str" cm="1">
        <f t="array" aca="1" ref="G113" ca="1">_xlfn.IFS(D113 = "",  "", D113="?", "", TODAY() &lt; D113, "A venir", TODAY() &lt; F113, "En cours", F113 &gt;= TODAY(), "Terminé", F113 &lt; TODAY(), "Terminé")</f>
        <v/>
      </c>
      <c r="H113" s="100" t="str" cm="1">
        <f t="array" aca="1" ref="H113" ca="1">_xlfn.IFS(G113="","",G113="A venir","0%",G113="En cours",ROUND(100*(1+(F113-TODAY())/(D113-F113)),2)&amp;" %",G113="Terminé","100%")</f>
        <v/>
      </c>
      <c r="I113" s="12"/>
      <c r="AN113" s="3"/>
      <c r="BR113" s="16"/>
      <c r="BS113" s="3"/>
      <c r="CW113" s="16"/>
      <c r="CX113" s="3"/>
    </row>
    <row r="114" spans="1:102" ht="15" customHeight="1" x14ac:dyDescent="0.3">
      <c r="B114" s="23"/>
      <c r="D114" s="58"/>
      <c r="E114" s="34"/>
      <c r="G114" s="19" t="str" cm="1">
        <f t="array" aca="1" ref="G114" ca="1">_xlfn.IFS(D114 = "",  "", D114="?", "", TODAY() &lt; D114, "A venir", TODAY() &lt; F114, "En cours", F114 &gt;= TODAY(), "Terminé", F114 &lt; TODAY(), "Terminé")</f>
        <v/>
      </c>
      <c r="AN114" s="3"/>
      <c r="BR114" s="16"/>
      <c r="BS114" s="3"/>
      <c r="CW114" s="16"/>
      <c r="CX114" s="3"/>
    </row>
    <row r="115" spans="1:102" ht="15" customHeight="1" x14ac:dyDescent="0.3">
      <c r="B115" s="17"/>
      <c r="D115" s="58" t="s">
        <v>11</v>
      </c>
      <c r="E115" s="58" t="s">
        <v>11</v>
      </c>
      <c r="G115" s="19" t="str" cm="1">
        <f t="array" aca="1" ref="G115" ca="1">_xlfn.IFS(D115 = "",  "", D115="?", "", TODAY() &lt; D115, "A venir", TODAY() &lt; F115, "En cours", F115 &gt;= TODAY(), "Terminé", F115 &lt; TODAY(), "Terminé")</f>
        <v/>
      </c>
      <c r="H115" s="100" t="str" cm="1">
        <f t="array" aca="1" ref="H115" ca="1">_xlfn.IFS(G115="","",G115="A venir","0%",G115="En cours",ROUND(100*(1+(F115-TODAY())/(D115-F115)),2)&amp;" %",G115="Terminé","100%")</f>
        <v/>
      </c>
      <c r="AN115" s="3"/>
      <c r="BR115" s="16"/>
      <c r="BS115" s="3"/>
      <c r="CW115" s="16"/>
      <c r="CX115" s="3"/>
    </row>
    <row r="116" spans="1:102" ht="21" customHeight="1" x14ac:dyDescent="0.3">
      <c r="A116" s="8">
        <v>1</v>
      </c>
      <c r="B116" s="86"/>
      <c r="C116" s="87"/>
      <c r="D116" s="88">
        <v>44805</v>
      </c>
      <c r="E116" s="93"/>
      <c r="F116" s="88">
        <v>44926</v>
      </c>
      <c r="G116" s="93"/>
      <c r="H116" s="111"/>
      <c r="I116" s="90"/>
      <c r="AN116" s="3"/>
      <c r="BR116" s="16"/>
      <c r="BS116" s="3"/>
      <c r="CW116" s="16"/>
      <c r="CX116" s="3"/>
    </row>
    <row r="117" spans="1:102" x14ac:dyDescent="0.3">
      <c r="B117" s="14"/>
      <c r="C117" s="14"/>
      <c r="D117" s="54"/>
      <c r="E117" s="14"/>
      <c r="F117" s="54"/>
      <c r="G117" s="54"/>
      <c r="H117" s="103"/>
      <c r="I117" s="14"/>
      <c r="AN117" s="3"/>
      <c r="BR117" s="16"/>
      <c r="BS117" s="3"/>
      <c r="CW117" s="16"/>
      <c r="CX117" s="3"/>
    </row>
    <row r="118" spans="1:102" x14ac:dyDescent="0.3">
      <c r="B118" s="17"/>
      <c r="D118" s="58" t="s">
        <v>11</v>
      </c>
      <c r="E118" s="34" t="s">
        <v>11</v>
      </c>
      <c r="G118" s="27" t="str" cm="1">
        <f t="array" aca="1" ref="G118" ca="1">_xlfn.IFS(D118 = "",  "", D118="?", "", TODAY() &lt; D118, "A venir", TODAY() &lt; F118, "En cours", F118 &gt;= TODAY(), "Terminé", F118 &lt; TODAY(), "Terminé")</f>
        <v/>
      </c>
      <c r="H118" s="100" t="str" cm="1">
        <f t="array" aca="1" ref="H118" ca="1">_xlfn.IFS(G118="","",G118="A venir","0%",G118="En cours",ROUND(100*(1+(F118-TODAY())/(D118-F118)),2)&amp;" %",G118="Terminé","100%")</f>
        <v/>
      </c>
      <c r="AN118" s="3"/>
      <c r="BR118" s="16"/>
      <c r="BS118" s="3"/>
      <c r="CW118" s="16"/>
      <c r="CX118" s="3"/>
    </row>
    <row r="119" spans="1:102" x14ac:dyDescent="0.3">
      <c r="B119" s="17"/>
      <c r="D119" s="58" t="s">
        <v>11</v>
      </c>
      <c r="E119" s="34" t="s">
        <v>11</v>
      </c>
      <c r="G119" s="27" t="str" cm="1">
        <f t="array" aca="1" ref="G119" ca="1">_xlfn.IFS(D119 = "",  "", D119="?", "", TODAY() &lt; D119, "A venir", TODAY() &lt; F119, "En cours", F119 &gt;= TODAY(), "Terminé", F119 &lt; TODAY(), "Terminé")</f>
        <v/>
      </c>
      <c r="H119" s="100" t="str" cm="1">
        <f t="array" aca="1" ref="H119" ca="1">_xlfn.IFS(G119="","",G119="A venir","0%",G119="En cours",ROUND(100*(1+(F119-TODAY())/(D119-F119)),2)&amp;" %",G119="Terminé","100%")</f>
        <v/>
      </c>
      <c r="AN119" s="3"/>
      <c r="BR119" s="16"/>
      <c r="BS119" s="3"/>
      <c r="CW119" s="16"/>
      <c r="CX119" s="3"/>
    </row>
    <row r="120" spans="1:102" x14ac:dyDescent="0.3">
      <c r="B120" s="14"/>
      <c r="C120" s="22"/>
      <c r="D120" s="54"/>
      <c r="E120" s="14"/>
      <c r="F120" s="54"/>
      <c r="G120" s="54" t="str" cm="1">
        <f t="array" aca="1" ref="G120" ca="1">_xlfn.IFS(D120 = "",  "", D120="?", "", TODAY() &lt; D120, "A venir", TODAY() &lt; F120, "En cours", F120 &gt;= TODAY(), "Terminé", F120 &lt; TODAY(), "Terminé")</f>
        <v/>
      </c>
      <c r="H120" s="103"/>
      <c r="I120" s="22"/>
      <c r="AN120" s="3"/>
      <c r="BR120" s="16"/>
      <c r="BS120" s="3"/>
      <c r="CW120" s="16"/>
      <c r="CX120" s="3"/>
    </row>
    <row r="121" spans="1:102" x14ac:dyDescent="0.3">
      <c r="B121" s="17"/>
      <c r="D121" s="58" t="s">
        <v>11</v>
      </c>
      <c r="E121" s="34" t="s">
        <v>11</v>
      </c>
      <c r="G121" s="27" t="str" cm="1">
        <f t="array" aca="1" ref="G121" ca="1">_xlfn.IFS(D121 = "",  "", D121="?", "", TODAY() &lt; D121, "A venir", TODAY() &lt; F121, "En cours", F121 &gt;= TODAY(), "Terminé", F121 &lt; TODAY(), "Terminé")</f>
        <v/>
      </c>
      <c r="H121" s="100" t="str" cm="1">
        <f t="array" aca="1" ref="H121" ca="1">_xlfn.IFS(G121="","",G121="A venir","0%",G121="En cours",ROUND(100*(1+(F121-TODAY())/(D121-F121)),2)&amp;" %",G121="Terminé","100%")</f>
        <v/>
      </c>
      <c r="AN121" s="3"/>
      <c r="BR121" s="16"/>
      <c r="BS121" s="3"/>
      <c r="CW121" s="16"/>
      <c r="CX121" s="3"/>
    </row>
    <row r="122" spans="1:102" x14ac:dyDescent="0.3">
      <c r="B122" s="14"/>
      <c r="C122" s="14"/>
      <c r="D122" s="54"/>
      <c r="E122" s="14"/>
      <c r="F122" s="54"/>
      <c r="G122" s="54" t="str" cm="1">
        <f t="array" aca="1" ref="G122" ca="1">_xlfn.IFS(D122 = "",  "", D122="?", "", TODAY() &lt; D122, "A venir", TODAY() &lt; F122, "En cours", F122 &gt;= TODAY(), "Terminé", F122 &lt; TODAY(), "Terminé")</f>
        <v/>
      </c>
      <c r="H122" s="103"/>
      <c r="I122" s="14"/>
      <c r="AN122" s="3"/>
      <c r="BR122" s="16"/>
      <c r="BS122" s="3"/>
      <c r="CW122" s="16"/>
      <c r="CX122" s="3"/>
    </row>
    <row r="123" spans="1:102" x14ac:dyDescent="0.3">
      <c r="B123" s="17"/>
      <c r="D123" s="58" t="s">
        <v>11</v>
      </c>
      <c r="E123" s="34" t="s">
        <v>11</v>
      </c>
      <c r="G123" s="27" t="str" cm="1">
        <f t="array" aca="1" ref="G123" ca="1">_xlfn.IFS(D123 = "",  "", D123="?", "", TODAY() &lt; D123, "A venir", TODAY() &lt; F123, "En cours", F123 &gt;= TODAY(), "Terminé", F123 &lt; TODAY(), "Terminé")</f>
        <v/>
      </c>
      <c r="H123" s="100" t="str" cm="1">
        <f t="array" aca="1" ref="H123" ca="1">_xlfn.IFS(G123="","",G123="A venir","0%",G123="En cours",ROUND(100*(1+(F123-TODAY())/(D123-F123)),2)&amp;" %",G123="Terminé","100%")</f>
        <v/>
      </c>
      <c r="AN123" s="3"/>
      <c r="BR123" s="16"/>
      <c r="BS123" s="3"/>
      <c r="CW123" s="16"/>
      <c r="CX123" s="3"/>
    </row>
    <row r="124" spans="1:102" x14ac:dyDescent="0.3">
      <c r="B124" s="17"/>
      <c r="D124" s="58" t="s">
        <v>11</v>
      </c>
      <c r="E124" s="34" t="s">
        <v>11</v>
      </c>
      <c r="G124" s="27" t="str" cm="1">
        <f t="array" aca="1" ref="G124" ca="1">_xlfn.IFS(D124 = "",  "", D124="?", "", TODAY() &lt; D124, "A venir", TODAY() &lt; F124, "En cours", F124 &gt;= TODAY(), "Terminé", F124 &lt; TODAY(), "Terminé")</f>
        <v/>
      </c>
      <c r="H124" s="100" t="str" cm="1">
        <f t="array" aca="1" ref="H124" ca="1">_xlfn.IFS(G124="","",G124="A venir","0%",G124="En cours",ROUND(100*(1+(F124-TODAY())/(D124-F124)),2)&amp;" %",G124="Terminé","100%")</f>
        <v/>
      </c>
      <c r="AN124" s="3"/>
      <c r="BR124" s="16"/>
      <c r="BS124" s="3"/>
      <c r="CW124" s="16"/>
      <c r="CX124" s="3"/>
    </row>
    <row r="125" spans="1:102" x14ac:dyDescent="0.3">
      <c r="B125" s="17"/>
      <c r="D125" s="58" t="s">
        <v>11</v>
      </c>
      <c r="E125" s="34" t="s">
        <v>11</v>
      </c>
      <c r="G125" s="27" t="str" cm="1">
        <f t="array" aca="1" ref="G125" ca="1">_xlfn.IFS(D125 = "",  "", D125="?", "", TODAY() &lt; D125, "A venir", TODAY() &lt; F125, "En cours", F125 &gt;= TODAY(), "Terminé", F125 &lt; TODAY(), "Terminé")</f>
        <v/>
      </c>
      <c r="H125" s="100" t="str" cm="1">
        <f t="array" aca="1" ref="H125" ca="1">_xlfn.IFS(G125="","",G125="A venir","0%",G125="En cours",ROUND(100*(1+(F125-TODAY())/(D125-F125)),2)&amp;" %",G125="Terminé","100%")</f>
        <v/>
      </c>
      <c r="AN125" s="3"/>
      <c r="BR125" s="16"/>
      <c r="BS125" s="3"/>
      <c r="CW125" s="16"/>
      <c r="CX125" s="3"/>
    </row>
    <row r="126" spans="1:102" x14ac:dyDescent="0.3">
      <c r="B126" s="14"/>
      <c r="C126" s="14"/>
      <c r="D126" s="54"/>
      <c r="E126" s="14"/>
      <c r="F126" s="54"/>
      <c r="G126" s="54" t="str" cm="1">
        <f t="array" aca="1" ref="G126" ca="1">_xlfn.IFS(D126 = "",  "", D126="?", "", TODAY() &lt; D126, "A venir", TODAY() &lt; F126, "En cours", F126 &gt;= TODAY(), "Terminé", F126 &lt; TODAY(), "Terminé")</f>
        <v/>
      </c>
      <c r="H126" s="103"/>
      <c r="I126" s="14"/>
      <c r="AN126" s="3"/>
      <c r="BR126" s="16"/>
      <c r="BS126" s="3"/>
      <c r="CW126" s="16"/>
      <c r="CX126" s="3"/>
    </row>
    <row r="127" spans="1:102" ht="15" customHeight="1" x14ac:dyDescent="0.3">
      <c r="B127" s="17"/>
      <c r="C127" s="17"/>
      <c r="G127" s="19" t="str" cm="1">
        <f t="array" aca="1" ref="G127" ca="1">_xlfn.IFS(D127 = "",  "", D127="?", "", TODAY() &lt; D127, "A venir", TODAY() &lt; F127, "En cours", F127 &gt;= TODAY(), "Terminé", F127 &lt; TODAY(), "Terminé")</f>
        <v/>
      </c>
      <c r="H127" s="100" t="str" cm="1">
        <f t="array" aca="1" ref="H127" ca="1">_xlfn.IFS(G127="","",G127="A venir","0%",G127="En cours",ROUND(100*(1+(F127-TODAY())/(D127-F127)),2)&amp;" %",G127="Terminé","100%")</f>
        <v/>
      </c>
      <c r="AN127" s="3"/>
      <c r="BR127" s="16"/>
      <c r="BS127" s="3"/>
      <c r="CW127" s="16"/>
      <c r="CX127" s="3"/>
    </row>
    <row r="128" spans="1:102" ht="21" customHeight="1" x14ac:dyDescent="0.3">
      <c r="A128" s="8">
        <v>1</v>
      </c>
      <c r="B128" s="86"/>
      <c r="C128" s="87"/>
      <c r="D128" s="88">
        <v>44805</v>
      </c>
      <c r="E128" s="93"/>
      <c r="F128" s="88">
        <v>44926</v>
      </c>
      <c r="G128" s="93"/>
      <c r="H128" s="111"/>
      <c r="I128" s="90"/>
      <c r="AN128" s="3"/>
      <c r="BR128" s="16"/>
      <c r="BS128" s="3"/>
      <c r="CW128" s="16"/>
      <c r="CX128" s="3"/>
    </row>
    <row r="129" spans="2:102" x14ac:dyDescent="0.3">
      <c r="B129" s="14"/>
      <c r="C129" s="14"/>
      <c r="D129" s="54"/>
      <c r="E129" s="14"/>
      <c r="F129" s="54"/>
      <c r="G129" s="54"/>
      <c r="H129" s="14"/>
      <c r="I129" s="14"/>
      <c r="AN129" s="3"/>
      <c r="BR129" s="16"/>
      <c r="BS129" s="3"/>
      <c r="CW129" s="16"/>
      <c r="CX129" s="3"/>
    </row>
    <row r="130" spans="2:102" x14ac:dyDescent="0.3">
      <c r="B130" s="17"/>
      <c r="C130" s="17"/>
      <c r="D130" s="60"/>
      <c r="E130" s="17" t="s">
        <v>18</v>
      </c>
      <c r="F130" s="60"/>
      <c r="G130" s="65" t="str" cm="1">
        <f t="array" aca="1" ref="G130" ca="1">_xlfn.IFS(D130 = "",  "", D130="?", "", TODAY() &lt; D130, "A venir", TODAY() &lt; F130, "En cours", F130 &gt;= TODAY(), "Terminé", F130 &lt; TODAY(), "Terminé")</f>
        <v/>
      </c>
      <c r="H130" s="100" t="str" cm="1">
        <f t="array" aca="1" ref="H130" ca="1">_xlfn.IFS(G130="","",G130="A venir","0%",G130="En cours",ROUND(100*(1+(F130-TODAY())/(D130-F130)),2)&amp;" %",G130="Terminé","100%")</f>
        <v/>
      </c>
      <c r="I130" s="21"/>
      <c r="AN130" s="3"/>
      <c r="BR130" s="16"/>
      <c r="BS130" s="3"/>
      <c r="CW130" s="16"/>
      <c r="CX130" s="3"/>
    </row>
    <row r="131" spans="2:102" x14ac:dyDescent="0.3">
      <c r="B131" s="14"/>
      <c r="C131" s="14"/>
      <c r="D131" s="54"/>
      <c r="E131" s="84"/>
      <c r="F131" s="54"/>
      <c r="G131" s="54" t="str" cm="1">
        <f t="array" aca="1" ref="G131" ca="1">_xlfn.IFS(D131 = "",  "", D131="?", "", TODAY() &lt; D131, "A venir", TODAY() &lt; F131, "En cours", F131 &gt;= TODAY(), "Terminé", F131 &lt; TODAY(), "Terminé")</f>
        <v/>
      </c>
      <c r="H131" s="14"/>
      <c r="I131" s="14"/>
      <c r="AN131" s="3"/>
      <c r="BR131" s="16"/>
      <c r="BS131" s="3"/>
      <c r="CW131" s="16"/>
      <c r="CX131" s="3"/>
    </row>
    <row r="132" spans="2:102" x14ac:dyDescent="0.3">
      <c r="B132" s="17"/>
      <c r="C132" s="17"/>
      <c r="D132" s="60"/>
      <c r="E132" s="17">
        <v>0.5</v>
      </c>
      <c r="F132" s="60"/>
      <c r="G132" s="65" t="str" cm="1">
        <f t="array" aca="1" ref="G132" ca="1">_xlfn.IFS(D132 = "",  "", D132="?", "", TODAY() &lt; D132, "A venir", TODAY() &lt; F132, "En cours", F132 &gt;= TODAY(), "Terminé", F132 &lt; TODAY(), "Terminé")</f>
        <v/>
      </c>
      <c r="H132" s="100" t="str" cm="1">
        <f t="array" aca="1" ref="H132" ca="1">_xlfn.IFS(G132="","",G132="A venir","0%",G132="En cours",ROUND(100*(1+(F132-TODAY())/(D132-F132)),2)&amp;" %",G132="Terminé","100%")</f>
        <v/>
      </c>
      <c r="I132" s="21"/>
      <c r="AN132" s="3"/>
      <c r="BR132" s="16"/>
      <c r="BS132" s="3"/>
      <c r="CW132" s="16"/>
      <c r="CX132" s="3"/>
    </row>
    <row r="133" spans="2:102" x14ac:dyDescent="0.3">
      <c r="B133" s="17"/>
      <c r="C133" s="21"/>
      <c r="D133" s="60"/>
      <c r="E133" s="17">
        <v>15</v>
      </c>
      <c r="F133" s="60"/>
      <c r="G133" s="65" t="str" cm="1">
        <f t="array" aca="1" ref="G133" ca="1">_xlfn.IFS(D133 = "",  "", D133="?", "", TODAY() &lt; D133, "A venir", TODAY() &lt; F133, "En cours", F133 &gt;= TODAY(), "Terminé", F133 &lt; TODAY(), "Terminé")</f>
        <v/>
      </c>
      <c r="H133" s="100" t="str" cm="1">
        <f t="array" aca="1" ref="H133" ca="1">_xlfn.IFS(G133="","",G133="A venir","0%",G133="En cours",ROUND(100*(1+(F133-TODAY())/(D133-F133)),2)&amp;" %",G133="Terminé","100%")</f>
        <v/>
      </c>
      <c r="I133" s="21"/>
      <c r="AN133" s="3"/>
      <c r="BR133" s="16"/>
      <c r="BS133" s="3"/>
      <c r="CW133" s="16"/>
      <c r="CX133" s="3"/>
    </row>
    <row r="134" spans="2:102" x14ac:dyDescent="0.3">
      <c r="B134" s="17"/>
      <c r="C134" s="17"/>
      <c r="D134" s="60"/>
      <c r="E134" s="4" t="s">
        <v>11</v>
      </c>
      <c r="F134" s="60"/>
      <c r="G134" s="65" t="str" cm="1">
        <f t="array" aca="1" ref="G134" ca="1">_xlfn.IFS(D134 = "",  "", D134="?", "", TODAY() &lt; D134, "A venir", TODAY() &lt; F134, "En cours", F134 &gt;= TODAY(), "Terminé", F134 &lt; TODAY(), "Terminé")</f>
        <v/>
      </c>
      <c r="H134" s="100" t="str" cm="1">
        <f t="array" aca="1" ref="H134" ca="1">_xlfn.IFS(G134="","",G134="A venir","0%",G134="En cours",ROUND(100*(1+(F134-TODAY())/(D134-F134)),2)&amp;" %",G134="Terminé","100%")</f>
        <v/>
      </c>
      <c r="I134" s="21"/>
      <c r="AN134" s="3"/>
      <c r="BR134" s="16"/>
      <c r="BS134" s="3"/>
      <c r="CW134" s="16"/>
      <c r="CX134" s="3"/>
    </row>
    <row r="135" spans="2:102" x14ac:dyDescent="0.3">
      <c r="B135" s="14"/>
      <c r="C135" s="14"/>
      <c r="D135" s="54"/>
      <c r="E135" s="14"/>
      <c r="F135" s="54"/>
      <c r="G135" s="54" t="str" cm="1">
        <f t="array" aca="1" ref="G135" ca="1">_xlfn.IFS(D135 = "",  "", D135="?", "", TODAY() &lt; D135, "A venir", TODAY() &lt; F135, "En cours", F135 &gt;= TODAY(), "Terminé", F135 &lt; TODAY(), "Terminé")</f>
        <v/>
      </c>
      <c r="H135" s="14"/>
      <c r="I135" s="14"/>
      <c r="AN135" s="3"/>
      <c r="BR135" s="16"/>
      <c r="BS135" s="3"/>
      <c r="CW135" s="16"/>
      <c r="CX135" s="3"/>
    </row>
    <row r="136" spans="2:102" x14ac:dyDescent="0.3">
      <c r="B136" s="17"/>
      <c r="C136" s="17"/>
      <c r="E136" s="12">
        <v>0.5</v>
      </c>
      <c r="G136" s="65" t="str" cm="1">
        <f t="array" aca="1" ref="G136" ca="1">_xlfn.IFS(D136 = "",  "", D136="?", "", TODAY() &lt; D136, "A venir", TODAY() &lt; F136, "En cours", F136 &gt;= TODAY(), "Terminé", F136 &lt; TODAY(), "Terminé")</f>
        <v/>
      </c>
      <c r="H136" s="100" t="str" cm="1">
        <f t="array" aca="1" ref="H136" ca="1">_xlfn.IFS(G136="","",G136="A venir","0%",G136="En cours",ROUND(100*(1+(F136-TODAY())/(D136-F136)),2)&amp;" %",G136="Terminé","100%")</f>
        <v/>
      </c>
      <c r="I136" s="62"/>
      <c r="AN136" s="3"/>
      <c r="BR136" s="16"/>
      <c r="BS136" s="3"/>
      <c r="CW136" s="16"/>
      <c r="CX136" s="3"/>
    </row>
    <row r="137" spans="2:102" x14ac:dyDescent="0.3">
      <c r="B137" s="17"/>
      <c r="C137" s="17"/>
      <c r="E137" s="12">
        <v>0.5</v>
      </c>
      <c r="G137" s="65" t="str" cm="1">
        <f t="array" aca="1" ref="G137" ca="1">_xlfn.IFS(D137 = "",  "", D137="?", "", TODAY() &lt; D137, "A venir", TODAY() &lt; F137, "En cours", F137 &gt;= TODAY(), "Terminé", F137 &lt; TODAY(), "Terminé")</f>
        <v/>
      </c>
      <c r="H137" s="100" t="str" cm="1">
        <f t="array" aca="1" ref="H137" ca="1">_xlfn.IFS(G137="","",G137="A venir","0%",G137="En cours",ROUND(100*(1+(F137-TODAY())/(D137-F137)),2)&amp;" %",G137="Terminé","100%")</f>
        <v/>
      </c>
      <c r="AN137" s="3"/>
      <c r="BR137" s="16"/>
      <c r="BS137" s="3"/>
      <c r="CW137" s="16"/>
      <c r="CX137" s="3"/>
    </row>
    <row r="138" spans="2:102" x14ac:dyDescent="0.3">
      <c r="B138" s="17"/>
      <c r="C138" s="17"/>
      <c r="E138" s="12">
        <v>0.5</v>
      </c>
      <c r="G138" s="19" t="str" cm="1">
        <f t="array" aca="1" ref="G138" ca="1">_xlfn.IFS(D138 = "",  "", D138="?", "", TODAY() &lt; D138, "A venir", TODAY() &lt; F138, "En cours", F138 &gt;= TODAY(), "Terminé", F138 &lt; TODAY(), "Terminé")</f>
        <v/>
      </c>
      <c r="H138" s="100" t="str" cm="1">
        <f t="array" aca="1" ref="H138" ca="1">_xlfn.IFS(G138="","",G138="A venir","0%",G138="En cours",ROUND(100*(1+(F138-TODAY())/(D138-F138)),2)&amp;" %",G138="Terminé","100%")</f>
        <v/>
      </c>
      <c r="AN138" s="3"/>
      <c r="BR138" s="16"/>
      <c r="BS138" s="3"/>
      <c r="CW138" s="16"/>
      <c r="CX138" s="3"/>
    </row>
    <row r="139" spans="2:102" x14ac:dyDescent="0.3">
      <c r="B139" s="17"/>
      <c r="C139" s="17"/>
      <c r="E139" s="12">
        <v>0.5</v>
      </c>
      <c r="G139" s="65" t="str" cm="1">
        <f t="array" aca="1" ref="G139" ca="1">_xlfn.IFS(D139 = "",  "", D139="?", "", TODAY() &lt; D139, "A venir", TODAY() &lt; F139, "En cours", F139 &gt;= TODAY(), "Terminé", F139 &lt; TODAY(), "Terminé")</f>
        <v/>
      </c>
      <c r="H139" s="100" t="str" cm="1">
        <f t="array" aca="1" ref="H139" ca="1">_xlfn.IFS(G139="","",G139="A venir","0%",G139="En cours",ROUND(100*(1+(F139-TODAY())/(D139-F139)),2)&amp;" %",G139="Terminé","100%")</f>
        <v/>
      </c>
      <c r="AN139" s="3"/>
      <c r="BR139" s="16"/>
      <c r="BS139" s="3"/>
      <c r="CW139" s="16"/>
      <c r="CX139" s="3"/>
    </row>
    <row r="140" spans="2:102" x14ac:dyDescent="0.3">
      <c r="B140" s="17"/>
      <c r="C140" s="17"/>
      <c r="E140" s="12">
        <v>0.5</v>
      </c>
      <c r="G140" s="65" t="str" cm="1">
        <f t="array" aca="1" ref="G140" ca="1">_xlfn.IFS(D140 = "",  "", D140="?", "", TODAY() &lt; D140, "A venir", TODAY() &lt; F140, "En cours", F140 &gt;= TODAY(), "Terminé", F140 &lt; TODAY(), "Terminé")</f>
        <v/>
      </c>
      <c r="H140" s="100" t="str" cm="1">
        <f t="array" aca="1" ref="H140" ca="1">_xlfn.IFS(G140="","",G140="A venir","0%",G140="En cours",ROUND(100*(1+(F140-TODAY())/(D140-F140)),2)&amp;" %",G140="Terminé","100%")</f>
        <v/>
      </c>
      <c r="AN140" s="3"/>
      <c r="BR140" s="16"/>
      <c r="BS140" s="3"/>
      <c r="CW140" s="16"/>
      <c r="CX140" s="3"/>
    </row>
    <row r="141" spans="2:102" x14ac:dyDescent="0.3">
      <c r="B141" s="17"/>
      <c r="C141" s="17"/>
      <c r="E141" s="12">
        <v>0.5</v>
      </c>
      <c r="G141" s="65" t="str" cm="1">
        <f t="array" aca="1" ref="G141" ca="1">_xlfn.IFS(D141 = "",  "", D141="?", "", TODAY() &lt; D141, "A venir", TODAY() &lt; F141, "En cours", F141 &gt;= TODAY(), "Terminé", F141 &lt; TODAY(), "Terminé")</f>
        <v/>
      </c>
      <c r="H141" s="100" t="str" cm="1">
        <f t="array" aca="1" ref="H141" ca="1">_xlfn.IFS(G141="","",G141="A venir","0%",G141="En cours",ROUND(100*(1+(F141-TODAY())/(D141-F141)),2)&amp;" %",G141="Terminé","100%")</f>
        <v/>
      </c>
      <c r="AN141" s="3"/>
      <c r="BR141" s="16"/>
      <c r="BS141" s="3"/>
      <c r="CW141" s="16"/>
      <c r="CX141" s="3"/>
    </row>
    <row r="142" spans="2:102" x14ac:dyDescent="0.3">
      <c r="B142" s="17"/>
      <c r="C142" s="17"/>
      <c r="E142" s="12">
        <v>1</v>
      </c>
      <c r="G142" s="65" t="str" cm="1">
        <f t="array" aca="1" ref="G142" ca="1">_xlfn.IFS(D142 = "",  "", D142="?", "", TODAY() &lt; D142, "A venir", TODAY() &lt; F142, "En cours", F142 &gt;= TODAY(), "Terminé", F142 &lt; TODAY(), "Terminé")</f>
        <v/>
      </c>
      <c r="H142" s="100" t="str" cm="1">
        <f t="array" aca="1" ref="H142" ca="1">_xlfn.IFS(G142="","",G142="A venir","0%",G142="En cours",ROUND(100*(1+(F142-TODAY())/(D142-F142)),2)&amp;" %",G142="Terminé","100%")</f>
        <v/>
      </c>
      <c r="AN142" s="3"/>
      <c r="BR142" s="16"/>
      <c r="BS142" s="3"/>
      <c r="CW142" s="16"/>
      <c r="CX142" s="3"/>
    </row>
    <row r="143" spans="2:102" x14ac:dyDescent="0.3">
      <c r="B143" s="17"/>
      <c r="C143" s="17"/>
      <c r="E143" s="12">
        <v>0.5</v>
      </c>
      <c r="G143" s="65" t="str" cm="1">
        <f t="array" aca="1" ref="G143" ca="1">_xlfn.IFS(D143 = "",  "", D143="?", "", TODAY() &lt; D143, "A venir", TODAY() &lt; F143, "En cours", F143 &gt;= TODAY(), "Terminé", F143 &lt; TODAY(), "Terminé")</f>
        <v/>
      </c>
      <c r="H143" s="100" t="str" cm="1">
        <f t="array" aca="1" ref="H143" ca="1">_xlfn.IFS(G143="","",G143="A venir","0%",G143="En cours",ROUND(100*(1+(F143-TODAY())/(D143-F143)),2)&amp;" %",G143="Terminé","100%")</f>
        <v/>
      </c>
      <c r="AN143" s="3"/>
      <c r="BR143" s="16"/>
      <c r="BS143" s="3"/>
      <c r="CW143" s="16"/>
      <c r="CX143" s="3"/>
    </row>
    <row r="144" spans="2:102" x14ac:dyDescent="0.3">
      <c r="B144" s="23"/>
      <c r="C144" s="17"/>
      <c r="E144" s="12">
        <v>0.5</v>
      </c>
      <c r="G144" s="65" t="str" cm="1">
        <f t="array" aca="1" ref="G144" ca="1">_xlfn.IFS(D144 = "",  "", D144="?", "", TODAY() &lt; D144, "A venir", TODAY() &lt; F144, "En cours", F144 &gt;= TODAY(), "Terminé", F144 &lt; TODAY(), "Terminé")</f>
        <v/>
      </c>
      <c r="H144" s="100" t="str" cm="1">
        <f t="array" aca="1" ref="H144" ca="1">_xlfn.IFS(G144="","",G144="A venir","0%",G144="En cours",ROUND(100*(1+(F144-TODAY())/(D144-F144)),2)&amp;" %",G144="Terminé","100%")</f>
        <v/>
      </c>
      <c r="AN144" s="3"/>
      <c r="BR144" s="16"/>
      <c r="BS144" s="3"/>
      <c r="CW144" s="16"/>
      <c r="CX144" s="3"/>
    </row>
    <row r="145" spans="1:102" x14ac:dyDescent="0.3">
      <c r="B145" s="14"/>
      <c r="C145" s="14"/>
      <c r="D145" s="54"/>
      <c r="E145" s="14"/>
      <c r="F145" s="54"/>
      <c r="G145" s="54" t="str" cm="1">
        <f t="array" aca="1" ref="G145" ca="1">_xlfn.IFS(D145 = "",  "", D145="?", "", TODAY() &lt; D145, "A venir", TODAY() &lt; F145, "En cours", F145 &gt;= TODAY(), "Terminé", F145 &lt; TODAY(), "Terminé")</f>
        <v/>
      </c>
      <c r="H145" s="14"/>
      <c r="I145" s="14"/>
      <c r="AN145" s="3"/>
      <c r="BR145" s="16"/>
      <c r="BS145" s="3"/>
      <c r="CW145" s="16"/>
      <c r="CX145" s="3"/>
    </row>
    <row r="146" spans="1:102" x14ac:dyDescent="0.3">
      <c r="B146" s="17"/>
      <c r="C146" s="17"/>
      <c r="E146" s="12">
        <v>0.5</v>
      </c>
      <c r="G146" s="65" t="str" cm="1">
        <f t="array" aca="1" ref="G146" ca="1">_xlfn.IFS(D146 = "",  "", D146="?", "", TODAY() &lt; D146, "A venir", TODAY() &lt; F146, "En cours", F146 &gt;= TODAY(), "Terminé", F146 &lt; TODAY(), "Terminé")</f>
        <v/>
      </c>
      <c r="H146" s="100" t="str" cm="1">
        <f t="array" aca="1" ref="H146" ca="1">_xlfn.IFS(G146="","",G146="A venir","0%",G146="En cours",ROUND(100*(1+(F146-TODAY())/(D146-F146)),2)&amp;" %",G146="Terminé","100%")</f>
        <v/>
      </c>
      <c r="AN146" s="3"/>
      <c r="BR146" s="16"/>
      <c r="BS146" s="3"/>
      <c r="CW146" s="16"/>
      <c r="CX146" s="3"/>
    </row>
    <row r="147" spans="1:102" x14ac:dyDescent="0.3">
      <c r="B147" s="14"/>
      <c r="C147" s="14"/>
      <c r="D147" s="54"/>
      <c r="E147" s="14"/>
      <c r="F147" s="54"/>
      <c r="G147" s="54" t="str" cm="1">
        <f t="array" aca="1" ref="G147" ca="1">_xlfn.IFS(D147 = "",  "", D147="?", "", TODAY() &lt; D147, "A venir", TODAY() &lt; F147, "En cours", F147 &gt;= TODAY(), "Terminé", F147 &lt; TODAY(), "Terminé")</f>
        <v/>
      </c>
      <c r="H147" s="14"/>
      <c r="I147" s="14"/>
      <c r="AN147" s="3"/>
      <c r="BR147" s="16"/>
      <c r="BS147" s="3"/>
      <c r="CW147" s="16"/>
      <c r="CX147" s="3"/>
    </row>
    <row r="148" spans="1:102" x14ac:dyDescent="0.3">
      <c r="B148" s="17"/>
      <c r="C148" s="17"/>
      <c r="E148" s="12">
        <v>0.5</v>
      </c>
      <c r="G148" s="65" t="str" cm="1">
        <f t="array" aca="1" ref="G148" ca="1">_xlfn.IFS(D148 = "",  "", D148="?", "", TODAY() &lt; D148, "A venir", TODAY() &lt; F148, "En cours", F148 &gt;= TODAY(), "Terminé", F148 &lt; TODAY(), "Terminé")</f>
        <v/>
      </c>
      <c r="H148" s="100" t="str" cm="1">
        <f t="array" aca="1" ref="H148" ca="1">_xlfn.IFS(G148="","",G148="A venir","0%",G148="En cours",ROUND(100*(1+(F148-TODAY())/(D148-F148)),2)&amp;" %",G148="Terminé","100%")</f>
        <v/>
      </c>
      <c r="AN148" s="3"/>
      <c r="BR148" s="16"/>
      <c r="BS148" s="3"/>
      <c r="CW148" s="16"/>
      <c r="CX148" s="3"/>
    </row>
    <row r="149" spans="1:102" x14ac:dyDescent="0.3">
      <c r="B149" s="17"/>
      <c r="C149" s="17"/>
      <c r="E149" s="12">
        <v>0.5</v>
      </c>
      <c r="G149" s="65" t="str" cm="1">
        <f t="array" aca="1" ref="G149" ca="1">_xlfn.IFS(D149 = "",  "", D149="?", "", TODAY() &lt; D149, "A venir", TODAY() &lt; F149, "En cours", F149 &gt;= TODAY(), "Terminé", F149 &lt; TODAY(), "Terminé")</f>
        <v/>
      </c>
      <c r="H149" s="100" t="str" cm="1">
        <f t="array" aca="1" ref="H149" ca="1">_xlfn.IFS(G149="","",G149="A venir","0%",G149="En cours",ROUND(100*(1+(F149-TODAY())/(D149-F149)),2)&amp;" %",G149="Terminé","100%")</f>
        <v/>
      </c>
      <c r="AN149" s="3"/>
      <c r="BR149" s="16"/>
      <c r="BS149" s="3"/>
      <c r="CW149" s="16"/>
      <c r="CX149" s="3"/>
    </row>
    <row r="150" spans="1:102" x14ac:dyDescent="0.3">
      <c r="B150" s="14"/>
      <c r="C150" s="22"/>
      <c r="D150" s="54"/>
      <c r="E150" s="14"/>
      <c r="F150" s="54"/>
      <c r="G150" s="54" t="str" cm="1">
        <f t="array" aca="1" ref="G150" ca="1">_xlfn.IFS(D150 = "",  "", D150="?", "", TODAY() &lt; D150, "A venir", TODAY() &lt; F150, "En cours", F150 &gt;= TODAY(), "Terminé", F150 &lt; TODAY(), "Terminé")</f>
        <v/>
      </c>
      <c r="H150" s="14"/>
      <c r="I150" s="22"/>
      <c r="AN150" s="3"/>
      <c r="BR150" s="16"/>
      <c r="BS150" s="3"/>
      <c r="CW150" s="16"/>
      <c r="CX150" s="3"/>
    </row>
    <row r="151" spans="1:102" x14ac:dyDescent="0.3">
      <c r="B151" s="17"/>
      <c r="C151" s="17"/>
      <c r="E151" s="12">
        <v>0.5</v>
      </c>
      <c r="G151" s="65" t="str" cm="1">
        <f t="array" aca="1" ref="G151" ca="1">_xlfn.IFS(D151 = "",  "", D151="?", "", TODAY() &lt; D151, "A venir", TODAY() &lt; F151, "En cours", F151 &gt;= TODAY(), "Terminé", F151 &lt; TODAY(), "Terminé")</f>
        <v/>
      </c>
      <c r="H151" s="100" t="str" cm="1">
        <f t="array" aca="1" ref="H151" ca="1">_xlfn.IFS(G151="","",G151="A venir","0%",G151="En cours",ROUND(100*(1+(F151-TODAY())/(D151-F151)),2)&amp;" %",G151="Terminé","100%")</f>
        <v/>
      </c>
      <c r="AN151" s="3"/>
      <c r="BR151" s="16"/>
      <c r="BS151" s="3"/>
      <c r="CW151" s="16"/>
      <c r="CX151" s="3"/>
    </row>
    <row r="152" spans="1:102" x14ac:dyDescent="0.3">
      <c r="B152" s="17"/>
      <c r="C152" s="17"/>
      <c r="E152" s="12">
        <v>0.5</v>
      </c>
      <c r="G152" s="65" t="str" cm="1">
        <f t="array" aca="1" ref="G152" ca="1">_xlfn.IFS(D152 = "",  "", D152="?", "", TODAY() &lt; D152, "A venir", TODAY() &lt; F152, "En cours", F152 &gt;= TODAY(), "Terminé", F152 &lt; TODAY(), "Terminé")</f>
        <v/>
      </c>
      <c r="H152" s="100" t="str" cm="1">
        <f t="array" aca="1" ref="H152" ca="1">_xlfn.IFS(G152="","",G152="A venir","0%",G152="En cours",ROUND(100*(1+(F152-TODAY())/(D152-F152)),2)&amp;" %",G152="Terminé","100%")</f>
        <v/>
      </c>
      <c r="AN152" s="3"/>
      <c r="BR152" s="16"/>
      <c r="BS152" s="3"/>
      <c r="CW152" s="16"/>
      <c r="CX152" s="3"/>
    </row>
    <row r="153" spans="1:102" x14ac:dyDescent="0.3">
      <c r="B153" s="17"/>
      <c r="C153" s="17"/>
      <c r="E153" s="12">
        <v>0.5</v>
      </c>
      <c r="G153" s="65" t="str" cm="1">
        <f t="array" aca="1" ref="G153" ca="1">_xlfn.IFS(D153 = "",  "", D153="?", "", TODAY() &lt; D153, "A venir", TODAY() &lt; F153, "En cours", F153 &gt;= TODAY(), "Terminé", F153 &lt; TODAY(), "Terminé")</f>
        <v/>
      </c>
      <c r="H153" s="100" t="str" cm="1">
        <f t="array" aca="1" ref="H153" ca="1">_xlfn.IFS(G153="","",G153="A venir","0%",G153="En cours",ROUND(100*(1+(F153-TODAY())/(D153-F153)),2)&amp;" %",G153="Terminé","100%")</f>
        <v/>
      </c>
      <c r="AN153" s="3"/>
      <c r="BR153" s="16"/>
      <c r="BS153" s="3"/>
      <c r="CW153" s="16"/>
      <c r="CX153" s="3"/>
    </row>
    <row r="154" spans="1:102" x14ac:dyDescent="0.3">
      <c r="B154" s="17"/>
      <c r="C154" s="17"/>
      <c r="E154" s="12">
        <v>0.5</v>
      </c>
      <c r="G154" s="65" t="str" cm="1">
        <f t="array" aca="1" ref="G154" ca="1">_xlfn.IFS(D154 = "",  "", D154="?", "", TODAY() &lt; D154, "A venir", TODAY() &lt; F154, "En cours", F154 &gt;= TODAY(), "Terminé", F154 &lt; TODAY(), "Terminé")</f>
        <v/>
      </c>
      <c r="H154" s="100" t="str" cm="1">
        <f t="array" aca="1" ref="H154" ca="1">_xlfn.IFS(G154="","",G154="A venir","0%",G154="En cours",ROUND(100*(1+(F154-TODAY())/(D154-F154)),2)&amp;" %",G154="Terminé","100%")</f>
        <v/>
      </c>
      <c r="AN154" s="3"/>
      <c r="BR154" s="16"/>
      <c r="BS154" s="3"/>
      <c r="CW154" s="16"/>
      <c r="CX154" s="3"/>
    </row>
    <row r="155" spans="1:102" x14ac:dyDescent="0.3">
      <c r="B155" s="17"/>
      <c r="C155" s="17"/>
      <c r="E155" s="12">
        <v>0.5</v>
      </c>
      <c r="G155" s="65" t="str" cm="1">
        <f t="array" aca="1" ref="G155" ca="1">_xlfn.IFS(D155 = "",  "", D155="?", "", TODAY() &lt; D155, "A venir", TODAY() &lt; F155, "En cours", F155 &gt;= TODAY(), "Terminé", F155 &lt; TODAY(), "Terminé")</f>
        <v/>
      </c>
      <c r="H155" s="100" t="str" cm="1">
        <f t="array" aca="1" ref="H155" ca="1">_xlfn.IFS(G155="","",G155="A venir","0%",G155="En cours",ROUND(100*(1+(F155-TODAY())/(D155-F155)),2)&amp;" %",G155="Terminé","100%")</f>
        <v/>
      </c>
      <c r="AN155" s="3"/>
      <c r="BR155" s="16"/>
      <c r="BS155" s="3"/>
      <c r="CW155" s="16"/>
      <c r="CX155" s="3"/>
    </row>
    <row r="156" spans="1:102" x14ac:dyDescent="0.3">
      <c r="B156" s="17"/>
      <c r="C156" s="17"/>
      <c r="E156" s="12">
        <v>0.5</v>
      </c>
      <c r="G156" s="65" t="str" cm="1">
        <f t="array" aca="1" ref="G156" ca="1">_xlfn.IFS(D156 = "",  "", D156="?", "", TODAY() &lt; D156, "A venir", TODAY() &lt; F156, "En cours", F156 &gt;= TODAY(), "Terminé", F156 &lt; TODAY(), "Terminé")</f>
        <v/>
      </c>
      <c r="H156" s="100" t="str" cm="1">
        <f t="array" aca="1" ref="H156" ca="1">_xlfn.IFS(G156="","",G156="A venir","0%",G156="En cours",ROUND(100*(1+(F156-TODAY())/(D156-F156)),2)&amp;" %",G156="Terminé","100%")</f>
        <v/>
      </c>
      <c r="AN156" s="3"/>
      <c r="BR156" s="16"/>
      <c r="BS156" s="3"/>
      <c r="CW156" s="16"/>
      <c r="CX156" s="3"/>
    </row>
    <row r="157" spans="1:102" ht="15" customHeight="1" x14ac:dyDescent="0.3">
      <c r="B157" s="17"/>
      <c r="C157" s="17"/>
      <c r="E157" s="12">
        <v>0.5</v>
      </c>
      <c r="G157" s="19" t="str" cm="1">
        <f t="array" aca="1" ref="G157" ca="1">_xlfn.IFS(D157 = "",  "", D157="?", "", TODAY() &lt; D157, "A venir", TODAY() &lt; F157, "En cours", F157 &gt;= TODAY(), "Terminé", F157 &lt; TODAY(), "Terminé")</f>
        <v/>
      </c>
      <c r="H157" s="100" t="str" cm="1">
        <f t="array" aca="1" ref="H157" ca="1">_xlfn.IFS(G157="","",G157="A venir","0%",G157="En cours",ROUND(100*(1+(F157-TODAY())/(D157-F157)),2)&amp;" %",G157="Terminé","100%")</f>
        <v/>
      </c>
      <c r="AN157" s="3"/>
      <c r="BR157" s="16"/>
      <c r="BS157" s="3"/>
      <c r="CW157" s="16"/>
      <c r="CX157" s="3"/>
    </row>
    <row r="158" spans="1:102" ht="21" customHeight="1" x14ac:dyDescent="0.3">
      <c r="A158" s="8">
        <v>1</v>
      </c>
      <c r="B158" s="86"/>
      <c r="C158" s="87"/>
      <c r="D158" s="88"/>
      <c r="E158" s="93"/>
      <c r="F158" s="88"/>
      <c r="G158" s="93"/>
      <c r="H158" s="111"/>
      <c r="I158" s="95"/>
      <c r="AN158" s="3"/>
      <c r="BR158" s="16"/>
      <c r="BS158" s="3"/>
      <c r="CW158" s="16"/>
      <c r="CX158" s="3"/>
    </row>
    <row r="159" spans="1:102" x14ac:dyDescent="0.3">
      <c r="B159" s="14"/>
      <c r="C159" s="20"/>
      <c r="D159" s="57"/>
      <c r="E159" s="20"/>
      <c r="F159" s="57"/>
      <c r="G159" s="54"/>
      <c r="H159" s="14"/>
      <c r="I159" s="35"/>
      <c r="AN159" s="3"/>
      <c r="BR159" s="16"/>
      <c r="BS159" s="3"/>
      <c r="CW159" s="16"/>
      <c r="CX159" s="3"/>
    </row>
    <row r="160" spans="1:102" s="30" customFormat="1" x14ac:dyDescent="0.3">
      <c r="A160" s="27"/>
      <c r="B160" s="17"/>
      <c r="C160" s="29"/>
      <c r="D160" s="61" t="s">
        <v>14</v>
      </c>
      <c r="E160" s="33" t="s">
        <v>11</v>
      </c>
      <c r="F160" s="48">
        <v>44835</v>
      </c>
      <c r="G160" s="27" t="str" cm="1">
        <f t="array" aca="1" ref="G160" ca="1">_xlfn.IFS(D160 = "",  "", D160="?", "", TODAY() &lt; D160, "A venir", TODAY() &lt; F160, "En cours", F160 &gt;= TODAY(), "Terminé", F160 &lt; TODAY(), "Terminé")</f>
        <v>A venir</v>
      </c>
      <c r="H160" s="100" t="str" cm="1">
        <f t="array" aca="1" ref="H160" ca="1">_xlfn.IFS(G160="","",G160="A venir","0%",G160="En cours",ROUND(100*(1+(F160-TODAY())/(D160-F160)),2)&amp;" %",G160="Terminé","100%")</f>
        <v>0%</v>
      </c>
      <c r="I160" s="28"/>
      <c r="BR160" s="31"/>
      <c r="CW160" s="31"/>
    </row>
    <row r="161" spans="1:102" s="30" customFormat="1" x14ac:dyDescent="0.3">
      <c r="A161" s="27"/>
      <c r="B161" s="17"/>
      <c r="C161" s="29"/>
      <c r="D161" s="61" t="s">
        <v>14</v>
      </c>
      <c r="E161" s="33" t="s">
        <v>11</v>
      </c>
      <c r="F161" s="48">
        <v>44835</v>
      </c>
      <c r="G161" s="27" t="str" cm="1">
        <f t="array" aca="1" ref="G161" ca="1">_xlfn.IFS(D161 = "",  "", D161="?", "", TODAY() &lt; D161, "A venir", TODAY() &lt; F161, "En cours", F161 &gt;= TODAY(), "Terminé", F161 &lt; TODAY(), "Terminé")</f>
        <v>A venir</v>
      </c>
      <c r="H161" s="100" t="str" cm="1">
        <f t="array" aca="1" ref="H161" ca="1">_xlfn.IFS(G161="","",G161="A venir","0%",G161="En cours",ROUND(100*(1+(F161-TODAY())/(D161-F161)),2)&amp;" %",G161="Terminé","100%")</f>
        <v>0%</v>
      </c>
      <c r="I161" s="28"/>
      <c r="BR161" s="31"/>
      <c r="CW161" s="31"/>
    </row>
    <row r="162" spans="1:102" s="30" customFormat="1" x14ac:dyDescent="0.3">
      <c r="A162" s="27"/>
      <c r="B162" s="17"/>
      <c r="C162" s="29"/>
      <c r="D162" s="61" t="s">
        <v>14</v>
      </c>
      <c r="E162" s="33" t="s">
        <v>11</v>
      </c>
      <c r="F162" s="48">
        <v>44835</v>
      </c>
      <c r="G162" s="27" t="str" cm="1">
        <f t="array" aca="1" ref="G162" ca="1">_xlfn.IFS(D162 = "",  "", D162="?", "", TODAY() &lt; D162, "A venir", TODAY() &lt; F162, "En cours", F162 &gt;= TODAY(), "Terminé", F162 &lt; TODAY(), "Terminé")</f>
        <v>A venir</v>
      </c>
      <c r="H162" s="100" t="str" cm="1">
        <f t="array" aca="1" ref="H162" ca="1">_xlfn.IFS(G162="","",G162="A venir","0%",G162="En cours",ROUND(100*(1+(F162-TODAY())/(D162-F162)),2)&amp;" %",G162="Terminé","100%")</f>
        <v>0%</v>
      </c>
      <c r="I162" s="28"/>
      <c r="BR162" s="31"/>
      <c r="CW162" s="31"/>
    </row>
    <row r="163" spans="1:102" s="30" customFormat="1" x14ac:dyDescent="0.3">
      <c r="A163" s="27"/>
      <c r="B163" s="17"/>
      <c r="C163" s="29"/>
      <c r="D163" s="61" t="s">
        <v>14</v>
      </c>
      <c r="E163" s="33" t="s">
        <v>11</v>
      </c>
      <c r="F163" s="48">
        <v>44835</v>
      </c>
      <c r="G163" s="27" t="str" cm="1">
        <f t="array" aca="1" ref="G163" ca="1">_xlfn.IFS(D163 = "",  "", D163="?", "", TODAY() &lt; D163, "A venir", TODAY() &lt; F163, "En cours", F163 &gt;= TODAY(), "Terminé", F163 &lt; TODAY(), "Terminé")</f>
        <v>A venir</v>
      </c>
      <c r="H163" s="100" t="str" cm="1">
        <f t="array" aca="1" ref="H163" ca="1">_xlfn.IFS(G163="","",G163="A venir","0%",G163="En cours",ROUND(100*(1+(F163-TODAY())/(D163-F163)),2)&amp;" %",G163="Terminé","100%")</f>
        <v>0%</v>
      </c>
      <c r="I163" s="28"/>
      <c r="BR163" s="31"/>
      <c r="CW163" s="31"/>
    </row>
    <row r="164" spans="1:102" s="30" customFormat="1" x14ac:dyDescent="0.3">
      <c r="A164" s="27"/>
      <c r="B164" s="17"/>
      <c r="C164" s="29"/>
      <c r="D164" s="61" t="s">
        <v>14</v>
      </c>
      <c r="E164" s="34">
        <v>1</v>
      </c>
      <c r="F164" s="48">
        <v>44835</v>
      </c>
      <c r="G164" s="27" t="str" cm="1">
        <f t="array" aca="1" ref="G164" ca="1">_xlfn.IFS(D164 = "",  "", D164="?", "", TODAY() &lt; D164, "A venir", TODAY() &lt; F164, "En cours", F164 &gt;= TODAY(), "Terminé", F164 &lt; TODAY(), "Terminé")</f>
        <v>A venir</v>
      </c>
      <c r="H164" s="100" t="str" cm="1">
        <f t="array" aca="1" ref="H164" ca="1">_xlfn.IFS(G164="","",G164="A venir","0%",G164="En cours",ROUND(100*(1+(F164-TODAY())/(D164-F164)),2)&amp;" %",G164="Terminé","100%")</f>
        <v>0%</v>
      </c>
      <c r="I164" s="28"/>
      <c r="BR164" s="31"/>
      <c r="CW164" s="31"/>
    </row>
    <row r="165" spans="1:102" x14ac:dyDescent="0.3">
      <c r="B165" s="17"/>
      <c r="C165" s="17"/>
      <c r="D165" s="61" t="s">
        <v>14</v>
      </c>
      <c r="E165" s="34">
        <v>1</v>
      </c>
      <c r="F165" s="48">
        <v>44835</v>
      </c>
      <c r="G165" s="27" t="str" cm="1">
        <f t="array" aca="1" ref="G165" ca="1">_xlfn.IFS(D165 = "",  "", D165="?", "", TODAY() &lt; D165, "A venir", TODAY() &lt; F165, "En cours", F165 &gt;= TODAY(), "Terminé", F165 &lt; TODAY(), "Terminé")</f>
        <v>A venir</v>
      </c>
      <c r="H165" s="100" t="str" cm="1">
        <f t="array" aca="1" ref="H165" ca="1">_xlfn.IFS(G165="","",G165="A venir","0%",G165="En cours",ROUND(100*(1+(F165-TODAY())/(D165-F165)),2)&amp;" %",G165="Terminé","100%")</f>
        <v>0%</v>
      </c>
      <c r="I165" s="28"/>
      <c r="AN165" s="3"/>
      <c r="BR165" s="16"/>
      <c r="BS165" s="3"/>
      <c r="CW165" s="16"/>
      <c r="CX165" s="3"/>
    </row>
    <row r="166" spans="1:102" x14ac:dyDescent="0.3">
      <c r="B166" s="14"/>
      <c r="C166" s="14"/>
      <c r="D166" s="54"/>
      <c r="E166" s="14"/>
      <c r="F166" s="54"/>
      <c r="G166" s="54" t="str" cm="1">
        <f t="array" aca="1" ref="G166" ca="1">_xlfn.IFS(D166 = "",  "", D166="?", "", TODAY() &lt; D166, "A venir", TODAY() &lt; F166, "En cours", F166 &gt;= TODAY(), "Terminé", F166 &lt; TODAY(), "Terminé")</f>
        <v/>
      </c>
      <c r="H166" s="14"/>
      <c r="I166" s="14"/>
      <c r="AN166" s="3"/>
      <c r="BR166" s="16"/>
      <c r="BS166" s="3"/>
      <c r="CW166" s="16"/>
      <c r="CX166" s="3"/>
    </row>
    <row r="167" spans="1:102" x14ac:dyDescent="0.3">
      <c r="B167" s="17"/>
      <c r="C167" s="17"/>
      <c r="E167" s="34">
        <v>1</v>
      </c>
      <c r="G167" s="27" t="str" cm="1">
        <f t="array" aca="1" ref="G167" ca="1">_xlfn.IFS(D167 = "",  "", D167="?", "", TODAY() &lt; D167, "A venir", TODAY() &lt; F167, "En cours", F167 &gt;= TODAY(), "Terminé", F167 &lt; TODAY(), "Terminé")</f>
        <v/>
      </c>
      <c r="H167" s="100" t="str" cm="1">
        <f t="array" aca="1" ref="H167" ca="1">_xlfn.IFS(G167="","",G167="A venir","0%",G167="En cours",ROUND(100*(1+(F167-TODAY())/(D167-F167)),2)&amp;" %",G167="Terminé","100%")</f>
        <v/>
      </c>
      <c r="AN167" s="3"/>
      <c r="BR167" s="16"/>
      <c r="BS167" s="3"/>
      <c r="CW167" s="16"/>
      <c r="CX167" s="3"/>
    </row>
    <row r="168" spans="1:102" ht="15" customHeight="1" x14ac:dyDescent="0.3">
      <c r="B168" s="17"/>
      <c r="C168" s="17"/>
      <c r="E168" s="34">
        <v>1</v>
      </c>
      <c r="G168" s="19" t="str" cm="1">
        <f t="array" aca="1" ref="G168" ca="1">_xlfn.IFS(D168 = "",  "", D168="?", "", TODAY() &lt; D168, "A venir", TODAY() &lt; F168, "En cours", F168 &gt;= TODAY(), "Terminé", F168 &lt; TODAY(), "Terminé")</f>
        <v/>
      </c>
      <c r="H168" s="100" t="str" cm="1">
        <f t="array" aca="1" ref="H168" ca="1">_xlfn.IFS(G168="","",G168="A venir","0%",G168="En cours",ROUND(100*(1+(F168-TODAY())/(D168-F168)),2)&amp;" %",G168="Terminé","100%")</f>
        <v/>
      </c>
      <c r="AN168" s="3"/>
      <c r="BR168" s="16"/>
      <c r="BS168" s="3"/>
      <c r="CW168" s="16"/>
      <c r="CX168" s="3"/>
    </row>
    <row r="169" spans="1:102" ht="21" customHeight="1" x14ac:dyDescent="0.3">
      <c r="A169" s="25">
        <v>2</v>
      </c>
      <c r="B169" s="86"/>
      <c r="C169" s="87"/>
      <c r="D169" s="88">
        <v>44805</v>
      </c>
      <c r="E169" s="93"/>
      <c r="F169" s="88">
        <v>45108</v>
      </c>
      <c r="G169" s="93"/>
      <c r="H169" s="111"/>
      <c r="I169" s="90"/>
      <c r="AN169" s="3"/>
      <c r="BR169" s="16"/>
      <c r="BS169" s="3"/>
      <c r="CW169" s="16"/>
      <c r="CX169" s="3"/>
    </row>
    <row r="170" spans="1:102" ht="14.4" customHeight="1" x14ac:dyDescent="0.3">
      <c r="B170" s="14"/>
      <c r="C170" s="14"/>
      <c r="D170" s="54"/>
      <c r="E170" s="14"/>
      <c r="F170" s="54"/>
      <c r="G170" s="54"/>
      <c r="H170" s="14"/>
      <c r="I170" s="14"/>
      <c r="AN170" s="3"/>
      <c r="BR170" s="16"/>
      <c r="BS170" s="3"/>
      <c r="CW170" s="16"/>
      <c r="CX170" s="3"/>
    </row>
    <row r="171" spans="1:102" ht="14.4" customHeight="1" x14ac:dyDescent="0.3">
      <c r="B171" s="17"/>
      <c r="C171" s="17"/>
      <c r="D171" s="60">
        <v>45017</v>
      </c>
      <c r="E171" s="17" t="s">
        <v>18</v>
      </c>
      <c r="F171" s="60"/>
      <c r="G171" s="65" t="str" cm="1">
        <f t="array" aca="1" ref="G171" ca="1">_xlfn.IFS(D171 = "",  "", D171="?", "", TODAY() &lt; D171, "A venir", TODAY() &lt; F171, "En cours", F171 &gt;= TODAY(), "Terminé", F171 &lt; TODAY(), "Terminé")</f>
        <v>A venir</v>
      </c>
      <c r="H171" s="100" t="str" cm="1">
        <f t="array" aca="1" ref="H171" ca="1">_xlfn.IFS(G171="","",G171="A venir","0%",G171="En cours",ROUND(100*(1+(F171-TODAY())/(D171-F171)),2)&amp;" %",G171="Terminé","100%")</f>
        <v>0%</v>
      </c>
      <c r="I171" s="23"/>
      <c r="AN171" s="3"/>
      <c r="BR171" s="16"/>
      <c r="BS171" s="3"/>
      <c r="CW171" s="16"/>
      <c r="CX171" s="3"/>
    </row>
    <row r="172" spans="1:102" x14ac:dyDescent="0.3">
      <c r="B172" s="14"/>
      <c r="C172" s="20"/>
      <c r="D172" s="57"/>
      <c r="E172" s="20"/>
      <c r="F172" s="57"/>
      <c r="G172" s="54"/>
      <c r="H172" s="14"/>
      <c r="I172" s="20"/>
      <c r="AN172" s="3"/>
      <c r="BR172" s="16"/>
      <c r="BS172" s="3"/>
      <c r="CW172" s="16"/>
      <c r="CX172" s="3"/>
    </row>
    <row r="173" spans="1:102" x14ac:dyDescent="0.3">
      <c r="B173" s="17"/>
      <c r="C173" s="34"/>
      <c r="G173" s="27" t="str" cm="1">
        <f t="array" aca="1" ref="G173" ca="1">_xlfn.IFS(D173 = "",  "", D173="?", "", TODAY() &lt; D173, "A venir", TODAY() &lt; F173, "En cours", F173 &gt;= TODAY(), "Terminé", F173 &lt; TODAY(), "Terminé")</f>
        <v/>
      </c>
      <c r="H173" s="100" t="str" cm="1">
        <f t="array" aca="1" ref="H173" ca="1">_xlfn.IFS(G173="","",G173="A venir","0%",G173="En cours",ROUND(100*(1+(F173-TODAY())/(D173-F173)),2)&amp;" %",G173="Terminé","100%")</f>
        <v/>
      </c>
      <c r="AN173" s="3"/>
      <c r="BR173" s="16"/>
      <c r="BS173" s="3"/>
      <c r="CW173" s="16"/>
      <c r="CX173" s="3"/>
    </row>
    <row r="174" spans="1:102" x14ac:dyDescent="0.3">
      <c r="B174" s="17"/>
      <c r="G174" s="27" t="str" cm="1">
        <f t="array" aca="1" ref="G174" ca="1">_xlfn.IFS(D174 = "",  "", D174="?", "", TODAY() &lt; D174, "A venir", TODAY() &lt; F174, "En cours", F174 &gt;= TODAY(), "Terminé", F174 &lt; TODAY(), "Terminé")</f>
        <v/>
      </c>
      <c r="H174" s="100" t="str" cm="1">
        <f t="array" aca="1" ref="H174" ca="1">_xlfn.IFS(G174="","",G174="A venir","0%",G174="En cours",ROUND(100*(1+(F174-TODAY())/(D174-F174)),2)&amp;" %",G174="Terminé","100%")</f>
        <v/>
      </c>
      <c r="AN174" s="3"/>
      <c r="BR174" s="16"/>
      <c r="BS174" s="3"/>
      <c r="CW174" s="16"/>
      <c r="CX174" s="3"/>
    </row>
    <row r="175" spans="1:102" x14ac:dyDescent="0.3">
      <c r="B175" s="17"/>
      <c r="G175" s="27" t="str" cm="1">
        <f t="array" aca="1" ref="G175" ca="1">_xlfn.IFS(D175 = "",  "", D175="?", "", TODAY() &lt; D175, "A venir", TODAY() &lt; F175, "En cours", F175 &gt;= TODAY(), "Terminé", F175 &lt; TODAY(), "Terminé")</f>
        <v/>
      </c>
      <c r="H175" s="100" t="str" cm="1">
        <f t="array" aca="1" ref="H175" ca="1">_xlfn.IFS(G175="","",G175="A venir","0%",G175="En cours",ROUND(100*(1+(F175-TODAY())/(D175-F175)),2)&amp;" %",G175="Terminé","100%")</f>
        <v/>
      </c>
      <c r="AN175" s="3"/>
      <c r="BR175" s="16"/>
      <c r="BS175" s="3"/>
      <c r="CW175" s="16"/>
      <c r="CX175" s="3"/>
    </row>
    <row r="176" spans="1:102" x14ac:dyDescent="0.3">
      <c r="B176" s="17"/>
      <c r="D176" s="60"/>
      <c r="E176" s="4"/>
      <c r="F176" s="60"/>
      <c r="G176" s="27" t="str" cm="1">
        <f t="array" aca="1" ref="G176" ca="1">_xlfn.IFS(D176 = "",  "", D176="?", "", TODAY() &lt; D176, "A venir", TODAY() &lt; F176, "En cours", F176 &gt;= TODAY(), "Terminé", F176 &lt; TODAY(), "Terminé")</f>
        <v/>
      </c>
      <c r="H176" s="100" t="str" cm="1">
        <f t="array" aca="1" ref="H176" ca="1">_xlfn.IFS(G176="","",G176="A venir","0%",G176="En cours",ROUND(100*(1+(F176-TODAY())/(D176-F176)),2)&amp;" %",G176="Terminé","100%")</f>
        <v/>
      </c>
      <c r="I176" s="24"/>
      <c r="AN176" s="3"/>
      <c r="BR176" s="16"/>
      <c r="BS176" s="3"/>
      <c r="CW176" s="16"/>
      <c r="CX176" s="3"/>
    </row>
    <row r="177" spans="1:102" x14ac:dyDescent="0.3">
      <c r="B177" s="14"/>
      <c r="C177" s="14"/>
      <c r="D177" s="54"/>
      <c r="E177" s="14"/>
      <c r="F177" s="54"/>
      <c r="G177" s="14" t="str" cm="1">
        <f t="array" aca="1" ref="G177" ca="1">_xlfn.IFS(D177 = "",  "", D177="?", "", TODAY() &lt; D177, "A venir", TODAY() &lt; F177, "En cours", F177 &gt;= TODAY(), "Terminé", F177 &lt; TODAY(), "Terminé")</f>
        <v/>
      </c>
      <c r="H177" s="14"/>
      <c r="I177" s="14"/>
      <c r="AN177" s="3"/>
      <c r="BR177" s="16"/>
      <c r="BS177" s="3"/>
      <c r="CW177" s="16"/>
      <c r="CX177" s="3"/>
    </row>
    <row r="178" spans="1:102" x14ac:dyDescent="0.3">
      <c r="B178" s="17"/>
      <c r="G178" s="27" t="str" cm="1">
        <f t="array" aca="1" ref="G178" ca="1">_xlfn.IFS(D178 = "",  "", D178="?", "", TODAY() &lt; D178, "A venir", TODAY() &lt; F178, "En cours", F178 &gt;= TODAY(), "Terminé", F178 &lt; TODAY(), "Terminé")</f>
        <v/>
      </c>
      <c r="H178" s="100" t="str" cm="1">
        <f t="array" aca="1" ref="H178" ca="1">_xlfn.IFS(G178="","",G178="A venir","0%",G178="En cours",ROUND(100*(1+(F178-TODAY())/(D178-F178)),2)&amp;" %",G178="Terminé","100%")</f>
        <v/>
      </c>
      <c r="AN178" s="3"/>
      <c r="BR178" s="16"/>
      <c r="BS178" s="3"/>
      <c r="CW178" s="16"/>
      <c r="CX178" s="3"/>
    </row>
    <row r="179" spans="1:102" x14ac:dyDescent="0.3">
      <c r="B179" s="17"/>
      <c r="G179" s="27" t="str" cm="1">
        <f t="array" aca="1" ref="G179" ca="1">_xlfn.IFS(D179 = "",  "", D179="?", "", TODAY() &lt; D179, "A venir", TODAY() &lt; F179, "En cours", F179 &gt;= TODAY(), "Terminé", F179 &lt; TODAY(), "Terminé")</f>
        <v/>
      </c>
      <c r="H179" s="100" t="str" cm="1">
        <f t="array" aca="1" ref="H179" ca="1">_xlfn.IFS(G179="","",G179="A venir","0%",G179="En cours",ROUND(100*(1+(F179-TODAY())/(D179-F179)),2)&amp;" %",G179="Terminé","100%")</f>
        <v/>
      </c>
      <c r="AN179" s="3"/>
      <c r="BR179" s="16"/>
      <c r="BS179" s="3"/>
      <c r="CW179" s="16"/>
      <c r="CX179" s="3"/>
    </row>
    <row r="180" spans="1:102" x14ac:dyDescent="0.3">
      <c r="B180" s="17"/>
      <c r="G180" s="27" t="str" cm="1">
        <f t="array" aca="1" ref="G180" ca="1">_xlfn.IFS(D180 = "",  "", D180="?", "", TODAY() &lt; D180, "A venir", TODAY() &lt; F180, "En cours", F180 &gt;= TODAY(), "Terminé", F180 &lt; TODAY(), "Terminé")</f>
        <v/>
      </c>
      <c r="H180" s="100" t="str" cm="1">
        <f t="array" aca="1" ref="H180" ca="1">_xlfn.IFS(G180="","",G180="A venir","0%",G180="En cours",ROUND(100*(1+(F180-TODAY())/(D180-F180)),2)&amp;" %",G180="Terminé","100%")</f>
        <v/>
      </c>
      <c r="AN180" s="3"/>
      <c r="BR180" s="16"/>
      <c r="BS180" s="3"/>
      <c r="CW180" s="16"/>
      <c r="CX180" s="3"/>
    </row>
    <row r="181" spans="1:102" x14ac:dyDescent="0.3">
      <c r="B181" s="17"/>
      <c r="G181" s="27" t="str" cm="1">
        <f t="array" aca="1" ref="G181" ca="1">_xlfn.IFS(D181 = "",  "", D181="?", "", TODAY() &lt; D181, "A venir", TODAY() &lt; F181, "En cours", F181 &gt;= TODAY(), "Terminé", F181 &lt; TODAY(), "Terminé")</f>
        <v/>
      </c>
      <c r="H181" s="100" t="str" cm="1">
        <f t="array" aca="1" ref="H181" ca="1">_xlfn.IFS(G181="","",G181="A venir","0%",G181="En cours",ROUND(100*(1+(F181-TODAY())/(D181-F181)),2)&amp;" %",G181="Terminé","100%")</f>
        <v/>
      </c>
      <c r="AN181" s="3"/>
      <c r="BR181" s="16"/>
      <c r="BS181" s="3"/>
      <c r="CW181" s="16"/>
      <c r="CX181" s="3"/>
    </row>
    <row r="182" spans="1:102" ht="12.75" customHeight="1" x14ac:dyDescent="0.3">
      <c r="B182" s="17"/>
      <c r="G182" s="19" t="str" cm="1">
        <f t="array" aca="1" ref="G182" ca="1">_xlfn.IFS(D182 = "",  "", D182="?", "", TODAY() &lt; D182, "A venir", TODAY() &lt; F182, "En cours", F182 &gt;= TODAY(), "Terminé", F182 &lt; TODAY(), "Terminé")</f>
        <v/>
      </c>
      <c r="H182" s="100" t="str" cm="1">
        <f t="array" aca="1" ref="H182" ca="1">_xlfn.IFS(G182="","",G182="A venir","0%",G182="En cours",ROUND(100*(1+(F182-TODAY())/(D182-F182)),2)&amp;" %",G182="Terminé","100%")</f>
        <v/>
      </c>
      <c r="AN182" s="3"/>
      <c r="BR182" s="16"/>
      <c r="BS182" s="3"/>
      <c r="CW182" s="16"/>
      <c r="CX182" s="3"/>
    </row>
    <row r="183" spans="1:102" ht="21" customHeight="1" x14ac:dyDescent="0.3">
      <c r="A183" s="25">
        <v>2</v>
      </c>
      <c r="B183" s="86"/>
      <c r="C183" s="87"/>
      <c r="D183" s="88">
        <v>44682</v>
      </c>
      <c r="E183" s="93"/>
      <c r="F183" s="88" t="s">
        <v>20</v>
      </c>
      <c r="G183" s="93"/>
      <c r="H183" s="128" cm="1">
        <f t="array" aca="1" ref="H183" ca="1">SUMPRODUCT(E185:E186*H185:H186)/100</f>
        <v>0.38</v>
      </c>
      <c r="I183" s="90"/>
      <c r="AN183" s="3"/>
      <c r="BR183" s="16"/>
      <c r="BS183" s="3"/>
      <c r="CW183" s="16"/>
      <c r="CX183" s="3"/>
    </row>
    <row r="184" spans="1:102" x14ac:dyDescent="0.3">
      <c r="B184" s="14"/>
      <c r="C184" s="14"/>
      <c r="D184" s="57"/>
      <c r="E184" s="20"/>
      <c r="F184" s="57"/>
      <c r="G184" s="54"/>
      <c r="H184" s="14"/>
      <c r="I184" s="20"/>
      <c r="AN184" s="3"/>
      <c r="BR184" s="16"/>
      <c r="BS184" s="3"/>
      <c r="CW184" s="16"/>
      <c r="CX184" s="3"/>
    </row>
    <row r="185" spans="1:102" s="30" customFormat="1" x14ac:dyDescent="0.3">
      <c r="A185" s="27"/>
      <c r="B185" s="17"/>
      <c r="C185" s="29"/>
      <c r="D185" s="40">
        <v>44743</v>
      </c>
      <c r="E185" s="29">
        <v>40</v>
      </c>
      <c r="F185" s="40">
        <v>44804</v>
      </c>
      <c r="G185" s="27" t="str" cm="1">
        <f t="array" aca="1" ref="G185" ca="1">_xlfn.IFS(D185 = "",  "", D185="?", "", TODAY() &lt; D185, "A venir", TODAY() &lt; F185, "En cours", F185 &gt;= TODAY(), "Terminé", F185 &lt; TODAY(), "Terminé")</f>
        <v>En cours</v>
      </c>
      <c r="H185" s="100" cm="1">
        <f t="array" aca="1" ref="H185" ca="1">_xlfn.IFS(G185="","",G185="A venir","0",G185="En cours",ROUND((1+(F185-TODAY())/(D185-F185)),2),G185="Terminé","1")</f>
        <v>0.95</v>
      </c>
      <c r="I185" s="32"/>
      <c r="BR185" s="31"/>
      <c r="CW185" s="31"/>
    </row>
    <row r="186" spans="1:102" x14ac:dyDescent="0.3">
      <c r="B186" s="17"/>
      <c r="D186" s="40" t="s">
        <v>15</v>
      </c>
      <c r="F186" s="40"/>
      <c r="G186" s="27" t="str" cm="1">
        <f t="array" aca="1" ref="G186" ca="1">_xlfn.IFS(D186 = "",  "", D186="?", "", TODAY() &lt; D186, "A venir", TODAY() &lt; F186, "En cours", F186 &gt;= TODAY(), "Terminé", F186 &lt; TODAY(), "Terminé")</f>
        <v>A venir</v>
      </c>
      <c r="H186" s="100" cm="1">
        <f t="array" aca="1" ref="H186" ca="1">_xlfn.IFS(G186="","",G186="A venir","0",G186="En cours",ROUND((1+(F186-TODAY())/(D186-F186)),2),G186="Terminé","1")/100</f>
        <v>0</v>
      </c>
      <c r="AN186" s="3"/>
      <c r="BR186" s="16"/>
      <c r="BS186" s="3"/>
      <c r="CW186" s="16"/>
      <c r="CX186" s="3"/>
    </row>
    <row r="187" spans="1:102" x14ac:dyDescent="0.3">
      <c r="B187" s="17"/>
      <c r="D187" s="40" t="s">
        <v>15</v>
      </c>
      <c r="F187" s="40"/>
      <c r="G187" s="27" t="str" cm="1">
        <f t="array" aca="1" ref="G187" ca="1">_xlfn.IFS(D187 = "",  "", D187="?", "", TODAY() &lt; D187, "A venir", TODAY() &lt; F187, "En cours", F187 &gt;= TODAY(), "Terminé", F187 &lt; TODAY(), "Terminé")</f>
        <v>A venir</v>
      </c>
      <c r="H187" s="110" t="str" cm="1">
        <f t="array" aca="1" ref="H187" ca="1">_xlfn.IFS(G187="","",G187="A venir","0",G187="En cours",ROUND((1+(F187-TODAY())/(D187-F187)),2),G187="Terminé","1")</f>
        <v>0</v>
      </c>
      <c r="AN187" s="3"/>
      <c r="BR187" s="16"/>
      <c r="BS187" s="3"/>
      <c r="CW187" s="16"/>
      <c r="CX187" s="3"/>
    </row>
    <row r="188" spans="1:102" x14ac:dyDescent="0.3">
      <c r="B188" s="17"/>
      <c r="D188" s="40" t="s">
        <v>15</v>
      </c>
      <c r="F188" s="40"/>
      <c r="G188" s="27" t="str" cm="1">
        <f t="array" aca="1" ref="G188" ca="1">_xlfn.IFS(D188 = "",  "", D188="?", "", TODAY() &lt; D188, "A venir", TODAY() &lt; F188, "En cours", F188 &gt;= TODAY(), "Terminé", F188 &lt; TODAY(), "Terminé")</f>
        <v>A venir</v>
      </c>
      <c r="H188" s="100" t="str" cm="1">
        <f t="array" aca="1" ref="H188" ca="1">_xlfn.IFS(G188="","",G188="A venir","0",G188="En cours",ROUND((1+(F188-TODAY())/(D188-F188)),2),G188="Terminé","1")</f>
        <v>0</v>
      </c>
      <c r="AN188" s="3"/>
      <c r="BR188" s="16"/>
      <c r="BS188" s="3"/>
      <c r="CW188" s="16"/>
      <c r="CX188" s="3"/>
    </row>
    <row r="189" spans="1:102" x14ac:dyDescent="0.3">
      <c r="B189" s="17"/>
      <c r="D189" s="40" t="s">
        <v>15</v>
      </c>
      <c r="F189" s="40"/>
      <c r="G189" s="27" t="str" cm="1">
        <f t="array" aca="1" ref="G189" ca="1">_xlfn.IFS(D189 = "",  "", D189="?", "", TODAY() &lt; D189, "A venir", TODAY() &lt; F189, "En cours", F189 &gt;= TODAY(), "Terminé", F189 &lt; TODAY(), "Terminé")</f>
        <v>A venir</v>
      </c>
      <c r="H189" s="100" t="str" cm="1">
        <f t="array" aca="1" ref="H189" ca="1">_xlfn.IFS(G189="","",G189="A venir","0",G189="En cours",ROUND((1+(F189-TODAY())/(D189-F189)),2),G189="Terminé","1")</f>
        <v>0</v>
      </c>
      <c r="AN189" s="3"/>
      <c r="BR189" s="16"/>
      <c r="BS189" s="3"/>
      <c r="CW189" s="16"/>
      <c r="CX189" s="3"/>
    </row>
    <row r="190" spans="1:102" x14ac:dyDescent="0.3">
      <c r="B190" s="14"/>
      <c r="C190" s="14"/>
      <c r="D190" s="54"/>
      <c r="E190" s="14"/>
      <c r="F190" s="54"/>
      <c r="G190" s="14" t="str" cm="1">
        <f t="array" aca="1" ref="G190" ca="1">_xlfn.IFS(D190 = "",  "", D190="?", "", TODAY() &lt; D190, "A venir", TODAY() &lt; F190, "En cours", F190 &gt;= TODAY(), "Terminé", F190 &lt; TODAY(), "Terminé")</f>
        <v/>
      </c>
      <c r="H190" s="14"/>
      <c r="I190" s="14"/>
      <c r="AN190" s="3"/>
      <c r="BR190" s="16"/>
      <c r="BS190" s="3"/>
      <c r="CW190" s="16"/>
      <c r="CX190" s="3"/>
    </row>
    <row r="191" spans="1:102" x14ac:dyDescent="0.3">
      <c r="B191" s="17"/>
      <c r="C191" s="17"/>
      <c r="D191" s="40">
        <v>44805</v>
      </c>
      <c r="E191" s="17">
        <v>15</v>
      </c>
      <c r="F191" s="40"/>
      <c r="G191" s="27" t="str" cm="1">
        <f t="array" aca="1" ref="G191" ca="1">_xlfn.IFS(D191 = "",  "", D191="?", "", TODAY() &lt; D191, "A venir", TODAY() &lt; F191, "En cours", F191 &gt;= TODAY(), "Terminé", F191 &lt; TODAY(), "Terminé")</f>
        <v>A venir</v>
      </c>
      <c r="H191" s="100" t="str" cm="1">
        <f t="array" aca="1" ref="H191" ca="1">_xlfn.IFS(G191="","",G191="A venir","0%",G191="En cours",ROUND(100*(1+(F191-TODAY())/(D191-F191)),2)&amp;" %",G191="Terminé","100%")</f>
        <v>0%</v>
      </c>
      <c r="I191" s="21"/>
      <c r="AN191" s="3"/>
      <c r="BR191" s="16"/>
      <c r="BS191" s="3"/>
      <c r="CW191" s="16"/>
      <c r="CX191" s="3"/>
    </row>
    <row r="192" spans="1:102" x14ac:dyDescent="0.3">
      <c r="B192" s="14"/>
      <c r="C192" s="20"/>
      <c r="D192" s="57"/>
      <c r="E192" s="20"/>
      <c r="F192" s="57"/>
      <c r="G192" s="14" t="str" cm="1">
        <f t="array" aca="1" ref="G192" ca="1">_xlfn.IFS(D192 = "",  "", D192="?", "", TODAY() &lt; D192, "A venir", TODAY() &lt; F192, "En cours", F192 &gt;= TODAY(), "Terminé", F192 &lt; TODAY(), "Terminé")</f>
        <v/>
      </c>
      <c r="H192" s="14"/>
      <c r="I192" s="20"/>
      <c r="AN192" s="3"/>
      <c r="BR192" s="16"/>
      <c r="BS192" s="3"/>
      <c r="CW192" s="16"/>
      <c r="CX192" s="3"/>
    </row>
    <row r="193" spans="1:102" x14ac:dyDescent="0.3">
      <c r="B193" s="17"/>
      <c r="C193" s="17"/>
      <c r="D193" s="40"/>
      <c r="F193" s="40"/>
      <c r="G193" s="27" t="str" cm="1">
        <f t="array" aca="1" ref="G193" ca="1">_xlfn.IFS(D193 = "",  "", D193="?", "", TODAY() &lt; D193, "A venir", TODAY() &lt; F193, "En cours", F193 &gt;= TODAY(), "Terminé", F193 &lt; TODAY(), "Terminé")</f>
        <v/>
      </c>
      <c r="H193" s="100" t="str" cm="1">
        <f t="array" aca="1" ref="H193" ca="1">_xlfn.IFS(G193="","",G193="A venir","0%",G193="En cours",ROUND(100*(1+(F193-TODAY())/(D193-F193)),2)&amp;" %",G193="Terminé","100%")</f>
        <v/>
      </c>
      <c r="AN193" s="3"/>
      <c r="BR193" s="16"/>
      <c r="BS193" s="3"/>
      <c r="CW193" s="16"/>
      <c r="CX193" s="3"/>
    </row>
    <row r="194" spans="1:102" x14ac:dyDescent="0.3">
      <c r="B194" s="17"/>
      <c r="C194" s="17"/>
      <c r="D194" s="40"/>
      <c r="F194" s="40"/>
      <c r="G194" s="27" t="str" cm="1">
        <f t="array" aca="1" ref="G194" ca="1">_xlfn.IFS(D194 = "",  "", D194="?", "", TODAY() &lt; D194, "A venir", TODAY() &lt; F194, "En cours", F194 &gt;= TODAY(), "Terminé", F194 &lt; TODAY(), "Terminé")</f>
        <v/>
      </c>
      <c r="H194" s="100" t="str" cm="1">
        <f t="array" aca="1" ref="H194" ca="1">_xlfn.IFS(G194="","",G194="A venir","0%",G194="En cours",ROUND(100*(1+(F194-TODAY())/(D194-F194)),2)&amp;" %",G194="Terminé","100%")</f>
        <v/>
      </c>
      <c r="AN194" s="3"/>
      <c r="BR194" s="16"/>
      <c r="BS194" s="3"/>
      <c r="CW194" s="16"/>
      <c r="CX194" s="3"/>
    </row>
    <row r="195" spans="1:102" x14ac:dyDescent="0.3">
      <c r="B195" s="17"/>
      <c r="C195" s="17"/>
      <c r="D195" s="40"/>
      <c r="F195" s="40"/>
      <c r="G195" s="27" t="str" cm="1">
        <f t="array" aca="1" ref="G195" ca="1">_xlfn.IFS(D195 = "",  "", D195="?", "", TODAY() &lt; D195, "A venir", TODAY() &lt; F195, "En cours", F195 &gt;= TODAY(), "Terminé", F195 &lt; TODAY(), "Terminé")</f>
        <v/>
      </c>
      <c r="H195" s="100" t="str" cm="1">
        <f t="array" aca="1" ref="H195" ca="1">_xlfn.IFS(G195="","",G195="A venir","0%",G195="En cours",ROUND(100*(1+(F195-TODAY())/(D195-F195)),2)&amp;" %",G195="Terminé","100%")</f>
        <v/>
      </c>
      <c r="AN195" s="3"/>
      <c r="BR195" s="16"/>
      <c r="BS195" s="3"/>
      <c r="CW195" s="16"/>
      <c r="CX195" s="3"/>
    </row>
    <row r="196" spans="1:102" x14ac:dyDescent="0.3">
      <c r="B196" s="17"/>
      <c r="C196" s="17"/>
      <c r="D196" s="40"/>
      <c r="F196" s="40"/>
      <c r="G196" s="27" t="str" cm="1">
        <f t="array" aca="1" ref="G196" ca="1">_xlfn.IFS(D196 = "",  "", D196="?", "", TODAY() &lt; D196, "A venir", TODAY() &lt; F196, "En cours", F196 &gt;= TODAY(), "Terminé", F196 &lt; TODAY(), "Terminé")</f>
        <v/>
      </c>
      <c r="H196" s="100" t="str" cm="1">
        <f t="array" aca="1" ref="H196" ca="1">_xlfn.IFS(G196="","",G196="A venir","0%",G196="En cours",ROUND(100*(1+(F196-TODAY())/(D196-F196)),2)&amp;" %",G196="Terminé","100%")</f>
        <v/>
      </c>
      <c r="AN196" s="3"/>
      <c r="BR196" s="16"/>
      <c r="BS196" s="3"/>
      <c r="CW196" s="16"/>
      <c r="CX196" s="3"/>
    </row>
    <row r="197" spans="1:102" ht="15" customHeight="1" x14ac:dyDescent="0.3">
      <c r="B197" s="17"/>
      <c r="C197" s="17"/>
      <c r="D197" s="40"/>
      <c r="F197" s="40"/>
      <c r="G197" s="19" t="str" cm="1">
        <f t="array" aca="1" ref="G197" ca="1">_xlfn.IFS(D197 = "",  "", D197="?", "", TODAY() &lt; D197, "A venir", TODAY() &lt; F197, "En cours", F197 &gt;= TODAY(), "Terminé", F197 &lt; TODAY(), "Terminé")</f>
        <v/>
      </c>
      <c r="H197" s="100" t="str" cm="1">
        <f t="array" aca="1" ref="H197" ca="1">_xlfn.IFS(G197="","",G197="A venir","0%",G197="En cours",ROUND(100*(1+(F197-TODAY())/(D197-F197)),2)&amp;" %",G197="Terminé","100%")</f>
        <v/>
      </c>
      <c r="AN197" s="3"/>
      <c r="BR197" s="16"/>
      <c r="BS197" s="3"/>
      <c r="CW197" s="16"/>
      <c r="CX197" s="3"/>
    </row>
    <row r="198" spans="1:102" ht="21" customHeight="1" x14ac:dyDescent="0.3">
      <c r="A198" s="25">
        <v>2</v>
      </c>
      <c r="B198" s="86"/>
      <c r="C198" s="87"/>
      <c r="D198" s="88">
        <v>44805</v>
      </c>
      <c r="E198" s="93"/>
      <c r="F198" s="88" t="s">
        <v>21</v>
      </c>
      <c r="G198" s="93"/>
      <c r="H198" s="111"/>
      <c r="I198" s="90"/>
      <c r="AN198" s="3"/>
      <c r="BR198" s="16"/>
      <c r="BS198" s="3"/>
      <c r="CW198" s="16"/>
      <c r="CX198" s="3"/>
    </row>
    <row r="199" spans="1:102" x14ac:dyDescent="0.3">
      <c r="B199" s="14"/>
      <c r="C199" s="14"/>
      <c r="D199" s="54"/>
      <c r="E199" s="14"/>
      <c r="F199" s="54"/>
      <c r="G199" s="54"/>
      <c r="H199" s="14"/>
      <c r="I199" s="14"/>
      <c r="AN199" s="3"/>
      <c r="BR199" s="16"/>
      <c r="BS199" s="3"/>
      <c r="CW199" s="16"/>
      <c r="CX199" s="3"/>
    </row>
    <row r="200" spans="1:102" x14ac:dyDescent="0.3">
      <c r="B200" s="17"/>
      <c r="D200" s="40"/>
      <c r="F200" s="40"/>
      <c r="G200" s="27" t="str" cm="1">
        <f t="array" aca="1" ref="G200" ca="1">_xlfn.IFS(D200 = "",  "", D200="?", "", TODAY() &lt; D200, "A venir", TODAY() &lt; F200, "En cours", F200 &gt;= TODAY(), "Terminé", F200 &lt; TODAY(), "Terminé")</f>
        <v/>
      </c>
      <c r="H200" s="100" t="str" cm="1">
        <f t="array" aca="1" ref="H200" ca="1">_xlfn.IFS(G200="","",G200="A venir","0%",G200="En cours",ROUND(100*(1+(F200-TODAY())/(D200-F200)),2)&amp;" %",G200="Terminé","100%")</f>
        <v/>
      </c>
      <c r="AN200" s="3"/>
      <c r="BR200" s="16"/>
      <c r="BS200" s="3"/>
      <c r="CW200" s="16"/>
      <c r="CX200" s="3"/>
    </row>
    <row r="201" spans="1:102" x14ac:dyDescent="0.3">
      <c r="B201" s="17"/>
      <c r="D201" s="40"/>
      <c r="F201" s="40"/>
      <c r="G201" s="27" t="str" cm="1">
        <f t="array" aca="1" ref="G201" ca="1">_xlfn.IFS(D201 = "",  "", D201="?", "", TODAY() &lt; D201, "A venir", TODAY() &lt; F201, "En cours", F201 &gt;= TODAY(), "Terminé", F201 &lt; TODAY(), "Terminé")</f>
        <v/>
      </c>
      <c r="H201" s="100" t="str" cm="1">
        <f t="array" aca="1" ref="H201" ca="1">_xlfn.IFS(G201="","",G201="A venir","0%",G201="En cours",ROUND(100*(1+(F201-TODAY())/(D201-F201)),2)&amp;" %",G201="Terminé","100%")</f>
        <v/>
      </c>
      <c r="AN201" s="3"/>
      <c r="BR201" s="16"/>
      <c r="BS201" s="3"/>
      <c r="CW201" s="16"/>
      <c r="CX201" s="3"/>
    </row>
    <row r="202" spans="1:102" x14ac:dyDescent="0.3">
      <c r="B202" s="17"/>
      <c r="D202" s="40"/>
      <c r="F202" s="40"/>
      <c r="G202" s="27" t="str" cm="1">
        <f t="array" aca="1" ref="G202" ca="1">_xlfn.IFS(D202 = "",  "", D202="?", "", TODAY() &lt; D202, "A venir", TODAY() &lt; F202, "En cours", F202 &gt;= TODAY(), "Terminé", F202 &lt; TODAY(), "Terminé")</f>
        <v/>
      </c>
      <c r="H202" s="100" t="str" cm="1">
        <f t="array" aca="1" ref="H202" ca="1">_xlfn.IFS(G202="","",G202="A venir","0%",G202="En cours",ROUND(100*(1+(F202-TODAY())/(D202-F202)),2)&amp;" %",G202="Terminé","100%")</f>
        <v/>
      </c>
      <c r="AN202" s="3"/>
      <c r="BR202" s="16"/>
      <c r="BS202" s="3"/>
      <c r="CW202" s="16"/>
      <c r="CX202" s="3"/>
    </row>
    <row r="203" spans="1:102" x14ac:dyDescent="0.3">
      <c r="B203" s="17"/>
      <c r="D203" s="40"/>
      <c r="F203" s="40"/>
      <c r="G203" s="27" t="str" cm="1">
        <f t="array" aca="1" ref="G203" ca="1">_xlfn.IFS(D203 = "",  "", D203="?", "", TODAY() &lt; D203, "A venir", TODAY() &lt; F203, "En cours", F203 &gt;= TODAY(), "Terminé", F203 &lt; TODAY(), "Terminé")</f>
        <v/>
      </c>
      <c r="H203" s="100" t="str" cm="1">
        <f t="array" aca="1" ref="H203" ca="1">_xlfn.IFS(G203="","",G203="A venir","0%",G203="En cours",ROUND(100*(1+(F203-TODAY())/(D203-F203)),2)&amp;" %",G203="Terminé","100%")</f>
        <v/>
      </c>
      <c r="AN203" s="3"/>
      <c r="BR203" s="16"/>
      <c r="BS203" s="3"/>
      <c r="CW203" s="16"/>
      <c r="CX203" s="3"/>
    </row>
    <row r="204" spans="1:102" x14ac:dyDescent="0.3">
      <c r="B204" s="14"/>
      <c r="C204" s="14"/>
      <c r="D204" s="54"/>
      <c r="E204" s="14"/>
      <c r="F204" s="54"/>
      <c r="G204" s="54" t="str" cm="1">
        <f t="array" aca="1" ref="G204" ca="1">_xlfn.IFS(D204 = "",  "", D204="?", "", TODAY() &lt; D204, "A venir", TODAY() &lt; F204, "En cours", F204 &gt;= TODAY(), "Terminé", F204 &lt; TODAY(), "Terminé")</f>
        <v/>
      </c>
      <c r="H204" s="14"/>
      <c r="I204" s="14"/>
      <c r="AN204" s="3"/>
      <c r="BR204" s="16"/>
      <c r="BS204" s="3"/>
      <c r="CW204" s="16"/>
      <c r="CX204" s="3"/>
    </row>
    <row r="205" spans="1:102" x14ac:dyDescent="0.3">
      <c r="B205" s="17"/>
      <c r="D205" s="40"/>
      <c r="F205" s="40"/>
      <c r="G205" s="27" t="str" cm="1">
        <f t="array" aca="1" ref="G205" ca="1">_xlfn.IFS(D205 = "",  "", D205="?", "", TODAY() &lt; D205, "A venir", TODAY() &lt; F205, "En cours", F205 &gt;= TODAY(), "Terminé", F205 &lt; TODAY(), "Terminé")</f>
        <v/>
      </c>
      <c r="H205" s="100" t="str" cm="1">
        <f t="array" aca="1" ref="H205" ca="1">_xlfn.IFS(G205="","",G205="A venir","0%",G205="En cours",ROUND(100*(1+(F205-TODAY())/(D205-F205)),2)&amp;" %",G205="Terminé","100%")</f>
        <v/>
      </c>
      <c r="AN205" s="3"/>
      <c r="BR205" s="16"/>
      <c r="BS205" s="3"/>
      <c r="CW205" s="16"/>
      <c r="CX205" s="3"/>
    </row>
    <row r="206" spans="1:102" x14ac:dyDescent="0.3">
      <c r="B206" s="17"/>
      <c r="D206" s="40"/>
      <c r="F206" s="40"/>
      <c r="G206" s="27" t="str" cm="1">
        <f t="array" aca="1" ref="G206" ca="1">_xlfn.IFS(D206 = "",  "", D206="?", "", TODAY() &lt; D206, "A venir", TODAY() &lt; F206, "En cours", F206 &gt;= TODAY(), "Terminé", F206 &lt; TODAY(), "Terminé")</f>
        <v/>
      </c>
      <c r="H206" s="100" t="str" cm="1">
        <f t="array" aca="1" ref="H206" ca="1">_xlfn.IFS(G206="","",G206="A venir","0%",G206="En cours",ROUND(100*(1+(F206-TODAY())/(D206-F206)),2)&amp;" %",G206="Terminé","100%")</f>
        <v/>
      </c>
      <c r="AN206" s="3"/>
      <c r="BR206" s="16"/>
      <c r="BS206" s="3"/>
      <c r="CW206" s="16"/>
      <c r="CX206" s="3"/>
    </row>
    <row r="207" spans="1:102" x14ac:dyDescent="0.3">
      <c r="B207" s="17"/>
      <c r="D207" s="40"/>
      <c r="F207" s="40"/>
      <c r="G207" s="27" t="str" cm="1">
        <f t="array" aca="1" ref="G207" ca="1">_xlfn.IFS(D207 = "",  "", D207="?", "", TODAY() &lt; D207, "A venir", TODAY() &lt; F207, "En cours", F207 &gt;= TODAY(), "Terminé", F207 &lt; TODAY(), "Terminé")</f>
        <v/>
      </c>
      <c r="H207" s="100" t="str" cm="1">
        <f t="array" aca="1" ref="H207" ca="1">_xlfn.IFS(G207="","",G207="A venir","0%",G207="En cours",ROUND(100*(1+(F207-TODAY())/(D207-F207)),2)&amp;" %",G207="Terminé","100%")</f>
        <v/>
      </c>
      <c r="AN207" s="3"/>
      <c r="BR207" s="16"/>
      <c r="BS207" s="3"/>
      <c r="CW207" s="16"/>
      <c r="CX207" s="3"/>
    </row>
    <row r="208" spans="1:102" x14ac:dyDescent="0.3">
      <c r="B208" s="17"/>
      <c r="D208" s="40"/>
      <c r="F208" s="40"/>
      <c r="G208" s="27" t="str" cm="1">
        <f t="array" aca="1" ref="G208" ca="1">_xlfn.IFS(D208 = "",  "", D208="?", "", TODAY() &lt; D208, "A venir", TODAY() &lt; F208, "En cours", F208 &gt;= TODAY(), "Terminé", F208 &lt; TODAY(), "Terminé")</f>
        <v/>
      </c>
      <c r="H208" s="100" t="str" cm="1">
        <f t="array" aca="1" ref="H208" ca="1">_xlfn.IFS(G208="","",G208="A venir","0%",G208="En cours",ROUND(100*(1+(F208-TODAY())/(D208-F208)),2)&amp;" %",G208="Terminé","100%")</f>
        <v/>
      </c>
      <c r="AN208" s="3"/>
      <c r="BR208" s="16"/>
      <c r="BS208" s="3"/>
      <c r="CW208" s="16"/>
      <c r="CX208" s="3"/>
    </row>
    <row r="209" spans="1:102" ht="15" customHeight="1" x14ac:dyDescent="0.3">
      <c r="B209" s="17"/>
      <c r="D209" s="40"/>
      <c r="F209" s="40"/>
      <c r="G209" s="19" t="str" cm="1">
        <f t="array" aca="1" ref="G209" ca="1">_xlfn.IFS(D209 = "",  "", D209="?", "", TODAY() &lt; D209, "A venir", TODAY() &lt; F209, "En cours", F209 &gt;= TODAY(), "Terminé", F209 &lt; TODAY(), "Terminé")</f>
        <v/>
      </c>
      <c r="H209" s="100" t="str" cm="1">
        <f t="array" aca="1" ref="H209" ca="1">_xlfn.IFS(G209="","",G209="A venir","0%",G209="En cours",ROUND(100*(1+(F209-TODAY())/(D209-F209)),2)&amp;" %",G209="Terminé","100%")</f>
        <v/>
      </c>
      <c r="AN209" s="3"/>
      <c r="BR209" s="16"/>
      <c r="BS209" s="3"/>
      <c r="CW209" s="16"/>
      <c r="CX209" s="3"/>
    </row>
    <row r="210" spans="1:102" ht="21" customHeight="1" x14ac:dyDescent="0.3">
      <c r="A210" s="8">
        <v>1</v>
      </c>
      <c r="B210" s="86"/>
      <c r="C210" s="87"/>
      <c r="D210" s="88">
        <v>44774</v>
      </c>
      <c r="E210" s="93"/>
      <c r="F210" s="88">
        <v>44805</v>
      </c>
      <c r="G210" s="93"/>
      <c r="H210" s="111"/>
      <c r="I210" s="95"/>
      <c r="AN210" s="3"/>
      <c r="BR210" s="16"/>
      <c r="BS210" s="3"/>
      <c r="CW210" s="16"/>
      <c r="CX210" s="3"/>
    </row>
    <row r="211" spans="1:102" s="30" customFormat="1" x14ac:dyDescent="0.3">
      <c r="A211" s="27"/>
      <c r="B211" s="14"/>
      <c r="C211" s="14"/>
      <c r="D211" s="54"/>
      <c r="E211" s="14"/>
      <c r="F211" s="54"/>
      <c r="G211" s="54"/>
      <c r="H211" s="14"/>
      <c r="I211" s="14"/>
      <c r="BR211" s="31"/>
      <c r="CW211" s="31"/>
    </row>
    <row r="212" spans="1:102" s="30" customFormat="1" x14ac:dyDescent="0.3">
      <c r="A212" s="27"/>
      <c r="B212" s="17"/>
      <c r="C212" s="29"/>
      <c r="D212" s="40"/>
      <c r="E212" s="32"/>
      <c r="F212" s="40"/>
      <c r="G212" s="32" t="str" cm="1">
        <f t="array" aca="1" ref="G212" ca="1">_xlfn.IFS(D212 = "",  "", D212="?", "", TODAY() &lt; D212, "A venir", TODAY() &lt; F212, "En cours", F212 &gt;= TODAY(), "Terminé", F212 &lt; TODAY(), "Terminé")</f>
        <v/>
      </c>
      <c r="H212" s="100" t="str" cm="1">
        <f t="array" aca="1" ref="H212" ca="1">_xlfn.IFS(G212="","",G212="A venir","0%",G212="En cours",ROUND(100*(1+(F212-TODAY())/(D212-F212)),2)&amp;" %",G212="Terminé","100%")</f>
        <v/>
      </c>
      <c r="I212" s="28"/>
      <c r="BR212" s="31"/>
      <c r="CW212" s="31"/>
    </row>
    <row r="213" spans="1:102" s="30" customFormat="1" x14ac:dyDescent="0.3">
      <c r="A213" s="27"/>
      <c r="B213" s="17"/>
      <c r="C213" s="29"/>
      <c r="D213" s="40"/>
      <c r="E213" s="32"/>
      <c r="F213" s="40"/>
      <c r="G213" s="32" t="str" cm="1">
        <f t="array" aca="1" ref="G213" ca="1">_xlfn.IFS(D213 = "",  "", D213="?", "", TODAY() &lt; D213, "A venir", TODAY() &lt; F213, "En cours", F213 &gt;= TODAY(), "Terminé", F213 &lt; TODAY(), "Terminé")</f>
        <v/>
      </c>
      <c r="H213" s="100" t="str" cm="1">
        <f t="array" aca="1" ref="H213" ca="1">_xlfn.IFS(G213="","",G213="A venir","0%",G213="En cours",ROUND(100*(1+(F213-TODAY())/(D213-F213)),2)&amp;" %",G213="Terminé","100%")</f>
        <v/>
      </c>
      <c r="I213" s="28"/>
      <c r="BR213" s="31"/>
      <c r="CW213" s="31"/>
    </row>
    <row r="214" spans="1:102" s="30" customFormat="1" x14ac:dyDescent="0.3">
      <c r="A214" s="27"/>
      <c r="B214" s="17"/>
      <c r="C214" s="29"/>
      <c r="D214" s="40"/>
      <c r="E214" s="32"/>
      <c r="F214" s="40"/>
      <c r="G214" s="32" t="str" cm="1">
        <f t="array" aca="1" ref="G214" ca="1">_xlfn.IFS(D214 = "",  "", D214="?", "", TODAY() &lt; D214, "A venir", TODAY() &lt; F214, "En cours", F214 &gt;= TODAY(), "Terminé", F214 &lt; TODAY(), "Terminé")</f>
        <v/>
      </c>
      <c r="H214" s="100" t="str" cm="1">
        <f t="array" aca="1" ref="H214" ca="1">_xlfn.IFS(G214="","",G214="A venir","0%",G214="En cours",ROUND(100*(1+(F214-TODAY())/(D214-F214)),2)&amp;" %",G214="Terminé","100%")</f>
        <v/>
      </c>
      <c r="I214" s="28"/>
      <c r="BR214" s="31"/>
      <c r="CW214" s="31"/>
    </row>
    <row r="215" spans="1:102" ht="21" customHeight="1" x14ac:dyDescent="0.3">
      <c r="A215" s="8">
        <v>1</v>
      </c>
      <c r="B215" s="86"/>
      <c r="C215" s="87"/>
      <c r="D215" s="87"/>
      <c r="E215" s="87"/>
      <c r="F215" s="87"/>
      <c r="G215" s="93"/>
      <c r="H215" s="111"/>
      <c r="I215" s="95"/>
      <c r="AN215" s="3"/>
      <c r="BR215" s="16"/>
      <c r="BS215" s="3"/>
      <c r="CW215" s="16"/>
      <c r="CX215" s="3"/>
    </row>
    <row r="216" spans="1:102" x14ac:dyDescent="0.3">
      <c r="B216" s="14"/>
      <c r="C216" s="20"/>
      <c r="D216" s="57"/>
      <c r="E216" s="20"/>
      <c r="F216" s="57"/>
      <c r="G216" s="54"/>
      <c r="H216" s="14"/>
      <c r="I216" s="35"/>
      <c r="AN216" s="3"/>
      <c r="BR216" s="16"/>
      <c r="BS216" s="3"/>
      <c r="CW216" s="16"/>
      <c r="CX216" s="3"/>
    </row>
    <row r="217" spans="1:102" x14ac:dyDescent="0.3">
      <c r="B217" s="17"/>
      <c r="C217" s="29"/>
      <c r="D217" s="40"/>
      <c r="E217" s="33" t="s">
        <v>11</v>
      </c>
      <c r="F217" s="40">
        <v>44835</v>
      </c>
      <c r="G217" s="27" t="str" cm="1">
        <f t="array" aca="1" ref="G217" ca="1">_xlfn.IFS(D217 = "",  "", D217="?", "", TODAY() &lt; D217, "A venir", TODAY() &lt; F217, "En cours", F217 &gt;= TODAY(), "Terminé", F217 &lt; TODAY(), "Terminé")</f>
        <v/>
      </c>
      <c r="H217" s="100" t="str" cm="1">
        <f t="array" aca="1" ref="H217" ca="1">_xlfn.IFS(G217="","",G217="A venir","0%",G217="En cours",ROUND(100*(1+(F217-TODAY())/(D217-F217)),2)&amp;" %",G217="Terminé","100%")</f>
        <v/>
      </c>
      <c r="I217" s="28"/>
      <c r="AN217" s="3"/>
      <c r="BR217" s="16"/>
      <c r="BS217" s="3"/>
      <c r="CW217" s="16"/>
      <c r="CX217" s="3"/>
    </row>
    <row r="218" spans="1:102" x14ac:dyDescent="0.3">
      <c r="B218" s="17"/>
      <c r="C218" s="29"/>
      <c r="D218" s="40"/>
      <c r="E218" s="33" t="s">
        <v>11</v>
      </c>
      <c r="F218" s="40">
        <v>44835</v>
      </c>
      <c r="G218" s="27" t="str" cm="1">
        <f t="array" aca="1" ref="G218" ca="1">_xlfn.IFS(D218 = "",  "", D218="?", "", TODAY() &lt; D218, "A venir", TODAY() &lt; F218, "En cours", F218 &gt;= TODAY(), "Terminé", F218 &lt; TODAY(), "Terminé")</f>
        <v/>
      </c>
      <c r="H218" s="100" t="str" cm="1">
        <f t="array" aca="1" ref="H218" ca="1">_xlfn.IFS(G218="","",G218="A venir","0%",G218="En cours",ROUND(100*(1+(F218-TODAY())/(D218-F218)),2)&amp;" %",G218="Terminé","100%")</f>
        <v/>
      </c>
      <c r="I218" s="28"/>
      <c r="AN218" s="3"/>
      <c r="BR218" s="16"/>
      <c r="BS218" s="3"/>
      <c r="CW218" s="16"/>
      <c r="CX218" s="3"/>
    </row>
    <row r="219" spans="1:102" x14ac:dyDescent="0.3">
      <c r="B219" s="17"/>
      <c r="C219" s="29"/>
      <c r="D219" s="40"/>
      <c r="E219" s="33" t="s">
        <v>11</v>
      </c>
      <c r="F219" s="40">
        <v>44835</v>
      </c>
      <c r="G219" s="27" t="str" cm="1">
        <f t="array" aca="1" ref="G219" ca="1">_xlfn.IFS(D219 = "",  "", D219="?", "", TODAY() &lt; D219, "A venir", TODAY() &lt; F219, "En cours", F219 &gt;= TODAY(), "Terminé", F219 &lt; TODAY(), "Terminé")</f>
        <v/>
      </c>
      <c r="H219" s="100" t="str" cm="1">
        <f t="array" aca="1" ref="H219" ca="1">_xlfn.IFS(G219="","",G219="A venir","0%",G219="En cours",ROUND(100*(1+(F219-TODAY())/(D219-F219)),2)&amp;" %",G219="Terminé","100%")</f>
        <v/>
      </c>
      <c r="I219" s="28"/>
      <c r="AN219" s="3"/>
      <c r="BR219" s="16"/>
      <c r="BS219" s="3"/>
      <c r="CW219" s="16"/>
      <c r="CX219" s="3"/>
    </row>
    <row r="220" spans="1:102" x14ac:dyDescent="0.3">
      <c r="B220" s="17"/>
      <c r="C220" s="29"/>
      <c r="D220" s="40"/>
      <c r="E220" s="33"/>
      <c r="F220" s="40">
        <v>44835</v>
      </c>
      <c r="G220" s="27" t="str" cm="1">
        <f t="array" aca="1" ref="G220" ca="1">_xlfn.IFS(D220 = "",  "", D220="?", "", TODAY() &lt; D220, "A venir", TODAY() &lt; F220, "En cours", F220 &gt;= TODAY(), "Terminé", F220 &lt; TODAY(), "Terminé")</f>
        <v/>
      </c>
      <c r="H220" s="100" t="str" cm="1">
        <f t="array" aca="1" ref="H220" ca="1">_xlfn.IFS(G220="","",G220="A venir","0%",G220="En cours",ROUND(100*(1+(F220-TODAY())/(D220-F220)),2)&amp;" %",G220="Terminé","100%")</f>
        <v/>
      </c>
      <c r="I220" s="28"/>
      <c r="AN220" s="3"/>
      <c r="BR220" s="16"/>
      <c r="BS220" s="3"/>
      <c r="CW220" s="16"/>
      <c r="CX220" s="3"/>
    </row>
    <row r="221" spans="1:102" x14ac:dyDescent="0.3">
      <c r="B221" s="17"/>
      <c r="C221" s="29"/>
      <c r="D221" s="40"/>
      <c r="E221" s="33">
        <v>1</v>
      </c>
      <c r="F221" s="40">
        <v>44835</v>
      </c>
      <c r="G221" s="27" t="str" cm="1">
        <f t="array" aca="1" ref="G221" ca="1">_xlfn.IFS(D221 = "",  "", D221="?", "", TODAY() &lt; D221, "A venir", TODAY() &lt; F221, "En cours", F221 &gt;= TODAY(), "Terminé", F221 &lt; TODAY(), "Terminé")</f>
        <v/>
      </c>
      <c r="H221" s="100" t="str" cm="1">
        <f t="array" aca="1" ref="H221" ca="1">_xlfn.IFS(G221="","",G221="A venir","0%",G221="En cours",ROUND(100*(1+(F221-TODAY())/(D221-F221)),2)&amp;" %",G221="Terminé","100%")</f>
        <v/>
      </c>
      <c r="I221" s="28"/>
      <c r="AN221" s="3"/>
      <c r="BR221" s="16"/>
      <c r="BS221" s="3"/>
      <c r="CW221" s="16"/>
      <c r="CX221" s="3"/>
    </row>
    <row r="222" spans="1:102" x14ac:dyDescent="0.3">
      <c r="B222" s="17"/>
      <c r="C222" s="17"/>
      <c r="D222" s="40"/>
      <c r="E222" s="34">
        <v>1</v>
      </c>
      <c r="F222" s="40">
        <v>44835</v>
      </c>
      <c r="G222" s="27" t="str" cm="1">
        <f t="array" aca="1" ref="G222" ca="1">_xlfn.IFS(D222 = "",  "", D222="?", "", TODAY() &lt; D222, "A venir", TODAY() &lt; F222, "En cours", F222 &gt;= TODAY(), "Terminé", F222 &lt; TODAY(), "Terminé")</f>
        <v/>
      </c>
      <c r="H222" s="100" t="str" cm="1">
        <f t="array" aca="1" ref="H222" ca="1">_xlfn.IFS(G222="","",G222="A venir","0%",G222="En cours",ROUND(100*(1+(F222-TODAY())/(D222-F222)),2)&amp;" %",G222="Terminé","100%")</f>
        <v/>
      </c>
      <c r="I222" s="28"/>
      <c r="AN222" s="3"/>
      <c r="BR222" s="16"/>
      <c r="BS222" s="3"/>
      <c r="CW222" s="16"/>
      <c r="CX222" s="3"/>
    </row>
    <row r="223" spans="1:102" x14ac:dyDescent="0.3">
      <c r="B223" s="14"/>
      <c r="C223" s="14"/>
      <c r="D223" s="54"/>
      <c r="E223" s="14"/>
      <c r="F223" s="54"/>
      <c r="G223" s="54" t="str" cm="1">
        <f t="array" aca="1" ref="G223" ca="1">_xlfn.IFS(D223 = "",  "", D223="?", "", TODAY() &lt; D223, "A venir", TODAY() &lt; F223, "En cours", F223 &gt;= TODAY(), "Terminé", F223 &lt; TODAY(), "Terminé")</f>
        <v/>
      </c>
      <c r="H223" s="14"/>
      <c r="I223" s="14"/>
      <c r="AN223" s="3"/>
      <c r="BR223" s="16"/>
      <c r="BS223" s="3"/>
      <c r="CW223" s="16"/>
      <c r="CX223" s="3"/>
    </row>
    <row r="224" spans="1:102" x14ac:dyDescent="0.3">
      <c r="B224" s="17"/>
      <c r="C224" s="17"/>
      <c r="E224" s="34">
        <v>1</v>
      </c>
      <c r="G224" s="27" t="str" cm="1">
        <f t="array" aca="1" ref="G224" ca="1">_xlfn.IFS(D224 = "",  "", D224="?", "", TODAY() &lt; D224, "A venir", TODAY() &lt; F224, "En cours", F224 &gt;= TODAY(), "Terminé", F224 &lt; TODAY(), "Terminé")</f>
        <v/>
      </c>
      <c r="H224" s="100" t="str" cm="1">
        <f t="array" aca="1" ref="H224" ca="1">_xlfn.IFS(G224="","",G224="A venir","0%",G224="En cours",ROUND(100*(1+(F224-TODAY())/(D224-F224)),2)&amp;" %",G224="Terminé","100%")</f>
        <v/>
      </c>
      <c r="AN224" s="3"/>
      <c r="BR224" s="16"/>
      <c r="BS224" s="3"/>
      <c r="CW224" s="16"/>
      <c r="CX224" s="3"/>
    </row>
    <row r="225" spans="1:102" x14ac:dyDescent="0.3">
      <c r="B225" s="17"/>
      <c r="C225" s="17"/>
      <c r="E225" s="34">
        <v>1</v>
      </c>
      <c r="G225" s="19" t="str" cm="1">
        <f t="array" aca="1" ref="G225" ca="1">_xlfn.IFS(D225 = "",  "", D225="?", "", TODAY() &lt; D225, "A venir", TODAY() &lt; F225, "En cours", F225 &gt;= TODAY(), "Terminé", F225 &lt; TODAY(), "Terminé")</f>
        <v/>
      </c>
      <c r="H225" s="100" t="str" cm="1">
        <f t="array" aca="1" ref="H225" ca="1">_xlfn.IFS(G225="","",G225="A venir","0%",G225="En cours",ROUND(100*(1+(F225-TODAY())/(D225-F225)),2)&amp;" %",G225="Terminé","100%")</f>
        <v/>
      </c>
      <c r="AN225" s="3"/>
      <c r="BR225" s="16"/>
      <c r="BS225" s="3"/>
      <c r="CW225" s="16"/>
      <c r="CX225" s="3"/>
    </row>
    <row r="226" spans="1:102" ht="21" x14ac:dyDescent="0.3">
      <c r="A226" s="8">
        <v>1</v>
      </c>
      <c r="B226" s="86"/>
      <c r="C226" s="87"/>
      <c r="D226" s="88">
        <v>44774</v>
      </c>
      <c r="E226" s="93"/>
      <c r="F226" s="88">
        <v>44805</v>
      </c>
      <c r="G226" s="93"/>
      <c r="H226" s="111"/>
      <c r="I226" s="95"/>
      <c r="AN226" s="3"/>
      <c r="BR226" s="16"/>
      <c r="BS226" s="3"/>
      <c r="CW226" s="16"/>
      <c r="CX226" s="3"/>
    </row>
    <row r="227" spans="1:102" x14ac:dyDescent="0.3">
      <c r="B227" s="14"/>
      <c r="C227" s="14"/>
      <c r="D227" s="54"/>
      <c r="E227" s="14"/>
      <c r="F227" s="54"/>
      <c r="G227" s="54"/>
      <c r="H227" s="14"/>
      <c r="I227" s="14"/>
      <c r="AN227" s="3"/>
      <c r="BR227" s="16"/>
      <c r="BS227" s="3"/>
      <c r="CW227" s="16"/>
      <c r="CX227" s="3"/>
    </row>
    <row r="228" spans="1:102" x14ac:dyDescent="0.3">
      <c r="B228" s="17"/>
      <c r="C228" s="29"/>
      <c r="D228" s="40"/>
      <c r="E228" s="32"/>
      <c r="F228" s="40"/>
      <c r="G228" s="32" t="str" cm="1">
        <f t="array" aca="1" ref="G228" ca="1">_xlfn.IFS(D228 = "",  "", D228="?", "", TODAY() &lt; D228, "A venir", TODAY() &lt; F228, "En cours", F228 &gt;= TODAY(), "Terminé", F228 &lt; TODAY(), "Terminé")</f>
        <v/>
      </c>
      <c r="H228" s="100" t="str" cm="1">
        <f t="array" aca="1" ref="H228" ca="1">_xlfn.IFS(G228="","",G228="A venir","0%",G228="En cours",ROUND(100*(1+(F228-TODAY())/(D228-F228)),2)&amp;" %",G228="Terminé","100%")</f>
        <v/>
      </c>
      <c r="I228" s="28"/>
      <c r="AN228" s="3"/>
      <c r="BR228" s="16"/>
      <c r="BS228" s="3"/>
      <c r="CW228" s="16"/>
      <c r="CX228" s="3"/>
    </row>
    <row r="229" spans="1:102" x14ac:dyDescent="0.3">
      <c r="B229" s="17"/>
      <c r="C229" s="29"/>
      <c r="D229" s="40"/>
      <c r="E229" s="32"/>
      <c r="F229" s="40"/>
      <c r="G229" s="32" t="str" cm="1">
        <f t="array" aca="1" ref="G229" ca="1">_xlfn.IFS(D229 = "",  "", D229="?", "", TODAY() &lt; D229, "A venir", TODAY() &lt; F229, "En cours", F229 &gt;= TODAY(), "Terminé", F229 &lt; TODAY(), "Terminé")</f>
        <v/>
      </c>
      <c r="H229" s="100" t="str" cm="1">
        <f t="array" aca="1" ref="H229" ca="1">_xlfn.IFS(G229="","",G229="A venir","0%",G229="En cours",ROUND(100*(1+(F229-TODAY())/(D229-F229)),2)&amp;" %",G229="Terminé","100%")</f>
        <v/>
      </c>
      <c r="I229" s="28"/>
      <c r="AN229" s="3"/>
      <c r="BR229" s="16"/>
      <c r="BS229" s="3"/>
      <c r="CW229" s="16"/>
      <c r="CX229" s="3"/>
    </row>
    <row r="230" spans="1:102" x14ac:dyDescent="0.3">
      <c r="B230" s="17"/>
      <c r="C230" s="29"/>
      <c r="D230" s="40"/>
      <c r="E230" s="32"/>
      <c r="F230" s="40"/>
      <c r="G230" s="32" t="str" cm="1">
        <f t="array" aca="1" ref="G230" ca="1">_xlfn.IFS(D230 = "",  "", D230="?", "", TODAY() &lt; D230, "A venir", TODAY() &lt; F230, "En cours", F230 &gt;= TODAY(), "Terminé", F230 &lt; TODAY(), "Terminé")</f>
        <v/>
      </c>
      <c r="H230" s="100" t="str" cm="1">
        <f t="array" aca="1" ref="H230" ca="1">_xlfn.IFS(G230="","",G230="A venir","0%",G230="En cours",ROUND(100*(1+(F230-TODAY())/(D230-F230)),2)&amp;" %",G230="Terminé","100%")</f>
        <v/>
      </c>
      <c r="I230" s="28"/>
      <c r="AN230" s="3"/>
      <c r="BR230" s="16"/>
      <c r="BS230" s="3"/>
      <c r="CW230" s="16"/>
      <c r="CX230" s="3"/>
    </row>
    <row r="231" spans="1:102" x14ac:dyDescent="0.3">
      <c r="G231" s="32" t="str" cm="1">
        <f t="array" aca="1" ref="G231" ca="1">_xlfn.IFS(D231 = "",  "", D231="?", "", TODAY() &lt; D231, "A venir", TODAY() &lt; F231, "En cours", F231 &gt;= TODAY(), "Terminé", F231 &lt; TODAY(), "Terminé")</f>
        <v/>
      </c>
      <c r="AN231" s="3"/>
      <c r="BR231" s="16"/>
      <c r="BS231" s="3"/>
      <c r="CW231" s="16"/>
      <c r="CX231" s="3"/>
    </row>
    <row r="232" spans="1:102" x14ac:dyDescent="0.3">
      <c r="G232" s="32" t="str" cm="1">
        <f t="array" aca="1" ref="G232" ca="1">_xlfn.IFS(D232 = "",  "", D232="?", "", TODAY() &lt; D232, "A venir", TODAY() &lt; F232, "En cours", F232 &gt;= TODAY(), "Terminé", F232 &lt; TODAY(), "Terminé")</f>
        <v/>
      </c>
      <c r="AN232" s="3"/>
      <c r="BR232" s="16"/>
      <c r="BS232" s="3"/>
      <c r="CW232" s="16"/>
      <c r="CX232" s="3"/>
    </row>
    <row r="233" spans="1:102" x14ac:dyDescent="0.3">
      <c r="G233" s="32" t="str" cm="1">
        <f t="array" aca="1" ref="G233" ca="1">_xlfn.IFS(D233 = "",  "", D233="?", "", TODAY() &lt; D233, "A venir", TODAY() &lt; F233, "En cours", F233 &gt;= TODAY(), "Terminé", F233 &lt; TODAY(), "Terminé")</f>
        <v/>
      </c>
      <c r="AN233" s="3"/>
      <c r="BR233" s="16"/>
      <c r="BS233" s="3"/>
      <c r="CW233" s="16"/>
      <c r="CX233" s="3"/>
    </row>
    <row r="234" spans="1:102" x14ac:dyDescent="0.3">
      <c r="G234" s="32" t="str" cm="1">
        <f t="array" aca="1" ref="G234" ca="1">_xlfn.IFS(D234 = "",  "", D234="?", "", TODAY() &lt; D234, "A venir", TODAY() &lt; F234, "En cours", F234 &gt;= TODAY(), "Terminé", F234 &lt; TODAY(), "Terminé")</f>
        <v/>
      </c>
      <c r="AN234" s="3"/>
      <c r="BR234" s="16"/>
      <c r="BS234" s="3"/>
      <c r="CW234" s="16"/>
      <c r="CX234" s="3"/>
    </row>
    <row r="235" spans="1:102" x14ac:dyDescent="0.3">
      <c r="G235" s="32" t="str" cm="1">
        <f t="array" aca="1" ref="G235" ca="1">_xlfn.IFS(D235 = "",  "", D235="?", "", TODAY() &lt; D235, "A venir", TODAY() &lt; F235, "En cours", F235 &gt;= TODAY(), "Terminé", F235 &lt; TODAY(), "Terminé")</f>
        <v/>
      </c>
      <c r="AN235" s="3"/>
      <c r="BR235" s="16"/>
      <c r="BS235" s="3"/>
      <c r="CW235" s="16"/>
      <c r="CX235" s="3"/>
    </row>
    <row r="236" spans="1:102" x14ac:dyDescent="0.3">
      <c r="G236" s="32" t="str" cm="1">
        <f t="array" aca="1" ref="G236" ca="1">_xlfn.IFS(D236 = "",  "", D236="?", "", TODAY() &lt; D236, "A venir", TODAY() &lt; F236, "En cours", F236 &gt;= TODAY(), "Terminé", F236 &lt; TODAY(), "Terminé")</f>
        <v/>
      </c>
      <c r="AN236" s="3"/>
      <c r="BR236" s="16"/>
      <c r="BS236" s="3"/>
      <c r="CW236" s="16"/>
      <c r="CX236" s="3"/>
    </row>
    <row r="237" spans="1:102" x14ac:dyDescent="0.3">
      <c r="G237" s="32" t="str" cm="1">
        <f t="array" aca="1" ref="G237" ca="1">_xlfn.IFS(D237 = "",  "", D237="?", "", TODAY() &lt; D237, "A venir", TODAY() &lt; F237, "En cours", F237 &gt;= TODAY(), "Terminé", F237 &lt; TODAY(), "Terminé")</f>
        <v/>
      </c>
      <c r="AN237" s="3"/>
      <c r="BR237" s="16"/>
      <c r="BS237" s="3"/>
      <c r="CW237" s="16"/>
      <c r="CX237" s="3"/>
    </row>
    <row r="238" spans="1:102" x14ac:dyDescent="0.3">
      <c r="G238" s="32" t="str" cm="1">
        <f t="array" aca="1" ref="G238" ca="1">_xlfn.IFS(D238 = "",  "", D238="?", "", TODAY() &lt; D238, "A venir", TODAY() &lt; F238, "En cours", F238 &gt;= TODAY(), "Terminé", F238 &lt; TODAY(), "Terminé")</f>
        <v/>
      </c>
      <c r="AN238" s="3"/>
      <c r="BR238" s="16"/>
      <c r="BS238" s="3"/>
      <c r="CW238" s="16"/>
      <c r="CX238" s="3"/>
    </row>
    <row r="239" spans="1:102" x14ac:dyDescent="0.3">
      <c r="G239" s="32" t="str" cm="1">
        <f t="array" aca="1" ref="G239" ca="1">_xlfn.IFS(D239 = "",  "", D239="?", "", TODAY() &lt; D239, "A venir", TODAY() &lt; F239, "En cours", F239 &gt;= TODAY(), "Terminé", F239 &lt; TODAY(), "Terminé")</f>
        <v/>
      </c>
      <c r="AN239" s="3"/>
      <c r="BR239" s="16"/>
      <c r="BS239" s="3"/>
      <c r="CW239" s="16"/>
      <c r="CX239" s="3"/>
    </row>
    <row r="240" spans="1:102" x14ac:dyDescent="0.3">
      <c r="G240" s="32" t="str" cm="1">
        <f t="array" aca="1" ref="G240" ca="1">_xlfn.IFS(D240 = "",  "", D240="?", "", TODAY() &lt; D240, "A venir", TODAY() &lt; F240, "En cours", F240 &gt;= TODAY(), "Terminé", F240 &lt; TODAY(), "Terminé")</f>
        <v/>
      </c>
      <c r="AN240" s="3"/>
      <c r="BR240" s="16"/>
      <c r="BS240" s="3"/>
      <c r="CW240" s="16"/>
      <c r="CX240" s="3"/>
    </row>
    <row r="241" spans="7:102" x14ac:dyDescent="0.3">
      <c r="G241" s="32" t="str" cm="1">
        <f t="array" aca="1" ref="G241" ca="1">_xlfn.IFS(D241 = "",  "", D241="?", "", TODAY() &lt; D241, "A venir", TODAY() &lt; F241, "En cours", F241 &gt;= TODAY(), "Terminé", F241 &lt; TODAY(), "Terminé")</f>
        <v/>
      </c>
      <c r="AN241" s="3"/>
      <c r="BR241" s="16"/>
      <c r="BS241" s="3"/>
      <c r="CW241" s="16"/>
      <c r="CX241" s="3"/>
    </row>
    <row r="242" spans="7:102" x14ac:dyDescent="0.3">
      <c r="G242" s="32" t="str" cm="1">
        <f t="array" aca="1" ref="G242" ca="1">_xlfn.IFS(D242 = "",  "", D242="?", "", TODAY() &lt; D242, "A venir", TODAY() &lt; F242, "En cours", F242 &gt;= TODAY(), "Terminé", F242 &lt; TODAY(), "Terminé")</f>
        <v/>
      </c>
      <c r="AN242" s="3"/>
      <c r="BR242" s="16"/>
      <c r="BS242" s="3"/>
      <c r="CW242" s="16"/>
      <c r="CX242" s="3"/>
    </row>
    <row r="243" spans="7:102" x14ac:dyDescent="0.3">
      <c r="G243" s="32" t="str" cm="1">
        <f t="array" aca="1" ref="G243" ca="1">_xlfn.IFS(D243 = "",  "", D243="?", "", TODAY() &lt; D243, "A venir", TODAY() &lt; F243, "En cours", F243 &gt;= TODAY(), "Terminé", F243 &lt; TODAY(), "Terminé")</f>
        <v/>
      </c>
      <c r="AN243" s="3"/>
      <c r="BR243" s="16"/>
      <c r="BS243" s="3"/>
      <c r="CW243" s="16"/>
      <c r="CX243" s="3"/>
    </row>
    <row r="244" spans="7:102" x14ac:dyDescent="0.3">
      <c r="G244" s="32" t="str" cm="1">
        <f t="array" aca="1" ref="G244" ca="1">_xlfn.IFS(D244 = "",  "", D244="?", "", TODAY() &lt; D244, "A venir", TODAY() &lt; F244, "En cours", F244 &gt;= TODAY(), "Terminé", F244 &lt; TODAY(), "Terminé")</f>
        <v/>
      </c>
      <c r="AN244" s="3"/>
      <c r="BR244" s="16"/>
      <c r="BS244" s="3"/>
      <c r="CW244" s="16"/>
      <c r="CX244" s="3"/>
    </row>
    <row r="245" spans="7:102" x14ac:dyDescent="0.3">
      <c r="G245" s="32" t="str" cm="1">
        <f t="array" aca="1" ref="G245" ca="1">_xlfn.IFS(D245 = "",  "", D245="?", "", TODAY() &lt; D245, "A venir", TODAY() &lt; F245, "En cours", F245 &gt;= TODAY(), "Terminé", F245 &lt; TODAY(), "Terminé")</f>
        <v/>
      </c>
      <c r="AN245" s="3"/>
      <c r="BR245" s="16"/>
      <c r="BS245" s="3"/>
      <c r="CW245" s="16"/>
      <c r="CX245" s="3"/>
    </row>
    <row r="246" spans="7:102" x14ac:dyDescent="0.3">
      <c r="G246" s="32" t="str" cm="1">
        <f t="array" aca="1" ref="G246" ca="1">_xlfn.IFS(D246 = "",  "", D246="?", "", TODAY() &lt; D246, "A venir", TODAY() &lt; F246, "En cours", F246 &gt;= TODAY(), "Terminé", F246 &lt; TODAY(), "Terminé")</f>
        <v/>
      </c>
      <c r="AN246" s="3"/>
      <c r="BR246" s="16"/>
      <c r="BS246" s="3"/>
      <c r="CW246" s="16"/>
      <c r="CX246" s="3"/>
    </row>
    <row r="247" spans="7:102" x14ac:dyDescent="0.3">
      <c r="G247" s="32" t="str" cm="1">
        <f t="array" aca="1" ref="G247" ca="1">_xlfn.IFS(D247 = "",  "", D247="?", "", TODAY() &lt; D247, "A venir", TODAY() &lt; F247, "En cours", F247 &gt;= TODAY(), "Terminé", F247 &lt; TODAY(), "Terminé")</f>
        <v/>
      </c>
      <c r="AN247" s="3"/>
      <c r="BR247" s="16"/>
      <c r="BS247" s="3"/>
      <c r="CW247" s="16"/>
      <c r="CX247" s="3"/>
    </row>
    <row r="248" spans="7:102" x14ac:dyDescent="0.3">
      <c r="G248" s="32" t="str" cm="1">
        <f t="array" aca="1" ref="G248" ca="1">_xlfn.IFS(D248 = "",  "", D248="?", "", TODAY() &lt; D248, "A venir", TODAY() &lt; F248, "En cours", F248 &gt;= TODAY(), "Terminé", F248 &lt; TODAY(), "Terminé")</f>
        <v/>
      </c>
      <c r="AN248" s="3"/>
      <c r="BR248" s="16"/>
      <c r="BS248" s="3"/>
      <c r="CW248" s="16"/>
      <c r="CX248" s="3"/>
    </row>
    <row r="249" spans="7:102" x14ac:dyDescent="0.3">
      <c r="G249" s="32" t="str" cm="1">
        <f t="array" aca="1" ref="G249" ca="1">_xlfn.IFS(D249 = "",  "", D249="?", "", TODAY() &lt; D249, "A venir", TODAY() &lt; F249, "En cours", F249 &gt;= TODAY(), "Terminé", F249 &lt; TODAY(), "Terminé")</f>
        <v/>
      </c>
      <c r="AN249" s="3"/>
      <c r="BR249" s="16"/>
      <c r="BS249" s="3"/>
      <c r="CW249" s="16"/>
      <c r="CX249" s="3"/>
    </row>
    <row r="250" spans="7:102" x14ac:dyDescent="0.3">
      <c r="G250" s="32" t="str" cm="1">
        <f t="array" aca="1" ref="G250" ca="1">_xlfn.IFS(D250 = "",  "", D250="?", "", TODAY() &lt; D250, "A venir", TODAY() &lt; F250, "En cours", F250 &gt;= TODAY(), "Terminé", F250 &lt; TODAY(), "Terminé")</f>
        <v/>
      </c>
      <c r="AN250" s="3"/>
      <c r="BR250" s="16"/>
      <c r="BS250" s="3"/>
      <c r="CW250" s="16"/>
      <c r="CX250" s="3"/>
    </row>
    <row r="251" spans="7:102" x14ac:dyDescent="0.3">
      <c r="G251" s="32" t="str" cm="1">
        <f t="array" aca="1" ref="G251" ca="1">_xlfn.IFS(D251 = "",  "", D251="?", "", TODAY() &lt; D251, "A venir", TODAY() &lt; F251, "En cours", F251 &gt;= TODAY(), "Terminé", F251 &lt; TODAY(), "Terminé")</f>
        <v/>
      </c>
      <c r="AN251" s="3"/>
      <c r="BR251" s="16"/>
      <c r="BS251" s="3"/>
      <c r="CW251" s="16"/>
      <c r="CX251" s="3"/>
    </row>
    <row r="252" spans="7:102" x14ac:dyDescent="0.3">
      <c r="G252" s="32" t="str" cm="1">
        <f t="array" aca="1" ref="G252" ca="1">_xlfn.IFS(D252 = "",  "", D252="?", "", TODAY() &lt; D252, "A venir", TODAY() &lt; F252, "En cours", F252 &gt;= TODAY(), "Terminé", F252 &lt; TODAY(), "Terminé")</f>
        <v/>
      </c>
      <c r="AN252" s="3"/>
      <c r="BR252" s="16"/>
      <c r="BS252" s="3"/>
      <c r="CW252" s="16"/>
      <c r="CX252" s="3"/>
    </row>
    <row r="253" spans="7:102" x14ac:dyDescent="0.3">
      <c r="G253" s="32" t="str" cm="1">
        <f t="array" aca="1" ref="G253" ca="1">_xlfn.IFS(D253 = "",  "", D253="?", "", TODAY() &lt; D253, "A venir", TODAY() &lt; F253, "En cours", F253 &gt;= TODAY(), "Terminé", F253 &lt; TODAY(), "Terminé")</f>
        <v/>
      </c>
      <c r="AN253" s="3"/>
      <c r="BR253" s="16"/>
      <c r="BS253" s="3"/>
      <c r="CW253" s="16"/>
      <c r="CX253" s="3"/>
    </row>
    <row r="254" spans="7:102" x14ac:dyDescent="0.3">
      <c r="G254" s="32" t="str" cm="1">
        <f t="array" aca="1" ref="G254" ca="1">_xlfn.IFS(D254 = "",  "", D254="?", "", TODAY() &lt; D254, "A venir", TODAY() &lt; F254, "En cours", F254 &gt;= TODAY(), "Terminé", F254 &lt; TODAY(), "Terminé")</f>
        <v/>
      </c>
      <c r="AN254" s="3"/>
      <c r="BR254" s="16"/>
      <c r="BS254" s="3"/>
      <c r="CW254" s="16"/>
      <c r="CX254" s="3"/>
    </row>
    <row r="255" spans="7:102" x14ac:dyDescent="0.3">
      <c r="G255" s="32" t="str" cm="1">
        <f t="array" aca="1" ref="G255" ca="1">_xlfn.IFS(D255 = "",  "", D255="?", "", TODAY() &lt; D255, "A venir", TODAY() &lt; F255, "En cours", F255 &gt;= TODAY(), "Terminé", F255 &lt; TODAY(), "Terminé")</f>
        <v/>
      </c>
      <c r="AN255" s="3"/>
      <c r="BR255" s="16"/>
      <c r="BS255" s="3"/>
      <c r="CW255" s="16"/>
      <c r="CX255" s="3"/>
    </row>
    <row r="256" spans="7:102" x14ac:dyDescent="0.3">
      <c r="G256" s="32" t="str" cm="1">
        <f t="array" aca="1" ref="G256" ca="1">_xlfn.IFS(D256 = "",  "", D256="?", "", TODAY() &lt; D256, "A venir", TODAY() &lt; F256, "En cours", F256 &gt;= TODAY(), "Terminé", F256 &lt; TODAY(), "Terminé")</f>
        <v/>
      </c>
      <c r="AN256" s="3"/>
      <c r="BR256" s="16"/>
      <c r="BS256" s="3"/>
      <c r="CW256" s="16"/>
      <c r="CX256" s="3"/>
    </row>
    <row r="257" spans="7:102" x14ac:dyDescent="0.3">
      <c r="G257" s="32" t="str" cm="1">
        <f t="array" aca="1" ref="G257" ca="1">_xlfn.IFS(D257 = "",  "", D257="?", "", TODAY() &lt; D257, "A venir", TODAY() &lt; F257, "En cours", F257 &gt;= TODAY(), "Terminé", F257 &lt; TODAY(), "Terminé")</f>
        <v/>
      </c>
      <c r="AN257" s="3"/>
      <c r="BR257" s="16"/>
      <c r="BS257" s="3"/>
      <c r="CW257" s="16"/>
      <c r="CX257" s="3"/>
    </row>
    <row r="258" spans="7:102" x14ac:dyDescent="0.3">
      <c r="G258" s="32" t="str" cm="1">
        <f t="array" aca="1" ref="G258" ca="1">_xlfn.IFS(D258 = "",  "", D258="?", "", TODAY() &lt; D258, "A venir", TODAY() &lt; F258, "En cours", F258 &gt;= TODAY(), "Terminé", F258 &lt; TODAY(), "Terminé")</f>
        <v/>
      </c>
      <c r="AN258" s="3"/>
      <c r="BR258" s="16"/>
      <c r="BS258" s="3"/>
      <c r="CW258" s="16"/>
      <c r="CX258" s="3"/>
    </row>
    <row r="259" spans="7:102" x14ac:dyDescent="0.3">
      <c r="G259" s="32" t="str" cm="1">
        <f t="array" aca="1" ref="G259" ca="1">_xlfn.IFS(D259 = "",  "", D259="?", "", TODAY() &lt; D259, "A venir", TODAY() &lt; F259, "En cours", F259 &gt;= TODAY(), "Terminé", F259 &lt; TODAY(), "Terminé")</f>
        <v/>
      </c>
      <c r="AN259" s="3"/>
      <c r="BR259" s="16"/>
      <c r="BS259" s="3"/>
      <c r="CW259" s="16"/>
      <c r="CX259" s="3"/>
    </row>
    <row r="260" spans="7:102" x14ac:dyDescent="0.3">
      <c r="G260" s="32" t="str" cm="1">
        <f t="array" aca="1" ref="G260" ca="1">_xlfn.IFS(D260 = "",  "", D260="?", "", TODAY() &lt; D260, "A venir", TODAY() &lt; F260, "En cours", F260 &gt;= TODAY(), "Terminé", F260 &lt; TODAY(), "Terminé")</f>
        <v/>
      </c>
      <c r="AN260" s="3"/>
      <c r="BR260" s="16"/>
      <c r="BS260" s="3"/>
      <c r="CW260" s="16"/>
      <c r="CX260" s="3"/>
    </row>
    <row r="261" spans="7:102" x14ac:dyDescent="0.3">
      <c r="G261" s="32" t="str" cm="1">
        <f t="array" aca="1" ref="G261" ca="1">_xlfn.IFS(D261 = "",  "", D261="?", "", TODAY() &lt; D261, "A venir", TODAY() &lt; F261, "En cours", F261 &gt;= TODAY(), "Terminé", F261 &lt; TODAY(), "Terminé")</f>
        <v/>
      </c>
      <c r="AN261" s="3"/>
      <c r="BR261" s="16"/>
      <c r="BS261" s="3"/>
      <c r="CW261" s="16"/>
      <c r="CX261" s="3"/>
    </row>
    <row r="262" spans="7:102" x14ac:dyDescent="0.3">
      <c r="G262" s="32" t="str" cm="1">
        <f t="array" aca="1" ref="G262" ca="1">_xlfn.IFS(D262 = "",  "", D262="?", "", TODAY() &lt; D262, "A venir", TODAY() &lt; F262, "En cours", F262 &gt;= TODAY(), "Terminé", F262 &lt; TODAY(), "Terminé")</f>
        <v/>
      </c>
      <c r="AN262" s="3"/>
      <c r="BR262" s="16"/>
      <c r="BS262" s="3"/>
      <c r="CW262" s="16"/>
      <c r="CX262" s="3"/>
    </row>
    <row r="263" spans="7:102" x14ac:dyDescent="0.3">
      <c r="G263" s="32" t="str" cm="1">
        <f t="array" aca="1" ref="G263" ca="1">_xlfn.IFS(D263 = "",  "", D263="?", "", TODAY() &lt; D263, "A venir", TODAY() &lt; F263, "En cours", F263 &gt;= TODAY(), "Terminé", F263 &lt; TODAY(), "Terminé")</f>
        <v/>
      </c>
      <c r="AN263" s="3"/>
      <c r="BR263" s="16"/>
      <c r="BS263" s="3"/>
      <c r="CW263" s="16"/>
      <c r="CX263" s="3"/>
    </row>
    <row r="264" spans="7:102" x14ac:dyDescent="0.3">
      <c r="G264" s="32" t="str" cm="1">
        <f t="array" aca="1" ref="G264" ca="1">_xlfn.IFS(D264 = "",  "", D264="?", "", TODAY() &lt; D264, "A venir", TODAY() &lt; F264, "En cours", F264 &gt;= TODAY(), "Terminé", F264 &lt; TODAY(), "Terminé")</f>
        <v/>
      </c>
      <c r="AN264" s="3"/>
      <c r="BR264" s="16"/>
      <c r="BS264" s="3"/>
      <c r="CW264" s="16"/>
      <c r="CX264" s="3"/>
    </row>
    <row r="265" spans="7:102" x14ac:dyDescent="0.3">
      <c r="G265" s="32" t="str" cm="1">
        <f t="array" aca="1" ref="G265" ca="1">_xlfn.IFS(D265 = "",  "", D265="?", "", TODAY() &lt; D265, "A venir", TODAY() &lt; F265, "En cours", F265 &gt;= TODAY(), "Terminé", F265 &lt; TODAY(), "Terminé")</f>
        <v/>
      </c>
      <c r="AN265" s="3"/>
      <c r="BR265" s="16"/>
      <c r="BS265" s="3"/>
      <c r="CW265" s="16"/>
      <c r="CX265" s="3"/>
    </row>
    <row r="266" spans="7:102" x14ac:dyDescent="0.3">
      <c r="G266" s="32" t="str" cm="1">
        <f t="array" aca="1" ref="G266" ca="1">_xlfn.IFS(D266 = "",  "", D266="?", "", TODAY() &lt; D266, "A venir", TODAY() &lt; F266, "En cours", F266 &gt;= TODAY(), "Terminé", F266 &lt; TODAY(), "Terminé")</f>
        <v/>
      </c>
      <c r="AN266" s="3"/>
      <c r="BR266" s="16"/>
      <c r="BS266" s="3"/>
      <c r="CW266" s="16"/>
      <c r="CX266" s="3"/>
    </row>
    <row r="267" spans="7:102" x14ac:dyDescent="0.3">
      <c r="G267" s="32" t="str" cm="1">
        <f t="array" aca="1" ref="G267" ca="1">_xlfn.IFS(D267 = "",  "", D267="?", "", TODAY() &lt; D267, "A venir", TODAY() &lt; F267, "En cours", F267 &gt;= TODAY(), "Terminé", F267 &lt; TODAY(), "Terminé")</f>
        <v/>
      </c>
      <c r="AN267" s="3"/>
      <c r="BR267" s="16"/>
      <c r="BS267" s="3"/>
      <c r="CW267" s="16"/>
      <c r="CX267" s="3"/>
    </row>
    <row r="268" spans="7:102" x14ac:dyDescent="0.3">
      <c r="G268" s="32" t="str" cm="1">
        <f t="array" aca="1" ref="G268" ca="1">_xlfn.IFS(D268 = "",  "", D268="?", "", TODAY() &lt; D268, "A venir", TODAY() &lt; F268, "En cours", F268 &gt;= TODAY(), "Terminé", F268 &lt; TODAY(), "Terminé")</f>
        <v/>
      </c>
      <c r="AN268" s="3"/>
      <c r="BR268" s="16"/>
      <c r="BS268" s="3"/>
      <c r="CW268" s="16"/>
      <c r="CX268" s="3"/>
    </row>
    <row r="269" spans="7:102" x14ac:dyDescent="0.3">
      <c r="G269" s="32" t="str" cm="1">
        <f t="array" aca="1" ref="G269" ca="1">_xlfn.IFS(D269 = "",  "", D269="?", "", TODAY() &lt; D269, "A venir", TODAY() &lt; F269, "En cours", F269 &gt;= TODAY(), "Terminé", F269 &lt; TODAY(), "Terminé")</f>
        <v/>
      </c>
      <c r="AN269" s="3"/>
      <c r="BR269" s="16"/>
      <c r="BS269" s="3"/>
      <c r="CW269" s="16"/>
      <c r="CX269" s="3"/>
    </row>
    <row r="270" spans="7:102" x14ac:dyDescent="0.3">
      <c r="G270" s="32" t="str" cm="1">
        <f t="array" aca="1" ref="G270" ca="1">_xlfn.IFS(D270 = "",  "", D270="?", "", TODAY() &lt; D270, "A venir", TODAY() &lt; F270, "En cours", F270 &gt;= TODAY(), "Terminé", F270 &lt; TODAY(), "Terminé")</f>
        <v/>
      </c>
      <c r="AN270" s="3"/>
      <c r="BR270" s="16"/>
      <c r="BS270" s="3"/>
      <c r="CW270" s="16"/>
      <c r="CX270" s="3"/>
    </row>
    <row r="271" spans="7:102" x14ac:dyDescent="0.3">
      <c r="G271" s="32" t="str" cm="1">
        <f t="array" aca="1" ref="G271" ca="1">_xlfn.IFS(D271 = "",  "", D271="?", "", TODAY() &lt; D271, "A venir", TODAY() &lt; F271, "En cours", F271 &gt;= TODAY(), "Terminé", F271 &lt; TODAY(), "Terminé")</f>
        <v/>
      </c>
      <c r="AN271" s="3"/>
      <c r="BR271" s="16"/>
      <c r="BS271" s="3"/>
      <c r="CW271" s="16"/>
      <c r="CX271" s="3"/>
    </row>
    <row r="272" spans="7:102" x14ac:dyDescent="0.3">
      <c r="G272" s="32" t="str" cm="1">
        <f t="array" aca="1" ref="G272" ca="1">_xlfn.IFS(D272 = "",  "", D272="?", "", TODAY() &lt; D272, "A venir", TODAY() &lt; F272, "En cours", F272 &gt;= TODAY(), "Terminé", F272 &lt; TODAY(), "Terminé")</f>
        <v/>
      </c>
      <c r="AN272" s="3"/>
      <c r="BR272" s="16"/>
      <c r="BS272" s="3"/>
      <c r="CW272" s="16"/>
      <c r="CX272" s="3"/>
    </row>
    <row r="273" spans="7:102" x14ac:dyDescent="0.3">
      <c r="G273" s="32" t="str" cm="1">
        <f t="array" aca="1" ref="G273" ca="1">_xlfn.IFS(D273 = "",  "", D273="?", "", TODAY() &lt; D273, "A venir", TODAY() &lt; F273, "En cours", F273 &gt;= TODAY(), "Terminé", F273 &lt; TODAY(), "Terminé")</f>
        <v/>
      </c>
      <c r="AN273" s="3"/>
      <c r="BR273" s="16"/>
      <c r="BS273" s="3"/>
      <c r="CW273" s="16"/>
      <c r="CX273" s="3"/>
    </row>
    <row r="274" spans="7:102" x14ac:dyDescent="0.3">
      <c r="G274" s="32" t="str" cm="1">
        <f t="array" aca="1" ref="G274" ca="1">_xlfn.IFS(D274 = "",  "", D274="?", "", TODAY() &lt; D274, "A venir", TODAY() &lt; F274, "En cours", F274 &gt;= TODAY(), "Terminé", F274 &lt; TODAY(), "Terminé")</f>
        <v/>
      </c>
      <c r="AN274" s="3"/>
      <c r="BR274" s="16"/>
      <c r="BS274" s="3"/>
      <c r="CW274" s="16"/>
      <c r="CX274" s="3"/>
    </row>
    <row r="275" spans="7:102" x14ac:dyDescent="0.3">
      <c r="G275" s="32" t="str" cm="1">
        <f t="array" aca="1" ref="G275" ca="1">_xlfn.IFS(D275 = "",  "", D275="?", "", TODAY() &lt; D275, "A venir", TODAY() &lt; F275, "En cours", F275 &gt;= TODAY(), "Terminé", F275 &lt; TODAY(), "Terminé")</f>
        <v/>
      </c>
      <c r="AN275" s="3"/>
      <c r="BR275" s="16"/>
      <c r="BS275" s="3"/>
      <c r="CW275" s="16"/>
      <c r="CX275" s="3"/>
    </row>
    <row r="276" spans="7:102" x14ac:dyDescent="0.3">
      <c r="G276" s="32" t="str" cm="1">
        <f t="array" aca="1" ref="G276" ca="1">_xlfn.IFS(D276 = "",  "", D276="?", "", TODAY() &lt; D276, "A venir", TODAY() &lt; F276, "En cours", F276 &gt;= TODAY(), "Terminé", F276 &lt; TODAY(), "Terminé")</f>
        <v/>
      </c>
      <c r="AN276" s="3"/>
      <c r="BR276" s="16"/>
      <c r="BS276" s="3"/>
      <c r="CW276" s="16"/>
      <c r="CX276" s="3"/>
    </row>
    <row r="277" spans="7:102" x14ac:dyDescent="0.3">
      <c r="G277" s="32" t="str" cm="1">
        <f t="array" aca="1" ref="G277" ca="1">_xlfn.IFS(D277 = "",  "", D277="?", "", TODAY() &lt; D277, "A venir", TODAY() &lt; F277, "En cours", F277 &gt;= TODAY(), "Terminé", F277 &lt; TODAY(), "Terminé")</f>
        <v/>
      </c>
      <c r="AN277" s="3"/>
      <c r="BR277" s="16"/>
      <c r="BS277" s="3"/>
      <c r="CW277" s="16"/>
      <c r="CX277" s="3"/>
    </row>
    <row r="278" spans="7:102" x14ac:dyDescent="0.3">
      <c r="G278" s="32" t="str" cm="1">
        <f t="array" aca="1" ref="G278" ca="1">_xlfn.IFS(D278 = "",  "", D278="?", "", TODAY() &lt; D278, "A venir", TODAY() &lt; F278, "En cours", F278 &gt;= TODAY(), "Terminé", F278 &lt; TODAY(), "Terminé")</f>
        <v/>
      </c>
      <c r="AN278" s="3"/>
      <c r="BR278" s="16"/>
      <c r="BS278" s="3"/>
      <c r="CW278" s="16"/>
      <c r="CX278" s="3"/>
    </row>
    <row r="279" spans="7:102" x14ac:dyDescent="0.3">
      <c r="G279" s="32" t="str" cm="1">
        <f t="array" aca="1" ref="G279" ca="1">_xlfn.IFS(D279 = "",  "", D279="?", "", TODAY() &lt; D279, "A venir", TODAY() &lt; F279, "En cours", F279 &gt;= TODAY(), "Terminé", F279 &lt; TODAY(), "Terminé")</f>
        <v/>
      </c>
      <c r="AN279" s="3"/>
      <c r="BR279" s="16"/>
      <c r="BS279" s="3"/>
      <c r="CW279" s="16"/>
      <c r="CX279" s="3"/>
    </row>
    <row r="280" spans="7:102" x14ac:dyDescent="0.3">
      <c r="G280" s="32" t="str" cm="1">
        <f t="array" aca="1" ref="G280" ca="1">_xlfn.IFS(D280 = "",  "", D280="?", "", TODAY() &lt; D280, "A venir", TODAY() &lt; F280, "En cours", F280 &gt;= TODAY(), "Terminé", F280 &lt; TODAY(), "Terminé")</f>
        <v/>
      </c>
      <c r="AN280" s="3"/>
      <c r="BR280" s="16"/>
      <c r="BS280" s="3"/>
      <c r="CW280" s="16"/>
      <c r="CX280" s="3"/>
    </row>
    <row r="281" spans="7:102" x14ac:dyDescent="0.3">
      <c r="G281" s="32" t="str" cm="1">
        <f t="array" aca="1" ref="G281" ca="1">_xlfn.IFS(D281 = "",  "", D281="?", "", TODAY() &lt; D281, "A venir", TODAY() &lt; F281, "En cours", F281 &gt;= TODAY(), "Terminé", F281 &lt; TODAY(), "Terminé")</f>
        <v/>
      </c>
      <c r="AN281" s="3"/>
      <c r="BR281" s="16"/>
      <c r="BS281" s="3"/>
      <c r="CW281" s="16"/>
      <c r="CX281" s="3"/>
    </row>
    <row r="282" spans="7:102" x14ac:dyDescent="0.3">
      <c r="G282" s="32" t="str" cm="1">
        <f t="array" aca="1" ref="G282" ca="1">_xlfn.IFS(D282 = "",  "", D282="?", "", TODAY() &lt; D282, "A venir", TODAY() &lt; F282, "En cours", F282 &gt;= TODAY(), "Terminé", F282 &lt; TODAY(), "Terminé")</f>
        <v/>
      </c>
      <c r="AN282" s="3"/>
      <c r="BR282" s="16"/>
      <c r="BS282" s="3"/>
      <c r="CW282" s="16"/>
      <c r="CX282" s="3"/>
    </row>
    <row r="283" spans="7:102" x14ac:dyDescent="0.3">
      <c r="G283" s="32" t="str" cm="1">
        <f t="array" aca="1" ref="G283" ca="1">_xlfn.IFS(D283 = "",  "", D283="?", "", TODAY() &lt; D283, "A venir", TODAY() &lt; F283, "En cours", F283 &gt;= TODAY(), "Terminé", F283 &lt; TODAY(), "Terminé")</f>
        <v/>
      </c>
      <c r="AN283" s="3"/>
      <c r="BR283" s="16"/>
      <c r="BS283" s="3"/>
      <c r="CW283" s="16"/>
      <c r="CX283" s="3"/>
    </row>
    <row r="284" spans="7:102" x14ac:dyDescent="0.3">
      <c r="G284" s="32" t="str" cm="1">
        <f t="array" aca="1" ref="G284" ca="1">_xlfn.IFS(D284 = "",  "", D284="?", "", TODAY() &lt; D284, "A venir", TODAY() &lt; F284, "En cours", F284 &gt;= TODAY(), "Terminé", F284 &lt; TODAY(), "Terminé")</f>
        <v/>
      </c>
      <c r="AN284" s="3"/>
      <c r="BR284" s="16"/>
      <c r="BS284" s="3"/>
      <c r="CW284" s="16"/>
      <c r="CX284" s="3"/>
    </row>
    <row r="285" spans="7:102" x14ac:dyDescent="0.3">
      <c r="G285" s="32" t="str" cm="1">
        <f t="array" aca="1" ref="G285" ca="1">_xlfn.IFS(D285 = "",  "", D285="?", "", TODAY() &lt; D285, "A venir", TODAY() &lt; F285, "En cours", F285 &gt;= TODAY(), "Terminé", F285 &lt; TODAY(), "Terminé")</f>
        <v/>
      </c>
      <c r="AN285" s="3"/>
      <c r="BR285" s="16"/>
      <c r="BS285" s="3"/>
      <c r="CW285" s="16"/>
      <c r="CX285" s="3"/>
    </row>
    <row r="286" spans="7:102" x14ac:dyDescent="0.3">
      <c r="G286" s="32" t="str" cm="1">
        <f t="array" aca="1" ref="G286" ca="1">_xlfn.IFS(D286 = "",  "", D286="?", "", TODAY() &lt; D286, "A venir", TODAY() &lt; F286, "En cours", F286 &gt;= TODAY(), "Terminé", F286 &lt; TODAY(), "Terminé")</f>
        <v/>
      </c>
      <c r="AN286" s="3"/>
      <c r="BR286" s="16"/>
      <c r="BS286" s="3"/>
      <c r="CW286" s="16"/>
      <c r="CX286" s="3"/>
    </row>
    <row r="287" spans="7:102" x14ac:dyDescent="0.3">
      <c r="G287" s="32" t="str" cm="1">
        <f t="array" aca="1" ref="G287" ca="1">_xlfn.IFS(D287 = "",  "", D287="?", "", TODAY() &lt; D287, "A venir", TODAY() &lt; F287, "En cours", F287 &gt;= TODAY(), "Terminé", F287 &lt; TODAY(), "Terminé")</f>
        <v/>
      </c>
      <c r="AN287" s="3"/>
      <c r="BR287" s="16"/>
      <c r="BS287" s="3"/>
      <c r="CW287" s="16"/>
      <c r="CX287" s="3"/>
    </row>
    <row r="288" spans="7:102" x14ac:dyDescent="0.3">
      <c r="G288" s="32" t="str" cm="1">
        <f t="array" aca="1" ref="G288" ca="1">_xlfn.IFS(D288 = "",  "", D288="?", "", TODAY() &lt; D288, "A venir", TODAY() &lt; F288, "En cours", F288 &gt;= TODAY(), "Terminé", F288 &lt; TODAY(), "Terminé")</f>
        <v/>
      </c>
      <c r="AN288" s="3"/>
      <c r="BR288" s="16"/>
      <c r="BS288" s="3"/>
      <c r="CW288" s="16"/>
      <c r="CX288" s="3"/>
    </row>
    <row r="289" spans="7:102" x14ac:dyDescent="0.3">
      <c r="G289" s="32" t="str" cm="1">
        <f t="array" aca="1" ref="G289" ca="1">_xlfn.IFS(D289 = "",  "", D289="?", "", TODAY() &lt; D289, "A venir", TODAY() &lt; F289, "En cours", F289 &gt;= TODAY(), "Terminé", F289 &lt; TODAY(), "Terminé")</f>
        <v/>
      </c>
      <c r="AN289" s="3"/>
      <c r="BR289" s="16"/>
      <c r="BS289" s="3"/>
      <c r="CW289" s="16"/>
      <c r="CX289" s="3"/>
    </row>
    <row r="290" spans="7:102" x14ac:dyDescent="0.3">
      <c r="G290" s="32" t="str" cm="1">
        <f t="array" aca="1" ref="G290" ca="1">_xlfn.IFS(D290 = "",  "", D290="?", "", TODAY() &lt; D290, "A venir", TODAY() &lt; F290, "En cours", F290 &gt;= TODAY(), "Terminé", F290 &lt; TODAY(), "Terminé")</f>
        <v/>
      </c>
      <c r="AN290" s="3"/>
      <c r="BR290" s="16"/>
      <c r="BS290" s="3"/>
      <c r="CW290" s="16"/>
      <c r="CX290" s="3"/>
    </row>
    <row r="291" spans="7:102" x14ac:dyDescent="0.3">
      <c r="G291" s="32" t="str" cm="1">
        <f t="array" aca="1" ref="G291" ca="1">_xlfn.IFS(D291 = "",  "", D291="?", "", TODAY() &lt; D291, "A venir", TODAY() &lt; F291, "En cours", F291 &gt;= TODAY(), "Terminé", F291 &lt; TODAY(), "Terminé")</f>
        <v/>
      </c>
      <c r="AN291" s="3"/>
      <c r="BR291" s="16"/>
      <c r="BS291" s="3"/>
      <c r="CW291" s="16"/>
      <c r="CX291" s="3"/>
    </row>
    <row r="292" spans="7:102" x14ac:dyDescent="0.3">
      <c r="G292" s="32" t="str" cm="1">
        <f t="array" aca="1" ref="G292" ca="1">_xlfn.IFS(D292 = "",  "", D292="?", "", TODAY() &lt; D292, "A venir", TODAY() &lt; F292, "En cours", F292 &gt;= TODAY(), "Terminé", F292 &lt; TODAY(), "Terminé")</f>
        <v/>
      </c>
      <c r="AN292" s="3"/>
      <c r="BR292" s="16"/>
      <c r="BS292" s="3"/>
      <c r="CW292" s="16"/>
      <c r="CX292" s="3"/>
    </row>
    <row r="293" spans="7:102" x14ac:dyDescent="0.3">
      <c r="G293" s="32" t="str" cm="1">
        <f t="array" aca="1" ref="G293" ca="1">_xlfn.IFS(D293 = "",  "", D293="?", "", TODAY() &lt; D293, "A venir", TODAY() &lt; F293, "En cours", F293 &gt;= TODAY(), "Terminé", F293 &lt; TODAY(), "Terminé")</f>
        <v/>
      </c>
      <c r="AN293" s="3"/>
      <c r="BR293" s="16"/>
      <c r="BS293" s="3"/>
      <c r="CW293" s="16"/>
      <c r="CX293" s="3"/>
    </row>
    <row r="294" spans="7:102" x14ac:dyDescent="0.3">
      <c r="G294" s="32" t="str" cm="1">
        <f t="array" aca="1" ref="G294" ca="1">_xlfn.IFS(D294 = "",  "", D294="?", "", TODAY() &lt; D294, "A venir", TODAY() &lt; F294, "En cours", F294 &gt;= TODAY(), "Terminé", F294 &lt; TODAY(), "Terminé")</f>
        <v/>
      </c>
      <c r="AN294" s="3"/>
      <c r="BR294" s="16"/>
      <c r="BS294" s="3"/>
      <c r="CW294" s="16"/>
      <c r="CX294" s="3"/>
    </row>
    <row r="295" spans="7:102" x14ac:dyDescent="0.3">
      <c r="G295" s="32" t="str" cm="1">
        <f t="array" aca="1" ref="G295" ca="1">_xlfn.IFS(D295 = "",  "", D295="?", "", TODAY() &lt; D295, "A venir", TODAY() &lt; F295, "En cours", F295 &gt;= TODAY(), "Terminé", F295 &lt; TODAY(), "Terminé")</f>
        <v/>
      </c>
      <c r="AN295" s="3"/>
      <c r="BR295" s="16"/>
      <c r="BS295" s="3"/>
      <c r="CW295" s="16"/>
      <c r="CX295" s="3"/>
    </row>
    <row r="296" spans="7:102" x14ac:dyDescent="0.3">
      <c r="G296" s="32" t="str" cm="1">
        <f t="array" aca="1" ref="G296" ca="1">_xlfn.IFS(D296 = "",  "", D296="?", "", TODAY() &lt; D296, "A venir", TODAY() &lt; F296, "En cours", F296 &gt;= TODAY(), "Terminé", F296 &lt; TODAY(), "Terminé")</f>
        <v/>
      </c>
      <c r="AN296" s="3"/>
      <c r="BR296" s="16"/>
      <c r="BS296" s="3"/>
      <c r="CW296" s="16"/>
      <c r="CX296" s="3"/>
    </row>
    <row r="297" spans="7:102" x14ac:dyDescent="0.3">
      <c r="G297" s="32" t="str" cm="1">
        <f t="array" aca="1" ref="G297" ca="1">_xlfn.IFS(D297 = "",  "", D297="?", "", TODAY() &lt; D297, "A venir", TODAY() &lt; F297, "En cours", F297 &gt;= TODAY(), "Terminé", F297 &lt; TODAY(), "Terminé")</f>
        <v/>
      </c>
      <c r="AN297" s="3"/>
      <c r="BR297" s="16"/>
      <c r="BS297" s="3"/>
      <c r="CW297" s="16"/>
      <c r="CX297" s="3"/>
    </row>
    <row r="298" spans="7:102" x14ac:dyDescent="0.3">
      <c r="AN298" s="3"/>
      <c r="BR298" s="16"/>
      <c r="BS298" s="3"/>
      <c r="CW298" s="16"/>
      <c r="CX298" s="3"/>
    </row>
    <row r="299" spans="7:102" x14ac:dyDescent="0.3">
      <c r="AN299" s="3"/>
      <c r="BR299" s="16"/>
      <c r="BS299" s="3"/>
      <c r="CW299" s="16"/>
      <c r="CX299" s="3"/>
    </row>
    <row r="300" spans="7:102" x14ac:dyDescent="0.3">
      <c r="AN300" s="3"/>
      <c r="BR300" s="16"/>
      <c r="BS300" s="3"/>
      <c r="CW300" s="16"/>
      <c r="CX300" s="3"/>
    </row>
    <row r="301" spans="7:102" x14ac:dyDescent="0.3">
      <c r="AN301" s="3"/>
      <c r="BR301" s="16"/>
      <c r="BS301" s="3"/>
      <c r="CW301" s="16"/>
      <c r="CX301" s="3"/>
    </row>
    <row r="302" spans="7:102" x14ac:dyDescent="0.3">
      <c r="AN302" s="3"/>
      <c r="BR302" s="16"/>
      <c r="BS302" s="3"/>
      <c r="CW302" s="16"/>
      <c r="CX302" s="3"/>
    </row>
    <row r="303" spans="7:102" x14ac:dyDescent="0.3">
      <c r="AN303" s="3"/>
      <c r="BR303" s="16"/>
      <c r="BS303" s="3"/>
      <c r="CW303" s="16"/>
      <c r="CX303" s="3"/>
    </row>
    <row r="304" spans="7:102" x14ac:dyDescent="0.3">
      <c r="AN304" s="3"/>
      <c r="BR304" s="16"/>
      <c r="BS304" s="3"/>
      <c r="CW304" s="16"/>
      <c r="CX304" s="3"/>
    </row>
    <row r="305" spans="40:102" x14ac:dyDescent="0.3">
      <c r="AN305" s="3"/>
      <c r="BR305" s="16"/>
      <c r="BS305" s="3"/>
      <c r="CW305" s="16"/>
      <c r="CX305" s="3"/>
    </row>
    <row r="306" spans="40:102" x14ac:dyDescent="0.3">
      <c r="AN306" s="3"/>
      <c r="BR306" s="16"/>
      <c r="BS306" s="3"/>
      <c r="CW306" s="16"/>
      <c r="CX306" s="3"/>
    </row>
    <row r="307" spans="40:102" x14ac:dyDescent="0.3">
      <c r="AN307" s="3"/>
      <c r="BR307" s="16"/>
      <c r="BS307" s="3"/>
      <c r="CW307" s="16"/>
      <c r="CX307" s="3"/>
    </row>
    <row r="308" spans="40:102" x14ac:dyDescent="0.3">
      <c r="AN308" s="3"/>
      <c r="BR308" s="16"/>
      <c r="BS308" s="3"/>
      <c r="CW308" s="16"/>
      <c r="CX308" s="3"/>
    </row>
    <row r="309" spans="40:102" x14ac:dyDescent="0.3">
      <c r="AN309" s="3"/>
      <c r="BR309" s="16"/>
      <c r="BS309" s="3"/>
      <c r="CW309" s="16"/>
      <c r="CX309" s="3"/>
    </row>
    <row r="310" spans="40:102" x14ac:dyDescent="0.3">
      <c r="AN310" s="3"/>
      <c r="BR310" s="16"/>
      <c r="BS310" s="3"/>
      <c r="CW310" s="16"/>
      <c r="CX310" s="3"/>
    </row>
    <row r="311" spans="40:102" x14ac:dyDescent="0.3">
      <c r="AN311" s="3"/>
      <c r="BR311" s="16"/>
      <c r="BS311" s="3"/>
      <c r="CW311" s="16"/>
      <c r="CX311" s="3"/>
    </row>
    <row r="312" spans="40:102" x14ac:dyDescent="0.3">
      <c r="AN312" s="3"/>
      <c r="BR312" s="16"/>
      <c r="BS312" s="3"/>
      <c r="CW312" s="16"/>
      <c r="CX312" s="3"/>
    </row>
    <row r="313" spans="40:102" x14ac:dyDescent="0.3">
      <c r="AN313" s="3"/>
      <c r="BR313" s="16"/>
      <c r="BS313" s="3"/>
      <c r="CW313" s="16"/>
      <c r="CX313" s="3"/>
    </row>
    <row r="314" spans="40:102" x14ac:dyDescent="0.3">
      <c r="AN314" s="3"/>
      <c r="BR314" s="16"/>
      <c r="BS314" s="3"/>
      <c r="CW314" s="16"/>
      <c r="CX314" s="3"/>
    </row>
    <row r="315" spans="40:102" x14ac:dyDescent="0.3">
      <c r="AN315" s="3"/>
      <c r="BR315" s="16"/>
      <c r="BS315" s="3"/>
      <c r="CW315" s="16"/>
      <c r="CX315" s="3"/>
    </row>
    <row r="316" spans="40:102" x14ac:dyDescent="0.3">
      <c r="AN316" s="3"/>
      <c r="BR316" s="16"/>
      <c r="BS316" s="3"/>
      <c r="CW316" s="16"/>
      <c r="CX316" s="3"/>
    </row>
    <row r="317" spans="40:102" x14ac:dyDescent="0.3">
      <c r="AN317" s="3"/>
      <c r="BR317" s="16"/>
      <c r="BS317" s="3"/>
      <c r="CW317" s="16"/>
      <c r="CX317" s="3"/>
    </row>
    <row r="318" spans="40:102" x14ac:dyDescent="0.3">
      <c r="AN318" s="3"/>
      <c r="BR318" s="16"/>
      <c r="BS318" s="3"/>
      <c r="CW318" s="16"/>
      <c r="CX318" s="3"/>
    </row>
    <row r="319" spans="40:102" x14ac:dyDescent="0.3">
      <c r="AN319" s="3"/>
      <c r="BR319" s="16"/>
      <c r="BS319" s="3"/>
      <c r="CW319" s="16"/>
      <c r="CX319" s="3"/>
    </row>
    <row r="320" spans="40:102" x14ac:dyDescent="0.3">
      <c r="AN320" s="3"/>
      <c r="BR320" s="16"/>
      <c r="BS320" s="3"/>
      <c r="CW320" s="16"/>
      <c r="CX320" s="3"/>
    </row>
    <row r="321" spans="40:102" x14ac:dyDescent="0.3">
      <c r="AN321" s="3"/>
      <c r="BR321" s="16"/>
      <c r="BS321" s="3"/>
      <c r="CW321" s="16"/>
      <c r="CX321" s="3"/>
    </row>
    <row r="322" spans="40:102" x14ac:dyDescent="0.3">
      <c r="AN322" s="3"/>
      <c r="BR322" s="16"/>
      <c r="BS322" s="3"/>
      <c r="CW322" s="16"/>
      <c r="CX322" s="3"/>
    </row>
    <row r="323" spans="40:102" x14ac:dyDescent="0.3">
      <c r="AN323" s="3"/>
      <c r="BR323" s="16"/>
      <c r="BS323" s="3"/>
      <c r="CW323" s="16"/>
      <c r="CX323" s="3"/>
    </row>
    <row r="324" spans="40:102" x14ac:dyDescent="0.3">
      <c r="AN324" s="3"/>
      <c r="BR324" s="16"/>
      <c r="BS324" s="3"/>
      <c r="CW324" s="16"/>
      <c r="CX324" s="3"/>
    </row>
    <row r="325" spans="40:102" x14ac:dyDescent="0.3">
      <c r="AN325" s="3"/>
      <c r="BR325" s="16"/>
      <c r="BS325" s="3"/>
      <c r="CW325" s="16"/>
      <c r="CX325" s="3"/>
    </row>
    <row r="326" spans="40:102" x14ac:dyDescent="0.3">
      <c r="AN326" s="3"/>
      <c r="BR326" s="16"/>
      <c r="BS326" s="3"/>
      <c r="CW326" s="16"/>
      <c r="CX326" s="3"/>
    </row>
    <row r="327" spans="40:102" x14ac:dyDescent="0.3">
      <c r="AN327" s="3"/>
      <c r="BR327" s="16"/>
      <c r="BS327" s="3"/>
      <c r="CW327" s="16"/>
      <c r="CX327" s="3"/>
    </row>
    <row r="328" spans="40:102" x14ac:dyDescent="0.3">
      <c r="AN328" s="3"/>
      <c r="BR328" s="16"/>
      <c r="BS328" s="3"/>
      <c r="CW328" s="16"/>
      <c r="CX328" s="3"/>
    </row>
    <row r="329" spans="40:102" x14ac:dyDescent="0.3">
      <c r="AN329" s="3"/>
      <c r="BR329" s="16"/>
      <c r="BS329" s="3"/>
      <c r="CW329" s="16"/>
      <c r="CX329" s="3"/>
    </row>
    <row r="330" spans="40:102" x14ac:dyDescent="0.3">
      <c r="AN330" s="3"/>
      <c r="BR330" s="16"/>
      <c r="BS330" s="3"/>
      <c r="CW330" s="16"/>
      <c r="CX330" s="3"/>
    </row>
    <row r="331" spans="40:102" x14ac:dyDescent="0.3">
      <c r="AN331" s="3"/>
      <c r="BR331" s="16"/>
      <c r="BS331" s="3"/>
      <c r="CW331" s="16"/>
      <c r="CX331" s="3"/>
    </row>
    <row r="332" spans="40:102" x14ac:dyDescent="0.3">
      <c r="AN332" s="3"/>
      <c r="BR332" s="16"/>
      <c r="BS332" s="3"/>
      <c r="CW332" s="16"/>
      <c r="CX332" s="3"/>
    </row>
    <row r="333" spans="40:102" x14ac:dyDescent="0.3">
      <c r="AN333" s="3"/>
      <c r="BR333" s="16"/>
      <c r="BS333" s="3"/>
      <c r="CW333" s="16"/>
      <c r="CX333" s="3"/>
    </row>
    <row r="334" spans="40:102" x14ac:dyDescent="0.3">
      <c r="AN334" s="3"/>
      <c r="BR334" s="16"/>
      <c r="BS334" s="3"/>
      <c r="CW334" s="16"/>
      <c r="CX334" s="3"/>
    </row>
    <row r="335" spans="40:102" x14ac:dyDescent="0.3">
      <c r="AN335" s="3"/>
      <c r="BR335" s="16"/>
      <c r="BS335" s="3"/>
      <c r="CW335" s="16"/>
      <c r="CX335" s="3"/>
    </row>
    <row r="336" spans="40:102" x14ac:dyDescent="0.3">
      <c r="AN336" s="3"/>
      <c r="BR336" s="16"/>
      <c r="BS336" s="3"/>
      <c r="CW336" s="16"/>
      <c r="CX336" s="3"/>
    </row>
    <row r="337" spans="40:102" x14ac:dyDescent="0.3">
      <c r="AN337" s="3"/>
      <c r="BR337" s="16"/>
      <c r="BS337" s="3"/>
      <c r="CW337" s="16"/>
      <c r="CX337" s="3"/>
    </row>
    <row r="338" spans="40:102" x14ac:dyDescent="0.3">
      <c r="AN338" s="3"/>
      <c r="BR338" s="16"/>
      <c r="BS338" s="3"/>
      <c r="CW338" s="16"/>
      <c r="CX338" s="3"/>
    </row>
    <row r="339" spans="40:102" x14ac:dyDescent="0.3">
      <c r="AN339" s="3"/>
      <c r="BR339" s="16"/>
      <c r="BS339" s="3"/>
      <c r="CW339" s="16"/>
      <c r="CX339" s="3"/>
    </row>
    <row r="340" spans="40:102" x14ac:dyDescent="0.3">
      <c r="AN340" s="3"/>
      <c r="BR340" s="16"/>
      <c r="BS340" s="3"/>
      <c r="CW340" s="16"/>
      <c r="CX340" s="3"/>
    </row>
    <row r="341" spans="40:102" x14ac:dyDescent="0.3">
      <c r="AN341" s="3"/>
      <c r="BR341" s="16"/>
      <c r="BS341" s="3"/>
      <c r="CW341" s="16"/>
      <c r="CX341" s="3"/>
    </row>
    <row r="342" spans="40:102" x14ac:dyDescent="0.3">
      <c r="AN342" s="3"/>
      <c r="BR342" s="16"/>
      <c r="BS342" s="3"/>
      <c r="CW342" s="16"/>
      <c r="CX342" s="3"/>
    </row>
    <row r="343" spans="40:102" x14ac:dyDescent="0.3">
      <c r="AN343" s="3"/>
      <c r="BR343" s="16"/>
      <c r="BS343" s="3"/>
      <c r="CW343" s="16"/>
      <c r="CX343" s="3"/>
    </row>
    <row r="344" spans="40:102" x14ac:dyDescent="0.3">
      <c r="AN344" s="3"/>
      <c r="BR344" s="16"/>
      <c r="BS344" s="3"/>
      <c r="CW344" s="16"/>
      <c r="CX344" s="3"/>
    </row>
    <row r="345" spans="40:102" x14ac:dyDescent="0.3">
      <c r="AN345" s="3"/>
      <c r="BR345" s="16"/>
      <c r="BS345" s="3"/>
      <c r="CW345" s="16"/>
      <c r="CX345" s="3"/>
    </row>
    <row r="346" spans="40:102" x14ac:dyDescent="0.3">
      <c r="AN346" s="3"/>
      <c r="BR346" s="16"/>
      <c r="BS346" s="3"/>
      <c r="CW346" s="16"/>
      <c r="CX346" s="3"/>
    </row>
    <row r="347" spans="40:102" x14ac:dyDescent="0.3">
      <c r="AN347" s="3"/>
      <c r="BR347" s="16"/>
      <c r="BS347" s="3"/>
      <c r="CW347" s="16"/>
      <c r="CX347" s="3"/>
    </row>
    <row r="348" spans="40:102" x14ac:dyDescent="0.3">
      <c r="AN348" s="3"/>
      <c r="BR348" s="16"/>
      <c r="BS348" s="3"/>
      <c r="CW348" s="16"/>
      <c r="CX348" s="3"/>
    </row>
    <row r="349" spans="40:102" x14ac:dyDescent="0.3">
      <c r="AN349" s="3"/>
      <c r="BR349" s="16"/>
      <c r="BS349" s="3"/>
      <c r="CW349" s="16"/>
      <c r="CX349" s="3"/>
    </row>
    <row r="350" spans="40:102" x14ac:dyDescent="0.3">
      <c r="AN350" s="3"/>
      <c r="BR350" s="16"/>
      <c r="BS350" s="3"/>
      <c r="CW350" s="16"/>
      <c r="CX350" s="3"/>
    </row>
    <row r="351" spans="40:102" x14ac:dyDescent="0.3">
      <c r="AN351" s="3"/>
      <c r="BR351" s="16"/>
      <c r="BS351" s="3"/>
      <c r="CW351" s="16"/>
      <c r="CX351" s="3"/>
    </row>
    <row r="352" spans="40:102" x14ac:dyDescent="0.3">
      <c r="AN352" s="3"/>
      <c r="BR352" s="16"/>
      <c r="BS352" s="3"/>
      <c r="CW352" s="16"/>
      <c r="CX352" s="3"/>
    </row>
    <row r="353" spans="40:102" x14ac:dyDescent="0.3">
      <c r="AN353" s="3"/>
      <c r="BR353" s="16"/>
      <c r="BS353" s="3"/>
      <c r="CW353" s="16"/>
      <c r="CX353" s="3"/>
    </row>
    <row r="354" spans="40:102" x14ac:dyDescent="0.3">
      <c r="AN354" s="3"/>
      <c r="BR354" s="16"/>
      <c r="BS354" s="3"/>
      <c r="CW354" s="16"/>
      <c r="CX354" s="3"/>
    </row>
    <row r="355" spans="40:102" x14ac:dyDescent="0.3">
      <c r="AN355" s="3"/>
      <c r="BR355" s="16"/>
      <c r="BS355" s="3"/>
      <c r="CW355" s="16"/>
      <c r="CX355" s="3"/>
    </row>
    <row r="356" spans="40:102" x14ac:dyDescent="0.3">
      <c r="AN356" s="3"/>
      <c r="BR356" s="16"/>
      <c r="BS356" s="3"/>
      <c r="CW356" s="16"/>
      <c r="CX356" s="3"/>
    </row>
    <row r="357" spans="40:102" x14ac:dyDescent="0.3">
      <c r="AN357" s="3"/>
      <c r="BR357" s="16"/>
      <c r="BS357" s="3"/>
      <c r="CW357" s="16"/>
      <c r="CX357" s="3"/>
    </row>
    <row r="358" spans="40:102" x14ac:dyDescent="0.3">
      <c r="AN358" s="3"/>
      <c r="BR358" s="16"/>
      <c r="BS358" s="3"/>
      <c r="CW358" s="16"/>
      <c r="CX358" s="3"/>
    </row>
    <row r="359" spans="40:102" x14ac:dyDescent="0.3">
      <c r="AN359" s="3"/>
      <c r="BR359" s="16"/>
      <c r="BS359" s="3"/>
      <c r="CW359" s="16"/>
      <c r="CX359" s="3"/>
    </row>
    <row r="360" spans="40:102" x14ac:dyDescent="0.3">
      <c r="AN360" s="3"/>
      <c r="BR360" s="16"/>
      <c r="BS360" s="3"/>
      <c r="CW360" s="16"/>
      <c r="CX360" s="3"/>
    </row>
    <row r="361" spans="40:102" x14ac:dyDescent="0.3">
      <c r="AN361" s="3"/>
      <c r="BR361" s="16"/>
      <c r="BS361" s="3"/>
      <c r="CW361" s="16"/>
      <c r="CX361" s="3"/>
    </row>
    <row r="362" spans="40:102" x14ac:dyDescent="0.3">
      <c r="AN362" s="3"/>
      <c r="BR362" s="16"/>
      <c r="BS362" s="3"/>
      <c r="CW362" s="16"/>
      <c r="CX362" s="3"/>
    </row>
    <row r="363" spans="40:102" x14ac:dyDescent="0.3">
      <c r="AN363" s="3"/>
      <c r="BR363" s="16"/>
      <c r="BS363" s="3"/>
      <c r="CW363" s="16"/>
      <c r="CX363" s="3"/>
    </row>
    <row r="364" spans="40:102" x14ac:dyDescent="0.3">
      <c r="AN364" s="3"/>
      <c r="BR364" s="16"/>
      <c r="BS364" s="3"/>
      <c r="CW364" s="16"/>
      <c r="CX364" s="3"/>
    </row>
    <row r="365" spans="40:102" x14ac:dyDescent="0.3">
      <c r="AN365" s="3"/>
      <c r="BR365" s="16"/>
      <c r="BS365" s="3"/>
      <c r="CW365" s="16"/>
      <c r="CX365" s="3"/>
    </row>
    <row r="366" spans="40:102" x14ac:dyDescent="0.3">
      <c r="AN366" s="3"/>
      <c r="BR366" s="16"/>
      <c r="BS366" s="3"/>
      <c r="CW366" s="16"/>
      <c r="CX366" s="3"/>
    </row>
    <row r="367" spans="40:102" x14ac:dyDescent="0.3">
      <c r="AN367" s="3"/>
      <c r="BR367" s="16"/>
      <c r="BS367" s="3"/>
      <c r="CW367" s="16"/>
      <c r="CX367" s="3"/>
    </row>
    <row r="368" spans="40:102" x14ac:dyDescent="0.3">
      <c r="AN368" s="3"/>
      <c r="BR368" s="16"/>
      <c r="BS368" s="3"/>
      <c r="CW368" s="16"/>
      <c r="CX368" s="3"/>
    </row>
    <row r="369" spans="40:102" x14ac:dyDescent="0.3">
      <c r="AN369" s="3"/>
      <c r="BR369" s="16"/>
      <c r="BS369" s="3"/>
      <c r="CW369" s="16"/>
      <c r="CX369" s="3"/>
    </row>
    <row r="370" spans="40:102" x14ac:dyDescent="0.3">
      <c r="AN370" s="3"/>
      <c r="BR370" s="16"/>
      <c r="BS370" s="3"/>
      <c r="CW370" s="16"/>
      <c r="CX370" s="3"/>
    </row>
    <row r="371" spans="40:102" x14ac:dyDescent="0.3">
      <c r="AN371" s="3"/>
      <c r="BR371" s="16"/>
      <c r="BS371" s="3"/>
      <c r="CW371" s="16"/>
      <c r="CX371" s="3"/>
    </row>
    <row r="372" spans="40:102" x14ac:dyDescent="0.3">
      <c r="AN372" s="3"/>
      <c r="BR372" s="16"/>
      <c r="BS372" s="3"/>
      <c r="CW372" s="16"/>
      <c r="CX372" s="3"/>
    </row>
    <row r="373" spans="40:102" x14ac:dyDescent="0.3">
      <c r="AN373" s="3"/>
      <c r="BR373" s="16"/>
      <c r="BS373" s="3"/>
      <c r="CW373" s="16"/>
      <c r="CX373" s="3"/>
    </row>
    <row r="374" spans="40:102" x14ac:dyDescent="0.3">
      <c r="AN374" s="3"/>
      <c r="BR374" s="16"/>
      <c r="BS374" s="3"/>
      <c r="CW374" s="16"/>
      <c r="CX374" s="3"/>
    </row>
    <row r="375" spans="40:102" x14ac:dyDescent="0.3">
      <c r="AN375" s="3"/>
      <c r="BR375" s="16"/>
      <c r="BS375" s="3"/>
      <c r="CW375" s="16"/>
      <c r="CX375" s="3"/>
    </row>
    <row r="376" spans="40:102" x14ac:dyDescent="0.3">
      <c r="AN376" s="3"/>
      <c r="BR376" s="16"/>
      <c r="BS376" s="3"/>
      <c r="CW376" s="16"/>
      <c r="CX376" s="3"/>
    </row>
    <row r="377" spans="40:102" x14ac:dyDescent="0.3">
      <c r="AN377" s="3"/>
      <c r="BR377" s="16"/>
      <c r="BS377" s="3"/>
      <c r="CW377" s="16"/>
      <c r="CX377" s="3"/>
    </row>
    <row r="378" spans="40:102" x14ac:dyDescent="0.3">
      <c r="AN378" s="3"/>
      <c r="BR378" s="16"/>
      <c r="BS378" s="3"/>
      <c r="CW378" s="16"/>
      <c r="CX378" s="3"/>
    </row>
    <row r="379" spans="40:102" x14ac:dyDescent="0.3">
      <c r="AN379" s="3"/>
      <c r="BR379" s="16"/>
      <c r="BS379" s="3"/>
      <c r="CW379" s="16"/>
      <c r="CX379" s="3"/>
    </row>
    <row r="380" spans="40:102" x14ac:dyDescent="0.3">
      <c r="AN380" s="3"/>
      <c r="BR380" s="16"/>
      <c r="BS380" s="3"/>
      <c r="CW380" s="16"/>
      <c r="CX380" s="3"/>
    </row>
    <row r="381" spans="40:102" x14ac:dyDescent="0.3">
      <c r="AN381" s="3"/>
      <c r="BR381" s="16"/>
      <c r="BS381" s="3"/>
      <c r="CW381" s="16"/>
      <c r="CX381" s="3"/>
    </row>
    <row r="382" spans="40:102" x14ac:dyDescent="0.3">
      <c r="AN382" s="3"/>
      <c r="BR382" s="16"/>
      <c r="BS382" s="3"/>
      <c r="CW382" s="16"/>
      <c r="CX382" s="3"/>
    </row>
    <row r="383" spans="40:102" x14ac:dyDescent="0.3">
      <c r="AN383" s="3"/>
      <c r="BR383" s="16"/>
      <c r="BS383" s="3"/>
      <c r="CW383" s="16"/>
      <c r="CX383" s="3"/>
    </row>
    <row r="384" spans="40:102" x14ac:dyDescent="0.3">
      <c r="AN384" s="3"/>
      <c r="BR384" s="16"/>
      <c r="BS384" s="3"/>
      <c r="CW384" s="16"/>
      <c r="CX384" s="3"/>
    </row>
    <row r="385" spans="40:102" x14ac:dyDescent="0.3">
      <c r="AN385" s="3"/>
      <c r="BR385" s="16"/>
      <c r="BS385" s="3"/>
      <c r="CW385" s="16"/>
      <c r="CX385" s="3"/>
    </row>
    <row r="386" spans="40:102" x14ac:dyDescent="0.3">
      <c r="AN386" s="3"/>
      <c r="BR386" s="16"/>
      <c r="BS386" s="3"/>
      <c r="CW386" s="16"/>
      <c r="CX386" s="3"/>
    </row>
    <row r="387" spans="40:102" x14ac:dyDescent="0.3">
      <c r="AN387" s="3"/>
      <c r="BR387" s="16"/>
      <c r="BS387" s="3"/>
      <c r="CW387" s="16"/>
      <c r="CX387" s="3"/>
    </row>
    <row r="388" spans="40:102" x14ac:dyDescent="0.3">
      <c r="AN388" s="3"/>
      <c r="BR388" s="16"/>
      <c r="BS388" s="3"/>
      <c r="CW388" s="16"/>
      <c r="CX388" s="3"/>
    </row>
    <row r="389" spans="40:102" x14ac:dyDescent="0.3">
      <c r="AN389" s="3"/>
      <c r="BR389" s="16"/>
      <c r="BS389" s="3"/>
      <c r="CW389" s="16"/>
      <c r="CX389" s="3"/>
    </row>
    <row r="390" spans="40:102" x14ac:dyDescent="0.3">
      <c r="AN390" s="3"/>
      <c r="BR390" s="16"/>
      <c r="BS390" s="3"/>
      <c r="CW390" s="16"/>
      <c r="CX390" s="3"/>
    </row>
    <row r="391" spans="40:102" x14ac:dyDescent="0.3">
      <c r="BR391" s="16"/>
      <c r="BS391" s="3"/>
      <c r="CW391" s="16"/>
      <c r="CX391" s="3"/>
    </row>
    <row r="392" spans="40:102" x14ac:dyDescent="0.3">
      <c r="BR392" s="16"/>
      <c r="BS392" s="3"/>
      <c r="CW392" s="16"/>
      <c r="CX392" s="3"/>
    </row>
    <row r="393" spans="40:102" x14ac:dyDescent="0.3">
      <c r="BR393" s="16"/>
      <c r="BS393" s="3"/>
    </row>
    <row r="394" spans="40:102" x14ac:dyDescent="0.3">
      <c r="BR394" s="16"/>
      <c r="BS394" s="3"/>
    </row>
    <row r="395" spans="40:102" x14ac:dyDescent="0.3">
      <c r="BR395" s="16"/>
      <c r="BS395" s="3"/>
    </row>
    <row r="396" spans="40:102" x14ac:dyDescent="0.3">
      <c r="BR396" s="16"/>
      <c r="BS396" s="3"/>
    </row>
    <row r="397" spans="40:102" x14ac:dyDescent="0.3">
      <c r="BR397" s="16"/>
      <c r="BS397" s="3"/>
    </row>
    <row r="398" spans="40:102" x14ac:dyDescent="0.3">
      <c r="BR398" s="16"/>
      <c r="BS398" s="3"/>
    </row>
    <row r="399" spans="40:102" x14ac:dyDescent="0.3">
      <c r="BR399" s="16"/>
      <c r="BS399" s="3"/>
    </row>
    <row r="400" spans="40:102" x14ac:dyDescent="0.3">
      <c r="BR400" s="16"/>
      <c r="BS400" s="3"/>
    </row>
    <row r="401" spans="70:71" x14ac:dyDescent="0.3">
      <c r="BR401" s="16"/>
      <c r="BS401" s="3"/>
    </row>
    <row r="402" spans="70:71" x14ac:dyDescent="0.3">
      <c r="BR402" s="16"/>
      <c r="BS402" s="3"/>
    </row>
    <row r="403" spans="70:71" x14ac:dyDescent="0.3">
      <c r="BR403" s="16"/>
      <c r="BS403" s="3"/>
    </row>
    <row r="404" spans="70:71" x14ac:dyDescent="0.3">
      <c r="BR404" s="16"/>
      <c r="BS404" s="3"/>
    </row>
    <row r="405" spans="70:71" x14ac:dyDescent="0.3">
      <c r="BR405" s="16"/>
      <c r="BS405" s="3"/>
    </row>
    <row r="406" spans="70:71" x14ac:dyDescent="0.3">
      <c r="BR406" s="16"/>
      <c r="BS406" s="3"/>
    </row>
    <row r="407" spans="70:71" x14ac:dyDescent="0.3">
      <c r="BR407" s="16"/>
      <c r="BS407" s="3"/>
    </row>
    <row r="408" spans="70:71" x14ac:dyDescent="0.3">
      <c r="BR408" s="16"/>
      <c r="BS408" s="3"/>
    </row>
    <row r="409" spans="70:71" x14ac:dyDescent="0.3">
      <c r="BR409" s="16"/>
      <c r="BS409" s="3"/>
    </row>
    <row r="410" spans="70:71" x14ac:dyDescent="0.3">
      <c r="BR410" s="16"/>
      <c r="BS410" s="3"/>
    </row>
    <row r="411" spans="70:71" x14ac:dyDescent="0.3">
      <c r="BR411" s="16"/>
      <c r="BS411" s="3"/>
    </row>
    <row r="412" spans="70:71" x14ac:dyDescent="0.3">
      <c r="BR412" s="16"/>
      <c r="BS412" s="3"/>
    </row>
    <row r="413" spans="70:71" x14ac:dyDescent="0.3">
      <c r="BR413" s="16"/>
      <c r="BS413" s="3"/>
    </row>
    <row r="414" spans="70:71" x14ac:dyDescent="0.3">
      <c r="BR414" s="16"/>
      <c r="BS414" s="3"/>
    </row>
    <row r="415" spans="70:71" x14ac:dyDescent="0.3">
      <c r="BR415" s="16"/>
      <c r="BS415" s="3"/>
    </row>
    <row r="416" spans="70:71" x14ac:dyDescent="0.3">
      <c r="BR416" s="16"/>
      <c r="BS416" s="3"/>
    </row>
    <row r="417" spans="70:71" x14ac:dyDescent="0.3">
      <c r="BR417" s="16"/>
      <c r="BS417" s="3"/>
    </row>
    <row r="418" spans="70:71" x14ac:dyDescent="0.3">
      <c r="BR418" s="16"/>
      <c r="BS418" s="3"/>
    </row>
    <row r="419" spans="70:71" x14ac:dyDescent="0.3">
      <c r="BR419" s="16"/>
      <c r="BS419" s="3"/>
    </row>
    <row r="420" spans="70:71" x14ac:dyDescent="0.3">
      <c r="BR420" s="16"/>
      <c r="BS420" s="3"/>
    </row>
    <row r="421" spans="70:71" x14ac:dyDescent="0.3">
      <c r="BR421" s="16"/>
      <c r="BS421" s="3"/>
    </row>
    <row r="422" spans="70:71" x14ac:dyDescent="0.3">
      <c r="BR422" s="16"/>
      <c r="BS422" s="3"/>
    </row>
    <row r="423" spans="70:71" x14ac:dyDescent="0.3">
      <c r="BR423" s="16"/>
      <c r="BS423" s="3"/>
    </row>
    <row r="424" spans="70:71" x14ac:dyDescent="0.3">
      <c r="BR424" s="16"/>
      <c r="BS424" s="3"/>
    </row>
    <row r="425" spans="70:71" x14ac:dyDescent="0.3">
      <c r="BR425" s="16"/>
      <c r="BS425" s="3"/>
    </row>
    <row r="426" spans="70:71" x14ac:dyDescent="0.3">
      <c r="BR426" s="16"/>
      <c r="BS426" s="3"/>
    </row>
    <row r="427" spans="70:71" x14ac:dyDescent="0.3">
      <c r="BR427" s="16"/>
      <c r="BS427" s="3"/>
    </row>
    <row r="428" spans="70:71" x14ac:dyDescent="0.3">
      <c r="BR428" s="16"/>
      <c r="BS428" s="3"/>
    </row>
    <row r="429" spans="70:71" x14ac:dyDescent="0.3">
      <c r="BR429" s="16"/>
      <c r="BS429" s="3"/>
    </row>
    <row r="430" spans="70:71" x14ac:dyDescent="0.3">
      <c r="BR430" s="16"/>
      <c r="BS430" s="3"/>
    </row>
    <row r="431" spans="70:71" x14ac:dyDescent="0.3">
      <c r="BR431" s="16"/>
      <c r="BS431" s="3"/>
    </row>
    <row r="432" spans="70:71" x14ac:dyDescent="0.3">
      <c r="BR432" s="16"/>
      <c r="BS432" s="3"/>
    </row>
    <row r="433" spans="70:71" x14ac:dyDescent="0.3">
      <c r="BR433" s="16"/>
      <c r="BS433" s="3"/>
    </row>
    <row r="434" spans="70:71" x14ac:dyDescent="0.3">
      <c r="BR434" s="16"/>
      <c r="BS434" s="3"/>
    </row>
    <row r="435" spans="70:71" x14ac:dyDescent="0.3">
      <c r="BR435" s="16"/>
      <c r="BS435" s="3"/>
    </row>
    <row r="436" spans="70:71" x14ac:dyDescent="0.3">
      <c r="BR436" s="16"/>
      <c r="BS436" s="3"/>
    </row>
    <row r="437" spans="70:71" x14ac:dyDescent="0.3">
      <c r="BR437" s="16"/>
      <c r="BS437" s="3"/>
    </row>
    <row r="438" spans="70:71" x14ac:dyDescent="0.3">
      <c r="BR438" s="16"/>
      <c r="BS438" s="3"/>
    </row>
    <row r="439" spans="70:71" x14ac:dyDescent="0.3">
      <c r="BR439" s="16"/>
      <c r="BS439" s="3"/>
    </row>
    <row r="440" spans="70:71" x14ac:dyDescent="0.3">
      <c r="BR440" s="16"/>
      <c r="BS440" s="3"/>
    </row>
    <row r="441" spans="70:71" x14ac:dyDescent="0.3">
      <c r="BR441" s="16"/>
      <c r="BS441" s="3"/>
    </row>
    <row r="442" spans="70:71" x14ac:dyDescent="0.3">
      <c r="BR442" s="16"/>
      <c r="BS442" s="3"/>
    </row>
    <row r="443" spans="70:71" x14ac:dyDescent="0.3">
      <c r="BR443" s="16"/>
      <c r="BS443" s="3"/>
    </row>
    <row r="444" spans="70:71" x14ac:dyDescent="0.3">
      <c r="BR444" s="16"/>
      <c r="BS444" s="3"/>
    </row>
    <row r="445" spans="70:71" x14ac:dyDescent="0.3">
      <c r="BR445" s="16"/>
      <c r="BS445" s="3"/>
    </row>
    <row r="446" spans="70:71" x14ac:dyDescent="0.3">
      <c r="BR446" s="16"/>
      <c r="BS446" s="3"/>
    </row>
    <row r="447" spans="70:71" x14ac:dyDescent="0.3">
      <c r="BR447" s="16"/>
      <c r="BS447" s="3"/>
    </row>
    <row r="448" spans="70:71" x14ac:dyDescent="0.3">
      <c r="BR448" s="16"/>
      <c r="BS448" s="3"/>
    </row>
    <row r="449" spans="70:71" x14ac:dyDescent="0.3">
      <c r="BR449" s="16"/>
      <c r="BS449" s="3"/>
    </row>
    <row r="450" spans="70:71" x14ac:dyDescent="0.3">
      <c r="BR450" s="16"/>
      <c r="BS450" s="3"/>
    </row>
    <row r="451" spans="70:71" x14ac:dyDescent="0.3">
      <c r="BR451" s="16"/>
      <c r="BS451" s="3"/>
    </row>
    <row r="452" spans="70:71" x14ac:dyDescent="0.3">
      <c r="BR452" s="16"/>
      <c r="BS452" s="3"/>
    </row>
    <row r="453" spans="70:71" x14ac:dyDescent="0.3">
      <c r="BR453" s="16"/>
      <c r="BS453" s="3"/>
    </row>
    <row r="454" spans="70:71" x14ac:dyDescent="0.3">
      <c r="BR454" s="16"/>
      <c r="BS454" s="3"/>
    </row>
    <row r="455" spans="70:71" x14ac:dyDescent="0.3">
      <c r="BR455" s="16"/>
      <c r="BS455" s="3"/>
    </row>
    <row r="456" spans="70:71" x14ac:dyDescent="0.3">
      <c r="BR456" s="16"/>
      <c r="BS456" s="3"/>
    </row>
    <row r="457" spans="70:71" x14ac:dyDescent="0.3">
      <c r="BR457" s="16"/>
      <c r="BS457" s="3"/>
    </row>
    <row r="458" spans="70:71" x14ac:dyDescent="0.3">
      <c r="BR458" s="16"/>
      <c r="BS458" s="3"/>
    </row>
    <row r="459" spans="70:71" x14ac:dyDescent="0.3">
      <c r="BR459" s="16"/>
      <c r="BS459" s="3"/>
    </row>
    <row r="460" spans="70:71" x14ac:dyDescent="0.3">
      <c r="BR460" s="16"/>
      <c r="BS460" s="3"/>
    </row>
    <row r="461" spans="70:71" x14ac:dyDescent="0.3">
      <c r="BR461" s="16"/>
      <c r="BS461" s="3"/>
    </row>
    <row r="462" spans="70:71" x14ac:dyDescent="0.3">
      <c r="BR462" s="16"/>
      <c r="BS462" s="3"/>
    </row>
    <row r="463" spans="70:71" x14ac:dyDescent="0.3">
      <c r="BR463" s="16"/>
      <c r="BS463" s="3"/>
    </row>
    <row r="464" spans="70:71" x14ac:dyDescent="0.3">
      <c r="BR464" s="16"/>
      <c r="BS464" s="3"/>
    </row>
    <row r="465" spans="70:71" x14ac:dyDescent="0.3">
      <c r="BR465" s="16"/>
      <c r="BS465" s="3"/>
    </row>
    <row r="466" spans="70:71" x14ac:dyDescent="0.3">
      <c r="BR466" s="16"/>
      <c r="BS466" s="3"/>
    </row>
    <row r="467" spans="70:71" x14ac:dyDescent="0.3">
      <c r="BR467" s="16"/>
      <c r="BS467" s="3"/>
    </row>
    <row r="468" spans="70:71" x14ac:dyDescent="0.3">
      <c r="BR468" s="16"/>
      <c r="BS468" s="3"/>
    </row>
    <row r="469" spans="70:71" x14ac:dyDescent="0.3">
      <c r="BR469" s="16"/>
      <c r="BS469" s="3"/>
    </row>
    <row r="470" spans="70:71" x14ac:dyDescent="0.3">
      <c r="BR470" s="16"/>
      <c r="BS470" s="3"/>
    </row>
    <row r="471" spans="70:71" x14ac:dyDescent="0.3">
      <c r="BR471" s="16"/>
      <c r="BS471" s="3"/>
    </row>
    <row r="472" spans="70:71" x14ac:dyDescent="0.3">
      <c r="BR472" s="16"/>
      <c r="BS472" s="3"/>
    </row>
    <row r="473" spans="70:71" x14ac:dyDescent="0.3">
      <c r="BR473" s="16"/>
      <c r="BS473" s="3"/>
    </row>
    <row r="474" spans="70:71" x14ac:dyDescent="0.3">
      <c r="BR474" s="16"/>
      <c r="BS474" s="3"/>
    </row>
    <row r="475" spans="70:71" x14ac:dyDescent="0.3">
      <c r="BR475" s="16"/>
      <c r="BS475" s="3"/>
    </row>
    <row r="476" spans="70:71" x14ac:dyDescent="0.3">
      <c r="BR476" s="16"/>
      <c r="BS476" s="3"/>
    </row>
    <row r="477" spans="70:71" x14ac:dyDescent="0.3">
      <c r="BR477" s="16"/>
      <c r="BS477" s="3"/>
    </row>
    <row r="478" spans="70:71" x14ac:dyDescent="0.3">
      <c r="BR478" s="16"/>
      <c r="BS478" s="3"/>
    </row>
    <row r="479" spans="70:71" x14ac:dyDescent="0.3">
      <c r="BR479" s="16"/>
      <c r="BS479" s="3"/>
    </row>
    <row r="480" spans="70:71" x14ac:dyDescent="0.3">
      <c r="BR480" s="16"/>
      <c r="BS480" s="3"/>
    </row>
    <row r="481" spans="70:71" x14ac:dyDescent="0.3">
      <c r="BR481" s="16"/>
      <c r="BS481" s="3"/>
    </row>
    <row r="482" spans="70:71" x14ac:dyDescent="0.3">
      <c r="BR482" s="16"/>
      <c r="BS482" s="3"/>
    </row>
    <row r="483" spans="70:71" x14ac:dyDescent="0.3">
      <c r="BR483" s="16"/>
      <c r="BS483" s="3"/>
    </row>
    <row r="484" spans="70:71" x14ac:dyDescent="0.3">
      <c r="BR484" s="16"/>
      <c r="BS484" s="3"/>
    </row>
    <row r="485" spans="70:71" x14ac:dyDescent="0.3">
      <c r="BR485" s="16"/>
      <c r="BS485" s="3"/>
    </row>
    <row r="486" spans="70:71" x14ac:dyDescent="0.3">
      <c r="BR486" s="16"/>
      <c r="BS486" s="3"/>
    </row>
    <row r="487" spans="70:71" x14ac:dyDescent="0.3">
      <c r="BR487" s="16"/>
      <c r="BS487" s="3"/>
    </row>
    <row r="488" spans="70:71" x14ac:dyDescent="0.3">
      <c r="BR488" s="16"/>
      <c r="BS488" s="3"/>
    </row>
    <row r="489" spans="70:71" x14ac:dyDescent="0.3">
      <c r="BR489" s="16"/>
      <c r="BS489" s="3"/>
    </row>
    <row r="490" spans="70:71" x14ac:dyDescent="0.3">
      <c r="BR490" s="16"/>
      <c r="BS490" s="3"/>
    </row>
    <row r="491" spans="70:71" x14ac:dyDescent="0.3">
      <c r="BR491" s="16"/>
      <c r="BS491" s="3"/>
    </row>
    <row r="492" spans="70:71" x14ac:dyDescent="0.3">
      <c r="BR492" s="16"/>
      <c r="BS492" s="3"/>
    </row>
    <row r="493" spans="70:71" x14ac:dyDescent="0.3">
      <c r="BR493" s="16"/>
      <c r="BS493" s="3"/>
    </row>
    <row r="494" spans="70:71" x14ac:dyDescent="0.3">
      <c r="BR494" s="16"/>
      <c r="BS494" s="3"/>
    </row>
    <row r="495" spans="70:71" x14ac:dyDescent="0.3">
      <c r="BR495" s="16"/>
      <c r="BS495" s="3"/>
    </row>
    <row r="496" spans="70:71" x14ac:dyDescent="0.3">
      <c r="BR496" s="16"/>
      <c r="BS496" s="3"/>
    </row>
    <row r="497" spans="70:71" x14ac:dyDescent="0.3">
      <c r="BR497" s="16"/>
      <c r="BS497" s="3"/>
    </row>
    <row r="498" spans="70:71" x14ac:dyDescent="0.3">
      <c r="BR498" s="16"/>
      <c r="BS498" s="3"/>
    </row>
    <row r="499" spans="70:71" x14ac:dyDescent="0.3">
      <c r="BR499" s="16"/>
      <c r="BS499" s="3"/>
    </row>
    <row r="500" spans="70:71" x14ac:dyDescent="0.3">
      <c r="BR500" s="16"/>
      <c r="BS500" s="3"/>
    </row>
    <row r="501" spans="70:71" x14ac:dyDescent="0.3">
      <c r="BR501" s="16"/>
      <c r="BS501" s="3"/>
    </row>
    <row r="502" spans="70:71" x14ac:dyDescent="0.3">
      <c r="BR502" s="16"/>
      <c r="BS502" s="3"/>
    </row>
    <row r="503" spans="70:71" x14ac:dyDescent="0.3">
      <c r="BR503" s="16"/>
      <c r="BS503" s="3"/>
    </row>
    <row r="504" spans="70:71" x14ac:dyDescent="0.3">
      <c r="BR504" s="16"/>
      <c r="BS504" s="3"/>
    </row>
    <row r="505" spans="70:71" x14ac:dyDescent="0.3">
      <c r="BR505" s="16"/>
      <c r="BS505" s="3"/>
    </row>
    <row r="506" spans="70:71" x14ac:dyDescent="0.3">
      <c r="BR506" s="16"/>
      <c r="BS506" s="3"/>
    </row>
    <row r="507" spans="70:71" x14ac:dyDescent="0.3">
      <c r="BR507" s="16"/>
      <c r="BS507" s="3"/>
    </row>
    <row r="508" spans="70:71" x14ac:dyDescent="0.3">
      <c r="BR508" s="16"/>
      <c r="BS508" s="3"/>
    </row>
    <row r="509" spans="70:71" x14ac:dyDescent="0.3">
      <c r="BR509" s="16"/>
      <c r="BS509" s="3"/>
    </row>
    <row r="510" spans="70:71" x14ac:dyDescent="0.3">
      <c r="BR510" s="16"/>
      <c r="BS510" s="3"/>
    </row>
    <row r="511" spans="70:71" x14ac:dyDescent="0.3">
      <c r="BR511" s="16"/>
      <c r="BS511" s="3"/>
    </row>
    <row r="512" spans="70:71" x14ac:dyDescent="0.3">
      <c r="BR512" s="16"/>
      <c r="BS512" s="3"/>
    </row>
    <row r="513" spans="70:71" x14ac:dyDescent="0.3">
      <c r="BR513" s="16"/>
      <c r="BS513" s="3"/>
    </row>
    <row r="514" spans="70:71" x14ac:dyDescent="0.3">
      <c r="BR514" s="16"/>
      <c r="BS514" s="3"/>
    </row>
    <row r="515" spans="70:71" x14ac:dyDescent="0.3">
      <c r="BR515" s="16"/>
      <c r="BS515" s="3"/>
    </row>
    <row r="516" spans="70:71" x14ac:dyDescent="0.3">
      <c r="BR516" s="16"/>
      <c r="BS516" s="3"/>
    </row>
    <row r="517" spans="70:71" x14ac:dyDescent="0.3">
      <c r="BR517" s="16"/>
      <c r="BS517" s="3"/>
    </row>
    <row r="518" spans="70:71" x14ac:dyDescent="0.3">
      <c r="BR518" s="16"/>
      <c r="BS518" s="3"/>
    </row>
    <row r="519" spans="70:71" x14ac:dyDescent="0.3">
      <c r="BR519" s="16"/>
      <c r="BS519" s="3"/>
    </row>
    <row r="520" spans="70:71" x14ac:dyDescent="0.3">
      <c r="BR520" s="16"/>
      <c r="BS520" s="3"/>
    </row>
    <row r="521" spans="70:71" x14ac:dyDescent="0.3">
      <c r="BR521" s="16"/>
      <c r="BS521" s="3"/>
    </row>
    <row r="522" spans="70:71" x14ac:dyDescent="0.3">
      <c r="BR522" s="16"/>
      <c r="BS522" s="3"/>
    </row>
    <row r="523" spans="70:71" x14ac:dyDescent="0.3">
      <c r="BR523" s="16"/>
      <c r="BS523" s="3"/>
    </row>
    <row r="524" spans="70:71" x14ac:dyDescent="0.3">
      <c r="BR524" s="16"/>
      <c r="BS524" s="3"/>
    </row>
    <row r="525" spans="70:71" x14ac:dyDescent="0.3">
      <c r="BR525" s="16"/>
      <c r="BS525" s="3"/>
    </row>
    <row r="526" spans="70:71" x14ac:dyDescent="0.3">
      <c r="BR526" s="16"/>
      <c r="BS526" s="3"/>
    </row>
    <row r="527" spans="70:71" x14ac:dyDescent="0.3">
      <c r="BR527" s="16"/>
      <c r="BS527" s="3"/>
    </row>
    <row r="528" spans="70:71" x14ac:dyDescent="0.3">
      <c r="BR528" s="16"/>
      <c r="BS528" s="3"/>
    </row>
    <row r="529" spans="70:71" x14ac:dyDescent="0.3">
      <c r="BR529" s="16"/>
      <c r="BS529" s="3"/>
    </row>
    <row r="530" spans="70:71" x14ac:dyDescent="0.3">
      <c r="BR530" s="16"/>
      <c r="BS530" s="3"/>
    </row>
    <row r="531" spans="70:71" x14ac:dyDescent="0.3">
      <c r="BR531" s="16"/>
      <c r="BS531" s="3"/>
    </row>
    <row r="532" spans="70:71" x14ac:dyDescent="0.3">
      <c r="BR532" s="16"/>
      <c r="BS532" s="3"/>
    </row>
    <row r="533" spans="70:71" x14ac:dyDescent="0.3">
      <c r="BR533" s="16"/>
      <c r="BS533" s="3"/>
    </row>
    <row r="534" spans="70:71" x14ac:dyDescent="0.3">
      <c r="BR534" s="16"/>
      <c r="BS534" s="3"/>
    </row>
    <row r="535" spans="70:71" x14ac:dyDescent="0.3">
      <c r="BR535" s="16"/>
      <c r="BS535" s="3"/>
    </row>
    <row r="536" spans="70:71" x14ac:dyDescent="0.3">
      <c r="BR536" s="16"/>
      <c r="BS536" s="3"/>
    </row>
    <row r="537" spans="70:71" x14ac:dyDescent="0.3">
      <c r="BR537" s="16"/>
      <c r="BS537" s="3"/>
    </row>
    <row r="538" spans="70:71" x14ac:dyDescent="0.3">
      <c r="BR538" s="16"/>
      <c r="BS538" s="3"/>
    </row>
    <row r="539" spans="70:71" x14ac:dyDescent="0.3">
      <c r="BR539" s="16"/>
      <c r="BS539" s="3"/>
    </row>
    <row r="540" spans="70:71" x14ac:dyDescent="0.3">
      <c r="BR540" s="16"/>
      <c r="BS540" s="3"/>
    </row>
    <row r="541" spans="70:71" x14ac:dyDescent="0.3">
      <c r="BR541" s="16"/>
      <c r="BS541" s="3"/>
    </row>
    <row r="542" spans="70:71" x14ac:dyDescent="0.3">
      <c r="BR542" s="16"/>
      <c r="BS542" s="3"/>
    </row>
    <row r="543" spans="70:71" x14ac:dyDescent="0.3">
      <c r="BR543" s="16"/>
      <c r="BS543" s="3"/>
    </row>
    <row r="544" spans="70:71" x14ac:dyDescent="0.3">
      <c r="BR544" s="16"/>
      <c r="BS544" s="3"/>
    </row>
    <row r="545" spans="70:71" x14ac:dyDescent="0.3">
      <c r="BR545" s="16"/>
      <c r="BS545" s="3"/>
    </row>
    <row r="546" spans="70:71" x14ac:dyDescent="0.3">
      <c r="BR546" s="16"/>
      <c r="BS546" s="3"/>
    </row>
    <row r="547" spans="70:71" x14ac:dyDescent="0.3">
      <c r="BR547" s="16"/>
      <c r="BS547" s="3"/>
    </row>
    <row r="548" spans="70:71" x14ac:dyDescent="0.3">
      <c r="BR548" s="16"/>
      <c r="BS548" s="3"/>
    </row>
    <row r="549" spans="70:71" x14ac:dyDescent="0.3">
      <c r="BR549" s="16"/>
      <c r="BS549" s="3"/>
    </row>
    <row r="550" spans="70:71" x14ac:dyDescent="0.3">
      <c r="BR550" s="16"/>
      <c r="BS550" s="3"/>
    </row>
    <row r="551" spans="70:71" x14ac:dyDescent="0.3">
      <c r="BR551" s="16"/>
      <c r="BS551" s="3"/>
    </row>
    <row r="552" spans="70:71" x14ac:dyDescent="0.3">
      <c r="BR552" s="16"/>
      <c r="BS552" s="3"/>
    </row>
    <row r="553" spans="70:71" x14ac:dyDescent="0.3">
      <c r="BR553" s="16"/>
      <c r="BS553" s="3"/>
    </row>
    <row r="554" spans="70:71" x14ac:dyDescent="0.3">
      <c r="BR554" s="16"/>
      <c r="BS554" s="3"/>
    </row>
    <row r="555" spans="70:71" x14ac:dyDescent="0.3">
      <c r="BR555" s="16"/>
      <c r="BS555" s="3"/>
    </row>
    <row r="556" spans="70:71" x14ac:dyDescent="0.3">
      <c r="BR556" s="16"/>
      <c r="BS556" s="3"/>
    </row>
    <row r="557" spans="70:71" x14ac:dyDescent="0.3">
      <c r="BR557" s="16"/>
      <c r="BS557" s="3"/>
    </row>
    <row r="558" spans="70:71" x14ac:dyDescent="0.3">
      <c r="BR558" s="16"/>
      <c r="BS558" s="3"/>
    </row>
    <row r="559" spans="70:71" x14ac:dyDescent="0.3">
      <c r="BR559" s="16"/>
      <c r="BS559" s="3"/>
    </row>
    <row r="560" spans="70:71" x14ac:dyDescent="0.3">
      <c r="BR560" s="16"/>
      <c r="BS560" s="3"/>
    </row>
    <row r="561" spans="70:71" x14ac:dyDescent="0.3">
      <c r="BR561" s="16"/>
      <c r="BS561" s="3"/>
    </row>
    <row r="562" spans="70:71" x14ac:dyDescent="0.3">
      <c r="BR562" s="16"/>
      <c r="BS562" s="3"/>
    </row>
    <row r="563" spans="70:71" x14ac:dyDescent="0.3">
      <c r="BR563" s="16"/>
      <c r="BS563" s="3"/>
    </row>
  </sheetData>
  <autoFilter ref="C1:I70" xr:uid="{89001938-D4C3-4453-B70E-5551C680062C}"/>
  <mergeCells count="3">
    <mergeCell ref="AN1:AR1"/>
    <mergeCell ref="BS1:BW1"/>
    <mergeCell ref="CX1:DB1"/>
  </mergeCells>
  <phoneticPr fontId="7" type="noConversion"/>
  <conditionalFormatting sqref="H14:H20 H1">
    <cfRule type="dataBar" priority="4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{98992BA7-C19C-49CD-8547-4EF1AA19E46F}</x14:id>
        </ext>
      </extLst>
    </cfRule>
  </conditionalFormatting>
  <conditionalFormatting sqref="H160:H161">
    <cfRule type="dataBar" priority="39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{204D0FF1-58D3-4B1C-9B3B-23BECB02EB96}</x14:id>
        </ext>
      </extLst>
    </cfRule>
  </conditionalFormatting>
  <conditionalFormatting sqref="H103:H104">
    <cfRule type="dataBar" priority="37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{6A4FD945-82E1-4683-8E94-9D2B1EC9E79C}</x14:id>
        </ext>
      </extLst>
    </cfRule>
  </conditionalFormatting>
  <conditionalFormatting sqref="G1:G5 G7:G9 G11 G22:G23 G76 G78:G81 G83:G85 G87 G89 G139:G144 G106:G112 G118:G119 G121 G123:G125 G130 G132:G134 G136:G137 G146 G148:G149 G151:G156 G160:G165 G167 G173:G176 G185:G189 G200:G203 G212:G214 G205:G208 G178:G181 G191 G193:G196 G91:G94 G96:G104 G217:G222 G224 G228:G1048576 G34:G35 G46:G47 G58:G59 G70:G74 G25:G32 G13:G20 G37:G44 G49:G56 G61:G68">
    <cfRule type="cellIs" dxfId="13" priority="34" operator="equal">
      <formula>"A venir"</formula>
    </cfRule>
    <cfRule type="cellIs" dxfId="12" priority="35" operator="equal">
      <formula>"En cours"</formula>
    </cfRule>
    <cfRule type="cellIs" dxfId="11" priority="36" operator="equal">
      <formula>"Terminé"</formula>
    </cfRule>
  </conditionalFormatting>
  <conditionalFormatting sqref="H228:H1048576 H173:H176 H130 H1:H2 H132:H134 H136:H144 H146 H148:H149 H151:H157 H160:H165 H167:H168 H178:H182 H191 H193:H197 H200:H203 H212:H214 H217:H222 H205:H209 H224:H225 H12:H36 H38:H48 H50:H60 H62:H71 H185:H189 H117:H127 H102:H115 H92:H100 H73:H90 H4:H10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{F72F2DFC-5991-4A9E-8EFC-6D67E62AE367}</x14:id>
        </ext>
      </extLst>
    </cfRule>
  </conditionalFormatting>
  <conditionalFormatting sqref="H11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{E39697AE-59A1-43F6-AB7A-71E57B42AC90}</x14:id>
        </ext>
      </extLst>
    </cfRule>
  </conditionalFormatting>
  <conditionalFormatting sqref="H217:H218">
    <cfRule type="dataBar" priority="23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{A81B43E3-AEC5-4864-A992-B2D849461838}</x14:id>
        </ext>
      </extLst>
    </cfRule>
  </conditionalFormatting>
  <conditionalFormatting sqref="G171">
    <cfRule type="cellIs" dxfId="10" priority="9" operator="equal">
      <formula>"A venir"</formula>
    </cfRule>
    <cfRule type="cellIs" dxfId="9" priority="10" operator="equal">
      <formula>"En cours"</formula>
    </cfRule>
    <cfRule type="cellIs" dxfId="8" priority="11" operator="equal">
      <formula>"Terminé"</formula>
    </cfRule>
  </conditionalFormatting>
  <conditionalFormatting sqref="H171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{545D9294-D059-48B1-90B2-5BF1EABCC819}</x14:id>
        </ext>
      </extLst>
    </cfRule>
  </conditionalFormatting>
  <conditionalFormatting sqref="J3">
    <cfRule type="expression" dxfId="7" priority="3">
      <formula>AND(J$91&gt;=$D$91, J$91&lt;=$F$91)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992BA7-C19C-49CD-8547-4EF1AA19E46F}">
            <x14:dataBar minLength="0" maxLength="100" border="1" gradient="0" direction="leftToRight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H14:H20 H1</xm:sqref>
        </x14:conditionalFormatting>
        <x14:conditionalFormatting xmlns:xm="http://schemas.microsoft.com/office/excel/2006/main">
          <x14:cfRule type="dataBar" id="{204D0FF1-58D3-4B1C-9B3B-23BECB02EB96}">
            <x14:dataBar minLength="0" maxLength="100" border="1" gradient="0" direction="leftToRight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H160:H161</xm:sqref>
        </x14:conditionalFormatting>
        <x14:conditionalFormatting xmlns:xm="http://schemas.microsoft.com/office/excel/2006/main">
          <x14:cfRule type="dataBar" id="{6A4FD945-82E1-4683-8E94-9D2B1EC9E79C}">
            <x14:dataBar minLength="0" maxLength="100" border="1" gradient="0" direction="leftToRight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H103:H104</xm:sqref>
        </x14:conditionalFormatting>
        <x14:conditionalFormatting xmlns:xm="http://schemas.microsoft.com/office/excel/2006/main">
          <x14:cfRule type="dataBar" id="{F72F2DFC-5991-4A9E-8EFC-6D67E62AE36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H228:H1048576 H173:H176 H130 H1:H2 H132:H134 H136:H144 H146 H148:H149 H151:H157 H160:H165 H167:H168 H178:H182 H191 H193:H197 H200:H203 H212:H214 H217:H222 H205:H209 H224:H225 H12:H36 H38:H48 H50:H60 H62:H71 H185:H189 H117:H127 H102:H115 H92:H100 H73:H90 H4:H10</xm:sqref>
        </x14:conditionalFormatting>
        <x14:conditionalFormatting xmlns:xm="http://schemas.microsoft.com/office/excel/2006/main">
          <x14:cfRule type="dataBar" id="{E39697AE-59A1-43F6-AB7A-71E57B42AC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H11</xm:sqref>
        </x14:conditionalFormatting>
        <x14:conditionalFormatting xmlns:xm="http://schemas.microsoft.com/office/excel/2006/main">
          <x14:cfRule type="dataBar" id="{A81B43E3-AEC5-4864-A992-B2D849461838}">
            <x14:dataBar minLength="0" maxLength="100" border="1" gradient="0" direction="leftToRight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H217:H218</xm:sqref>
        </x14:conditionalFormatting>
        <x14:conditionalFormatting xmlns:xm="http://schemas.microsoft.com/office/excel/2006/main">
          <x14:cfRule type="dataBar" id="{545D9294-D059-48B1-90B2-5BF1EABCC81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13EAC0A3-B0FD-4679-BD85-8052969999B6}">
          <x14:formula1>
            <xm:f>Données!$C$2:$E$2</xm:f>
          </x14:formula1>
          <xm:sqref>G199:G209 G184:G197 G117:G127 G129:G157 G159:G168 G170:G182 G227:G1048576 G211:G214 G216:G225 G1:G115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3870-0DDA-4CDA-B0BF-61C9CC8B6DAD}">
  <sheetPr>
    <tabColor theme="5" tint="-0.249977111117893"/>
  </sheetPr>
  <dimension ref="A1:E14"/>
  <sheetViews>
    <sheetView workbookViewId="0">
      <selection activeCell="D15" sqref="D15"/>
    </sheetView>
  </sheetViews>
  <sheetFormatPr baseColWidth="10" defaultColWidth="11.5546875" defaultRowHeight="14.4" x14ac:dyDescent="0.3"/>
  <cols>
    <col min="1" max="1" width="13.109375" style="63" customWidth="1"/>
    <col min="2" max="2" width="74.6640625" style="63" customWidth="1"/>
    <col min="3" max="3" width="20.6640625" style="63" customWidth="1"/>
    <col min="4" max="4" width="30.44140625" style="63" customWidth="1"/>
    <col min="5" max="5" width="32.109375" style="63" customWidth="1"/>
    <col min="6" max="16384" width="11.5546875" style="63"/>
  </cols>
  <sheetData>
    <row r="1" spans="1:5" x14ac:dyDescent="0.3">
      <c r="A1" s="83" t="s">
        <v>19</v>
      </c>
      <c r="B1" s="68" t="s">
        <v>24</v>
      </c>
      <c r="C1" s="83" t="s">
        <v>25</v>
      </c>
      <c r="D1" s="83" t="s">
        <v>53</v>
      </c>
      <c r="E1" s="97" t="s">
        <v>26</v>
      </c>
    </row>
    <row r="2" spans="1:5" x14ac:dyDescent="0.3">
      <c r="A2" s="68" t="s">
        <v>61</v>
      </c>
      <c r="B2" s="68" t="s">
        <v>72</v>
      </c>
      <c r="C2" s="49">
        <f>SUMIF(Suivi!C5:C230,"nom1",Suivi!E5:E230)</f>
        <v>31</v>
      </c>
      <c r="D2" s="49" t="s">
        <v>11</v>
      </c>
      <c r="E2" s="49">
        <f>97-Tableau32[[#This Row],[J-h exploités global]]</f>
        <v>66</v>
      </c>
    </row>
    <row r="3" spans="1:5" x14ac:dyDescent="0.3">
      <c r="A3" s="68" t="s">
        <v>63</v>
      </c>
      <c r="B3" s="68" t="s">
        <v>73</v>
      </c>
      <c r="C3" s="49"/>
      <c r="D3" s="49"/>
      <c r="E3" s="49">
        <f>97-Tableau32[[#This Row],[J-h exploités global]]</f>
        <v>97</v>
      </c>
    </row>
    <row r="4" spans="1:5" x14ac:dyDescent="0.3">
      <c r="A4" s="68" t="s">
        <v>62</v>
      </c>
      <c r="B4" s="68"/>
      <c r="C4" s="49"/>
      <c r="D4" s="49"/>
      <c r="E4" s="49">
        <f>97-Tableau32[[#This Row],[J-h exploités global]]</f>
        <v>97</v>
      </c>
    </row>
    <row r="5" spans="1:5" x14ac:dyDescent="0.3">
      <c r="A5" s="68" t="s">
        <v>65</v>
      </c>
      <c r="B5" s="68"/>
      <c r="C5" s="49"/>
      <c r="D5" s="49"/>
      <c r="E5" s="49">
        <f>97-Tableau32[[#This Row],[J-h exploités global]]</f>
        <v>97</v>
      </c>
    </row>
    <row r="6" spans="1:5" x14ac:dyDescent="0.3">
      <c r="A6" s="68" t="s">
        <v>66</v>
      </c>
      <c r="B6" s="68"/>
      <c r="C6" s="49"/>
      <c r="D6" s="49"/>
      <c r="E6" s="49">
        <f>97-Tableau32[[#This Row],[J-h exploités global]]</f>
        <v>97</v>
      </c>
    </row>
    <row r="7" spans="1:5" x14ac:dyDescent="0.3">
      <c r="A7" s="68" t="s">
        <v>67</v>
      </c>
      <c r="B7" s="68"/>
      <c r="C7" s="49"/>
      <c r="D7" s="49"/>
      <c r="E7" s="49">
        <f>97-Tableau32[[#This Row],[J-h exploités global]]</f>
        <v>97</v>
      </c>
    </row>
    <row r="8" spans="1:5" x14ac:dyDescent="0.3">
      <c r="A8" s="68" t="s">
        <v>68</v>
      </c>
      <c r="B8" s="68"/>
      <c r="C8" s="49"/>
      <c r="D8" s="49"/>
      <c r="E8" s="49">
        <f>97-Tableau32[[#This Row],[J-h exploités global]]</f>
        <v>97</v>
      </c>
    </row>
    <row r="9" spans="1:5" x14ac:dyDescent="0.3">
      <c r="A9" s="68" t="s">
        <v>69</v>
      </c>
      <c r="B9" s="68"/>
      <c r="C9" s="49"/>
      <c r="D9" s="49"/>
      <c r="E9" s="49">
        <f>97-Tableau32[[#This Row],[J-h exploités global]]</f>
        <v>97</v>
      </c>
    </row>
    <row r="10" spans="1:5" x14ac:dyDescent="0.3">
      <c r="A10" s="68" t="s">
        <v>70</v>
      </c>
      <c r="B10" s="68"/>
      <c r="C10" s="49"/>
      <c r="D10" s="49"/>
      <c r="E10" s="49">
        <f>97-Tableau32[[#This Row],[J-h exploités global]]</f>
        <v>97</v>
      </c>
    </row>
    <row r="11" spans="1:5" x14ac:dyDescent="0.3">
      <c r="A11" s="68" t="s">
        <v>71</v>
      </c>
      <c r="B11" s="68"/>
      <c r="C11" s="49"/>
      <c r="D11" s="49"/>
      <c r="E11" s="49">
        <f>97-Tableau32[[#This Row],[J-h exploités global]]</f>
        <v>97</v>
      </c>
    </row>
    <row r="12" spans="1:5" ht="15" thickBot="1" x14ac:dyDescent="0.35">
      <c r="A12" s="49"/>
      <c r="B12" s="49"/>
      <c r="C12" s="49"/>
      <c r="D12" s="49"/>
      <c r="E12" s="49"/>
    </row>
    <row r="13" spans="1:5" ht="15" thickBot="1" x14ac:dyDescent="0.35">
      <c r="B13" s="85" t="s">
        <v>22</v>
      </c>
      <c r="C13" s="64">
        <f>SUM(C2:C11)</f>
        <v>31</v>
      </c>
      <c r="D13" s="96"/>
    </row>
    <row r="14" spans="1:5" x14ac:dyDescent="0.3">
      <c r="D14" s="63" t="s">
        <v>75</v>
      </c>
      <c r="E14" s="63" t="s">
        <v>74</v>
      </c>
    </row>
  </sheetData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ACA3-2F07-404E-8FC1-F12E797B014B}">
  <sheetPr>
    <tabColor theme="0"/>
  </sheetPr>
  <dimension ref="A1:L25"/>
  <sheetViews>
    <sheetView workbookViewId="0">
      <selection activeCell="D10" sqref="D10"/>
    </sheetView>
  </sheetViews>
  <sheetFormatPr baseColWidth="10" defaultColWidth="11.44140625" defaultRowHeight="14.4" x14ac:dyDescent="0.3"/>
  <cols>
    <col min="1" max="1" width="13.6640625" style="12" customWidth="1"/>
    <col min="2" max="6" width="11.44140625" style="12"/>
    <col min="7" max="7" width="24.6640625" style="12" bestFit="1" customWidth="1"/>
    <col min="8" max="8" width="15.33203125" style="12" bestFit="1" customWidth="1"/>
    <col min="9" max="9" width="15.33203125" style="12" customWidth="1"/>
    <col min="10" max="10" width="11.44140625" style="12"/>
    <col min="11" max="11" width="18.88671875" style="12" customWidth="1"/>
    <col min="12" max="12" width="60.77734375" style="12" customWidth="1"/>
    <col min="13" max="16384" width="11.44140625" style="12"/>
  </cols>
  <sheetData>
    <row r="1" spans="1:12" x14ac:dyDescent="0.3">
      <c r="A1" s="1" t="s">
        <v>0</v>
      </c>
      <c r="C1" s="131" t="s">
        <v>3</v>
      </c>
      <c r="D1" s="131"/>
      <c r="E1" s="131"/>
      <c r="G1" s="1" t="s">
        <v>29</v>
      </c>
      <c r="H1" s="1" t="s">
        <v>42</v>
      </c>
      <c r="I1" s="109"/>
      <c r="J1" s="108" t="s">
        <v>44</v>
      </c>
      <c r="K1" s="108" t="s">
        <v>43</v>
      </c>
      <c r="L1" s="39" t="s">
        <v>45</v>
      </c>
    </row>
    <row r="2" spans="1:12" x14ac:dyDescent="0.3">
      <c r="A2" s="34" t="s">
        <v>76</v>
      </c>
      <c r="C2" s="27" t="s">
        <v>13</v>
      </c>
      <c r="D2" s="27" t="s">
        <v>12</v>
      </c>
      <c r="E2" s="27" t="s">
        <v>10</v>
      </c>
      <c r="G2" s="12" t="s">
        <v>30</v>
      </c>
      <c r="H2" s="109">
        <v>44562</v>
      </c>
      <c r="I2" s="109"/>
      <c r="J2" s="12">
        <v>2022</v>
      </c>
      <c r="K2" s="12">
        <v>253</v>
      </c>
    </row>
    <row r="3" spans="1:12" x14ac:dyDescent="0.3">
      <c r="A3" s="34" t="s">
        <v>77</v>
      </c>
      <c r="C3" s="37"/>
      <c r="D3" s="38"/>
      <c r="E3" s="36"/>
      <c r="F3" s="39"/>
      <c r="G3" s="12" t="s">
        <v>31</v>
      </c>
      <c r="H3" s="109">
        <v>44668</v>
      </c>
      <c r="I3" s="109"/>
      <c r="J3" s="12">
        <v>2023</v>
      </c>
      <c r="K3" s="12">
        <v>251</v>
      </c>
    </row>
    <row r="4" spans="1:12" x14ac:dyDescent="0.3">
      <c r="A4" s="34" t="s">
        <v>78</v>
      </c>
      <c r="C4" s="27"/>
      <c r="G4" s="12" t="s">
        <v>32</v>
      </c>
      <c r="H4" s="109">
        <v>44669</v>
      </c>
      <c r="I4" s="109"/>
    </row>
    <row r="5" spans="1:12" x14ac:dyDescent="0.3">
      <c r="A5" s="34" t="s">
        <v>79</v>
      </c>
      <c r="G5" s="12" t="s">
        <v>33</v>
      </c>
      <c r="H5" s="109">
        <v>44682</v>
      </c>
      <c r="I5" s="109"/>
    </row>
    <row r="6" spans="1:12" x14ac:dyDescent="0.3">
      <c r="A6" s="34" t="s">
        <v>80</v>
      </c>
      <c r="G6" s="12" t="s">
        <v>34</v>
      </c>
      <c r="H6" s="109">
        <v>44689</v>
      </c>
      <c r="I6" s="109"/>
    </row>
    <row r="7" spans="1:12" x14ac:dyDescent="0.3">
      <c r="A7" s="34" t="s">
        <v>81</v>
      </c>
      <c r="G7" s="12" t="s">
        <v>35</v>
      </c>
      <c r="H7" s="109">
        <v>44707</v>
      </c>
      <c r="I7" s="109"/>
    </row>
    <row r="8" spans="1:12" x14ac:dyDescent="0.3">
      <c r="A8" s="34" t="s">
        <v>82</v>
      </c>
      <c r="G8" s="12" t="s">
        <v>36</v>
      </c>
      <c r="H8" s="109">
        <v>44718</v>
      </c>
      <c r="I8" s="109"/>
    </row>
    <row r="9" spans="1:12" x14ac:dyDescent="0.3">
      <c r="A9" s="34" t="s">
        <v>83</v>
      </c>
      <c r="G9" s="12" t="s">
        <v>37</v>
      </c>
      <c r="H9" s="109">
        <v>44756</v>
      </c>
      <c r="I9" s="109"/>
    </row>
    <row r="10" spans="1:12" x14ac:dyDescent="0.3">
      <c r="A10" s="34" t="s">
        <v>84</v>
      </c>
      <c r="G10" s="12" t="s">
        <v>38</v>
      </c>
      <c r="H10" s="109">
        <v>44788</v>
      </c>
      <c r="I10" s="109"/>
    </row>
    <row r="11" spans="1:12" x14ac:dyDescent="0.3">
      <c r="A11" s="34" t="s">
        <v>85</v>
      </c>
      <c r="G11" s="12" t="s">
        <v>39</v>
      </c>
      <c r="H11" s="109">
        <v>44866</v>
      </c>
      <c r="I11" s="109"/>
    </row>
    <row r="12" spans="1:12" x14ac:dyDescent="0.3">
      <c r="A12" s="34" t="s">
        <v>86</v>
      </c>
      <c r="G12" s="12" t="s">
        <v>40</v>
      </c>
      <c r="H12" s="109">
        <v>44876</v>
      </c>
      <c r="I12" s="109"/>
    </row>
    <row r="13" spans="1:12" x14ac:dyDescent="0.3">
      <c r="A13" s="34" t="s">
        <v>87</v>
      </c>
      <c r="G13" s="12" t="s">
        <v>41</v>
      </c>
      <c r="H13" s="109">
        <v>44920</v>
      </c>
      <c r="I13" s="109"/>
    </row>
    <row r="14" spans="1:12" x14ac:dyDescent="0.3">
      <c r="A14" s="34" t="s">
        <v>88</v>
      </c>
      <c r="G14" s="12" t="s">
        <v>30</v>
      </c>
      <c r="H14" s="109">
        <v>44927</v>
      </c>
      <c r="I14" s="109"/>
    </row>
    <row r="15" spans="1:12" x14ac:dyDescent="0.3">
      <c r="A15" s="17"/>
      <c r="G15" s="12" t="s">
        <v>31</v>
      </c>
      <c r="H15" s="109">
        <v>45025</v>
      </c>
      <c r="I15" s="109"/>
    </row>
    <row r="16" spans="1:12" x14ac:dyDescent="0.3">
      <c r="G16" s="12" t="s">
        <v>32</v>
      </c>
      <c r="H16" s="109">
        <v>45026</v>
      </c>
      <c r="I16" s="109"/>
    </row>
    <row r="17" spans="7:9" x14ac:dyDescent="0.3">
      <c r="G17" s="12" t="s">
        <v>33</v>
      </c>
      <c r="H17" s="109">
        <v>45047</v>
      </c>
      <c r="I17" s="109"/>
    </row>
    <row r="18" spans="7:9" x14ac:dyDescent="0.3">
      <c r="G18" s="12" t="s">
        <v>34</v>
      </c>
      <c r="H18" s="109">
        <v>45054</v>
      </c>
      <c r="I18" s="109"/>
    </row>
    <row r="19" spans="7:9" x14ac:dyDescent="0.3">
      <c r="G19" s="12" t="s">
        <v>35</v>
      </c>
      <c r="H19" s="109">
        <v>45064</v>
      </c>
      <c r="I19" s="109"/>
    </row>
    <row r="20" spans="7:9" x14ac:dyDescent="0.3">
      <c r="G20" s="12" t="s">
        <v>36</v>
      </c>
      <c r="H20" s="109">
        <v>45075</v>
      </c>
      <c r="I20" s="109"/>
    </row>
    <row r="21" spans="7:9" x14ac:dyDescent="0.3">
      <c r="G21" s="12" t="s">
        <v>37</v>
      </c>
      <c r="H21" s="109">
        <v>45121</v>
      </c>
      <c r="I21" s="109"/>
    </row>
    <row r="22" spans="7:9" x14ac:dyDescent="0.3">
      <c r="G22" s="12" t="s">
        <v>38</v>
      </c>
      <c r="H22" s="109">
        <v>45153</v>
      </c>
      <c r="I22" s="109"/>
    </row>
    <row r="23" spans="7:9" x14ac:dyDescent="0.3">
      <c r="G23" s="12" t="s">
        <v>39</v>
      </c>
      <c r="H23" s="109">
        <v>45231</v>
      </c>
      <c r="I23" s="109"/>
    </row>
    <row r="24" spans="7:9" x14ac:dyDescent="0.3">
      <c r="G24" s="12" t="s">
        <v>40</v>
      </c>
      <c r="H24" s="109">
        <v>45241</v>
      </c>
      <c r="I24" s="109"/>
    </row>
    <row r="25" spans="7:9" x14ac:dyDescent="0.3">
      <c r="G25" s="12" t="s">
        <v>41</v>
      </c>
      <c r="H25" s="109">
        <v>45285</v>
      </c>
      <c r="I25" s="109"/>
    </row>
  </sheetData>
  <mergeCells count="1">
    <mergeCell ref="C1:E1"/>
  </mergeCells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30F08-53AB-4CE9-A6EA-C5E4F22052F0}">
  <sheetPr>
    <tabColor rgb="FFFFFF00"/>
  </sheetPr>
  <dimension ref="A1:D21"/>
  <sheetViews>
    <sheetView workbookViewId="0">
      <selection activeCell="C5" sqref="C5"/>
    </sheetView>
  </sheetViews>
  <sheetFormatPr baseColWidth="10" defaultColWidth="11.44140625" defaultRowHeight="14.4" x14ac:dyDescent="0.3"/>
  <cols>
    <col min="1" max="1" width="21.88671875" style="112" customWidth="1"/>
    <col min="2" max="2" width="22.6640625" style="112" customWidth="1"/>
    <col min="3" max="3" width="24.77734375" style="112" customWidth="1"/>
    <col min="4" max="4" width="23" style="112" customWidth="1"/>
    <col min="5" max="16384" width="11.44140625" style="112"/>
  </cols>
  <sheetData>
    <row r="1" spans="1:4" ht="15" thickBot="1" x14ac:dyDescent="0.35">
      <c r="A1" s="123" t="s">
        <v>47</v>
      </c>
      <c r="B1" s="114" t="s">
        <v>48</v>
      </c>
      <c r="C1" s="114" t="s">
        <v>49</v>
      </c>
      <c r="D1" s="114" t="s">
        <v>50</v>
      </c>
    </row>
    <row r="2" spans="1:4" ht="15" thickBot="1" x14ac:dyDescent="0.35">
      <c r="A2" s="124">
        <f>COUNT(Suivi!A:A)</f>
        <v>13</v>
      </c>
      <c r="B2" s="122">
        <f>COUNTIF(Suivi!A:A,1)</f>
        <v>10</v>
      </c>
      <c r="C2" s="119">
        <f>COUNTIF(Suivi!A:A,2)</f>
        <v>3</v>
      </c>
      <c r="D2" s="120">
        <f>COUNTIF(Suivi!A:A,3)</f>
        <v>0</v>
      </c>
    </row>
    <row r="3" spans="1:4" x14ac:dyDescent="0.3">
      <c r="D3" s="121"/>
    </row>
    <row r="4" spans="1:4" x14ac:dyDescent="0.3">
      <c r="A4" s="114" t="s">
        <v>46</v>
      </c>
      <c r="B4" s="114" t="s">
        <v>28</v>
      </c>
      <c r="C4" s="113"/>
      <c r="D4" s="113"/>
    </row>
    <row r="5" spans="1:4" x14ac:dyDescent="0.3">
      <c r="A5" s="115" t="s">
        <v>27</v>
      </c>
      <c r="B5" s="115" t="s">
        <v>98</v>
      </c>
      <c r="C5" s="110" t="s">
        <v>99</v>
      </c>
      <c r="D5" s="110"/>
    </row>
    <row r="6" spans="1:4" x14ac:dyDescent="0.3">
      <c r="A6" s="115" t="s">
        <v>13</v>
      </c>
      <c r="B6" s="115">
        <f ca="1">COUNTIF(Suivi!G:G,"En cours")</f>
        <v>1</v>
      </c>
      <c r="C6" s="113"/>
      <c r="D6" s="113"/>
    </row>
    <row r="7" spans="1:4" x14ac:dyDescent="0.3">
      <c r="A7" s="115" t="s">
        <v>12</v>
      </c>
      <c r="B7" s="115">
        <f ca="1">COUNTIF(Suivi!G:G,"A venir")</f>
        <v>14</v>
      </c>
      <c r="C7" s="113"/>
      <c r="D7" s="113"/>
    </row>
    <row r="8" spans="1:4" x14ac:dyDescent="0.3">
      <c r="A8" s="115" t="s">
        <v>10</v>
      </c>
      <c r="B8" s="115">
        <f ca="1">COUNTIF(Suivi!G:G,"Terminé")</f>
        <v>8</v>
      </c>
      <c r="C8" s="113"/>
      <c r="D8" s="113"/>
    </row>
    <row r="9" spans="1:4" ht="15" thickBot="1" x14ac:dyDescent="0.35">
      <c r="A9" s="116"/>
      <c r="B9" s="116"/>
      <c r="C9" s="113"/>
      <c r="D9" s="113"/>
    </row>
    <row r="10" spans="1:4" ht="15" thickBot="1" x14ac:dyDescent="0.35">
      <c r="A10" s="117" t="s">
        <v>23</v>
      </c>
      <c r="B10" s="118">
        <f ca="1">SUM(B5:B8)</f>
        <v>23</v>
      </c>
    </row>
    <row r="12" spans="1:4" x14ac:dyDescent="0.3">
      <c r="A12" s="114" t="s">
        <v>19</v>
      </c>
      <c r="B12" s="114" t="s">
        <v>51</v>
      </c>
      <c r="C12" s="114" t="s">
        <v>52</v>
      </c>
    </row>
    <row r="13" spans="1:4" x14ac:dyDescent="0.3">
      <c r="A13" s="120" t="s">
        <v>89</v>
      </c>
      <c r="B13" s="115" t="s">
        <v>98</v>
      </c>
      <c r="C13" s="115" t="s">
        <v>98</v>
      </c>
    </row>
    <row r="14" spans="1:4" x14ac:dyDescent="0.3">
      <c r="A14" s="120" t="s">
        <v>90</v>
      </c>
      <c r="B14" s="115"/>
      <c r="C14" s="115"/>
    </row>
    <row r="15" spans="1:4" x14ac:dyDescent="0.3">
      <c r="A15" s="120" t="s">
        <v>91</v>
      </c>
      <c r="B15" s="115"/>
      <c r="C15" s="115"/>
    </row>
    <row r="16" spans="1:4" x14ac:dyDescent="0.3">
      <c r="A16" s="120" t="s">
        <v>92</v>
      </c>
      <c r="B16" s="115"/>
      <c r="C16" s="115"/>
    </row>
    <row r="17" spans="1:3" x14ac:dyDescent="0.3">
      <c r="A17" s="120" t="s">
        <v>93</v>
      </c>
      <c r="B17" s="115"/>
      <c r="C17" s="115"/>
    </row>
    <row r="18" spans="1:3" x14ac:dyDescent="0.3">
      <c r="A18" s="120" t="s">
        <v>94</v>
      </c>
      <c r="B18" s="115"/>
      <c r="C18" s="115"/>
    </row>
    <row r="19" spans="1:3" x14ac:dyDescent="0.3">
      <c r="A19" s="120" t="s">
        <v>95</v>
      </c>
      <c r="B19" s="115"/>
      <c r="C19" s="115"/>
    </row>
    <row r="20" spans="1:3" x14ac:dyDescent="0.3">
      <c r="A20" s="120" t="s">
        <v>96</v>
      </c>
      <c r="B20" s="115"/>
      <c r="C20" s="115"/>
    </row>
    <row r="21" spans="1:3" x14ac:dyDescent="0.3">
      <c r="A21" s="120" t="s">
        <v>97</v>
      </c>
      <c r="B21" s="115"/>
      <c r="C21" s="115"/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DEMANDE Charge ressources</vt:lpstr>
      <vt:lpstr>Données</vt:lpstr>
      <vt:lpstr>DEMANDE Indicateurs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Mendiboure</dc:creator>
  <cp:lastModifiedBy>Anne-Sophie Mendiboure</cp:lastModifiedBy>
  <dcterms:created xsi:type="dcterms:W3CDTF">2022-08-12T07:25:37Z</dcterms:created>
  <dcterms:modified xsi:type="dcterms:W3CDTF">2022-08-28T16:09:51Z</dcterms:modified>
</cp:coreProperties>
</file>