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Jeremy/"/>
    </mc:Choice>
  </mc:AlternateContent>
  <xr:revisionPtr revIDLastSave="0" documentId="13_ncr:1_{FBA1211E-F4C5-474F-9580-EE481310FE21}" xr6:coauthVersionLast="46" xr6:coauthVersionMax="46" xr10:uidLastSave="{00000000-0000-0000-0000-000000000000}"/>
  <bookViews>
    <workbookView xWindow="1640" yWindow="500" windowWidth="33240" windowHeight="20380" activeTab="1" xr2:uid="{069EB505-416B-CC41-A697-90A1EF08B6DB}"/>
  </bookViews>
  <sheets>
    <sheet name="Mercuriale" sheetId="1" r:id="rId1"/>
    <sheet name="Tableau 2" sheetId="9" r:id="rId2"/>
    <sheet name="Recettes 2" sheetId="8" r:id="rId3"/>
  </sheets>
  <definedNames>
    <definedName name="Mercurial">Mercuriale!$A$2:$B$232</definedName>
  </definedNames>
  <calcPr calcId="191029"/>
  <pivotCaches>
    <pivotCache cacheId="98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8" l="1"/>
  <c r="J9" i="8" s="1"/>
  <c r="L9" i="8" s="1"/>
  <c r="N9" i="8" s="1"/>
  <c r="P9" i="8" s="1"/>
  <c r="H8" i="8"/>
  <c r="J8" i="8" s="1"/>
  <c r="L8" i="8" s="1"/>
  <c r="N8" i="8" s="1"/>
  <c r="P8" i="8" s="1"/>
  <c r="H7" i="8"/>
  <c r="J7" i="8" s="1"/>
  <c r="L7" i="8" s="1"/>
  <c r="N7" i="8" s="1"/>
  <c r="P7" i="8" s="1"/>
  <c r="H6" i="8"/>
  <c r="J6" i="8" s="1"/>
  <c r="L6" i="8" s="1"/>
  <c r="N6" i="8" s="1"/>
  <c r="P6" i="8" s="1"/>
  <c r="H5" i="8"/>
  <c r="J5" i="8" s="1"/>
  <c r="L5" i="8" s="1"/>
  <c r="N5" i="8" s="1"/>
  <c r="P5" i="8" s="1"/>
  <c r="H4" i="8"/>
  <c r="J4" i="8" s="1"/>
  <c r="L4" i="8" s="1"/>
  <c r="N4" i="8" s="1"/>
  <c r="P4" i="8" s="1"/>
  <c r="H3" i="8"/>
  <c r="J3" i="8" s="1"/>
  <c r="L3" i="8" s="1"/>
  <c r="N3" i="8" s="1"/>
  <c r="P3" i="8" s="1"/>
  <c r="H2" i="8"/>
  <c r="J2" i="8" s="1"/>
  <c r="L2" i="8" s="1"/>
  <c r="N2" i="8" s="1"/>
  <c r="P2" i="8" s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Huber</author>
  </authors>
  <commentList>
    <comment ref="C2" authorId="0" shapeId="0" xr:uid="{3800DF4D-5E1C-8A40-86A8-362C8D5CCD2D}">
      <text>
        <r>
          <rPr>
            <b/>
            <sz val="10"/>
            <color rgb="FF000000"/>
            <rFont val="Tahoma"/>
            <family val="2"/>
          </rPr>
          <t xml:space="preserve">Mettre  1 ere en majuscule
</t>
        </r>
      </text>
    </comment>
  </commentList>
</comments>
</file>

<file path=xl/sharedStrings.xml><?xml version="1.0" encoding="utf-8"?>
<sst xmlns="http://schemas.openxmlformats.org/spreadsheetml/2006/main" count="347" uniqueCount="273">
  <si>
    <t>NATURE</t>
  </si>
  <si>
    <t>Prix</t>
  </si>
  <si>
    <t>Ails</t>
  </si>
  <si>
    <t>Ails des ours</t>
  </si>
  <si>
    <t>Ails fumé</t>
  </si>
  <si>
    <t>Amaretto</t>
  </si>
  <si>
    <t>Anchois</t>
  </si>
  <si>
    <t>Aneth</t>
  </si>
  <si>
    <t>Anguille fumé</t>
  </si>
  <si>
    <t>Artichaut</t>
  </si>
  <si>
    <t>Artichaut bouquet</t>
  </si>
  <si>
    <t>Aubergine</t>
  </si>
  <si>
    <t>Avruga</t>
  </si>
  <si>
    <t>Badiane</t>
  </si>
  <si>
    <t>Bar</t>
  </si>
  <si>
    <t>Basilic thaï</t>
  </si>
  <si>
    <t>Betterave blanche</t>
  </si>
  <si>
    <t>Betterave crapaudine</t>
  </si>
  <si>
    <t>Betterave jaune</t>
  </si>
  <si>
    <t>Betterave rose</t>
  </si>
  <si>
    <t>Betterave rouge</t>
  </si>
  <si>
    <t>Beurre</t>
  </si>
  <si>
    <t>Beurre salé</t>
  </si>
  <si>
    <t>Beurre vege</t>
  </si>
  <si>
    <t>Bicarbonate de soude</t>
  </si>
  <si>
    <t>Blanc d’œufs</t>
  </si>
  <si>
    <t>Bœuf tartare</t>
  </si>
  <si>
    <t>Bouillon dashi</t>
  </si>
  <si>
    <t>Bouillon de bœuf</t>
  </si>
  <si>
    <t>Bouillon de légumes</t>
  </si>
  <si>
    <t>Bouillon de vola</t>
  </si>
  <si>
    <t>Brie de Meaux</t>
  </si>
  <si>
    <t>Butternut</t>
  </si>
  <si>
    <t>Cacao</t>
  </si>
  <si>
    <t>Cannelle poudre</t>
  </si>
  <si>
    <t>Câpre</t>
  </si>
  <si>
    <t>Carotte</t>
  </si>
  <si>
    <t>Cassonade</t>
  </si>
  <si>
    <t>Cèpe</t>
  </si>
  <si>
    <t>Cerise griotte</t>
  </si>
  <si>
    <t>Cerneaux de noix</t>
  </si>
  <si>
    <t>Chair de crabe</t>
  </si>
  <si>
    <t>Champagne</t>
  </si>
  <si>
    <t>Champignon de paris</t>
  </si>
  <si>
    <t>Chanterelle</t>
  </si>
  <si>
    <t>Chapelure</t>
  </si>
  <si>
    <t>Chèvre bûche cendré</t>
  </si>
  <si>
    <t>Chocolat au lait 36%</t>
  </si>
  <si>
    <t>Chocolat blanc</t>
  </si>
  <si>
    <t>Chocolat Valrhona</t>
  </si>
  <si>
    <t>Chou chinois</t>
  </si>
  <si>
    <t>Chou fleur mini</t>
  </si>
  <si>
    <t>Chou kale</t>
  </si>
  <si>
    <t>Chou rave</t>
  </si>
  <si>
    <t>Chou-fleur</t>
  </si>
  <si>
    <t>Choux fleurs blancs</t>
  </si>
  <si>
    <t>Choux fleurs violets</t>
  </si>
  <si>
    <t>Ciboulette</t>
  </si>
  <si>
    <t>Citron jaune</t>
  </si>
  <si>
    <t>Citron vert</t>
  </si>
  <si>
    <t>Citron vert jus</t>
  </si>
  <si>
    <t>Clou de girofle</t>
  </si>
  <si>
    <t>Cognac</t>
  </si>
  <si>
    <t>Colorant griotte</t>
  </si>
  <si>
    <t>Concentré de tomate</t>
  </si>
  <si>
    <t>Confit de coing</t>
  </si>
  <si>
    <t>Coriandre</t>
  </si>
  <si>
    <t>Cornichon</t>
  </si>
  <si>
    <t>Côte de bœuf</t>
  </si>
  <si>
    <t>Crème</t>
  </si>
  <si>
    <t>Crème isigny</t>
  </si>
  <si>
    <t>Crème liquide</t>
  </si>
  <si>
    <t>Crème vegetop</t>
  </si>
  <si>
    <t>Crêpe dentelle</t>
  </si>
  <si>
    <t>Croûte à bouchée</t>
  </si>
  <si>
    <t>Croûton</t>
  </si>
  <si>
    <t>Cumin</t>
  </si>
  <si>
    <t>Dorade</t>
  </si>
  <si>
    <t>Échalote</t>
  </si>
  <si>
    <t>Estragon</t>
  </si>
  <si>
    <t>Farine</t>
  </si>
  <si>
    <t>Farine de seigle</t>
  </si>
  <si>
    <t>Farine t55</t>
  </si>
  <si>
    <t>Fécule de pdt</t>
  </si>
  <si>
    <t>Fenouil</t>
  </si>
  <si>
    <t>Fenouil sec</t>
  </si>
  <si>
    <t>Feuille de brick</t>
  </si>
  <si>
    <t>Figues séchées</t>
  </si>
  <si>
    <t>Filet de bœuf</t>
  </si>
  <si>
    <t>Filet de poulet</t>
  </si>
  <si>
    <t>Fleur de sel</t>
  </si>
  <si>
    <t>Foie gras</t>
  </si>
  <si>
    <t>Fond brun veau</t>
  </si>
  <si>
    <t>Framboise</t>
  </si>
  <si>
    <t>Fromage blanc</t>
  </si>
  <si>
    <t>Fromage vacherin</t>
  </si>
  <si>
    <t>Fromage vegan</t>
  </si>
  <si>
    <t>Fumet de poisson</t>
  </si>
  <si>
    <t>Gambas</t>
  </si>
  <si>
    <t>Gélatine</t>
  </si>
  <si>
    <t>Gingembre frais</t>
  </si>
  <si>
    <t>Girolle</t>
  </si>
  <si>
    <t>Glace au lait</t>
  </si>
  <si>
    <t>Glucose</t>
  </si>
  <si>
    <t>Graisse de bœuf</t>
  </si>
  <si>
    <t>Grenade</t>
  </si>
  <si>
    <t>Huile cuisson</t>
  </si>
  <si>
    <t>Huile d'olive</t>
  </si>
  <si>
    <t>Huile de cuisson</t>
  </si>
  <si>
    <t>Huile de noix</t>
  </si>
  <si>
    <t>Huile de pépin de raisin</t>
  </si>
  <si>
    <t>Ice berg</t>
  </si>
  <si>
    <t>Jambon truffe</t>
  </si>
  <si>
    <t>Jaune d’œufs</t>
  </si>
  <si>
    <t>Jus de citron</t>
  </si>
  <si>
    <t>Jus de yuzu</t>
  </si>
  <si>
    <t>Ketchup</t>
  </si>
  <si>
    <t>Kombu royal</t>
  </si>
  <si>
    <t>Lait</t>
  </si>
  <si>
    <t>Lait concentré</t>
  </si>
  <si>
    <t>Lait d'amande</t>
  </si>
  <si>
    <t>Lait de coco</t>
  </si>
  <si>
    <t>Langoustine</t>
  </si>
  <si>
    <t>Lard pays</t>
  </si>
  <si>
    <t>Lard tranche</t>
  </si>
  <si>
    <t>Lardon</t>
  </si>
  <si>
    <t>Lardon de tofu fumé</t>
  </si>
  <si>
    <t>Laurier</t>
  </si>
  <si>
    <t>Lécithine</t>
  </si>
  <si>
    <t>Lentille verte</t>
  </si>
  <si>
    <t>Levure chimique</t>
  </si>
  <si>
    <t>Lieu jaune</t>
  </si>
  <si>
    <t>Magret de canard</t>
  </si>
  <si>
    <t>Maïzena</t>
  </si>
  <si>
    <t>Marmelade d'orange</t>
  </si>
  <si>
    <t>Mayonnaise</t>
  </si>
  <si>
    <t>Mesclun de salade</t>
  </si>
  <si>
    <t>Miel</t>
  </si>
  <si>
    <t>Mini carotte fane</t>
  </si>
  <si>
    <t>Morille</t>
  </si>
  <si>
    <t>Morue fumé</t>
  </si>
  <si>
    <t>Moutarde de Dijon</t>
  </si>
  <si>
    <t>Navet</t>
  </si>
  <si>
    <t>Navet mini</t>
  </si>
  <si>
    <t>Noisette</t>
  </si>
  <si>
    <t>Noix de muscade</t>
  </si>
  <si>
    <t>Noix de pecan</t>
  </si>
  <si>
    <t>Œufs</t>
  </si>
  <si>
    <t>Oignon</t>
  </si>
  <si>
    <t>Oignon blanc</t>
  </si>
  <si>
    <t>Oignon grelot</t>
  </si>
  <si>
    <t>Oignon rouge</t>
  </si>
  <si>
    <t>Olive noire</t>
  </si>
  <si>
    <t>Orange sanguine</t>
  </si>
  <si>
    <t>Os de veau</t>
  </si>
  <si>
    <t>Pain burger</t>
  </si>
  <si>
    <t>Pain de campagne</t>
  </si>
  <si>
    <t>Pain de mie</t>
  </si>
  <si>
    <t>Paleron de bœuf</t>
  </si>
  <si>
    <t>Panais</t>
  </si>
  <si>
    <t>Paprika</t>
  </si>
  <si>
    <t>Parmesan</t>
  </si>
  <si>
    <t>Patate douce</t>
  </si>
  <si>
    <t>Pâte à raviole</t>
  </si>
  <si>
    <t>Pâte de pistache</t>
  </si>
  <si>
    <t>Pectine</t>
  </si>
  <si>
    <t>Persil</t>
  </si>
  <si>
    <t>Pied de mouton</t>
  </si>
  <si>
    <t>Piment d'Espelette</t>
  </si>
  <si>
    <t>Pleurote</t>
  </si>
  <si>
    <t>Pleurote eryngii</t>
  </si>
  <si>
    <t>Poireau</t>
  </si>
  <si>
    <t>Poivre</t>
  </si>
  <si>
    <t>Pomme de terre</t>
  </si>
  <si>
    <t>Pomme grenaille</t>
  </si>
  <si>
    <t>Porto</t>
  </si>
  <si>
    <t>Poudre à lever</t>
  </si>
  <si>
    <t>Poudre d'amande</t>
  </si>
  <si>
    <t>Poudre de coco</t>
  </si>
  <si>
    <t>Poule lourde</t>
  </si>
  <si>
    <t>Poulet aiguillette</t>
  </si>
  <si>
    <t>Poulpe</t>
  </si>
  <si>
    <t>Pressé de bœuf</t>
  </si>
  <si>
    <t>Purée de coco</t>
  </si>
  <si>
    <t>Purée de fruit passion</t>
  </si>
  <si>
    <t>Purée de griotte</t>
  </si>
  <si>
    <t>Purée de mangue</t>
  </si>
  <si>
    <t>Purée passion</t>
  </si>
  <si>
    <t>Quasi de veau</t>
  </si>
  <si>
    <t>Quatre épices</t>
  </si>
  <si>
    <t>Quinoa blanc</t>
  </si>
  <si>
    <t>Quinoa noir</t>
  </si>
  <si>
    <t>Raisin blanc</t>
  </si>
  <si>
    <t>Ris de veau</t>
  </si>
  <si>
    <t>Risotto</t>
  </si>
  <si>
    <t>Romarin</t>
  </si>
  <si>
    <t>Safran</t>
  </si>
  <si>
    <t>Saint Jacques</t>
  </si>
  <si>
    <t>Salade romaine</t>
  </si>
  <si>
    <t>Salami piquant</t>
  </si>
  <si>
    <t>Salicorne</t>
  </si>
  <si>
    <t>Salsifis</t>
  </si>
  <si>
    <t>Sauce anglaise</t>
  </si>
  <si>
    <t>Sauce soja</t>
  </si>
  <si>
    <t>Sel</t>
  </si>
  <si>
    <t>Sel fumé</t>
  </si>
  <si>
    <t>Sirop de glucose</t>
  </si>
  <si>
    <t>Spare ribs</t>
  </si>
  <si>
    <t>Sucre</t>
  </si>
  <si>
    <t>Sucre de canne</t>
  </si>
  <si>
    <t>Sucre de coco</t>
  </si>
  <si>
    <t>Sucre glace</t>
  </si>
  <si>
    <t>Sucre poudre</t>
  </si>
  <si>
    <t>Suprême de volaille</t>
  </si>
  <si>
    <t>T-bone de veau</t>
  </si>
  <si>
    <t>Tabasco vert</t>
  </si>
  <si>
    <t>Tandoori</t>
  </si>
  <si>
    <t>Tartuffe</t>
  </si>
  <si>
    <t>Tempura</t>
  </si>
  <si>
    <t>Thym</t>
  </si>
  <si>
    <t>Tomate</t>
  </si>
  <si>
    <t>Tomate cerise</t>
  </si>
  <si>
    <t>Topinambours</t>
  </si>
  <si>
    <t>Truffe fraîche</t>
  </si>
  <si>
    <t>Turbot</t>
  </si>
  <si>
    <t>Vanille bourbon</t>
  </si>
  <si>
    <t>Vin blanc</t>
  </si>
  <si>
    <t>Vin rouge</t>
  </si>
  <si>
    <t>Vinaigre blanc</t>
  </si>
  <si>
    <t>Vinaigre d'agrume</t>
  </si>
  <si>
    <t>Vinaigre de calamansi</t>
  </si>
  <si>
    <t>Vinaigre de framboise</t>
  </si>
  <si>
    <t>Mariage</t>
  </si>
  <si>
    <t>3_1</t>
  </si>
  <si>
    <t>Poisson</t>
  </si>
  <si>
    <t>Queue de langoustine</t>
  </si>
  <si>
    <t>3_2</t>
  </si>
  <si>
    <t>Viande</t>
  </si>
  <si>
    <t>Quasi de veau roti</t>
  </si>
  <si>
    <t>3_3</t>
  </si>
  <si>
    <t>Desserts</t>
  </si>
  <si>
    <t>Entremets cerise</t>
  </si>
  <si>
    <t>Evènement</t>
  </si>
  <si>
    <t>NB Plats</t>
  </si>
  <si>
    <t>NB de plats Ordre</t>
  </si>
  <si>
    <t>Type Nourriture</t>
  </si>
  <si>
    <t>Nom du plats</t>
  </si>
  <si>
    <t>Ingrédients</t>
  </si>
  <si>
    <t>Prix au KG</t>
  </si>
  <si>
    <t>Quantité/GR</t>
  </si>
  <si>
    <t>Coût matière</t>
  </si>
  <si>
    <t>MargePC</t>
  </si>
  <si>
    <t>Coût facturé</t>
  </si>
  <si>
    <t>NB Personnes</t>
  </si>
  <si>
    <t>SS Total prix</t>
  </si>
  <si>
    <t>Marge</t>
  </si>
  <si>
    <t>Total</t>
  </si>
  <si>
    <t>(vide)</t>
  </si>
  <si>
    <t>Total général</t>
  </si>
  <si>
    <t>Total 3</t>
  </si>
  <si>
    <t>Total Queue de langoustine</t>
  </si>
  <si>
    <t>Total Quasi de veau roti</t>
  </si>
  <si>
    <t>Total Entremets cerise</t>
  </si>
  <si>
    <t>Total Mariage</t>
  </si>
  <si>
    <t>Total (vide)</t>
  </si>
  <si>
    <t>Colonne2</t>
  </si>
  <si>
    <t>Somme de Total</t>
  </si>
  <si>
    <t>Entrées</t>
  </si>
  <si>
    <t>Milieu</t>
  </si>
  <si>
    <t>Sortie</t>
  </si>
  <si>
    <t>Cuisse de grenouilles</t>
  </si>
  <si>
    <t>I5: Pourquoi lorsque j'actualise le tableau le format x,xx n'est pas conservé</t>
  </si>
  <si>
    <t>Marge I5 Pourqoi le format x,xx% n'est pas concervé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</si>
</sst>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303030"/>
      <name val="Arial"/>
      <family val="2"/>
    </font>
    <font>
      <b/>
      <sz val="10"/>
      <color rgb="FF000000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 style="medium">
        <color theme="6"/>
      </bottom>
      <diagonal/>
    </border>
    <border>
      <left style="thin">
        <color theme="6"/>
      </left>
      <right style="thin">
        <color theme="6"/>
      </right>
      <top/>
      <bottom style="medium">
        <color theme="6"/>
      </bottom>
      <diagonal/>
    </border>
  </borders>
  <cellStyleXfs count="1">
    <xf numFmtId="0" fontId="0" fillId="0" borderId="0"/>
  </cellStyleXfs>
  <cellXfs count="20">
    <xf numFmtId="0" fontId="0" fillId="0" borderId="0" xfId="0"/>
    <xf numFmtId="4" fontId="0" fillId="2" borderId="0" xfId="0" applyNumberFormat="1" applyFill="1"/>
    <xf numFmtId="0" fontId="2" fillId="0" borderId="0" xfId="0" applyFont="1"/>
    <xf numFmtId="4" fontId="0" fillId="0" borderId="0" xfId="0" applyNumberFormat="1"/>
    <xf numFmtId="10" fontId="0" fillId="0" borderId="0" xfId="0" applyNumberFormat="1"/>
    <xf numFmtId="0" fontId="0" fillId="0" borderId="0" xfId="0" pivotButton="1"/>
    <xf numFmtId="0" fontId="0" fillId="3" borderId="1" xfId="0" applyFont="1" applyFill="1" applyBorder="1"/>
    <xf numFmtId="0" fontId="0" fillId="0" borderId="1" xfId="0" applyFont="1" applyBorder="1"/>
    <xf numFmtId="4" fontId="0" fillId="3" borderId="1" xfId="0" applyNumberFormat="1" applyFont="1" applyFill="1" applyBorder="1"/>
    <xf numFmtId="9" fontId="0" fillId="3" borderId="1" xfId="0" applyNumberFormat="1" applyFont="1" applyFill="1" applyBorder="1"/>
    <xf numFmtId="2" fontId="0" fillId="3" borderId="1" xfId="0" applyNumberFormat="1" applyFont="1" applyFill="1" applyBorder="1"/>
    <xf numFmtId="4" fontId="0" fillId="0" borderId="1" xfId="0" applyNumberFormat="1" applyFont="1" applyBorder="1"/>
    <xf numFmtId="9" fontId="0" fillId="0" borderId="1" xfId="0" applyNumberFormat="1" applyFont="1" applyBorder="1"/>
    <xf numFmtId="2" fontId="0" fillId="0" borderId="1" xfId="0" applyNumberFormat="1" applyFont="1" applyBorder="1"/>
    <xf numFmtId="0" fontId="0" fillId="3" borderId="2" xfId="0" applyFont="1" applyFill="1" applyBorder="1"/>
    <xf numFmtId="0" fontId="0" fillId="0" borderId="2" xfId="0" applyFont="1" applyBorder="1"/>
    <xf numFmtId="0" fontId="1" fillId="0" borderId="3" xfId="0" applyFont="1" applyBorder="1"/>
    <xf numFmtId="0" fontId="1" fillId="0" borderId="4" xfId="0" applyFont="1" applyBorder="1"/>
    <xf numFmtId="4" fontId="1" fillId="0" borderId="4" xfId="0" applyNumberFormat="1" applyFont="1" applyBorder="1"/>
    <xf numFmtId="2" fontId="1" fillId="0" borderId="4" xfId="0" applyNumberFormat="1" applyFont="1" applyBorder="1"/>
  </cellXfs>
  <cellStyles count="1">
    <cellStyle name="Normal" xfId="0" builtinId="0"/>
  </cellStyles>
  <dxfs count="33">
    <dxf>
      <numFmt numFmtId="14" formatCode="0.00%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3" formatCode="0%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3" formatCode="0%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</dxf>
    <dxf>
      <border outline="0">
        <bottom style="medium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Huber" refreshedDate="44212.550842708333" createdVersion="6" refreshedVersion="6" minRefreshableVersion="3" recordCount="9" xr:uid="{C08E27FF-661E-A245-BB60-6D9D10378B5F}">
  <cacheSource type="worksheet">
    <worksheetSource name="Tableau3"/>
  </cacheSource>
  <cacheFields count="16">
    <cacheField name="Evènement" numFmtId="0">
      <sharedItems containsBlank="1" count="2">
        <s v="Mariage"/>
        <m/>
      </sharedItems>
    </cacheField>
    <cacheField name="NB Plats" numFmtId="0">
      <sharedItems containsString="0" containsBlank="1" containsNumber="1" containsInteger="1" minValue="3" maxValue="6" count="5">
        <n v="3"/>
        <m/>
        <n v="5" u="1"/>
        <n v="6" u="1"/>
        <n v="4" u="1"/>
      </sharedItems>
    </cacheField>
    <cacheField name="NB de plats Ordre" numFmtId="0">
      <sharedItems containsBlank="1" count="19">
        <s v="3_1"/>
        <s v="3_2"/>
        <s v="3_3"/>
        <m/>
        <s v="5_1" u="1"/>
        <s v="5_2" u="1"/>
        <s v="5_3" u="1"/>
        <s v="5_4" u="1"/>
        <s v="5_5" u="1"/>
        <s v="6_1" u="1"/>
        <s v="6_2" u="1"/>
        <s v="6_3" u="1"/>
        <s v="6_4" u="1"/>
        <s v="6_5" u="1"/>
        <s v="6_6" u="1"/>
        <s v="4_1" u="1"/>
        <s v="4_2" u="1"/>
        <s v="4_3" u="1"/>
        <s v="4_4" u="1"/>
      </sharedItems>
    </cacheField>
    <cacheField name="Colonne2" numFmtId="0">
      <sharedItems containsBlank="1"/>
    </cacheField>
    <cacheField name="Type Nourriture" numFmtId="0">
      <sharedItems containsBlank="1"/>
    </cacheField>
    <cacheField name="Nom du plats" numFmtId="0">
      <sharedItems containsBlank="1" count="19">
        <s v="Queue de langoustine"/>
        <s v="Quasi de veau roti"/>
        <s v="Entremets cerise"/>
        <m/>
        <s v="Cuisses de grenouilles" u="1"/>
        <s v="Le mille feuilles à la verticale" u="1"/>
        <s v="Assiette Fromages" u="1"/>
        <s v="Bar basse température" u="1"/>
        <s v="Foie gras au Porto et 4 épices" u="1"/>
        <s v="Pavé lieu jaune" u="1"/>
        <s v="Suprême de volaille" u="1"/>
        <s v="Céviche de Dorade" u="1"/>
        <s v="Filet de bœuf purée d'oignons" u="1"/>
        <s v="Tronçon de Turbo à la nacre" u="1"/>
        <s v="Assiette de fromages" u="1"/>
        <s v="L'éclaire pistache " u="1"/>
        <s v="Tartelette Pécan" u="1"/>
        <s v="Velouté de légumes" u="1"/>
        <s v="Ris de veau" u="1"/>
      </sharedItems>
    </cacheField>
    <cacheField name="Ingrédients" numFmtId="0">
      <sharedItems containsBlank="1" count="117">
        <s v="Langoustine"/>
        <s v="Beurre"/>
        <s v="Tandoori"/>
        <s v="Quasi de veau"/>
        <s v="Morille"/>
        <s v="Chocolat Valrhona"/>
        <s v="Crème"/>
        <s v="Chocolat blanc"/>
        <m/>
        <s v="Fécule de pdt" u="1"/>
        <s v="Artichaut" u="1"/>
        <s v="Cèpe" u="1"/>
        <s v="Avruga" u="1"/>
        <s v="Vin blanc" u="1"/>
        <s v="Oignon blanc" u="1"/>
        <s v="Miel" u="1"/>
        <s v="Oignon rouge" u="1"/>
        <s v="Topinambours" u="1"/>
        <s v="Noisette" u="1"/>
        <s v="Bouillon dashi" u="1"/>
        <s v="Pomme de terre" u="1"/>
        <s v="Bar" u="1"/>
        <s v="Anguille fumé" u="1"/>
        <s v="Chèvre bûche cendré" u="1"/>
        <s v="Framboise" u="1"/>
        <s v="Purée passion" u="1"/>
        <s v="Sauce soja" u="1"/>
        <s v="Gingembre frais" u="1"/>
        <s v="Artichaut bouquet" u="1"/>
        <s v="Sel" u="1"/>
        <s v="Cuisse de grenouilles" u="1"/>
        <s v="Carotte" u="1"/>
        <s v="Coriandre" u="1"/>
        <s v="Fond brun veau" u="1"/>
        <s v="Chocolat au lait 36%" u="1"/>
        <s v="Fenouil" u="1"/>
        <s v="Foie gras" u="1"/>
        <s v="Dorade" u="1"/>
        <s v="Échalote" u="1"/>
        <s v="Confit de coing" u="1"/>
        <s v="Sucre glace" u="1"/>
        <s v="Pomme grenaille" u="1"/>
        <s v="Mini carotte fane" u="1"/>
        <s v="Farine de seigle" u="1"/>
        <s v="Huile de cuisson" u="1"/>
        <s v="Risotto" u="1"/>
        <s v="Pectine" u="1"/>
        <s v="Piment d'Espelette" u="1"/>
        <s v="Champignon de paris" u="1"/>
        <s v="Sucre poudre" u="1"/>
        <s v="Marmelade d'orange" u="1"/>
        <s v="Kombu royal" u="1"/>
        <s v="Cassonade" u="1"/>
        <s v="Salsifis" u="1"/>
        <s v="Suprême de volaille" u="1"/>
        <s v="Bicarbonate de soude" u="1"/>
        <s v="Huile de pépin de raisin" u="1"/>
        <s v="Gélatine" u="1"/>
        <s v="Feuille de brick" u="1"/>
        <s v="Bouillon de légumes" u="1"/>
        <s v="Amaretto" u="1"/>
        <s v="Farine" u="1"/>
        <s v="Poudre à lever" u="1"/>
        <s v="Cacao" u="1"/>
        <s v="Croûton" u="1"/>
        <s v="Purée de griotte" u="1"/>
        <s v="Navet" u="1"/>
        <s v="Ails" u="1"/>
        <s v="Lard pays" u="1"/>
        <s v="Sucre" u="1"/>
        <s v="Crème liquide" u="1"/>
        <s v="Filet de bœuf" u="1"/>
        <s v="Glace au lait" u="1"/>
        <s v="Cerise griotte" u="1"/>
        <s v="Aubergine" u="1"/>
        <s v="Vin rouge" u="1"/>
        <s v="Lieu jaune" u="1"/>
        <s v="Cannelle poudre" u="1"/>
        <s v="Parmesan" u="1"/>
        <s v="Cognac" u="1"/>
        <s v="Poudre d'amande" u="1"/>
        <s v="Glucose" u="1"/>
        <s v="Raisin blanc" u="1"/>
        <s v="Ails des ours" u="1"/>
        <s v="Badiane" u="1"/>
        <s v="Fleur de sel" u="1"/>
        <s v="Fumet de poisson" u="1"/>
        <s v="Citron vert" u="1"/>
        <s v="Maïzena" u="1"/>
        <s v="Lait de coco" u="1"/>
        <s v="Panais" u="1"/>
        <s v="Huile d'olive" u="1"/>
        <s v="Colorant griotte" u="1"/>
        <s v="Champagne" u="1"/>
        <s v="Brie de Meaux" u="1"/>
        <s v="Lait concentré" u="1"/>
        <s v="Noix de pecan" u="1"/>
        <s v="Lait" u="1"/>
        <s v="Porto" u="1"/>
        <s v="Salicorne" u="1"/>
        <s v="Farine t55" u="1"/>
        <s v="Pâte de pistache" u="1"/>
        <s v="Poivre" u="1"/>
        <s v="Jaune d’œufs" u="1"/>
        <s v="Oignon" u="1"/>
        <s v="Navet mini" u="1"/>
        <s v="Poireau" u="1"/>
        <s v="Beurre salé" u="1"/>
        <s v="Fromage vacherin" u="1"/>
        <s v="Ails fumé" u="1"/>
        <s v="Os de veau" u="1"/>
        <s v="Quatre épices" u="1"/>
        <s v="Vanille bourbon" u="1"/>
        <s v="Ris de veau" u="1"/>
        <s v="Œufs" u="1"/>
        <s v="Thym" u="1"/>
        <s v="Turbot" u="1"/>
      </sharedItems>
    </cacheField>
    <cacheField name="Prix au KG" numFmtId="0">
      <sharedItems containsString="0" containsBlank="1" containsNumber="1" minValue="0.18" maxValue="1000" count="99">
        <n v="50"/>
        <n v="7.5"/>
        <n v="2"/>
        <n v="7"/>
        <n v="8"/>
        <n v="24"/>
        <n v="25"/>
        <n v="38"/>
        <m/>
        <n v="12.5" u="1"/>
        <n v="19.899999999999999" u="1"/>
        <n v="32.4" u="1"/>
        <n v="4.5" u="1"/>
        <n v="13" u="1"/>
        <n v="59" u="1"/>
        <n v="36" u="1"/>
        <n v="5.58" u="1"/>
        <n v="1000" u="1"/>
        <n v="1.21" u="1"/>
        <n v="5" u="1"/>
        <n v="23.5" u="1"/>
        <n v="25.56" u="1"/>
        <n v="0.76" u="1"/>
        <n v="1.97" u="1"/>
        <n v="3.42" u="1"/>
        <n v="14" u="1"/>
        <n v="14.4" u="1"/>
        <n v="2.14" u="1"/>
        <n v="5.5" u="1"/>
        <n v="12.24" u="1"/>
        <n v="24.17" u="1"/>
        <n v="1.9" u="1"/>
        <n v="5.4" u="1"/>
        <n v="15.5" u="1"/>
        <n v="46" u="1"/>
        <n v="1.46" u="1"/>
        <n v="3.03" u="1"/>
        <n v="6" u="1"/>
        <n v="35.5" u="1"/>
        <n v="2.35" u="1"/>
        <n v="28.7" u="1"/>
        <n v="6.5" u="1"/>
        <n v="29.5" u="1"/>
        <n v="4.1399999999999997" u="1"/>
        <n v="7.93" u="1"/>
        <n v="18" u="1"/>
        <n v="6.6" u="1"/>
        <n v="19" u="1"/>
        <n v="2.5" u="1"/>
        <n v="8.99" u="1"/>
        <n v="4.6399999999999997" u="1"/>
        <n v="16.079999999999998" u="1"/>
        <n v="33" u="1"/>
        <n v="43.9" u="1"/>
        <n v="0.18" u="1"/>
        <n v="4.6900000000000004" u="1"/>
        <n v="21" u="1"/>
        <n v="2.75" u="1"/>
        <n v="20.399999999999999" u="1"/>
        <n v="35" u="1"/>
        <n v="0.95" u="1"/>
        <n v="2.8" u="1"/>
        <n v="22.2" u="1"/>
        <n v="37" u="1"/>
        <n v="81" u="1"/>
        <n v="3" u="1"/>
        <n v="39" u="1"/>
        <n v="8.1" u="1"/>
        <n v="13.72" u="1"/>
        <n v="2.27" u="1"/>
        <n v="1.1000000000000001" u="1"/>
        <n v="1.2" u="1"/>
        <n v="55.9" u="1"/>
        <n v="0.78" u="1"/>
        <n v="27" u="1"/>
        <n v="16.3" u="1"/>
        <n v="20.95" u="1"/>
        <n v="10" u="1"/>
        <n v="28" u="1"/>
        <n v="28.8" u="1"/>
        <n v="3.65" u="1"/>
        <n v="29" u="1"/>
        <n v="10.6" u="1"/>
        <n v="16.100000000000001" u="1"/>
        <n v="30" u="1"/>
        <n v="23.95" u="1"/>
        <n v="0.5" u="1"/>
        <n v="3.7" u="1"/>
        <n v="17.100000000000001" u="1"/>
        <n v="18.7" u="1"/>
        <n v="4" u="1"/>
        <n v="11.6" u="1"/>
        <n v="19.5" u="1"/>
        <n v="21.56" u="1"/>
        <n v="1.01" u="1"/>
        <n v="12" u="1"/>
        <n v="1.77" u="1"/>
        <n v="4.05" u="1"/>
        <n v="32" u="1"/>
      </sharedItems>
    </cacheField>
    <cacheField name="Quantité/GR" numFmtId="0">
      <sharedItems containsString="0" containsBlank="1" containsNumber="1" containsInteger="1" minValue="4" maxValue="1000" count="129">
        <n v="300"/>
        <n v="5"/>
        <n v="6"/>
        <n v="1000"/>
        <n v="100"/>
        <n v="20"/>
        <n v="30"/>
        <n v="41"/>
        <m/>
        <n v="96" u="1"/>
        <n v="57" u="1"/>
        <n v="121" u="1"/>
        <n v="34" u="1"/>
        <n v="75" u="1"/>
        <n v="13" u="1"/>
        <n v="59" u="1"/>
        <n v="125" u="1"/>
        <n v="36" u="1"/>
        <n v="79" u="1"/>
        <n v="104" u="1"/>
        <n v="61" u="1"/>
        <n v="38" u="1"/>
        <n v="83" u="1"/>
        <n v="108" u="1"/>
        <n v="14" u="1"/>
        <n v="63" u="1"/>
        <n v="40" u="1"/>
        <n v="87" u="1"/>
        <n v="112" u="1"/>
        <n v="66" u="1"/>
        <n v="42" u="1"/>
        <n v="91" u="1"/>
        <n v="116" u="1"/>
        <n v="15" u="1"/>
        <n v="70" u="1"/>
        <n v="44" u="1"/>
        <n v="95" u="1"/>
        <n v="120" u="1"/>
        <n v="74" u="1"/>
        <n v="46" u="1"/>
        <n v="99" u="1"/>
        <n v="124" u="1"/>
        <n v="16" u="1"/>
        <n v="78" u="1"/>
        <n v="48" u="1"/>
        <n v="103" u="1"/>
        <n v="17" u="1"/>
        <n v="82" u="1"/>
        <n v="50" u="1"/>
        <n v="107" u="1"/>
        <n v="18" u="1"/>
        <n v="86" u="1"/>
        <n v="52" u="1"/>
        <n v="111" u="1"/>
        <n v="65" u="1"/>
        <n v="19" u="1"/>
        <n v="90" u="1"/>
        <n v="54" u="1"/>
        <n v="115" u="1"/>
        <n v="7" u="1"/>
        <n v="69" u="1"/>
        <n v="94" u="1"/>
        <n v="56" u="1"/>
        <n v="119" u="1"/>
        <n v="33" u="1"/>
        <n v="73" u="1"/>
        <n v="21" u="1"/>
        <n v="98" u="1"/>
        <n v="58" u="1"/>
        <n v="123" u="1"/>
        <n v="35" u="1"/>
        <n v="77" u="1"/>
        <n v="22" u="1"/>
        <n v="102" u="1"/>
        <n v="60" u="1"/>
        <n v="127" u="1"/>
        <n v="37" u="1"/>
        <n v="81" u="1"/>
        <n v="23" u="1"/>
        <n v="106" u="1"/>
        <n v="62" u="1"/>
        <n v="8" u="1"/>
        <n v="39" u="1"/>
        <n v="85" u="1"/>
        <n v="24" u="1"/>
        <n v="110" u="1"/>
        <n v="64" u="1"/>
        <n v="89" u="1"/>
        <n v="25" u="1"/>
        <n v="114" u="1"/>
        <n v="68" u="1"/>
        <n v="150" u="1"/>
        <n v="9" u="1"/>
        <n v="43" u="1"/>
        <n v="93" u="1"/>
        <n v="26" u="1"/>
        <n v="118" u="1"/>
        <n v="250" u="1"/>
        <n v="72" u="1"/>
        <n v="45" u="1"/>
        <n v="97" u="1"/>
        <n v="27" u="1"/>
        <n v="122" u="1"/>
        <n v="76" u="1"/>
        <n v="10" u="1"/>
        <n v="47" u="1"/>
        <n v="101" u="1"/>
        <n v="28" u="1"/>
        <n v="126" u="1"/>
        <n v="80" u="1"/>
        <n v="49" u="1"/>
        <n v="105" u="1"/>
        <n v="29" u="1"/>
        <n v="84" u="1"/>
        <n v="11" u="1"/>
        <n v="51" u="1"/>
        <n v="109" u="1"/>
        <n v="88" u="1"/>
        <n v="53" u="1"/>
        <n v="113" u="1"/>
        <n v="31" u="1"/>
        <n v="67" u="1"/>
        <n v="4" u="1"/>
        <n v="92" u="1"/>
        <n v="12" u="1"/>
        <n v="55" u="1"/>
        <n v="117" u="1"/>
        <n v="32" u="1"/>
        <n v="71" u="1"/>
      </sharedItems>
    </cacheField>
    <cacheField name="Coût matière" numFmtId="4">
      <sharedItems containsString="0" containsBlank="1" containsNumber="1" minValue="1.98E-3" maxValue="124" count="216">
        <n v="15"/>
        <n v="3.7499999999999999E-2"/>
        <n v="1.2E-2"/>
        <n v="7"/>
        <n v="0.8"/>
        <n v="0.48"/>
        <n v="0.75"/>
        <n v="1.5580000000000001"/>
        <m/>
        <n v="0.46690000000000004" u="1"/>
        <n v="9.1799999999999989E-3" u="1"/>
        <n v="4.9399999999999999E-2" u="1"/>
        <n v="5.2560000000000003E-2" u="1"/>
        <n v="1.746" u="1"/>
        <n v="3.5720000000000002E-2" u="1"/>
        <n v="0.85330000000000006" u="1"/>
        <n v="2.109" u="1"/>
        <n v="0.32015999999999994" u="1"/>
        <n v="0.20416000000000001" u="1"/>
        <n v="0.20677000000000001" u="1"/>
        <n v="0.23400000000000001" u="1"/>
        <n v="1.4059999999999999" u="1"/>
        <n v="1.944" u="1"/>
        <n v="4.3699999999999996E-2" u="1"/>
        <n v="0.1278" u="1"/>
        <n v="0.17079999999999998" u="1"/>
        <n v="0.73599999999999999" u="1"/>
        <n v="0.80640000000000001" u="1"/>
        <n v="0.85799999999999998" u="1"/>
        <n v="7.6E-3" u="1"/>
        <n v="2.7359999999999999E-2" u="1"/>
        <n v="5.9400000000000008E-2" u="1"/>
        <n v="6.495999999999999E-2" u="1"/>
        <n v="4.8" u="1"/>
        <n v="8.8349999999999998E-2" u="1"/>
        <n v="8.4699999999999984E-3" u="1"/>
        <n v="0.34542" u="1"/>
        <n v="0.69850000000000001" u="1"/>
        <n v="3.2000000000000001E-2" u="1"/>
        <n v="3.2100000000000004E-2" u="1"/>
        <n v="4.4999999999999998E-2" u="1"/>
        <n v="6.7500000000000004E-2" u="1"/>
        <n v="9.3099999999999988E-2" u="1"/>
        <n v="0.13392000000000001" u="1"/>
        <n v="0.57599999999999996" u="1"/>
        <n v="0.81" u="1"/>
        <n v="0.96479999999999999" u="1"/>
        <n v="4.9199999999999994E-2" u="1"/>
        <n v="1.653" u="1"/>
        <n v="0.182" u="1"/>
        <n v="1.53" u="1"/>
        <n v="0.34200000000000003" u="1"/>
        <n v="0.216" u="1"/>
        <n v="8.3460000000000006E-2" u="1"/>
        <n v="1.6559999999999999" u="1"/>
        <n v="0.33600000000000002" u="1"/>
        <n v="0.42119999999999996" u="1"/>
        <n v="0.83599999999999997" u="1"/>
        <n v="5.1999999999999998E-2" u="1"/>
        <n v="0.12712000000000001" u="1"/>
        <n v="7.0699999999999999E-3" u="1"/>
        <n v="2.1899999999999999E-2" u="1"/>
        <n v="0.12" u="1"/>
        <n v="0.77400000000000002" u="1"/>
        <n v="124" u="1"/>
        <n v="1.026E-2" u="1"/>
        <n v="4.2419999999999992E-2" u="1"/>
        <n v="3.1320000000000001" u="1"/>
        <n v="4.48E-2" u="1"/>
        <n v="4.6719999999999998E-2" u="1"/>
        <n v="5.5549999999999995E-2" u="1"/>
        <n v="0.73750000000000004" u="1"/>
        <n v="0.874" u="1"/>
        <n v="0.12085000000000001" u="1"/>
        <n v="0.75260000000000005" u="1"/>
        <n v="1.1952" u="1"/>
        <n v="1.3140000000000001" u="1"/>
        <n v="3.5145" u="1"/>
        <n v="4.032" u="1"/>
        <n v="1.98E-3" u="1"/>
        <n v="8.5499999999999986E-3" u="1"/>
        <n v="0.30599999999999999" u="1"/>
        <n v="0.26639999999999997" u="1"/>
        <n v="1.4260300000000001" u="1"/>
        <n v="0.10604999999999999" u="1"/>
        <n v="1.8080999999999998" u="1"/>
        <n v="1.8435999999999999" u="1"/>
        <n v="1.175E-2" u="1"/>
        <n v="7.6999999999999999E-2" u="1"/>
        <n v="0.26950000000000002" u="1"/>
        <n v="1.0105999999999999" u="1"/>
        <n v="1.512" u="1"/>
        <n v="1.9699999999999999E-2" u="1"/>
        <n v="0.30780000000000002" u="1"/>
        <n v="0.47199999999999998" u="1"/>
        <n v="4.7500000000000001E-2" u="1"/>
        <n v="0.12409999999999999" u="1"/>
        <n v="0.93600000000000005" u="1"/>
        <n v="0.1275" u="1"/>
        <n v="0.22470000000000001" u="1"/>
        <n v="4.9679999999999995E-2" u="1"/>
        <n v="0.26324999999999998" u="1"/>
        <n v="0.31900000000000001" u="1"/>
        <n v="0.38" u="1"/>
        <n v="8.5849999999999996E-2" u="1"/>
        <n v="0.12221000000000001" u="1"/>
        <n v="0.30519999999999997" u="1"/>
        <n v="0.40500000000000003" u="1"/>
        <n v="4.1340000000000002E-2" u="1"/>
        <n v="0.45580000000000004" u="1"/>
        <n v="1.1200000000000001" u="1"/>
        <n v="8.6239999999999997E-2" u="1"/>
        <n v="0.59250000000000003" u="1"/>
        <n v="0.76500000000000001" u="1"/>
        <n v="0.33800000000000002" u="1"/>
        <n v="1.5807" u="1"/>
        <n v="0.11209999999999999" u="1"/>
        <n v="3.9550000000000001" u="1"/>
        <n v="5.8319999999999999" u="1"/>
        <n v="8.7600000000000004E-3" u="1"/>
        <n v="2.1000000000000001E-2" u="1"/>
        <n v="0.33750000000000002" u="1"/>
        <n v="1.0917999999999999" u="1"/>
        <n v="3.5559000000000003" u="1"/>
        <n v="2.9600000000000001E-2" u="1"/>
        <n v="4.2999999999999997E-2" u="1"/>
        <n v="0.12996000000000002" u="1"/>
        <n v="0.86399999999999999" u="1"/>
        <n v="0.92500000000000004" u="1"/>
        <n v="7.0080000000000003E-2" u="1"/>
        <n v="0.14363999999999999" u="1"/>
        <n v="0.59399999999999997" u="1"/>
        <n v="0.87749999999999995" u="1"/>
        <n v="2.9" u="1"/>
        <n v="0.06" u="1"/>
        <n v="4.1924999999999999" u="1"/>
        <n v="9.5939999999999998E-2" u="1"/>
        <n v="0.16500000000000001" u="1"/>
        <n v="0.43779999999999997" u="1"/>
        <n v="0.20329999999999998" u="1"/>
        <n v="5.3250000000000002" u="1"/>
        <n v="0.1134" u="1"/>
        <n v="0.24696000000000001" u="1"/>
        <n v="1.248" u="1"/>
        <n v="1.9190000000000002E-2" u="1"/>
        <n v="0.39269999999999999" u="1"/>
        <n v="0.40600000000000003" u="1"/>
        <n v="0.56999999999999995" u="1"/>
        <n v="1.246" u="1"/>
        <n v="1.2919999999999999E-2" u="1"/>
        <n v="0.05" u="1"/>
        <n v="0.13724" u="1"/>
        <n v="0.2175" u="1"/>
        <n v="0.23039999999999999" u="1"/>
        <n v="3.3210000000000002" u="1"/>
        <n v="3.4199999999999994E-2" u="1"/>
        <n v="0.253" u="1"/>
        <n v="5.8500000000000003E-2" u="1"/>
        <n v="0.15" u="1"/>
        <n v="0.84360000000000002" u="1"/>
        <n v="1.8620000000000001" u="1"/>
        <n v="0.44219999999999998" u="1"/>
        <n v="1.1000000000000001" u="1"/>
        <n v="2.2679999999999998" u="1"/>
        <n v="8.0560000000000007E-2" u="1"/>
        <n v="0.16106999999999999" u="1"/>
        <n v="0.308" u="1"/>
        <n v="0.52200000000000002" u="1"/>
        <n v="1.7669999999999999" u="1"/>
        <n v="0.63249999999999995" u="1"/>
        <n v="0.78" u="1"/>
        <n v="1.716" u="1"/>
        <n v="0.315" u="1"/>
        <n v="0.74399999999999999" u="1"/>
        <n v="7.0000000000000007E-2" u="1"/>
        <n v="0.51" u="1"/>
        <n v="0.74244999999999994" u="1"/>
        <n v="4.5240000000000002E-2" u="1"/>
        <n v="0.224" u="1"/>
        <n v="0.58499999999999996" u="1"/>
        <n v="0.26600000000000001" u="1"/>
        <n v="0.37" u="1"/>
        <n v="0.64600000000000002" u="1"/>
        <n v="0.79300000000000004" u="1"/>
        <n v="0.94050000000000011" u="1"/>
        <n v="7.2800000000000004E-2" u="1"/>
        <n v="0.09" u="1"/>
        <n v="0.13500000000000001" u="1"/>
        <n v="0.63449999999999995" u="1"/>
        <n v="5.3999999999999999E-2" u="1"/>
        <n v="0.89249999999999996" u="1"/>
        <n v="4.7579999999999997E-2" u="1"/>
        <n v="0.1197" u="1"/>
        <n v="0.38458000000000003" u="1"/>
        <n v="9.2340000000000005E-2" u="1"/>
        <n v="1.645" u="1"/>
        <n v="8.4000000000000005E-2" u="1"/>
        <n v="0.14502000000000001" u="1"/>
        <n v="0.27200000000000002" u="1"/>
        <n v="1.35" u="1"/>
        <n v="2.2176" u="1"/>
        <n v="7.4099999999999999E-2" u="1"/>
        <n v="0.26730000000000004" u="1"/>
        <n v="0.03" u="1"/>
        <n v="0.3392" u="1"/>
        <n v="2.6219999999999999" u="1"/>
        <n v="8.2500000000000004E-2" u="1"/>
        <n v="0.104" u="1"/>
        <n v="0.17876999999999998" u="1"/>
        <n v="0.40799999999999997" u="1"/>
        <n v="0.93" u="1"/>
        <n v="1.377" u="1"/>
        <n v="0.126" u="1"/>
        <n v="0.22750000000000001" u="1"/>
        <n v="0.42" u="1"/>
        <n v="0.60267999999999999" u="1"/>
      </sharedItems>
    </cacheField>
    <cacheField name="MargePC" numFmtId="9">
      <sharedItems containsString="0" containsBlank="1" containsNumber="1" minValue="0.04" maxValue="0.04"/>
    </cacheField>
    <cacheField name="Coût facturé" numFmtId="4">
      <sharedItems containsString="0" containsBlank="1" containsNumber="1" minValue="2.2769999999999999E-3" maxValue="142.6" count="224">
        <n v="15.6"/>
        <n v="3.9E-2"/>
        <n v="1.248E-2"/>
        <n v="7.28"/>
        <n v="0.83200000000000007"/>
        <n v="0.49919999999999998"/>
        <n v="0.78"/>
        <n v="1.62032"/>
        <m/>
        <n v="5.1519999999999996E-2" u="1"/>
        <n v="0.17249999999999999" u="1"/>
        <n v="1.9043999999999999" u="1"/>
        <n v="5.2026000000000003E-2" u="1"/>
        <n v="9.4875000000000001E-2" u="1"/>
        <n v="0.258405" u="1"/>
        <n v="0.38870000000000005" u="1"/>
        <n v="0.46690000000000004" u="1"/>
        <n v="3.6017999999999999" u="1"/>
        <n v="3.81915" u="1"/>
        <n v="0.30739500000000003" u="1"/>
        <n v="1.06375" u="1"/>
        <n v="5.3727999999999998E-2" u="1"/>
        <n v="0.14696999999999999" u="1"/>
        <n v="0.58650000000000002" u="1"/>
        <n v="0.93149999999999999" u="1"/>
        <n v="8.1305000000000006E-3" u="1"/>
        <n v="1.7595000000000001" u="1"/>
        <n v="0.92" u="1"/>
        <n v="0.98669999999999991" u="1"/>
        <n v="4.8213749999999997" u="1"/>
        <n v="6.8999999999999992E-2" u="1"/>
        <n v="0.13041" u="1"/>
        <n v="0.15782599999999999" u="1"/>
        <n v="8.8550000000000004E-2" u="1"/>
        <n v="17.25" u="1"/>
        <n v="2.2068500000000001E-2" u="1"/>
        <n v="3.1463999999999999E-2" u="1"/>
        <n v="3.932999999999999E-2" u="1"/>
        <n v="0.10619100000000001" u="1"/>
        <n v="0.48299999999999998" u="1"/>
        <n v="0.55199999999999994" u="1"/>
        <n v="2.1201399999999997" u="1"/>
        <n v="0.14618800000000001" u="1"/>
        <n v="0.72737499999999988" u="1"/>
        <n v="1.4352" u="1"/>
        <n v="2.4150000000000001E-2" u="1"/>
        <n v="0.46919999999999995" u="1"/>
        <n v="0.2576" u="1"/>
        <n v="1.7917000000000001" u="1"/>
        <n v="0.29094999999999999" u="1"/>
        <n v="6.2100000000000002E-2" u="1"/>
        <n v="8.0500000000000007" u="1"/>
        <n v="0.166773" u="1"/>
        <n v="0.15400800000000001" u="1"/>
        <n v="0.23778550000000001" u="1"/>
        <n v="4.0416749999999997" u="1"/>
        <n v="8.3720000000000003E-2" u="1"/>
        <n v="0.35397000000000001" u="1"/>
        <n v="9.7404999999999974E-3" u="1"/>
        <n v="0.1389775" u="1"/>
        <n v="0.38812500000000005" u="1"/>
        <n v="0.89700000000000002" u="1"/>
        <n v="4.6368" u="1"/>
        <n v="9.5979000000000009E-2" u="1"/>
        <n v="0.50346999999999997" u="1"/>
        <n v="6.1237500000000002" u="1"/>
        <n v="3.6915000000000003E-2" u="1"/>
        <n v="8.5214999999999999E-2" u="1"/>
        <n v="0.35189999999999999" u="1"/>
        <n v="1.288" u="1"/>
        <n v="2.2355999999999998" u="1"/>
        <n v="4.0892850000000003" u="1"/>
        <n v="4.1078000000000003E-2" u="1"/>
        <n v="0.1219575" u="1"/>
        <n v="0.31280000000000002" u="1"/>
        <n v="142.6" u="1"/>
        <n v="0.20558549999999998" u="1"/>
        <n v="0.8538174999999999" u="1"/>
        <n v="1.5111000000000001" u="1"/>
        <n v="0.39330000000000004" u="1"/>
        <n v="1.0764" u="1"/>
        <n v="1.58355" u="1"/>
        <n v="5.7500000000000002E-2" u="1"/>
        <n v="0.46575" u="1"/>
        <n v="0.84640000000000004" u="1"/>
        <n v="0.30992500000000001" u="1"/>
        <n v="0.87975000000000003" u="1"/>
        <n v="1.4329000000000001" u="1"/>
        <n v="2.5502400000000001" u="1"/>
        <n v="5.52" u="1"/>
        <n v="0.30273749999999999" u="1"/>
        <n v="0.66239999999999999" u="1"/>
        <n v="3.4499999999999996E-2" u="1"/>
        <n v="0.137655" u="1"/>
        <n v="0.68137500000000006" u="1"/>
        <n v="6.0444000000000005E-2" u="1"/>
        <n v="0.8901" u="1"/>
        <n v="1.3744800000000001" u="1"/>
        <n v="9.2644000000000004E-2" u="1"/>
        <n v="0.1196" u="1"/>
        <n v="0.15525" u="1"/>
        <n v="0.35420000000000001" u="1"/>
        <n v="1.2650000000000001" u="1"/>
        <n v="0.67274999999999996" u="1"/>
        <n v="2.4253499999999999" u="1"/>
        <n v="0.19641999999999998" u="1"/>
        <n v="0.86250000000000004" u="1"/>
        <n v="9.6600000000000005E-2" u="1"/>
        <n v="0.80327499999999996" u="1"/>
        <n v="0.84812500000000002" u="1"/>
        <n v="0.91195000000000004" u="1"/>
        <n v="0.14945400000000003" u="1"/>
        <n v="2.6081999999999996" u="1"/>
        <n v="0.110331" u="1"/>
        <n v="0.18523049999999999" u="1"/>
        <n v="0.60030000000000006" u="1"/>
        <n v="3.4040000000000001E-2" u="1"/>
        <n v="0.10349999999999999" u="1"/>
        <n v="1.1095200000000001" u="1"/>
        <n v="0.24840000000000001" u="1"/>
        <n v="1.1621899999999998" u="1"/>
        <n v="4.9449999999999994E-2" u="1"/>
        <n v="5.6579999999999991E-2" u="1"/>
        <n v="0.128915" u="1"/>
        <n v="0.52417000000000002" u="1"/>
        <n v="1.026375" u="1"/>
        <n v="8.0500000000000002E-2" u="1"/>
        <n v="0.28400400000000003" u="1"/>
        <n v="0.36225000000000002" u="1"/>
        <n v="0.65549999999999997" u="1"/>
        <n v="5.6809999999999999E-2" u="1"/>
        <n v="0.23478399999999999" u="1"/>
        <n v="0.261625" u="1"/>
        <n v="0.36818399999999996" u="1"/>
        <n v="0.53693500000000005" u="1"/>
        <n v="5.4625E-2" u="1"/>
        <n v="1.5525000000000002" u="1"/>
        <n v="6.7275000000000001E-2" u="1"/>
        <n v="0.14271499999999998" u="1"/>
        <n v="0.165186" u="1"/>
        <n v="0.50852999999999993" u="1"/>
        <n v="0.96139999999999992" u="1"/>
        <n v="1.009125" u="1"/>
        <n v="2.2769999999999999E-3" u="1"/>
        <n v="4.3124999999999997E-2" u="1"/>
        <n v="0.437" u="1"/>
        <n v="1.6399345000000001" u="1"/>
        <n v="2.5184999999999999E-2" u="1"/>
        <n v="0.20929999999999999" u="1"/>
        <n v="0.23379499999999998" u="1"/>
        <n v="0.68309999999999993" u="1"/>
        <n v="1.0815750000000002" u="1"/>
        <n v="0.14662500000000001" u="1"/>
        <n v="0.18975" u="1"/>
        <n v="0.85560000000000003" u="1"/>
        <n v="0.45160499999999998" u="1"/>
        <n v="0.69308199999999998" u="1"/>
        <n v="0.86549000000000009" u="1"/>
        <n v="1.89175" u="1"/>
        <n v="2.0320499999999999" u="1"/>
        <n v="1.0556999999999999E-2" u="1"/>
        <n v="1.38E-2" u="1"/>
        <n v="0.1016025" u="1"/>
        <n v="0.35097999999999996" u="1"/>
        <n v="6.3882499999999995E-2" u="1"/>
        <n v="0.39007999999999998" u="1"/>
        <n v="4.7541E-2" u="1"/>
        <n v="4.8782999999999993E-2" u="1"/>
        <n v="1.9733999999999998" u="1"/>
        <n v="9.8324999999999975E-3" u="1"/>
        <n v="5.0254999999999994E-2" u="1"/>
        <n v="9.9176E-2" u="1"/>
        <n v="0.13799999999999998" u="1"/>
        <n v="5.9799999999999999E-2" u="1"/>
        <n v="7.4703999999999993E-2" u="1"/>
        <n v="7.7625E-2" u="1"/>
        <n v="6.831000000000001E-2" u="1"/>
        <n v="0.25012499999999999" u="1"/>
        <n v="0.26495999999999997" u="1"/>
        <n v="0.72967499999999996" u="1"/>
        <n v="1.0051000000000001" u="1"/>
        <n v="1.0074E-2" u="1"/>
        <n v="0.30590000000000001" u="1"/>
        <n v="0.54279999999999995" u="1"/>
        <n v="6.7067999999999994" u="1"/>
        <n v="0.48437999999999992" u="1"/>
        <n v="1.7387999999999999" u="1"/>
        <n v="2.0793149999999998" u="1"/>
        <n v="5.7131999999999995E-2" u="1"/>
        <n v="8.0591999999999997E-2" u="1"/>
        <n v="0.42549999999999999" u="1"/>
        <n v="1.6168999999999998" u="1"/>
        <n v="3.0152999999999999" u="1"/>
        <n v="3.6799999999999999E-2" u="1"/>
        <n v="0.38640000000000002" u="1"/>
        <n v="0.397233" u="1"/>
        <n v="1.9009499999999999" u="1"/>
        <n v="5.1749999999999997E-2" u="1"/>
        <n v="0.1449" u="1"/>
        <n v="1.8178049999999999" u="1"/>
        <n v="9.8727499999999996E-2" u="1"/>
        <n v="0.44226700000000002" u="1"/>
        <n v="0.97014" u="1"/>
        <n v="4.5482500000000003" u="1"/>
        <n v="0.36685000000000001" u="1"/>
        <n v="0.7429" u="1"/>
        <n v="0.99360000000000004" u="1"/>
        <n v="1.4858E-2" u="1"/>
        <n v="0.10706499999999999" u="1"/>
        <n v="1.1799E-2" u="1"/>
        <n v="0.92735999999999996" u="1"/>
        <n v="1.0695000000000001" u="1"/>
        <n v="8.7399999999999995E-3" u="1"/>
        <n v="1.35125E-2" u="1"/>
        <n v="2.2654999999999998E-2" u="1"/>
        <n v="0.30635999999999997" u="1"/>
        <n v="0.98129500000000003" u="1"/>
        <n v="2.0078999999999998" u="1"/>
        <n v="0.14054150000000001" u="1"/>
        <n v="5.4716999999999995E-2" u="1"/>
        <n v="0.26910000000000001" u="1"/>
        <n v="1.2555699999999999" u="1"/>
        <n v="2.1413000000000002" u="1"/>
        <n v="3.335" u="1"/>
      </sharedItems>
    </cacheField>
    <cacheField name="NB Personnes" numFmtId="0">
      <sharedItems containsString="0" containsBlank="1" containsNumber="1" containsInteger="1" minValue="4" maxValue="4" count="2">
        <n v="4"/>
        <m/>
      </sharedItems>
    </cacheField>
    <cacheField name="SS Total prix" numFmtId="2">
      <sharedItems containsString="0" containsBlank="1" containsNumber="1" minValue="4.9919999999999999E-2" maxValue="62.4"/>
    </cacheField>
    <cacheField name="Marge" numFmtId="9">
      <sharedItems containsString="0" containsBlank="1" containsNumber="1" minValue="0.1" maxValue="0.2" count="3">
        <n v="0.1"/>
        <m/>
        <n v="0.2" u="1"/>
      </sharedItems>
    </cacheField>
    <cacheField name="Total" numFmtId="4">
      <sharedItems containsString="0" containsBlank="1" containsNumber="1" minValue="5.4912000000000002E-2" maxValue="68.64"/>
    </cacheField>
  </cacheFields>
  <extLst>
    <ext xmlns:x14="http://schemas.microsoft.com/office/spreadsheetml/2009/9/main" uri="{725AE2AE-9491-48be-B2B4-4EB974FC3084}">
      <x14:pivotCacheDefinition pivotCacheId="11818280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s v="Entrées"/>
    <s v="Poisson"/>
    <x v="0"/>
    <x v="0"/>
    <x v="0"/>
    <x v="0"/>
    <x v="0"/>
    <n v="0.04"/>
    <x v="0"/>
    <x v="0"/>
    <n v="62.4"/>
    <x v="0"/>
    <n v="68.64"/>
  </r>
  <r>
    <x v="0"/>
    <x v="0"/>
    <x v="0"/>
    <s v="Entrées"/>
    <s v="Poisson"/>
    <x v="0"/>
    <x v="1"/>
    <x v="1"/>
    <x v="1"/>
    <x v="1"/>
    <n v="0.04"/>
    <x v="1"/>
    <x v="0"/>
    <n v="0.156"/>
    <x v="0"/>
    <n v="0.1716"/>
  </r>
  <r>
    <x v="0"/>
    <x v="0"/>
    <x v="0"/>
    <s v="Entrées"/>
    <s v="Poisson"/>
    <x v="0"/>
    <x v="2"/>
    <x v="2"/>
    <x v="2"/>
    <x v="2"/>
    <n v="0.04"/>
    <x v="2"/>
    <x v="0"/>
    <n v="4.9919999999999999E-2"/>
    <x v="0"/>
    <n v="5.4912000000000002E-2"/>
  </r>
  <r>
    <x v="0"/>
    <x v="0"/>
    <x v="1"/>
    <s v="Milieu"/>
    <s v="Viande"/>
    <x v="1"/>
    <x v="3"/>
    <x v="3"/>
    <x v="3"/>
    <x v="3"/>
    <n v="0.04"/>
    <x v="3"/>
    <x v="0"/>
    <n v="29.12"/>
    <x v="0"/>
    <n v="32.032000000000004"/>
  </r>
  <r>
    <x v="0"/>
    <x v="0"/>
    <x v="1"/>
    <s v="Milieu"/>
    <s v="Viande"/>
    <x v="1"/>
    <x v="4"/>
    <x v="4"/>
    <x v="4"/>
    <x v="4"/>
    <n v="0.04"/>
    <x v="4"/>
    <x v="0"/>
    <n v="3.3280000000000003"/>
    <x v="0"/>
    <n v="3.6608000000000005"/>
  </r>
  <r>
    <x v="0"/>
    <x v="0"/>
    <x v="2"/>
    <s v="Sortie"/>
    <s v="Desserts"/>
    <x v="2"/>
    <x v="5"/>
    <x v="5"/>
    <x v="5"/>
    <x v="5"/>
    <n v="0.04"/>
    <x v="5"/>
    <x v="0"/>
    <n v="1.9967999999999999"/>
    <x v="0"/>
    <n v="2.1964799999999998"/>
  </r>
  <r>
    <x v="0"/>
    <x v="0"/>
    <x v="2"/>
    <s v="Sortie"/>
    <s v="Desserts"/>
    <x v="2"/>
    <x v="6"/>
    <x v="6"/>
    <x v="6"/>
    <x v="6"/>
    <n v="0.04"/>
    <x v="6"/>
    <x v="0"/>
    <n v="3.12"/>
    <x v="0"/>
    <n v="3.4320000000000004"/>
  </r>
  <r>
    <x v="0"/>
    <x v="0"/>
    <x v="2"/>
    <s v="Sortie"/>
    <s v="Desserts"/>
    <x v="2"/>
    <x v="7"/>
    <x v="7"/>
    <x v="7"/>
    <x v="7"/>
    <n v="0.04"/>
    <x v="7"/>
    <x v="0"/>
    <n v="6.4812799999999999"/>
    <x v="0"/>
    <n v="7.1294079999999997"/>
  </r>
  <r>
    <x v="1"/>
    <x v="1"/>
    <x v="3"/>
    <m/>
    <m/>
    <x v="3"/>
    <x v="8"/>
    <x v="8"/>
    <x v="8"/>
    <x v="8"/>
    <m/>
    <x v="8"/>
    <x v="1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D3925C-8569-5040-8094-74926F7775AB}" name="Tableau croisé dynamique3" cacheId="9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L22" firstHeaderRow="2" firstDataRow="2" firstDataCol="11"/>
  <pivotFields count="16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6">
        <item x="0"/>
        <item m="1" x="4"/>
        <item m="1" x="2"/>
        <item m="1" x="3"/>
        <item x="1"/>
        <item t="default"/>
      </items>
    </pivotField>
    <pivotField axis="axisRow" compact="0" outline="0" showAll="0" defaultSubtotal="0">
      <items count="19">
        <item x="0"/>
        <item x="1"/>
        <item x="2"/>
        <item m="1" x="15"/>
        <item m="1" x="16"/>
        <item m="1" x="17"/>
        <item m="1" x="18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x="3"/>
      </items>
    </pivotField>
    <pivotField compact="0" outline="0" showAll="0"/>
    <pivotField compact="0" outline="0" showAll="0"/>
    <pivotField axis="axisRow" compact="0" outline="0" showAll="0">
      <items count="20">
        <item x="2"/>
        <item x="1"/>
        <item x="0"/>
        <item m="1" x="8"/>
        <item m="1" x="9"/>
        <item m="1" x="10"/>
        <item m="1" x="15"/>
        <item m="1" x="17"/>
        <item m="1" x="13"/>
        <item m="1" x="12"/>
        <item m="1" x="6"/>
        <item m="1" x="16"/>
        <item m="1" x="11"/>
        <item m="1" x="4"/>
        <item m="1" x="7"/>
        <item m="1" x="18"/>
        <item m="1" x="14"/>
        <item m="1" x="5"/>
        <item x="3"/>
        <item t="default"/>
      </items>
    </pivotField>
    <pivotField axis="axisRow" compact="0" outline="0" showAll="0" defaultSubtotal="0">
      <items count="117">
        <item m="1" x="109"/>
        <item m="1" x="60"/>
        <item m="1" x="10"/>
        <item x="1"/>
        <item m="1" x="55"/>
        <item m="1" x="19"/>
        <item m="1" x="63"/>
        <item m="1" x="31"/>
        <item m="1" x="73"/>
        <item x="7"/>
        <item x="5"/>
        <item m="1" x="87"/>
        <item m="1" x="92"/>
        <item x="6"/>
        <item m="1" x="61"/>
        <item m="1" x="85"/>
        <item m="1" x="33"/>
        <item m="1" x="57"/>
        <item m="1" x="81"/>
        <item m="1" x="44"/>
        <item m="1" x="51"/>
        <item m="1" x="95"/>
        <item x="0"/>
        <item x="4"/>
        <item m="1" x="18"/>
        <item m="1" x="104"/>
        <item m="1" x="46"/>
        <item m="1" x="106"/>
        <item m="1" x="102"/>
        <item m="1" x="41"/>
        <item m="1" x="65"/>
        <item x="3"/>
        <item m="1" x="99"/>
        <item m="1" x="29"/>
        <item m="1" x="69"/>
        <item x="2"/>
        <item m="1" x="115"/>
        <item m="1" x="13"/>
        <item m="1" x="36"/>
        <item m="1" x="111"/>
        <item m="1" x="98"/>
        <item m="1" x="97"/>
        <item m="1" x="84"/>
        <item m="1" x="100"/>
        <item m="1" x="43"/>
        <item m="1" x="62"/>
        <item m="1" x="9"/>
        <item m="1" x="77"/>
        <item m="1" x="15"/>
        <item m="1" x="50"/>
        <item m="1" x="79"/>
        <item m="1" x="76"/>
        <item m="1" x="25"/>
        <item m="1" x="45"/>
        <item m="1" x="70"/>
        <item m="1" x="78"/>
        <item m="1" x="42"/>
        <item m="1" x="103"/>
        <item m="1" x="32"/>
        <item m="1" x="91"/>
        <item m="1" x="38"/>
        <item m="1" x="14"/>
        <item m="1" x="54"/>
        <item m="1" x="74"/>
        <item m="1" x="105"/>
        <item m="1" x="47"/>
        <item m="1" x="67"/>
        <item m="1" x="114"/>
        <item m="1" x="49"/>
        <item m="1" x="52"/>
        <item m="1" x="101"/>
        <item m="1" x="88"/>
        <item m="1" x="24"/>
        <item m="1" x="17"/>
        <item m="1" x="90"/>
        <item m="1" x="66"/>
        <item m="1" x="53"/>
        <item m="1" x="68"/>
        <item m="1" x="64"/>
        <item m="1" x="116"/>
        <item m="1" x="59"/>
        <item m="1" x="11"/>
        <item m="1" x="83"/>
        <item m="1" x="71"/>
        <item m="1" x="26"/>
        <item m="1" x="27"/>
        <item m="1" x="28"/>
        <item m="1" x="75"/>
        <item m="1" x="110"/>
        <item m="1" x="23"/>
        <item m="1" x="108"/>
        <item m="1" x="94"/>
        <item m="1" x="82"/>
        <item m="1" x="39"/>
        <item m="1" x="40"/>
        <item m="1" x="80"/>
        <item m="1" x="34"/>
        <item m="1" x="96"/>
        <item m="1" x="37"/>
        <item m="1" x="56"/>
        <item m="1" x="89"/>
        <item m="1" x="16"/>
        <item m="1" x="86"/>
        <item m="1" x="30"/>
        <item m="1" x="20"/>
        <item m="1" x="22"/>
        <item m="1" x="58"/>
        <item m="1" x="21"/>
        <item m="1" x="93"/>
        <item m="1" x="35"/>
        <item m="1" x="48"/>
        <item m="1" x="12"/>
        <item m="1" x="113"/>
        <item m="1" x="72"/>
        <item m="1" x="112"/>
        <item m="1" x="107"/>
        <item x="8"/>
      </items>
    </pivotField>
    <pivotField axis="axisRow" compact="0" outline="0" showAll="0" defaultSubtotal="0">
      <items count="99">
        <item m="1" x="22"/>
        <item m="1" x="31"/>
        <item x="2"/>
        <item m="1" x="27"/>
        <item m="1" x="65"/>
        <item m="1" x="36"/>
        <item m="1" x="90"/>
        <item m="1" x="19"/>
        <item m="1" x="32"/>
        <item m="1" x="37"/>
        <item x="3"/>
        <item x="1"/>
        <item m="1" x="44"/>
        <item x="4"/>
        <item m="1" x="77"/>
        <item m="1" x="95"/>
        <item m="1" x="13"/>
        <item m="1" x="25"/>
        <item m="1" x="83"/>
        <item m="1" x="45"/>
        <item m="1" x="47"/>
        <item m="1" x="56"/>
        <item x="5"/>
        <item m="1" x="30"/>
        <item x="6"/>
        <item m="1" x="74"/>
        <item m="1" x="78"/>
        <item m="1" x="81"/>
        <item m="1" x="84"/>
        <item m="1" x="98"/>
        <item m="1" x="52"/>
        <item m="1" x="59"/>
        <item m="1" x="63"/>
        <item sd="0" x="7"/>
        <item m="1" x="66"/>
        <item x="0"/>
        <item m="1" x="38"/>
        <item m="1" x="93"/>
        <item m="1" x="21"/>
        <item m="1" x="94"/>
        <item m="1" x="14"/>
        <item m="1" x="60"/>
        <item m="1" x="23"/>
        <item m="1" x="43"/>
        <item m="1" x="11"/>
        <item m="1" x="26"/>
        <item m="1" x="68"/>
        <item m="1" x="89"/>
        <item m="1" x="10"/>
        <item m="1" x="49"/>
        <item m="1" x="16"/>
        <item m="1" x="61"/>
        <item m="1" x="20"/>
        <item m="1" x="41"/>
        <item m="1" x="85"/>
        <item m="1" x="82"/>
        <item m="1" x="24"/>
        <item m="1" x="35"/>
        <item m="1" x="91"/>
        <item m="1" x="64"/>
        <item m="1" x="50"/>
        <item m="1" x="54"/>
        <item m="1" x="73"/>
        <item m="1" x="69"/>
        <item m="1" x="34"/>
        <item m="1" x="28"/>
        <item m="1" x="51"/>
        <item m="1" x="39"/>
        <item m="1" x="18"/>
        <item m="1" x="87"/>
        <item m="1" x="62"/>
        <item m="1" x="12"/>
        <item m="1" x="58"/>
        <item m="1" x="86"/>
        <item m="1" x="42"/>
        <item m="1" x="79"/>
        <item m="1" x="67"/>
        <item m="1" x="80"/>
        <item m="1" x="71"/>
        <item m="1" x="15"/>
        <item m="1" x="33"/>
        <item m="1" x="48"/>
        <item m="1" x="88"/>
        <item m="1" x="75"/>
        <item m="1" x="40"/>
        <item m="1" x="92"/>
        <item m="1" x="97"/>
        <item m="1" x="46"/>
        <item m="1" x="70"/>
        <item m="1" x="9"/>
        <item m="1" x="72"/>
        <item m="1" x="53"/>
        <item m="1" x="55"/>
        <item m="1" x="76"/>
        <item m="1" x="96"/>
        <item m="1" x="57"/>
        <item m="1" x="17"/>
        <item m="1" x="29"/>
        <item x="8"/>
      </items>
    </pivotField>
    <pivotField axis="axisRow" compact="0" outline="0" showAll="0" defaultSubtotal="0">
      <items count="129">
        <item m="1" x="122"/>
        <item x="1"/>
        <item x="2"/>
        <item m="1" x="59"/>
        <item m="1" x="81"/>
        <item m="1" x="92"/>
        <item m="1" x="104"/>
        <item m="1" x="114"/>
        <item m="1" x="124"/>
        <item m="1" x="14"/>
        <item m="1" x="24"/>
        <item m="1" x="33"/>
        <item m="1" x="42"/>
        <item m="1" x="46"/>
        <item m="1" x="50"/>
        <item x="5"/>
        <item m="1" x="78"/>
        <item m="1" x="95"/>
        <item m="1" x="112"/>
        <item x="6"/>
        <item m="1" x="127"/>
        <item m="1" x="70"/>
        <item m="1" x="21"/>
        <item x="7"/>
        <item m="1" x="35"/>
        <item x="4"/>
        <item x="0"/>
        <item x="3"/>
        <item m="1" x="91"/>
        <item m="1" x="55"/>
        <item m="1" x="66"/>
        <item m="1" x="72"/>
        <item m="1" x="84"/>
        <item m="1" x="88"/>
        <item m="1" x="101"/>
        <item m="1" x="107"/>
        <item m="1" x="120"/>
        <item m="1" x="64"/>
        <item m="1" x="12"/>
        <item m="1" x="17"/>
        <item m="1" x="97"/>
        <item m="1" x="82"/>
        <item m="1" x="26"/>
        <item m="1" x="30"/>
        <item m="1" x="93"/>
        <item m="1" x="99"/>
        <item m="1" x="39"/>
        <item m="1" x="105"/>
        <item m="1" x="44"/>
        <item m="1" x="110"/>
        <item m="1" x="48"/>
        <item m="1" x="115"/>
        <item m="1" x="52"/>
        <item m="1" x="118"/>
        <item m="1" x="57"/>
        <item m="1" x="125"/>
        <item m="1" x="62"/>
        <item m="1" x="10"/>
        <item m="1" x="68"/>
        <item m="1" x="15"/>
        <item m="1" x="74"/>
        <item m="1" x="76"/>
        <item m="1" x="20"/>
        <item m="1" x="80"/>
        <item m="1" x="25"/>
        <item m="1" x="86"/>
        <item m="1" x="54"/>
        <item m="1" x="29"/>
        <item m="1" x="121"/>
        <item m="1" x="90"/>
        <item m="1" x="60"/>
        <item m="1" x="34"/>
        <item m="1" x="128"/>
        <item m="1" x="98"/>
        <item m="1" x="65"/>
        <item m="1" x="38"/>
        <item m="1" x="13"/>
        <item m="1" x="103"/>
        <item m="1" x="71"/>
        <item m="1" x="43"/>
        <item m="1" x="18"/>
        <item m="1" x="109"/>
        <item m="1" x="77"/>
        <item m="1" x="47"/>
        <item m="1" x="22"/>
        <item m="1" x="113"/>
        <item m="1" x="83"/>
        <item m="1" x="51"/>
        <item m="1" x="27"/>
        <item m="1" x="117"/>
        <item m="1" x="87"/>
        <item m="1" x="56"/>
        <item m="1" x="31"/>
        <item m="1" x="123"/>
        <item m="1" x="94"/>
        <item m="1" x="61"/>
        <item m="1" x="36"/>
        <item m="1" x="9"/>
        <item m="1" x="100"/>
        <item m="1" x="67"/>
        <item m="1" x="40"/>
        <item m="1" x="106"/>
        <item m="1" x="73"/>
        <item m="1" x="45"/>
        <item m="1" x="19"/>
        <item m="1" x="111"/>
        <item m="1" x="79"/>
        <item m="1" x="49"/>
        <item m="1" x="23"/>
        <item m="1" x="116"/>
        <item m="1" x="85"/>
        <item m="1" x="53"/>
        <item m="1" x="28"/>
        <item m="1" x="119"/>
        <item m="1" x="89"/>
        <item m="1" x="58"/>
        <item m="1" x="32"/>
        <item m="1" x="126"/>
        <item m="1" x="96"/>
        <item m="1" x="63"/>
        <item m="1" x="37"/>
        <item m="1" x="11"/>
        <item m="1" x="102"/>
        <item m="1" x="69"/>
        <item m="1" x="41"/>
        <item m="1" x="16"/>
        <item m="1" x="108"/>
        <item m="1" x="75"/>
        <item x="8"/>
      </items>
    </pivotField>
    <pivotField axis="axisRow" compact="0" outline="0" showAll="0" defaultSubtotal="0">
      <items count="216">
        <item m="1" x="29"/>
        <item x="2"/>
        <item m="1" x="149"/>
        <item m="1" x="120"/>
        <item m="1" x="203"/>
        <item m="1" x="38"/>
        <item m="1" x="39"/>
        <item m="1" x="155"/>
        <item x="1"/>
        <item m="1" x="40"/>
        <item m="1" x="191"/>
        <item m="1" x="150"/>
        <item m="1" x="31"/>
        <item m="1" x="134"/>
        <item m="1" x="196"/>
        <item m="1" x="186"/>
        <item m="1" x="207"/>
        <item m="1" x="84"/>
        <item m="1" x="73"/>
        <item m="1" x="212"/>
        <item m="1" x="158"/>
        <item m="1" x="52"/>
        <item m="1" x="20"/>
        <item m="1" x="180"/>
        <item m="1" x="166"/>
        <item m="1" x="55"/>
        <item m="1" x="146"/>
        <item m="1" x="9"/>
        <item x="5"/>
        <item m="1" x="175"/>
        <item m="1" x="26"/>
        <item x="6"/>
        <item x="4"/>
        <item m="1" x="28"/>
        <item m="1" x="110"/>
        <item m="1" x="21"/>
        <item x="7"/>
        <item m="1" x="171"/>
        <item x="3"/>
        <item x="0"/>
        <item m="1" x="140"/>
        <item m="1" x="111"/>
        <item m="1" x="24"/>
        <item m="1" x="197"/>
        <item m="1" x="60"/>
        <item m="1" x="94"/>
        <item m="1" x="80"/>
        <item m="1" x="92"/>
        <item m="1" x="206"/>
        <item m="1" x="100"/>
        <item m="1" x="56"/>
        <item m="1" x="66"/>
        <item m="1" x="179"/>
        <item m="1" x="153"/>
        <item m="1" x="98"/>
        <item m="1" x="142"/>
        <item m="1" x="51"/>
        <item m="1" x="103"/>
        <item m="1" x="145"/>
        <item m="1" x="138"/>
        <item m="1" x="19"/>
        <item m="1" x="43"/>
        <item m="1" x="174"/>
        <item m="1" x="170"/>
        <item m="1" x="188"/>
        <item m="1" x="49"/>
        <item m="1" x="152"/>
        <item m="1" x="176"/>
        <item m="1" x="204"/>
        <item m="1" x="131"/>
        <item m="1" x="182"/>
        <item m="1" x="192"/>
        <item m="1" x="12"/>
        <item m="1" x="133"/>
        <item m="1" x="126"/>
        <item m="1" x="97"/>
        <item m="1" x="44"/>
        <item m="1" x="154"/>
        <item m="1" x="172"/>
        <item m="1" x="109"/>
        <item m="1" x="18"/>
        <item m="1" x="45"/>
        <item m="1" x="72"/>
        <item m="1" x="14"/>
        <item m="1" x="129"/>
        <item m="1" x="42"/>
        <item m="1" x="95"/>
        <item m="1" x="10"/>
        <item m="1" x="114"/>
        <item m="1" x="108"/>
        <item m="1" x="107"/>
        <item m="1" x="70"/>
        <item m="1" x="59"/>
        <item m="1" x="205"/>
        <item m="1" x="102"/>
        <item m="1" x="83"/>
        <item m="1" x="46"/>
        <item m="1" x="87"/>
        <item m="1" x="119"/>
        <item m="1" x="35"/>
        <item m="1" x="124"/>
        <item m="1" x="41"/>
        <item m="1" x="189"/>
        <item m="1" x="79"/>
        <item m="1" x="82"/>
        <item m="1" x="157"/>
        <item m="1" x="32"/>
        <item m="1" x="61"/>
        <item m="1" x="68"/>
        <item m="1" x="81"/>
        <item m="1" x="144"/>
        <item m="1" x="209"/>
        <item m="1" x="141"/>
        <item m="1" x="137"/>
        <item m="1" x="23"/>
        <item m="1" x="71"/>
        <item m="1" x="185"/>
        <item m="1" x="194"/>
        <item m="1" x="27"/>
        <item m="1" x="167"/>
        <item m="1" x="147"/>
        <item m="1" x="210"/>
        <item m="1" x="69"/>
        <item m="1" x="202"/>
        <item m="1" x="96"/>
        <item m="1" x="213"/>
        <item m="1" x="30"/>
        <item m="1" x="181"/>
        <item m="1" x="159"/>
        <item m="1" x="53"/>
        <item m="1" x="62"/>
        <item m="1" x="47"/>
        <item m="1" x="130"/>
        <item m="1" x="63"/>
        <item m="1" x="57"/>
        <item m="1" x="121"/>
        <item m="1" x="54"/>
        <item m="1" x="195"/>
        <item m="1" x="173"/>
        <item m="1" x="89"/>
        <item m="1" x="199"/>
        <item m="1" x="211"/>
        <item m="1" x="11"/>
        <item m="1" x="15"/>
        <item m="1" x="187"/>
        <item m="1" x="184"/>
        <item m="1" x="214"/>
        <item m="1" x="65"/>
        <item m="1" x="177"/>
        <item m="1" x="208"/>
        <item m="1" x="127"/>
        <item m="1" x="25"/>
        <item m="1" x="90"/>
        <item m="1" x="85"/>
        <item m="1" x="143"/>
        <item m="1" x="101"/>
        <item m="1" x="115"/>
        <item m="1" x="161"/>
        <item m="1" x="198"/>
        <item m="1" x="17"/>
        <item m="1" x="88"/>
        <item m="1" x="74"/>
        <item m="1" x="118"/>
        <item m="1" x="76"/>
        <item m="1" x="128"/>
        <item m="1" x="135"/>
        <item m="1" x="215"/>
        <item m="1" x="200"/>
        <item m="1" x="201"/>
        <item m="1" x="112"/>
        <item m="1" x="178"/>
        <item m="1" x="123"/>
        <item m="1" x="193"/>
        <item m="1" x="75"/>
        <item m="1" x="91"/>
        <item m="1" x="104"/>
        <item m="1" x="125"/>
        <item m="1" x="48"/>
        <item m="1" x="86"/>
        <item m="1" x="148"/>
        <item m="1" x="93"/>
        <item m="1" x="165"/>
        <item m="1" x="156"/>
        <item m="1" x="34"/>
        <item m="1" x="151"/>
        <item m="1" x="33"/>
        <item m="1" x="13"/>
        <item m="1" x="160"/>
        <item m="1" x="77"/>
        <item m="1" x="36"/>
        <item m="1" x="113"/>
        <item m="1" x="122"/>
        <item m="1" x="58"/>
        <item m="1" x="99"/>
        <item m="1" x="164"/>
        <item m="1" x="139"/>
        <item m="1" x="22"/>
        <item m="1" x="106"/>
        <item m="1" x="162"/>
        <item m="1" x="16"/>
        <item m="1" x="78"/>
        <item m="1" x="117"/>
        <item m="1" x="168"/>
        <item m="1" x="169"/>
        <item m="1" x="67"/>
        <item m="1" x="132"/>
        <item m="1" x="116"/>
        <item m="1" x="190"/>
        <item m="1" x="105"/>
        <item m="1" x="183"/>
        <item m="1" x="136"/>
        <item m="1" x="64"/>
        <item m="1" x="50"/>
        <item m="1" x="163"/>
        <item m="1" x="37"/>
        <item x="8"/>
      </items>
    </pivotField>
    <pivotField compact="0" outline="0" showAll="0"/>
    <pivotField axis="axisRow" compact="0" outline="0" showAll="0">
      <items count="225">
        <item m="1" x="212"/>
        <item m="1" x="161"/>
        <item m="1" x="207"/>
        <item m="1" x="45"/>
        <item m="1" x="92"/>
        <item m="1" x="193"/>
        <item m="1" x="66"/>
        <item m="1" x="37"/>
        <item m="1" x="144"/>
        <item m="1" x="197"/>
        <item m="1" x="219"/>
        <item m="1" x="82"/>
        <item m="1" x="176"/>
        <item m="1" x="30"/>
        <item m="1" x="107"/>
        <item m="1" x="117"/>
        <item m="1" x="99"/>
        <item m="1" x="73"/>
        <item m="1" x="59"/>
        <item m="1" x="198"/>
        <item m="1" x="10"/>
        <item m="1" x="119"/>
        <item m="1" x="220"/>
        <item m="1" x="182"/>
        <item m="1" x="101"/>
        <item m="1" x="194"/>
        <item m="1" x="16"/>
        <item m="1" x="134"/>
        <item m="1" x="40"/>
        <item m="1" x="23"/>
        <item m="1" x="84"/>
        <item m="1" x="106"/>
        <item m="1" x="27"/>
        <item m="1" x="28"/>
        <item m="1" x="69"/>
        <item m="1" x="191"/>
        <item m="1" x="48"/>
        <item m="1" x="168"/>
        <item m="1" x="51"/>
        <item m="1" x="34"/>
        <item m="1" x="65"/>
        <item m="1" x="171"/>
        <item m="1" x="22"/>
        <item m="1" x="52"/>
        <item m="1" x="25"/>
        <item m="1" x="183"/>
        <item m="1" x="169"/>
        <item m="1" x="214"/>
        <item m="1" x="13"/>
        <item m="1" x="188"/>
        <item m="1" x="185"/>
        <item m="1" x="167"/>
        <item m="1" x="103"/>
        <item m="1" x="178"/>
        <item m="1" x="152"/>
        <item m="1" x="127"/>
        <item m="1" x="79"/>
        <item m="1" x="145"/>
        <item m="1" x="155"/>
        <item m="1" x="64"/>
        <item m="1" x="54"/>
        <item m="1" x="53"/>
        <item m="1" x="126"/>
        <item m="1" x="61"/>
        <item m="1" x="179"/>
        <item m="1" x="148"/>
        <item m="1" x="177"/>
        <item m="1" x="77"/>
        <item m="1" x="165"/>
        <item m="1" x="150"/>
        <item m="1" x="205"/>
        <item m="1" x="93"/>
        <item m="1" x="95"/>
        <item m="1" x="223"/>
        <item m="1" x="111"/>
        <item m="1" x="80"/>
        <item m="1" x="91"/>
        <item m="1" x="18"/>
        <item m="1" x="128"/>
        <item m="1" x="124"/>
        <item m="1" x="131"/>
        <item m="1" x="24"/>
        <item m="1" x="180"/>
        <item m="1" x="72"/>
        <item m="1" x="189"/>
        <item m="1" x="208"/>
        <item m="1" x="135"/>
        <item m="1" x="160"/>
        <item m="1" x="15"/>
        <item m="1" x="166"/>
        <item m="1" x="83"/>
        <item m="1" x="164"/>
        <item m="1" x="42"/>
        <item m="1" x="192"/>
        <item m="1" x="204"/>
        <item m="1" x="146"/>
        <item m="1" x="118"/>
        <item m="1" x="213"/>
        <item m="1" x="181"/>
        <item m="1" x="58"/>
        <item m="1" x="116"/>
        <item m="1" x="175"/>
        <item m="1" x="50"/>
        <item m="1" x="143"/>
        <item m="1" x="215"/>
        <item m="1" x="137"/>
        <item m="1" x="174"/>
        <item m="1" x="147"/>
        <item m="1" x="9"/>
        <item m="1" x="68"/>
        <item m="1" x="35"/>
        <item m="1" x="46"/>
        <item m="1" x="31"/>
        <item m="1" x="153"/>
        <item m="1" x="170"/>
        <item m="1" x="109"/>
        <item m="1" x="56"/>
        <item m="1" x="38"/>
        <item m="1" x="210"/>
        <item m="1" x="115"/>
        <item m="1" x="129"/>
        <item m="1" x="211"/>
        <item m="1" x="21"/>
        <item m="1" x="19"/>
        <item m="1" x="138"/>
        <item m="1" x="132"/>
        <item m="1" x="36"/>
        <item m="1" x="190"/>
        <item m="1" x="202"/>
        <item m="1" x="63"/>
        <item m="1" x="172"/>
        <item m="1" x="122"/>
        <item m="1" x="139"/>
        <item m="1" x="96"/>
        <item m="1" x="141"/>
        <item m="1" x="60"/>
        <item m="1" x="11"/>
        <item m="1" x="158"/>
        <item m="1" x="154"/>
        <item m="1" x="85"/>
        <item m="1" x="136"/>
        <item m="1" x="81"/>
        <item m="1" x="130"/>
        <item m="1" x="216"/>
        <item m="1" x="100"/>
        <item m="1" x="151"/>
        <item m="1" x="39"/>
        <item m="1" x="209"/>
        <item m="1" x="12"/>
        <item m="1" x="76"/>
        <item m="1" x="206"/>
        <item m="1" x="105"/>
        <item m="1" x="120"/>
        <item m="1" x="187"/>
        <item m="1" x="44"/>
        <item m="1" x="90"/>
        <item m="1" x="199"/>
        <item m="1" x="140"/>
        <item m="1" x="74"/>
        <item m="1" x="133"/>
        <item m="1" x="33"/>
        <item m="1" x="157"/>
        <item m="1" x="184"/>
        <item m="1" x="78"/>
        <item m="1" x="20"/>
        <item m="1" x="29"/>
        <item m="1" x="156"/>
        <item m="1" x="88"/>
        <item m="1" x="67"/>
        <item m="1" x="94"/>
        <item m="1" x="47"/>
        <item m="1" x="71"/>
        <item m="1" x="201"/>
        <item m="1" x="97"/>
        <item m="1" x="186"/>
        <item m="1" x="200"/>
        <item m="1" x="121"/>
        <item m="1" x="196"/>
        <item m="1" x="41"/>
        <item m="1" x="87"/>
        <item m="1" x="57"/>
        <item m="1" x="114"/>
        <item m="1" x="49"/>
        <item m="1" x="162"/>
        <item m="1" x="32"/>
        <item m="1" x="89"/>
        <item m="1" x="217"/>
        <item m="1" x="222"/>
        <item m="1" x="55"/>
        <item m="1" x="195"/>
        <item m="1" x="86"/>
        <item m="1" x="221"/>
        <item m="1" x="173"/>
        <item m="1" x="14"/>
        <item m="1" x="98"/>
        <item m="1" x="149"/>
        <item m="1" x="70"/>
        <item m="1" x="163"/>
        <item m="1" x="102"/>
        <item m="1" x="104"/>
        <item m="1" x="62"/>
        <item m="1" x="203"/>
        <item m="1" x="159"/>
        <item m="1" x="43"/>
        <item m="1" x="17"/>
        <item m="1" x="142"/>
        <item m="1" x="123"/>
        <item m="1" x="125"/>
        <item m="1" x="218"/>
        <item m="1" x="110"/>
        <item m="1" x="113"/>
        <item m="1" x="75"/>
        <item m="1" x="26"/>
        <item m="1" x="112"/>
        <item m="1" x="108"/>
        <item x="8"/>
        <item x="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 defaultSubtotal="0">
      <items count="2">
        <item x="0"/>
        <item x="1"/>
      </items>
    </pivotField>
    <pivotField compact="0" outline="0" showAll="0"/>
    <pivotField axis="axisRow" compact="0" outline="0" showAll="0" defaultSubtotal="0">
      <items count="3">
        <item m="1" x="2"/>
        <item x="1"/>
        <item x="0"/>
      </items>
    </pivotField>
    <pivotField dataField="1" compact="0" outline="0" showAll="0"/>
  </pivotFields>
  <rowFields count="11">
    <field x="1"/>
    <field x="0"/>
    <field x="2"/>
    <field x="12"/>
    <field x="5"/>
    <field x="6"/>
    <field x="7"/>
    <field x="8"/>
    <field x="9"/>
    <field x="14"/>
    <field x="11"/>
  </rowFields>
  <rowItems count="18">
    <i>
      <x/>
      <x/>
      <x/>
      <x/>
      <x v="2"/>
      <x v="3"/>
      <x v="11"/>
      <x v="1"/>
      <x v="8"/>
      <x v="2"/>
      <x v="217"/>
    </i>
    <i r="5">
      <x v="22"/>
      <x v="35"/>
      <x v="26"/>
      <x v="39"/>
      <x v="2"/>
      <x v="216"/>
    </i>
    <i r="5">
      <x v="35"/>
      <x v="2"/>
      <x v="2"/>
      <x v="1"/>
      <x v="2"/>
      <x v="218"/>
    </i>
    <i t="default" r="4">
      <x v="2"/>
    </i>
    <i r="2">
      <x v="1"/>
      <x/>
      <x v="1"/>
      <x v="23"/>
      <x v="13"/>
      <x v="25"/>
      <x v="32"/>
      <x v="2"/>
      <x v="220"/>
    </i>
    <i r="5">
      <x v="31"/>
      <x v="10"/>
      <x v="27"/>
      <x v="38"/>
      <x v="2"/>
      <x v="219"/>
    </i>
    <i t="default" r="4">
      <x v="1"/>
    </i>
    <i r="2">
      <x v="2"/>
      <x/>
      <x/>
      <x v="9"/>
      <x v="33"/>
    </i>
    <i r="5">
      <x v="10"/>
      <x v="22"/>
      <x v="15"/>
      <x v="28"/>
      <x v="2"/>
      <x v="221"/>
    </i>
    <i r="5">
      <x v="13"/>
      <x v="24"/>
      <x v="19"/>
      <x v="31"/>
      <x v="2"/>
      <x v="222"/>
    </i>
    <i t="default" r="4">
      <x/>
    </i>
    <i t="default" r="1">
      <x/>
    </i>
    <i t="default">
      <x/>
    </i>
    <i>
      <x v="4"/>
      <x v="1"/>
      <x v="18"/>
      <x v="1"/>
      <x v="18"/>
      <x v="116"/>
      <x v="98"/>
      <x v="128"/>
      <x v="215"/>
      <x v="1"/>
      <x v="215"/>
    </i>
    <i t="default" r="4">
      <x v="18"/>
    </i>
    <i t="default" r="1">
      <x v="1"/>
    </i>
    <i t="default">
      <x v="4"/>
    </i>
    <i t="grand">
      <x/>
    </i>
  </rowItems>
  <colItems count="1">
    <i/>
  </colItems>
  <dataFields count="1">
    <dataField name="Somme de Total" fld="15" baseField="0" baseItem="0" numFmtId="4"/>
  </dataFields>
  <formats count="4">
    <format dxfId="32">
      <pivotArea field="-2" type="button" dataOnly="0" labelOnly="1" outline="0" axis="axisValues" fieldPosition="0"/>
    </format>
    <format dxfId="31">
      <pivotArea outline="0" fieldPosition="0">
        <references count="1">
          <reference field="4294967294" count="1" selected="0">
            <x v="0"/>
          </reference>
        </references>
      </pivotArea>
    </format>
    <format dxfId="30">
      <pivotArea type="topRight" dataOnly="0" labelOnly="1" outline="0" fieldPosition="0"/>
    </format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</formats>
  <conditionalFormats count="2">
    <conditionalFormat priority="3">
      <pivotAreas count="1">
        <pivotArea type="data" outline="0" collapsedLevelsAreSubtotals="1" fieldPosition="0">
          <references count="6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0"/>
            </reference>
            <reference field="2" count="1" selected="0">
              <x v="0"/>
            </reference>
            <reference field="5" count="1" selected="0" defaultSubtotal="1">
              <x v="2"/>
            </reference>
            <reference field="12" count="1" selected="0">
              <x v="0"/>
            </reference>
          </references>
        </pivotArea>
      </pivotAreas>
    </conditionalFormat>
    <conditionalFormat priority="1">
      <pivotAreas count="4">
        <pivotArea type="data" outline="0" collapsedLevelsAreSubtotals="1" fieldPosition="0">
          <references count="6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0"/>
            </reference>
            <reference field="2" count="2" selected="0">
              <x v="1"/>
              <x v="2"/>
            </reference>
            <reference field="5" count="2" selected="0" defaultSubtotal="1">
              <x v="0"/>
              <x v="1"/>
            </reference>
            <reference field="12" count="1" selected="0">
              <x v="0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 defaultSubtotal="1">
              <x v="0"/>
            </reference>
            <reference field="1" count="1" selected="0">
              <x v="0"/>
            </reference>
          </references>
        </pivotArea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 defaultSubtotal="1">
              <x v="0"/>
            </reference>
          </references>
        </pivotArea>
        <pivotArea type="data" outline="0" collapsedLevelsAreSubtotals="1" fieldPosition="0">
          <references count="6">
            <reference field="4294967294" count="1" selected="0">
              <x v="0"/>
            </reference>
            <reference field="0" count="1" selected="0">
              <x v="1"/>
            </reference>
            <reference field="1" count="1" selected="0">
              <x v="4"/>
            </reference>
            <reference field="2" count="1" selected="0">
              <x v="18"/>
            </reference>
            <reference field="5" count="1" selected="0" defaultSubtotal="1">
              <x v="18"/>
            </reference>
            <reference field="12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4B0ACB-6841-114D-A754-550CF737628D}" name="Tableau3" displayName="Tableau3" ref="A1:P10" totalsRowShown="0" headerRowDxfId="28" dataDxfId="26" headerRowBorderDxfId="27" tableBorderDxfId="25">
  <autoFilter ref="A1:P10" xr:uid="{0CBB5DC6-2C1E-A444-BF10-7C19690533F1}"/>
  <tableColumns count="16">
    <tableColumn id="1" xr3:uid="{B30E4FDA-FF88-6E43-B806-8DEFEC5A5B3F}" name="Evènement" dataDxfId="24"/>
    <tableColumn id="2" xr3:uid="{F51A6C7B-9265-934C-8EF3-B62A03B6EFA1}" name="NB Plats" dataDxfId="23"/>
    <tableColumn id="3" xr3:uid="{01FEFE6F-4761-424C-A2C4-92418895144A}" name="NB de plats Ordre" dataDxfId="22"/>
    <tableColumn id="4" xr3:uid="{45694A23-4638-A347-ADE8-9BC291BD7A66}" name="Colonne2" dataDxfId="21"/>
    <tableColumn id="5" xr3:uid="{1E2102B6-DCC5-DB45-B5DA-67B3039FC0C4}" name="Type Nourriture" dataDxfId="20"/>
    <tableColumn id="6" xr3:uid="{FAE9E6FF-376E-0344-ADAF-D38F29196AA0}" name="Nom du plats" dataDxfId="19"/>
    <tableColumn id="8" xr3:uid="{84BB9478-DE9C-F046-9B0E-8FBFFCCC8CFF}" name="Ingrédients" dataDxfId="18"/>
    <tableColumn id="9" xr3:uid="{2D1C55CB-3509-E046-A03F-CCFF3FD10A7D}" name="Prix au KG" dataDxfId="17">
      <calculatedColumnFormula>VLOOKUP(G2,Mercurial,2,FALSE)</calculatedColumnFormula>
    </tableColumn>
    <tableColumn id="10" xr3:uid="{481DC44C-971C-884D-A872-21C75C105C51}" name="Quantité/GR" dataDxfId="16"/>
    <tableColumn id="11" xr3:uid="{BF6FABB2-FE76-1144-83C2-786B2D33E271}" name="Coût matière" dataDxfId="15">
      <calculatedColumnFormula>(H2*I2)/1000</calculatedColumnFormula>
    </tableColumn>
    <tableColumn id="12" xr3:uid="{12D2FE0B-FA32-B649-8B58-8E0F101BB527}" name="MargePC" dataDxfId="14"/>
    <tableColumn id="13" xr3:uid="{6FB50BB6-5FE5-9D4C-9D22-91F37B9DFE14}" name="Coût facturé" dataDxfId="13">
      <calculatedColumnFormula>J2+(J2*K2)</calculatedColumnFormula>
    </tableColumn>
    <tableColumn id="14" xr3:uid="{88EF5B8A-483D-974E-AA97-4D3E44105638}" name="NB Personnes" dataDxfId="12"/>
    <tableColumn id="15" xr3:uid="{3FF9266C-0E72-B549-8F12-BD846A39A3E9}" name="SS Total prix" dataDxfId="11">
      <calculatedColumnFormula>L2*M2</calculatedColumnFormula>
    </tableColumn>
    <tableColumn id="16" xr3:uid="{F6B4F580-A9E7-CD4D-9E61-EF1A3D40DDAB}" name="Marge" dataDxfId="10"/>
    <tableColumn id="17" xr3:uid="{07E97287-6EF3-DC46-92F3-1719BB3DC78A}" name="Total" dataDxfId="9">
      <calculatedColumnFormula>N2+(N2*O2)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D2ED0-71D4-0546-AAC2-61E6342AEE20}">
  <dimension ref="A1:C232"/>
  <sheetViews>
    <sheetView topLeftCell="A15" workbookViewId="0">
      <selection activeCell="A15" sqref="A15"/>
    </sheetView>
  </sheetViews>
  <sheetFormatPr baseColWidth="10" defaultRowHeight="16" x14ac:dyDescent="0.2"/>
  <cols>
    <col min="1" max="1" width="22.1640625" bestFit="1" customWidth="1"/>
    <col min="3" max="3" width="26.6640625" customWidth="1"/>
  </cols>
  <sheetData>
    <row r="1" spans="1:3" x14ac:dyDescent="0.2">
      <c r="A1" s="1" t="s">
        <v>0</v>
      </c>
      <c r="B1" s="1" t="s">
        <v>1</v>
      </c>
    </row>
    <row r="2" spans="1:3" ht="20" x14ac:dyDescent="0.2">
      <c r="A2" s="1" t="s">
        <v>2</v>
      </c>
      <c r="B2" s="1">
        <v>4.6399999999999997</v>
      </c>
      <c r="C2" s="2" t="str">
        <f>CONCATENATE(UPPER(LEFT(A2,1)),RIGHT(A2,(LEN(A2))-1))</f>
        <v>Ails</v>
      </c>
    </row>
    <row r="3" spans="1:3" ht="20" x14ac:dyDescent="0.2">
      <c r="A3" s="1" t="s">
        <v>3</v>
      </c>
      <c r="B3" s="1">
        <v>28.8</v>
      </c>
      <c r="C3" s="2" t="str">
        <f t="shared" ref="C3:C66" si="0">CONCATENATE(UPPER(LEFT(A3,1)),RIGHT(A3,(LEN(A3))-1))</f>
        <v>Ails des ours</v>
      </c>
    </row>
    <row r="4" spans="1:3" ht="20" x14ac:dyDescent="0.2">
      <c r="A4" s="1" t="s">
        <v>4</v>
      </c>
      <c r="B4" s="1">
        <v>7.93</v>
      </c>
      <c r="C4" s="2" t="str">
        <f t="shared" si="0"/>
        <v>Ails fumé</v>
      </c>
    </row>
    <row r="5" spans="1:3" ht="20" x14ac:dyDescent="0.2">
      <c r="A5" s="1" t="s">
        <v>5</v>
      </c>
      <c r="B5" s="1">
        <v>13</v>
      </c>
      <c r="C5" s="2" t="str">
        <f t="shared" si="0"/>
        <v>Amaretto</v>
      </c>
    </row>
    <row r="6" spans="1:3" ht="20" x14ac:dyDescent="0.2">
      <c r="A6" s="1" t="s">
        <v>6</v>
      </c>
      <c r="B6" s="1">
        <v>8.9</v>
      </c>
      <c r="C6" s="2" t="str">
        <f t="shared" si="0"/>
        <v>Anchois</v>
      </c>
    </row>
    <row r="7" spans="1:3" ht="20" x14ac:dyDescent="0.2">
      <c r="A7" s="1" t="s">
        <v>7</v>
      </c>
      <c r="B7" s="1">
        <v>23.95</v>
      </c>
      <c r="C7" s="2" t="str">
        <f t="shared" si="0"/>
        <v>Aneth</v>
      </c>
    </row>
    <row r="8" spans="1:3" ht="20" x14ac:dyDescent="0.2">
      <c r="A8" s="1" t="s">
        <v>8</v>
      </c>
      <c r="B8" s="1">
        <v>43.9</v>
      </c>
      <c r="C8" s="2" t="str">
        <f t="shared" si="0"/>
        <v>Anguille fumé</v>
      </c>
    </row>
    <row r="9" spans="1:3" ht="20" x14ac:dyDescent="0.2">
      <c r="A9" s="1" t="s">
        <v>9</v>
      </c>
      <c r="B9" s="1">
        <v>12</v>
      </c>
      <c r="C9" s="2" t="str">
        <f t="shared" si="0"/>
        <v>Artichaut</v>
      </c>
    </row>
    <row r="10" spans="1:3" ht="20" x14ac:dyDescent="0.2">
      <c r="A10" s="1" t="s">
        <v>10</v>
      </c>
      <c r="B10" s="1">
        <v>6.5</v>
      </c>
      <c r="C10" s="2" t="str">
        <f t="shared" si="0"/>
        <v>Artichaut bouquet</v>
      </c>
    </row>
    <row r="11" spans="1:3" ht="20" x14ac:dyDescent="0.2">
      <c r="A11" s="1" t="s">
        <v>11</v>
      </c>
      <c r="B11" s="1">
        <v>3.42</v>
      </c>
      <c r="C11" s="2" t="str">
        <f t="shared" si="0"/>
        <v>Aubergine</v>
      </c>
    </row>
    <row r="12" spans="1:3" ht="20" x14ac:dyDescent="0.2">
      <c r="A12" s="1" t="s">
        <v>12</v>
      </c>
      <c r="B12" s="1">
        <v>50</v>
      </c>
      <c r="C12" s="2" t="str">
        <f t="shared" si="0"/>
        <v>Avruga</v>
      </c>
    </row>
    <row r="13" spans="1:3" ht="20" x14ac:dyDescent="0.2">
      <c r="A13" s="1" t="s">
        <v>13</v>
      </c>
      <c r="B13" s="1">
        <v>59</v>
      </c>
      <c r="C13" s="2" t="str">
        <f t="shared" si="0"/>
        <v>Badiane</v>
      </c>
    </row>
    <row r="14" spans="1:3" ht="20" x14ac:dyDescent="0.2">
      <c r="A14" s="1" t="s">
        <v>14</v>
      </c>
      <c r="B14" s="1">
        <v>20.95</v>
      </c>
      <c r="C14" s="2" t="str">
        <f t="shared" si="0"/>
        <v>Bar</v>
      </c>
    </row>
    <row r="15" spans="1:3" ht="20" x14ac:dyDescent="0.2">
      <c r="A15" s="1" t="s">
        <v>15</v>
      </c>
      <c r="B15" s="1">
        <v>21.45</v>
      </c>
      <c r="C15" s="2" t="str">
        <f t="shared" si="0"/>
        <v>Basilic thaï</v>
      </c>
    </row>
    <row r="16" spans="1:3" ht="20" x14ac:dyDescent="0.2">
      <c r="A16" s="1" t="s">
        <v>16</v>
      </c>
      <c r="B16" s="1">
        <v>2.2000000000000002</v>
      </c>
      <c r="C16" s="2" t="str">
        <f t="shared" si="0"/>
        <v>Betterave blanche</v>
      </c>
    </row>
    <row r="17" spans="1:3" ht="20" x14ac:dyDescent="0.2">
      <c r="A17" s="1" t="s">
        <v>17</v>
      </c>
      <c r="B17" s="1">
        <v>2.3199999999999998</v>
      </c>
      <c r="C17" s="2" t="str">
        <f t="shared" si="0"/>
        <v>Betterave crapaudine</v>
      </c>
    </row>
    <row r="18" spans="1:3" ht="20" x14ac:dyDescent="0.2">
      <c r="A18" s="1" t="s">
        <v>18</v>
      </c>
      <c r="B18" s="1">
        <v>1.59</v>
      </c>
      <c r="C18" s="2" t="str">
        <f t="shared" si="0"/>
        <v>Betterave jaune</v>
      </c>
    </row>
    <row r="19" spans="1:3" ht="20" x14ac:dyDescent="0.2">
      <c r="A19" s="1" t="s">
        <v>19</v>
      </c>
      <c r="B19" s="1">
        <v>1.59</v>
      </c>
      <c r="C19" s="2" t="str">
        <f t="shared" si="0"/>
        <v>Betterave rose</v>
      </c>
    </row>
    <row r="20" spans="1:3" ht="20" x14ac:dyDescent="0.2">
      <c r="A20" s="1" t="s">
        <v>20</v>
      </c>
      <c r="B20" s="1">
        <v>1.04</v>
      </c>
      <c r="C20" s="2" t="str">
        <f t="shared" si="0"/>
        <v>Betterave rouge</v>
      </c>
    </row>
    <row r="21" spans="1:3" ht="20" x14ac:dyDescent="0.2">
      <c r="A21" s="1" t="s">
        <v>21</v>
      </c>
      <c r="B21" s="1">
        <v>7.5</v>
      </c>
      <c r="C21" s="2" t="str">
        <f t="shared" si="0"/>
        <v>Beurre</v>
      </c>
    </row>
    <row r="22" spans="1:3" ht="20" x14ac:dyDescent="0.2">
      <c r="A22" s="1" t="s">
        <v>22</v>
      </c>
      <c r="B22" s="1">
        <v>12.24</v>
      </c>
      <c r="C22" s="2" t="str">
        <f t="shared" si="0"/>
        <v>Beurre salé</v>
      </c>
    </row>
    <row r="23" spans="1:3" ht="20" x14ac:dyDescent="0.2">
      <c r="A23" s="1" t="s">
        <v>23</v>
      </c>
      <c r="B23" s="1">
        <v>8.6</v>
      </c>
      <c r="C23" s="2" t="str">
        <f t="shared" si="0"/>
        <v>Beurre vege</v>
      </c>
    </row>
    <row r="24" spans="1:3" ht="20" x14ac:dyDescent="0.2">
      <c r="A24" s="1" t="s">
        <v>24</v>
      </c>
      <c r="B24" s="1">
        <v>35</v>
      </c>
      <c r="C24" s="2" t="str">
        <f t="shared" si="0"/>
        <v>Bicarbonate de soude</v>
      </c>
    </row>
    <row r="25" spans="1:3" ht="20" x14ac:dyDescent="0.2">
      <c r="A25" s="1" t="s">
        <v>25</v>
      </c>
      <c r="B25" s="1">
        <v>3.25</v>
      </c>
      <c r="C25" s="2" t="str">
        <f t="shared" si="0"/>
        <v>Blanc d’œufs</v>
      </c>
    </row>
    <row r="26" spans="1:3" ht="20" x14ac:dyDescent="0.2">
      <c r="A26" s="1" t="s">
        <v>26</v>
      </c>
      <c r="B26" s="1">
        <v>17.5</v>
      </c>
      <c r="C26" s="2" t="str">
        <f t="shared" si="0"/>
        <v>Bœuf tartare</v>
      </c>
    </row>
    <row r="27" spans="1:3" ht="20" x14ac:dyDescent="0.2">
      <c r="A27" s="1" t="s">
        <v>27</v>
      </c>
      <c r="B27" s="1">
        <v>3</v>
      </c>
      <c r="C27" s="2" t="str">
        <f t="shared" si="0"/>
        <v>Bouillon dashi</v>
      </c>
    </row>
    <row r="28" spans="1:3" ht="20" x14ac:dyDescent="0.2">
      <c r="A28" s="1" t="s">
        <v>28</v>
      </c>
      <c r="B28" s="1">
        <v>10.9</v>
      </c>
      <c r="C28" s="2" t="str">
        <f t="shared" si="0"/>
        <v>Bouillon de bœuf</v>
      </c>
    </row>
    <row r="29" spans="1:3" ht="20" x14ac:dyDescent="0.2">
      <c r="A29" s="1" t="s">
        <v>29</v>
      </c>
      <c r="B29" s="1">
        <v>0.5</v>
      </c>
      <c r="C29" s="2" t="str">
        <f t="shared" si="0"/>
        <v>Bouillon de légumes</v>
      </c>
    </row>
    <row r="30" spans="1:3" ht="20" x14ac:dyDescent="0.2">
      <c r="A30" s="1" t="s">
        <v>30</v>
      </c>
      <c r="B30" s="1">
        <v>18.03</v>
      </c>
      <c r="C30" s="2" t="str">
        <f t="shared" si="0"/>
        <v>Bouillon de vola</v>
      </c>
    </row>
    <row r="31" spans="1:3" ht="20" x14ac:dyDescent="0.2">
      <c r="A31" s="1" t="s">
        <v>31</v>
      </c>
      <c r="B31" s="1">
        <v>15.5</v>
      </c>
      <c r="C31" s="2" t="str">
        <f t="shared" si="0"/>
        <v>Brie de Meaux</v>
      </c>
    </row>
    <row r="32" spans="1:3" ht="20" x14ac:dyDescent="0.2">
      <c r="A32" s="1" t="s">
        <v>32</v>
      </c>
      <c r="B32" s="1">
        <v>1.5</v>
      </c>
      <c r="C32" s="2" t="str">
        <f t="shared" si="0"/>
        <v>Butternut</v>
      </c>
    </row>
    <row r="33" spans="1:3" ht="20" x14ac:dyDescent="0.2">
      <c r="A33" s="1" t="s">
        <v>33</v>
      </c>
      <c r="B33" s="1">
        <v>16.100000000000001</v>
      </c>
      <c r="C33" s="2" t="str">
        <f t="shared" si="0"/>
        <v>Cacao</v>
      </c>
    </row>
    <row r="34" spans="1:3" ht="20" x14ac:dyDescent="0.2">
      <c r="A34" s="1" t="s">
        <v>34</v>
      </c>
      <c r="B34" s="1">
        <v>32.4</v>
      </c>
      <c r="C34" s="2" t="str">
        <f t="shared" si="0"/>
        <v>Cannelle poudre</v>
      </c>
    </row>
    <row r="35" spans="1:3" ht="20" x14ac:dyDescent="0.2">
      <c r="A35" s="1" t="s">
        <v>35</v>
      </c>
      <c r="B35" s="1">
        <v>13.2</v>
      </c>
      <c r="C35" s="2" t="str">
        <f t="shared" si="0"/>
        <v>Câpre</v>
      </c>
    </row>
    <row r="36" spans="1:3" ht="20" x14ac:dyDescent="0.2">
      <c r="A36" s="1" t="s">
        <v>36</v>
      </c>
      <c r="B36" s="1">
        <v>0.76</v>
      </c>
      <c r="C36" s="2" t="str">
        <f t="shared" si="0"/>
        <v>Carotte</v>
      </c>
    </row>
    <row r="37" spans="1:3" ht="20" x14ac:dyDescent="0.2">
      <c r="A37" s="1" t="s">
        <v>37</v>
      </c>
      <c r="B37" s="1">
        <v>2.27</v>
      </c>
      <c r="C37" s="2" t="str">
        <f t="shared" si="0"/>
        <v>Cassonade</v>
      </c>
    </row>
    <row r="38" spans="1:3" ht="20" x14ac:dyDescent="0.2">
      <c r="A38" s="1" t="s">
        <v>38</v>
      </c>
      <c r="B38" s="1">
        <v>29.5</v>
      </c>
      <c r="C38" s="2" t="str">
        <f t="shared" si="0"/>
        <v>Cèpe</v>
      </c>
    </row>
    <row r="39" spans="1:3" ht="20" x14ac:dyDescent="0.2">
      <c r="A39" s="1" t="s">
        <v>39</v>
      </c>
      <c r="B39" s="1">
        <v>29</v>
      </c>
      <c r="C39" s="2" t="str">
        <f t="shared" si="0"/>
        <v>Cerise griotte</v>
      </c>
    </row>
    <row r="40" spans="1:3" ht="20" x14ac:dyDescent="0.2">
      <c r="A40" s="1" t="s">
        <v>40</v>
      </c>
      <c r="B40" s="1">
        <v>17.100000000000001</v>
      </c>
      <c r="C40" s="2" t="str">
        <f t="shared" si="0"/>
        <v>Cerneaux de noix</v>
      </c>
    </row>
    <row r="41" spans="1:3" ht="20" x14ac:dyDescent="0.2">
      <c r="A41" s="1" t="s">
        <v>41</v>
      </c>
      <c r="B41" s="1">
        <v>53</v>
      </c>
      <c r="C41" s="2" t="str">
        <f t="shared" si="0"/>
        <v>Chair de crabe</v>
      </c>
    </row>
    <row r="42" spans="1:3" ht="20" x14ac:dyDescent="0.2">
      <c r="A42" s="1" t="s">
        <v>42</v>
      </c>
      <c r="B42" s="1">
        <v>14</v>
      </c>
      <c r="C42" s="2" t="str">
        <f t="shared" si="0"/>
        <v>Champagne</v>
      </c>
    </row>
    <row r="43" spans="1:3" ht="20" x14ac:dyDescent="0.2">
      <c r="A43" s="1" t="s">
        <v>43</v>
      </c>
      <c r="B43" s="1">
        <v>2.75</v>
      </c>
      <c r="C43" s="2" t="str">
        <f t="shared" si="0"/>
        <v>Champignon de paris</v>
      </c>
    </row>
    <row r="44" spans="1:3" ht="20" x14ac:dyDescent="0.2">
      <c r="A44" s="1" t="s">
        <v>44</v>
      </c>
      <c r="B44" s="1">
        <v>13.5</v>
      </c>
      <c r="C44" s="2" t="str">
        <f t="shared" si="0"/>
        <v>Chanterelle</v>
      </c>
    </row>
    <row r="45" spans="1:3" ht="20" x14ac:dyDescent="0.2">
      <c r="A45" s="1" t="s">
        <v>45</v>
      </c>
      <c r="B45" s="1">
        <v>0.3</v>
      </c>
      <c r="C45" s="2" t="str">
        <f t="shared" si="0"/>
        <v>Chapelure</v>
      </c>
    </row>
    <row r="46" spans="1:3" ht="20" x14ac:dyDescent="0.2">
      <c r="A46" s="1" t="s">
        <v>46</v>
      </c>
      <c r="B46" s="1">
        <v>36</v>
      </c>
      <c r="C46" s="2" t="str">
        <f t="shared" si="0"/>
        <v>Chèvre bûche cendré</v>
      </c>
    </row>
    <row r="47" spans="1:3" ht="20" x14ac:dyDescent="0.2">
      <c r="A47" s="1" t="s">
        <v>47</v>
      </c>
      <c r="B47" s="1">
        <v>16.3</v>
      </c>
      <c r="C47" s="2" t="str">
        <f t="shared" si="0"/>
        <v>Chocolat au lait 36%</v>
      </c>
    </row>
    <row r="48" spans="1:3" ht="20" x14ac:dyDescent="0.2">
      <c r="A48" s="1" t="s">
        <v>48</v>
      </c>
      <c r="B48" s="1">
        <v>38</v>
      </c>
      <c r="C48" s="2" t="str">
        <f t="shared" si="0"/>
        <v>Chocolat blanc</v>
      </c>
    </row>
    <row r="49" spans="1:3" ht="20" x14ac:dyDescent="0.2">
      <c r="A49" s="1" t="s">
        <v>49</v>
      </c>
      <c r="B49" s="1">
        <v>24</v>
      </c>
      <c r="C49" s="2" t="str">
        <f t="shared" si="0"/>
        <v>Chocolat Valrhona</v>
      </c>
    </row>
    <row r="50" spans="1:3" ht="20" x14ac:dyDescent="0.2">
      <c r="A50" s="1" t="s">
        <v>50</v>
      </c>
      <c r="B50" s="1">
        <v>0.96</v>
      </c>
      <c r="C50" s="2" t="str">
        <f t="shared" si="0"/>
        <v>Chou chinois</v>
      </c>
    </row>
    <row r="51" spans="1:3" ht="20" x14ac:dyDescent="0.2">
      <c r="A51" s="1" t="s">
        <v>51</v>
      </c>
      <c r="B51" s="1">
        <v>16.8</v>
      </c>
      <c r="C51" s="2" t="str">
        <f t="shared" si="0"/>
        <v>Chou fleur mini</v>
      </c>
    </row>
    <row r="52" spans="1:3" ht="20" x14ac:dyDescent="0.2">
      <c r="A52" s="1" t="s">
        <v>52</v>
      </c>
      <c r="B52" s="1">
        <v>5.53</v>
      </c>
      <c r="C52" s="2" t="str">
        <f t="shared" si="0"/>
        <v>Chou kale</v>
      </c>
    </row>
    <row r="53" spans="1:3" ht="20" x14ac:dyDescent="0.2">
      <c r="A53" s="1" t="s">
        <v>53</v>
      </c>
      <c r="B53" s="1">
        <v>7.2</v>
      </c>
      <c r="C53" s="2" t="str">
        <f t="shared" si="0"/>
        <v>Chou rave</v>
      </c>
    </row>
    <row r="54" spans="1:3" ht="20" x14ac:dyDescent="0.2">
      <c r="A54" s="1" t="s">
        <v>54</v>
      </c>
      <c r="B54" s="1">
        <v>3.34</v>
      </c>
      <c r="C54" s="2" t="str">
        <f t="shared" si="0"/>
        <v>Chou-fleur</v>
      </c>
    </row>
    <row r="55" spans="1:3" ht="20" x14ac:dyDescent="0.2">
      <c r="A55" s="1" t="s">
        <v>55</v>
      </c>
      <c r="B55" s="1">
        <v>1.9</v>
      </c>
      <c r="C55" s="2" t="str">
        <f t="shared" si="0"/>
        <v>Choux fleurs blancs</v>
      </c>
    </row>
    <row r="56" spans="1:3" ht="20" x14ac:dyDescent="0.2">
      <c r="A56" s="1" t="s">
        <v>56</v>
      </c>
      <c r="B56" s="1">
        <v>2.68</v>
      </c>
      <c r="C56" s="2" t="str">
        <f t="shared" si="0"/>
        <v>Choux fleurs violets</v>
      </c>
    </row>
    <row r="57" spans="1:3" ht="20" x14ac:dyDescent="0.2">
      <c r="A57" s="1" t="s">
        <v>57</v>
      </c>
      <c r="B57" s="1">
        <v>24.9</v>
      </c>
      <c r="C57" s="2" t="str">
        <f t="shared" si="0"/>
        <v>Ciboulette</v>
      </c>
    </row>
    <row r="58" spans="1:3" ht="20" x14ac:dyDescent="0.2">
      <c r="A58" s="1" t="s">
        <v>58</v>
      </c>
      <c r="B58" s="1">
        <v>4.3600000000000003</v>
      </c>
      <c r="C58" s="2" t="str">
        <f t="shared" si="0"/>
        <v>Citron jaune</v>
      </c>
    </row>
    <row r="59" spans="1:3" ht="20" x14ac:dyDescent="0.2">
      <c r="A59" s="1" t="s">
        <v>59</v>
      </c>
      <c r="B59" s="1">
        <v>4</v>
      </c>
      <c r="C59" s="2" t="str">
        <f t="shared" si="0"/>
        <v>Citron vert</v>
      </c>
    </row>
    <row r="60" spans="1:3" ht="20" x14ac:dyDescent="0.2">
      <c r="A60" s="1" t="s">
        <v>60</v>
      </c>
      <c r="B60" s="1">
        <v>5</v>
      </c>
      <c r="C60" s="2" t="str">
        <f t="shared" si="0"/>
        <v>Citron vert jus</v>
      </c>
    </row>
    <row r="61" spans="1:3" ht="20" x14ac:dyDescent="0.2">
      <c r="A61" s="1" t="s">
        <v>61</v>
      </c>
      <c r="B61" s="1">
        <v>57.75</v>
      </c>
      <c r="C61" s="2" t="str">
        <f t="shared" si="0"/>
        <v>Clou de girofle</v>
      </c>
    </row>
    <row r="62" spans="1:3" ht="20" x14ac:dyDescent="0.2">
      <c r="A62" s="1" t="s">
        <v>62</v>
      </c>
      <c r="B62" s="1">
        <v>18.7</v>
      </c>
      <c r="C62" s="2" t="str">
        <f t="shared" si="0"/>
        <v>Cognac</v>
      </c>
    </row>
    <row r="63" spans="1:3" ht="20" x14ac:dyDescent="0.2">
      <c r="A63" s="1" t="s">
        <v>63</v>
      </c>
      <c r="B63" s="1">
        <v>39</v>
      </c>
      <c r="C63" s="2" t="str">
        <f t="shared" si="0"/>
        <v>Colorant griotte</v>
      </c>
    </row>
    <row r="64" spans="1:3" ht="20" x14ac:dyDescent="0.2">
      <c r="A64" s="1" t="s">
        <v>64</v>
      </c>
      <c r="B64" s="1">
        <v>4.38</v>
      </c>
      <c r="C64" s="2" t="str">
        <f t="shared" si="0"/>
        <v>Concentré de tomate</v>
      </c>
    </row>
    <row r="65" spans="1:3" ht="20" x14ac:dyDescent="0.2">
      <c r="A65" s="1" t="s">
        <v>65</v>
      </c>
      <c r="B65" s="1">
        <v>27</v>
      </c>
      <c r="C65" s="2" t="str">
        <f t="shared" si="0"/>
        <v>Confit de coing</v>
      </c>
    </row>
    <row r="66" spans="1:3" ht="20" x14ac:dyDescent="0.2">
      <c r="A66" s="1" t="s">
        <v>66</v>
      </c>
      <c r="B66" s="1">
        <v>23.95</v>
      </c>
      <c r="C66" s="2" t="str">
        <f t="shared" si="0"/>
        <v>Coriandre</v>
      </c>
    </row>
    <row r="67" spans="1:3" ht="20" x14ac:dyDescent="0.2">
      <c r="A67" s="1" t="s">
        <v>67</v>
      </c>
      <c r="B67" s="1">
        <v>13</v>
      </c>
      <c r="C67" s="2" t="str">
        <f t="shared" ref="C67:C130" si="1">CONCATENATE(UPPER(LEFT(A67,1)),RIGHT(A67,(LEN(A67))-1))</f>
        <v>Cornichon</v>
      </c>
    </row>
    <row r="68" spans="1:3" ht="20" x14ac:dyDescent="0.2">
      <c r="A68" s="1" t="s">
        <v>68</v>
      </c>
      <c r="B68" s="1">
        <v>35</v>
      </c>
      <c r="C68" s="2" t="str">
        <f t="shared" si="1"/>
        <v>Côte de bœuf</v>
      </c>
    </row>
    <row r="69" spans="1:3" ht="20" x14ac:dyDescent="0.2">
      <c r="A69" s="1" t="s">
        <v>69</v>
      </c>
      <c r="B69" s="1">
        <v>25</v>
      </c>
      <c r="C69" s="2" t="str">
        <f t="shared" si="1"/>
        <v>Crème</v>
      </c>
    </row>
    <row r="70" spans="1:3" ht="20" x14ac:dyDescent="0.2">
      <c r="A70" s="1" t="s">
        <v>70</v>
      </c>
      <c r="B70" s="1">
        <v>4.99</v>
      </c>
      <c r="C70" s="2" t="str">
        <f t="shared" si="1"/>
        <v>Crème isigny</v>
      </c>
    </row>
    <row r="71" spans="1:3" ht="20" x14ac:dyDescent="0.2">
      <c r="A71" s="1" t="s">
        <v>71</v>
      </c>
      <c r="B71" s="1">
        <v>2.8</v>
      </c>
      <c r="C71" s="2" t="str">
        <f t="shared" si="1"/>
        <v>Crème liquide</v>
      </c>
    </row>
    <row r="72" spans="1:3" ht="20" x14ac:dyDescent="0.2">
      <c r="A72" s="1" t="s">
        <v>72</v>
      </c>
      <c r="B72" s="1">
        <v>3.45</v>
      </c>
      <c r="C72" s="2" t="str">
        <f t="shared" si="1"/>
        <v>Crème vegetop</v>
      </c>
    </row>
    <row r="73" spans="1:3" ht="20" x14ac:dyDescent="0.2">
      <c r="A73" s="1" t="s">
        <v>73</v>
      </c>
      <c r="B73" s="1">
        <v>19.2</v>
      </c>
      <c r="C73" s="2" t="str">
        <f t="shared" si="1"/>
        <v>Crêpe dentelle</v>
      </c>
    </row>
    <row r="74" spans="1:3" ht="20" x14ac:dyDescent="0.2">
      <c r="A74" s="1" t="s">
        <v>74</v>
      </c>
      <c r="B74" s="1">
        <v>0.12</v>
      </c>
      <c r="C74" s="2" t="str">
        <f t="shared" si="1"/>
        <v>Croûte à bouchée</v>
      </c>
    </row>
    <row r="75" spans="1:3" ht="20" x14ac:dyDescent="0.2">
      <c r="A75" s="1" t="s">
        <v>75</v>
      </c>
      <c r="B75" s="1">
        <v>4.5</v>
      </c>
      <c r="C75" s="2" t="str">
        <f t="shared" si="1"/>
        <v>Croûton</v>
      </c>
    </row>
    <row r="76" spans="1:3" ht="20" x14ac:dyDescent="0.2">
      <c r="A76" s="1" t="s">
        <v>270</v>
      </c>
      <c r="B76" s="1">
        <v>55.9</v>
      </c>
      <c r="C76" s="2" t="str">
        <f t="shared" si="1"/>
        <v>Cuisse de grenouilles</v>
      </c>
    </row>
    <row r="77" spans="1:3" ht="20" x14ac:dyDescent="0.2">
      <c r="A77" s="1" t="s">
        <v>76</v>
      </c>
      <c r="B77" s="1">
        <v>39</v>
      </c>
      <c r="C77" s="2" t="str">
        <f t="shared" si="1"/>
        <v>Cumin</v>
      </c>
    </row>
    <row r="78" spans="1:3" ht="20" x14ac:dyDescent="0.2">
      <c r="A78" s="1" t="s">
        <v>77</v>
      </c>
      <c r="B78" s="1">
        <v>19.5</v>
      </c>
      <c r="C78" s="2" t="str">
        <f t="shared" si="1"/>
        <v>Dorade</v>
      </c>
    </row>
    <row r="79" spans="1:3" ht="20" x14ac:dyDescent="0.2">
      <c r="A79" s="1" t="s">
        <v>78</v>
      </c>
      <c r="B79" s="1">
        <v>3.42</v>
      </c>
      <c r="C79" s="2" t="str">
        <f t="shared" si="1"/>
        <v>Échalote</v>
      </c>
    </row>
    <row r="80" spans="1:3" ht="20" x14ac:dyDescent="0.2">
      <c r="A80" s="1" t="s">
        <v>79</v>
      </c>
      <c r="B80" s="1">
        <v>17.16</v>
      </c>
      <c r="C80" s="2" t="str">
        <f t="shared" si="1"/>
        <v>Estragon</v>
      </c>
    </row>
    <row r="81" spans="1:3" ht="20" x14ac:dyDescent="0.2">
      <c r="A81" s="1" t="s">
        <v>80</v>
      </c>
      <c r="B81" s="1">
        <v>33</v>
      </c>
      <c r="C81" s="2" t="str">
        <f t="shared" si="1"/>
        <v>Farine</v>
      </c>
    </row>
    <row r="82" spans="1:3" ht="20" x14ac:dyDescent="0.2">
      <c r="A82" s="1" t="s">
        <v>81</v>
      </c>
      <c r="B82" s="1">
        <v>1.97</v>
      </c>
      <c r="C82" s="2" t="str">
        <f t="shared" si="1"/>
        <v>Farine de seigle</v>
      </c>
    </row>
    <row r="83" spans="1:3" ht="20" x14ac:dyDescent="0.2">
      <c r="A83" s="1" t="s">
        <v>82</v>
      </c>
      <c r="B83" s="1">
        <v>0.95</v>
      </c>
      <c r="C83" s="2" t="str">
        <f t="shared" si="1"/>
        <v>Farine t55</v>
      </c>
    </row>
    <row r="84" spans="1:3" ht="20" x14ac:dyDescent="0.2">
      <c r="A84" s="1" t="s">
        <v>83</v>
      </c>
      <c r="B84" s="1">
        <v>4.1399999999999997</v>
      </c>
      <c r="C84" s="2" t="str">
        <f t="shared" si="1"/>
        <v>Fécule de pdt</v>
      </c>
    </row>
    <row r="85" spans="1:3" ht="20" x14ac:dyDescent="0.2">
      <c r="A85" s="1" t="s">
        <v>84</v>
      </c>
      <c r="B85" s="1">
        <v>1.77</v>
      </c>
      <c r="C85" s="2" t="str">
        <f t="shared" si="1"/>
        <v>Fenouil</v>
      </c>
    </row>
    <row r="86" spans="1:3" ht="20" x14ac:dyDescent="0.2">
      <c r="A86" s="1" t="s">
        <v>85</v>
      </c>
      <c r="B86" s="1">
        <v>13.05</v>
      </c>
      <c r="C86" s="2" t="str">
        <f t="shared" si="1"/>
        <v>Fenouil sec</v>
      </c>
    </row>
    <row r="87" spans="1:3" ht="20" x14ac:dyDescent="0.2">
      <c r="A87" s="1" t="s">
        <v>86</v>
      </c>
      <c r="B87" s="1">
        <v>4.6900000000000004</v>
      </c>
      <c r="C87" s="2" t="str">
        <f t="shared" si="1"/>
        <v>Feuille de brick</v>
      </c>
    </row>
    <row r="88" spans="1:3" ht="20" x14ac:dyDescent="0.2">
      <c r="A88" s="1" t="s">
        <v>87</v>
      </c>
      <c r="B88" s="1">
        <v>9</v>
      </c>
      <c r="C88" s="2" t="str">
        <f t="shared" si="1"/>
        <v>Figues séchées</v>
      </c>
    </row>
    <row r="89" spans="1:3" ht="20" x14ac:dyDescent="0.2">
      <c r="A89" s="1" t="s">
        <v>88</v>
      </c>
      <c r="B89" s="1">
        <v>30</v>
      </c>
      <c r="C89" s="2" t="str">
        <f t="shared" si="1"/>
        <v>Filet de bœuf</v>
      </c>
    </row>
    <row r="90" spans="1:3" ht="20" x14ac:dyDescent="0.2">
      <c r="A90" s="1" t="s">
        <v>89</v>
      </c>
      <c r="B90" s="1">
        <v>5.75</v>
      </c>
      <c r="C90" s="2" t="str">
        <f t="shared" si="1"/>
        <v>Filet de poulet</v>
      </c>
    </row>
    <row r="91" spans="1:3" ht="20" x14ac:dyDescent="0.2">
      <c r="A91" s="1" t="s">
        <v>90</v>
      </c>
      <c r="B91" s="1">
        <v>32</v>
      </c>
      <c r="C91" s="2" t="str">
        <f t="shared" si="1"/>
        <v>Fleur de sel</v>
      </c>
    </row>
    <row r="92" spans="1:3" ht="20" x14ac:dyDescent="0.2">
      <c r="A92" s="1" t="s">
        <v>91</v>
      </c>
      <c r="B92" s="1">
        <v>35.5</v>
      </c>
      <c r="C92" s="2" t="str">
        <f t="shared" si="1"/>
        <v>Foie gras</v>
      </c>
    </row>
    <row r="93" spans="1:3" ht="20" x14ac:dyDescent="0.2">
      <c r="A93" s="1" t="s">
        <v>92</v>
      </c>
      <c r="B93" s="1">
        <v>2.14</v>
      </c>
      <c r="C93" s="2" t="str">
        <f t="shared" si="1"/>
        <v>Fond brun veau</v>
      </c>
    </row>
    <row r="94" spans="1:3" ht="20" x14ac:dyDescent="0.2">
      <c r="A94" s="1" t="s">
        <v>93</v>
      </c>
      <c r="B94" s="1">
        <v>16.079999999999998</v>
      </c>
      <c r="C94" s="2" t="str">
        <f t="shared" si="1"/>
        <v>Framboise</v>
      </c>
    </row>
    <row r="95" spans="1:3" ht="20" x14ac:dyDescent="0.2">
      <c r="A95" s="1" t="s">
        <v>94</v>
      </c>
      <c r="B95" s="1">
        <v>6.2</v>
      </c>
      <c r="C95" s="2" t="str">
        <f t="shared" si="1"/>
        <v>Fromage blanc</v>
      </c>
    </row>
    <row r="96" spans="1:3" ht="20" x14ac:dyDescent="0.2">
      <c r="A96" s="1" t="s">
        <v>95</v>
      </c>
      <c r="B96" s="1">
        <v>35</v>
      </c>
      <c r="C96" s="2" t="str">
        <f t="shared" si="1"/>
        <v>Fromage vacherin</v>
      </c>
    </row>
    <row r="97" spans="1:3" ht="20" x14ac:dyDescent="0.2">
      <c r="A97" s="1" t="s">
        <v>96</v>
      </c>
      <c r="B97" s="1">
        <v>14.65</v>
      </c>
      <c r="C97" s="2" t="str">
        <f t="shared" si="1"/>
        <v>Fromage vegan</v>
      </c>
    </row>
    <row r="98" spans="1:3" ht="20" x14ac:dyDescent="0.2">
      <c r="A98" s="1" t="s">
        <v>97</v>
      </c>
      <c r="B98" s="1">
        <v>12.5</v>
      </c>
      <c r="C98" s="2" t="str">
        <f t="shared" si="1"/>
        <v>Fumet de poisson</v>
      </c>
    </row>
    <row r="99" spans="1:3" ht="20" x14ac:dyDescent="0.2">
      <c r="A99" s="1" t="s">
        <v>98</v>
      </c>
      <c r="B99" s="1">
        <v>31.5</v>
      </c>
      <c r="C99" s="2" t="str">
        <f t="shared" si="1"/>
        <v>Gambas</v>
      </c>
    </row>
    <row r="100" spans="1:3" ht="20" x14ac:dyDescent="0.2">
      <c r="A100" s="1" t="s">
        <v>99</v>
      </c>
      <c r="B100" s="1">
        <v>24.17</v>
      </c>
      <c r="C100" s="2" t="str">
        <f t="shared" si="1"/>
        <v>Gélatine</v>
      </c>
    </row>
    <row r="101" spans="1:3" ht="20" x14ac:dyDescent="0.2">
      <c r="A101" s="1" t="s">
        <v>100</v>
      </c>
      <c r="B101" s="1">
        <v>3.65</v>
      </c>
      <c r="C101" s="2" t="str">
        <f t="shared" si="1"/>
        <v>Gingembre frais</v>
      </c>
    </row>
    <row r="102" spans="1:3" ht="20" x14ac:dyDescent="0.2">
      <c r="A102" s="1" t="s">
        <v>101</v>
      </c>
      <c r="B102" s="1">
        <v>30.5</v>
      </c>
      <c r="C102" s="2" t="str">
        <f t="shared" si="1"/>
        <v>Girolle</v>
      </c>
    </row>
    <row r="103" spans="1:3" ht="20" x14ac:dyDescent="0.2">
      <c r="A103" s="1" t="s">
        <v>102</v>
      </c>
      <c r="B103" s="1">
        <v>7.5</v>
      </c>
      <c r="C103" s="2" t="str">
        <f t="shared" si="1"/>
        <v>Glace au lait</v>
      </c>
    </row>
    <row r="104" spans="1:3" ht="20" x14ac:dyDescent="0.2">
      <c r="A104" s="1" t="s">
        <v>103</v>
      </c>
      <c r="B104" s="1">
        <v>3.03</v>
      </c>
      <c r="C104" s="2" t="str">
        <f t="shared" si="1"/>
        <v>Glucose</v>
      </c>
    </row>
    <row r="105" spans="1:3" ht="20" x14ac:dyDescent="0.2">
      <c r="A105" s="1" t="s">
        <v>104</v>
      </c>
      <c r="B105" s="1">
        <v>2.4</v>
      </c>
      <c r="C105" s="2" t="str">
        <f t="shared" si="1"/>
        <v>Graisse de bœuf</v>
      </c>
    </row>
    <row r="106" spans="1:3" ht="20" x14ac:dyDescent="0.2">
      <c r="A106" s="1" t="s">
        <v>105</v>
      </c>
      <c r="B106" s="1">
        <v>4.05</v>
      </c>
      <c r="C106" s="2" t="str">
        <f t="shared" si="1"/>
        <v>Grenade</v>
      </c>
    </row>
    <row r="107" spans="1:3" ht="20" x14ac:dyDescent="0.2">
      <c r="A107" s="1" t="s">
        <v>106</v>
      </c>
      <c r="B107" s="1">
        <v>16</v>
      </c>
      <c r="C107" s="2" t="str">
        <f t="shared" si="1"/>
        <v>Huile cuisson</v>
      </c>
    </row>
    <row r="108" spans="1:3" ht="20" x14ac:dyDescent="0.2">
      <c r="A108" s="1" t="s">
        <v>107</v>
      </c>
      <c r="B108" s="1">
        <v>10.6</v>
      </c>
      <c r="C108" s="2" t="str">
        <f t="shared" si="1"/>
        <v>Huile d'olive</v>
      </c>
    </row>
    <row r="109" spans="1:3" ht="20" x14ac:dyDescent="0.2">
      <c r="A109" s="1" t="s">
        <v>108</v>
      </c>
      <c r="B109" s="1">
        <v>5.4</v>
      </c>
      <c r="C109" s="2" t="str">
        <f t="shared" si="1"/>
        <v>Huile de cuisson</v>
      </c>
    </row>
    <row r="110" spans="1:3" ht="20" x14ac:dyDescent="0.2">
      <c r="A110" s="1" t="s">
        <v>109</v>
      </c>
      <c r="B110" s="1">
        <v>23.4</v>
      </c>
      <c r="C110" s="2" t="str">
        <f t="shared" si="1"/>
        <v>Huile de noix</v>
      </c>
    </row>
    <row r="111" spans="1:3" ht="20" x14ac:dyDescent="0.2">
      <c r="A111" s="1" t="s">
        <v>110</v>
      </c>
      <c r="B111" s="1">
        <v>4.05</v>
      </c>
      <c r="C111" s="2" t="str">
        <f t="shared" si="1"/>
        <v>Huile de pépin de raisin</v>
      </c>
    </row>
    <row r="112" spans="1:3" ht="20" x14ac:dyDescent="0.2">
      <c r="A112" s="1" t="s">
        <v>111</v>
      </c>
      <c r="B112" s="1">
        <v>1.77</v>
      </c>
      <c r="C112" s="2" t="str">
        <f t="shared" si="1"/>
        <v>Ice berg</v>
      </c>
    </row>
    <row r="113" spans="1:3" ht="20" x14ac:dyDescent="0.2">
      <c r="A113" s="1" t="s">
        <v>112</v>
      </c>
      <c r="B113" s="1">
        <v>38.5</v>
      </c>
      <c r="C113" s="2" t="str">
        <f t="shared" si="1"/>
        <v>Jambon truffe</v>
      </c>
    </row>
    <row r="114" spans="1:3" ht="20" x14ac:dyDescent="0.2">
      <c r="A114" s="1" t="s">
        <v>113</v>
      </c>
      <c r="B114" s="1">
        <v>6.5</v>
      </c>
      <c r="C114" s="2" t="str">
        <f t="shared" si="1"/>
        <v>Jaune d’œufs</v>
      </c>
    </row>
    <row r="115" spans="1:3" ht="20" x14ac:dyDescent="0.2">
      <c r="A115" s="1" t="s">
        <v>114</v>
      </c>
      <c r="B115" s="1">
        <v>4.0999999999999996</v>
      </c>
      <c r="C115" s="2" t="str">
        <f t="shared" si="1"/>
        <v>Jus de citron</v>
      </c>
    </row>
    <row r="116" spans="1:3" ht="20" x14ac:dyDescent="0.2">
      <c r="A116" s="1" t="s">
        <v>115</v>
      </c>
      <c r="B116" s="1">
        <v>72</v>
      </c>
      <c r="C116" s="2" t="str">
        <f t="shared" si="1"/>
        <v>Jus de yuzu</v>
      </c>
    </row>
    <row r="117" spans="1:3" ht="20" x14ac:dyDescent="0.2">
      <c r="A117" s="1" t="s">
        <v>116</v>
      </c>
      <c r="B117" s="1">
        <v>3.8</v>
      </c>
      <c r="C117" s="2" t="str">
        <f t="shared" si="1"/>
        <v>Ketchup</v>
      </c>
    </row>
    <row r="118" spans="1:3" ht="20" x14ac:dyDescent="0.2">
      <c r="A118" s="1" t="s">
        <v>117</v>
      </c>
      <c r="B118" s="1">
        <v>6</v>
      </c>
      <c r="C118" s="2" t="str">
        <f t="shared" si="1"/>
        <v>Kombu royal</v>
      </c>
    </row>
    <row r="119" spans="1:3" ht="20" x14ac:dyDescent="0.2">
      <c r="A119" s="1" t="s">
        <v>118</v>
      </c>
      <c r="B119" s="1">
        <v>1.01</v>
      </c>
      <c r="C119" s="2" t="str">
        <f t="shared" si="1"/>
        <v>Lait</v>
      </c>
    </row>
    <row r="120" spans="1:3" ht="20" x14ac:dyDescent="0.2">
      <c r="A120" s="1" t="s">
        <v>119</v>
      </c>
      <c r="B120" s="1">
        <v>37</v>
      </c>
      <c r="C120" s="2" t="str">
        <f t="shared" si="1"/>
        <v>Lait concentré</v>
      </c>
    </row>
    <row r="121" spans="1:3" ht="20" x14ac:dyDescent="0.2">
      <c r="A121" s="1" t="s">
        <v>120</v>
      </c>
      <c r="B121" s="1">
        <v>2.31</v>
      </c>
      <c r="C121" s="2" t="str">
        <f t="shared" si="1"/>
        <v>Lait d'amande</v>
      </c>
    </row>
    <row r="122" spans="1:3" ht="20" x14ac:dyDescent="0.2">
      <c r="A122" s="1" t="s">
        <v>121</v>
      </c>
      <c r="B122" s="1">
        <v>6.6</v>
      </c>
      <c r="C122" s="2" t="str">
        <f t="shared" si="1"/>
        <v>Lait de coco</v>
      </c>
    </row>
    <row r="123" spans="1:3" ht="20" x14ac:dyDescent="0.2">
      <c r="A123" s="1" t="s">
        <v>122</v>
      </c>
      <c r="B123" s="1">
        <v>50</v>
      </c>
      <c r="C123" s="2" t="str">
        <f t="shared" si="1"/>
        <v>Langoustine</v>
      </c>
    </row>
    <row r="124" spans="1:3" ht="20" x14ac:dyDescent="0.2">
      <c r="A124" s="1" t="s">
        <v>123</v>
      </c>
      <c r="B124" s="1">
        <v>22.2</v>
      </c>
      <c r="C124" s="2" t="str">
        <f t="shared" si="1"/>
        <v>Lard pays</v>
      </c>
    </row>
    <row r="125" spans="1:3" ht="20" x14ac:dyDescent="0.2">
      <c r="A125" s="1" t="s">
        <v>124</v>
      </c>
      <c r="B125" s="1">
        <v>9.9</v>
      </c>
      <c r="C125" s="2" t="str">
        <f t="shared" si="1"/>
        <v>Lard tranche</v>
      </c>
    </row>
    <row r="126" spans="1:3" ht="20" x14ac:dyDescent="0.2">
      <c r="A126" s="1" t="s">
        <v>125</v>
      </c>
      <c r="B126" s="1">
        <v>5.5</v>
      </c>
      <c r="C126" s="2" t="str">
        <f t="shared" si="1"/>
        <v>Lardon</v>
      </c>
    </row>
    <row r="127" spans="1:3" ht="20" x14ac:dyDescent="0.2">
      <c r="A127" s="1" t="s">
        <v>126</v>
      </c>
      <c r="B127" s="1">
        <v>17.5</v>
      </c>
      <c r="C127" s="2" t="str">
        <f t="shared" si="1"/>
        <v>Lardon de tofu fumé</v>
      </c>
    </row>
    <row r="128" spans="1:3" ht="20" x14ac:dyDescent="0.2">
      <c r="A128" s="1" t="s">
        <v>127</v>
      </c>
      <c r="B128" s="1">
        <v>23.95</v>
      </c>
      <c r="C128" s="2" t="str">
        <f t="shared" si="1"/>
        <v>Laurier</v>
      </c>
    </row>
    <row r="129" spans="1:3" ht="20" x14ac:dyDescent="0.2">
      <c r="A129" s="1" t="s">
        <v>128</v>
      </c>
      <c r="B129" s="1">
        <v>76.67</v>
      </c>
      <c r="C129" s="2" t="str">
        <f t="shared" si="1"/>
        <v>Lécithine</v>
      </c>
    </row>
    <row r="130" spans="1:3" ht="20" x14ac:dyDescent="0.2">
      <c r="A130" s="1" t="s">
        <v>129</v>
      </c>
      <c r="B130" s="1">
        <v>11.3</v>
      </c>
      <c r="C130" s="2" t="str">
        <f t="shared" si="1"/>
        <v>Lentille verte</v>
      </c>
    </row>
    <row r="131" spans="1:3" ht="20" x14ac:dyDescent="0.2">
      <c r="A131" s="1" t="s">
        <v>130</v>
      </c>
      <c r="B131" s="1">
        <v>15.25</v>
      </c>
      <c r="C131" s="2" t="str">
        <f t="shared" ref="C131:C194" si="2">CONCATENATE(UPPER(LEFT(A131,1)),RIGHT(A131,(LEN(A131))-1))</f>
        <v>Levure chimique</v>
      </c>
    </row>
    <row r="132" spans="1:3" ht="20" x14ac:dyDescent="0.2">
      <c r="A132" s="1" t="s">
        <v>131</v>
      </c>
      <c r="B132" s="1">
        <v>19.899999999999999</v>
      </c>
      <c r="C132" s="2" t="str">
        <f t="shared" si="2"/>
        <v>Lieu jaune</v>
      </c>
    </row>
    <row r="133" spans="1:3" ht="20" x14ac:dyDescent="0.2">
      <c r="A133" s="1" t="s">
        <v>132</v>
      </c>
      <c r="B133" s="1">
        <v>16.8</v>
      </c>
      <c r="C133" s="2" t="str">
        <f t="shared" si="2"/>
        <v>Magret de canard</v>
      </c>
    </row>
    <row r="134" spans="1:3" ht="20" x14ac:dyDescent="0.2">
      <c r="A134" s="1" t="s">
        <v>133</v>
      </c>
      <c r="B134" s="1">
        <v>5.5</v>
      </c>
      <c r="C134" s="2" t="str">
        <f t="shared" si="2"/>
        <v>Maïzena</v>
      </c>
    </row>
    <row r="135" spans="1:3" ht="20" x14ac:dyDescent="0.2">
      <c r="A135" s="1" t="s">
        <v>134</v>
      </c>
      <c r="B135" s="1">
        <v>13.72</v>
      </c>
      <c r="C135" s="2" t="str">
        <f t="shared" si="2"/>
        <v>Marmelade d'orange</v>
      </c>
    </row>
    <row r="136" spans="1:3" ht="20" x14ac:dyDescent="0.2">
      <c r="A136" s="1" t="s">
        <v>135</v>
      </c>
      <c r="B136" s="1">
        <v>3.8</v>
      </c>
      <c r="C136" s="2" t="str">
        <f t="shared" si="2"/>
        <v>Mayonnaise</v>
      </c>
    </row>
    <row r="137" spans="1:3" ht="20" x14ac:dyDescent="0.2">
      <c r="A137" s="1" t="s">
        <v>136</v>
      </c>
      <c r="B137" s="1">
        <v>16.399999999999999</v>
      </c>
      <c r="C137" s="2" t="str">
        <f t="shared" si="2"/>
        <v>Mesclun de salade</v>
      </c>
    </row>
    <row r="138" spans="1:3" ht="20" x14ac:dyDescent="0.2">
      <c r="A138" s="1" t="s">
        <v>137</v>
      </c>
      <c r="B138" s="1">
        <v>14.4</v>
      </c>
      <c r="C138" s="2" t="str">
        <f t="shared" si="2"/>
        <v>Miel</v>
      </c>
    </row>
    <row r="139" spans="1:3" ht="20" x14ac:dyDescent="0.2">
      <c r="A139" s="1" t="s">
        <v>138</v>
      </c>
      <c r="B139" s="1">
        <v>23.5</v>
      </c>
      <c r="C139" s="2" t="str">
        <f t="shared" si="2"/>
        <v>Mini carotte fane</v>
      </c>
    </row>
    <row r="140" spans="1:3" ht="20" x14ac:dyDescent="0.2">
      <c r="A140" s="1" t="s">
        <v>139</v>
      </c>
      <c r="B140" s="1">
        <v>8</v>
      </c>
      <c r="C140" s="2" t="str">
        <f t="shared" si="2"/>
        <v>Morille</v>
      </c>
    </row>
    <row r="141" spans="1:3" ht="20" x14ac:dyDescent="0.2">
      <c r="A141" s="1" t="s">
        <v>140</v>
      </c>
      <c r="B141" s="1">
        <v>9.85</v>
      </c>
      <c r="C141" s="2" t="str">
        <f t="shared" si="2"/>
        <v>Morue fumé</v>
      </c>
    </row>
    <row r="142" spans="1:3" ht="20" x14ac:dyDescent="0.2">
      <c r="A142" s="1" t="s">
        <v>141</v>
      </c>
      <c r="B142" s="1">
        <v>1.97</v>
      </c>
      <c r="C142" s="2" t="str">
        <f t="shared" si="2"/>
        <v>Moutarde de Dijon</v>
      </c>
    </row>
    <row r="143" spans="1:3" ht="20" x14ac:dyDescent="0.2">
      <c r="A143" s="1" t="s">
        <v>142</v>
      </c>
      <c r="B143" s="1">
        <v>1.21</v>
      </c>
      <c r="C143" s="2" t="str">
        <f t="shared" si="2"/>
        <v>Navet</v>
      </c>
    </row>
    <row r="144" spans="1:3" ht="20" x14ac:dyDescent="0.2">
      <c r="A144" s="1" t="s">
        <v>143</v>
      </c>
      <c r="B144" s="1">
        <v>24</v>
      </c>
      <c r="C144" s="2" t="str">
        <f t="shared" si="2"/>
        <v>Navet mini</v>
      </c>
    </row>
    <row r="145" spans="1:3" ht="20" x14ac:dyDescent="0.2">
      <c r="A145" s="1" t="s">
        <v>144</v>
      </c>
      <c r="B145" s="1">
        <v>14</v>
      </c>
      <c r="C145" s="2" t="str">
        <f t="shared" si="2"/>
        <v>Noisette</v>
      </c>
    </row>
    <row r="146" spans="1:3" ht="20" x14ac:dyDescent="0.2">
      <c r="A146" s="1" t="s">
        <v>145</v>
      </c>
      <c r="B146" s="1">
        <v>56.5</v>
      </c>
      <c r="C146" s="2" t="str">
        <f t="shared" si="2"/>
        <v>Noix de muscade</v>
      </c>
    </row>
    <row r="147" spans="1:3" ht="20" x14ac:dyDescent="0.2">
      <c r="A147" s="1" t="s">
        <v>146</v>
      </c>
      <c r="B147" s="1">
        <v>28.7</v>
      </c>
      <c r="C147" s="2" t="str">
        <f t="shared" si="2"/>
        <v>Noix de pecan</v>
      </c>
    </row>
    <row r="148" spans="1:3" ht="20" x14ac:dyDescent="0.2">
      <c r="A148" s="1" t="s">
        <v>147</v>
      </c>
      <c r="B148" s="1">
        <v>0.18</v>
      </c>
      <c r="C148" s="2" t="str">
        <f t="shared" si="2"/>
        <v>Œufs</v>
      </c>
    </row>
    <row r="149" spans="1:3" ht="20" x14ac:dyDescent="0.2">
      <c r="A149" s="1" t="s">
        <v>148</v>
      </c>
      <c r="B149" s="1">
        <v>21</v>
      </c>
      <c r="C149" s="2" t="str">
        <f t="shared" si="2"/>
        <v>Oignon</v>
      </c>
    </row>
    <row r="150" spans="1:3" ht="20" x14ac:dyDescent="0.2">
      <c r="A150" s="1" t="s">
        <v>149</v>
      </c>
      <c r="B150" s="1">
        <v>1.46</v>
      </c>
      <c r="C150" s="2" t="str">
        <f t="shared" si="2"/>
        <v>Oignon blanc</v>
      </c>
    </row>
    <row r="151" spans="1:3" ht="20" x14ac:dyDescent="0.2">
      <c r="A151" s="1" t="s">
        <v>150</v>
      </c>
      <c r="B151" s="1">
        <v>1.83</v>
      </c>
      <c r="C151" s="2" t="str">
        <f t="shared" si="2"/>
        <v>Oignon grelot</v>
      </c>
    </row>
    <row r="152" spans="1:3" ht="20" x14ac:dyDescent="0.2">
      <c r="A152" s="1" t="s">
        <v>151</v>
      </c>
      <c r="B152" s="1">
        <v>1.1000000000000001</v>
      </c>
      <c r="C152" s="2" t="str">
        <f t="shared" si="2"/>
        <v>Oignon rouge</v>
      </c>
    </row>
    <row r="153" spans="1:3" ht="20" x14ac:dyDescent="0.2">
      <c r="A153" s="1" t="s">
        <v>152</v>
      </c>
      <c r="B153" s="1">
        <v>16.670000000000002</v>
      </c>
      <c r="C153" s="2" t="str">
        <f t="shared" si="2"/>
        <v>Olive noire</v>
      </c>
    </row>
    <row r="154" spans="1:3" ht="20" x14ac:dyDescent="0.2">
      <c r="A154" s="1" t="s">
        <v>153</v>
      </c>
      <c r="B154" s="1">
        <v>2.2200000000000002</v>
      </c>
      <c r="C154" s="2" t="str">
        <f t="shared" si="2"/>
        <v>Orange sanguine</v>
      </c>
    </row>
    <row r="155" spans="1:3" ht="20" x14ac:dyDescent="0.2">
      <c r="A155" s="1" t="s">
        <v>154</v>
      </c>
      <c r="B155" s="1">
        <v>1.2</v>
      </c>
      <c r="C155" s="2" t="str">
        <f t="shared" si="2"/>
        <v>Os de veau</v>
      </c>
    </row>
    <row r="156" spans="1:3" ht="20" x14ac:dyDescent="0.2">
      <c r="A156" s="1" t="s">
        <v>155</v>
      </c>
      <c r="B156" s="1">
        <v>0.4</v>
      </c>
      <c r="C156" s="2" t="str">
        <f t="shared" si="2"/>
        <v>Pain burger</v>
      </c>
    </row>
    <row r="157" spans="1:3" ht="20" x14ac:dyDescent="0.2">
      <c r="A157" s="1" t="s">
        <v>156</v>
      </c>
      <c r="B157" s="1">
        <v>3.5</v>
      </c>
      <c r="C157" s="2" t="str">
        <f t="shared" si="2"/>
        <v>Pain de campagne</v>
      </c>
    </row>
    <row r="158" spans="1:3" ht="20" x14ac:dyDescent="0.2">
      <c r="A158" s="1" t="s">
        <v>157</v>
      </c>
      <c r="B158" s="1">
        <v>5.07</v>
      </c>
      <c r="C158" s="2" t="str">
        <f t="shared" si="2"/>
        <v>Pain de mie</v>
      </c>
    </row>
    <row r="159" spans="1:3" ht="20" x14ac:dyDescent="0.2">
      <c r="A159" s="1" t="s">
        <v>158</v>
      </c>
      <c r="B159" s="1">
        <v>10.199999999999999</v>
      </c>
      <c r="C159" s="2" t="str">
        <f t="shared" si="2"/>
        <v>Paleron de bœuf</v>
      </c>
    </row>
    <row r="160" spans="1:3" ht="20" x14ac:dyDescent="0.2">
      <c r="A160" s="1" t="s">
        <v>159</v>
      </c>
      <c r="B160" s="1">
        <v>1.46</v>
      </c>
      <c r="C160" s="2" t="str">
        <f t="shared" si="2"/>
        <v>Panais</v>
      </c>
    </row>
    <row r="161" spans="1:3" ht="20" x14ac:dyDescent="0.2">
      <c r="A161" s="1" t="s">
        <v>160</v>
      </c>
      <c r="B161" s="1">
        <v>28.8</v>
      </c>
      <c r="C161" s="2" t="str">
        <f t="shared" si="2"/>
        <v>Paprika</v>
      </c>
    </row>
    <row r="162" spans="1:3" ht="20" x14ac:dyDescent="0.2">
      <c r="A162" s="1" t="s">
        <v>161</v>
      </c>
      <c r="B162" s="1">
        <v>30</v>
      </c>
      <c r="C162" s="2" t="str">
        <f t="shared" si="2"/>
        <v>Parmesan</v>
      </c>
    </row>
    <row r="163" spans="1:3" ht="20" x14ac:dyDescent="0.2">
      <c r="A163" s="1" t="s">
        <v>162</v>
      </c>
      <c r="B163" s="1">
        <v>2.5499999999999998</v>
      </c>
      <c r="C163" s="2" t="str">
        <f t="shared" si="2"/>
        <v>Patate douce</v>
      </c>
    </row>
    <row r="164" spans="1:3" ht="20" x14ac:dyDescent="0.2">
      <c r="A164" s="1" t="s">
        <v>163</v>
      </c>
      <c r="B164" s="1">
        <v>7.3</v>
      </c>
      <c r="C164" s="2" t="str">
        <f t="shared" si="2"/>
        <v>Pâte à raviole</v>
      </c>
    </row>
    <row r="165" spans="1:3" ht="20" x14ac:dyDescent="0.2">
      <c r="A165" s="1" t="s">
        <v>164</v>
      </c>
      <c r="B165" s="1">
        <v>46</v>
      </c>
      <c r="C165" s="2" t="str">
        <f t="shared" si="2"/>
        <v>Pâte de pistache</v>
      </c>
    </row>
    <row r="166" spans="1:3" ht="20" x14ac:dyDescent="0.2">
      <c r="A166" s="1" t="s">
        <v>165</v>
      </c>
      <c r="B166" s="1">
        <v>30</v>
      </c>
      <c r="C166" s="2" t="str">
        <f t="shared" si="2"/>
        <v>Pectine</v>
      </c>
    </row>
    <row r="167" spans="1:3" ht="20" x14ac:dyDescent="0.2">
      <c r="A167" s="1" t="s">
        <v>166</v>
      </c>
      <c r="B167" s="1">
        <v>3.05</v>
      </c>
      <c r="C167" s="2" t="str">
        <f t="shared" si="2"/>
        <v>Persil</v>
      </c>
    </row>
    <row r="168" spans="1:3" ht="20" x14ac:dyDescent="0.2">
      <c r="A168" s="1" t="s">
        <v>167</v>
      </c>
      <c r="B168" s="1">
        <v>12.5</v>
      </c>
      <c r="C168" s="2" t="str">
        <f t="shared" si="2"/>
        <v>Pied de mouton</v>
      </c>
    </row>
    <row r="169" spans="1:3" ht="20" x14ac:dyDescent="0.2">
      <c r="A169" s="1" t="s">
        <v>168</v>
      </c>
      <c r="B169" s="1">
        <v>81</v>
      </c>
      <c r="C169" s="2" t="str">
        <f t="shared" si="2"/>
        <v>Piment d'Espelette</v>
      </c>
    </row>
    <row r="170" spans="1:3" ht="20" x14ac:dyDescent="0.2">
      <c r="A170" s="1" t="s">
        <v>169</v>
      </c>
      <c r="B170" s="1">
        <v>6.1</v>
      </c>
      <c r="C170" s="2" t="str">
        <f t="shared" si="2"/>
        <v>Pleurote</v>
      </c>
    </row>
    <row r="171" spans="1:3" ht="20" x14ac:dyDescent="0.2">
      <c r="A171" s="1" t="s">
        <v>170</v>
      </c>
      <c r="B171" s="1">
        <v>9.76</v>
      </c>
      <c r="C171" s="2" t="str">
        <f t="shared" si="2"/>
        <v>Pleurote eryngii</v>
      </c>
    </row>
    <row r="172" spans="1:3" ht="20" x14ac:dyDescent="0.2">
      <c r="A172" s="1" t="s">
        <v>171</v>
      </c>
      <c r="B172" s="1">
        <v>1.9</v>
      </c>
      <c r="C172" s="2" t="str">
        <f t="shared" si="2"/>
        <v>Poireau</v>
      </c>
    </row>
    <row r="173" spans="1:3" ht="20" x14ac:dyDescent="0.2">
      <c r="A173" s="1" t="s">
        <v>172</v>
      </c>
      <c r="B173" s="1">
        <v>19</v>
      </c>
      <c r="C173" s="2" t="str">
        <f t="shared" si="2"/>
        <v>Poivre</v>
      </c>
    </row>
    <row r="174" spans="1:3" ht="20" x14ac:dyDescent="0.2">
      <c r="A174" s="1" t="s">
        <v>173</v>
      </c>
      <c r="B174" s="1">
        <v>0.95</v>
      </c>
      <c r="C174" s="2" t="str">
        <f t="shared" si="2"/>
        <v>Pomme de terre</v>
      </c>
    </row>
    <row r="175" spans="1:3" ht="20" x14ac:dyDescent="0.2">
      <c r="A175" s="1" t="s">
        <v>174</v>
      </c>
      <c r="B175" s="1">
        <v>1.9</v>
      </c>
      <c r="C175" s="2" t="str">
        <f t="shared" si="2"/>
        <v>Pomme grenaille</v>
      </c>
    </row>
    <row r="176" spans="1:3" ht="20" x14ac:dyDescent="0.2">
      <c r="A176" s="1" t="s">
        <v>175</v>
      </c>
      <c r="B176" s="1">
        <v>25.56</v>
      </c>
      <c r="C176" s="2" t="str">
        <f t="shared" si="2"/>
        <v>Porto</v>
      </c>
    </row>
    <row r="177" spans="1:3" ht="20" x14ac:dyDescent="0.2">
      <c r="A177" s="1" t="s">
        <v>176</v>
      </c>
      <c r="B177" s="1">
        <v>7.5</v>
      </c>
      <c r="C177" s="2" t="str">
        <f t="shared" si="2"/>
        <v>Poudre à lever</v>
      </c>
    </row>
    <row r="178" spans="1:3" ht="20" x14ac:dyDescent="0.2">
      <c r="A178" s="1" t="s">
        <v>177</v>
      </c>
      <c r="B178" s="1">
        <v>17.100000000000001</v>
      </c>
      <c r="C178" s="2" t="str">
        <f t="shared" si="2"/>
        <v>Poudre d'amande</v>
      </c>
    </row>
    <row r="179" spans="1:3" ht="20" x14ac:dyDescent="0.2">
      <c r="A179" s="1" t="s">
        <v>178</v>
      </c>
      <c r="B179" s="1">
        <v>21.9</v>
      </c>
      <c r="C179" s="2" t="str">
        <f t="shared" si="2"/>
        <v>Poudre de coco</v>
      </c>
    </row>
    <row r="180" spans="1:3" ht="20" x14ac:dyDescent="0.2">
      <c r="A180" s="1" t="s">
        <v>179</v>
      </c>
      <c r="B180" s="1">
        <v>4.3</v>
      </c>
      <c r="C180" s="2" t="str">
        <f t="shared" si="2"/>
        <v>Poule lourde</v>
      </c>
    </row>
    <row r="181" spans="1:3" ht="20" x14ac:dyDescent="0.2">
      <c r="A181" s="1" t="s">
        <v>180</v>
      </c>
      <c r="B181" s="1">
        <v>6.4</v>
      </c>
      <c r="C181" s="2" t="str">
        <f t="shared" si="2"/>
        <v>Poulet aiguillette</v>
      </c>
    </row>
    <row r="182" spans="1:3" ht="20" x14ac:dyDescent="0.2">
      <c r="A182" s="1" t="s">
        <v>181</v>
      </c>
      <c r="B182" s="1">
        <v>11.55</v>
      </c>
      <c r="C182" s="2" t="str">
        <f t="shared" si="2"/>
        <v>Poulpe</v>
      </c>
    </row>
    <row r="183" spans="1:3" ht="20" x14ac:dyDescent="0.2">
      <c r="A183" s="1" t="s">
        <v>182</v>
      </c>
      <c r="B183" s="1">
        <v>8.25</v>
      </c>
      <c r="C183" s="2" t="str">
        <f t="shared" si="2"/>
        <v>Pressé de bœuf</v>
      </c>
    </row>
    <row r="184" spans="1:3" ht="20" x14ac:dyDescent="0.2">
      <c r="A184" s="1" t="s">
        <v>183</v>
      </c>
      <c r="B184" s="1">
        <v>7.95</v>
      </c>
      <c r="C184" s="2" t="str">
        <f t="shared" si="2"/>
        <v>Purée de coco</v>
      </c>
    </row>
    <row r="185" spans="1:3" ht="20" x14ac:dyDescent="0.2">
      <c r="A185" s="1" t="s">
        <v>184</v>
      </c>
      <c r="B185" s="1">
        <v>8.99</v>
      </c>
      <c r="C185" s="2" t="str">
        <f t="shared" si="2"/>
        <v>Purée de fruit passion</v>
      </c>
    </row>
    <row r="186" spans="1:3" ht="20" x14ac:dyDescent="0.2">
      <c r="A186" s="1" t="s">
        <v>185</v>
      </c>
      <c r="B186" s="1">
        <v>27</v>
      </c>
      <c r="C186" s="2" t="str">
        <f t="shared" si="2"/>
        <v>Purée de griotte</v>
      </c>
    </row>
    <row r="187" spans="1:3" ht="20" x14ac:dyDescent="0.2">
      <c r="A187" s="1" t="s">
        <v>186</v>
      </c>
      <c r="B187" s="1">
        <v>9</v>
      </c>
      <c r="C187" s="2" t="str">
        <f t="shared" si="2"/>
        <v>Purée de mangue</v>
      </c>
    </row>
    <row r="188" spans="1:3" ht="20" x14ac:dyDescent="0.2">
      <c r="A188" s="1" t="s">
        <v>187</v>
      </c>
      <c r="B188" s="1">
        <v>8.99</v>
      </c>
      <c r="C188" s="2" t="str">
        <f t="shared" si="2"/>
        <v>Purée passion</v>
      </c>
    </row>
    <row r="189" spans="1:3" ht="20" x14ac:dyDescent="0.2">
      <c r="A189" s="1" t="s">
        <v>188</v>
      </c>
      <c r="B189" s="1">
        <v>7</v>
      </c>
      <c r="C189" s="2" t="str">
        <f t="shared" si="2"/>
        <v>Quasi de veau</v>
      </c>
    </row>
    <row r="190" spans="1:3" ht="20" x14ac:dyDescent="0.2">
      <c r="A190" s="1" t="s">
        <v>189</v>
      </c>
      <c r="B190" s="1">
        <v>21.56</v>
      </c>
      <c r="C190" s="2" t="str">
        <f t="shared" si="2"/>
        <v>Quatre épices</v>
      </c>
    </row>
    <row r="191" spans="1:3" ht="20" x14ac:dyDescent="0.2">
      <c r="A191" s="1" t="s">
        <v>190</v>
      </c>
      <c r="B191" s="1">
        <v>10.7</v>
      </c>
      <c r="C191" s="2" t="str">
        <f t="shared" si="2"/>
        <v>Quinoa blanc</v>
      </c>
    </row>
    <row r="192" spans="1:3" ht="20" x14ac:dyDescent="0.2">
      <c r="A192" s="1" t="s">
        <v>191</v>
      </c>
      <c r="B192" s="1">
        <v>9.9499999999999993</v>
      </c>
      <c r="C192" s="2" t="str">
        <f t="shared" si="2"/>
        <v>Quinoa noir</v>
      </c>
    </row>
    <row r="193" spans="1:3" ht="20" x14ac:dyDescent="0.2">
      <c r="A193" s="1" t="s">
        <v>192</v>
      </c>
      <c r="B193" s="1">
        <v>5.5</v>
      </c>
      <c r="C193" s="2" t="str">
        <f t="shared" si="2"/>
        <v>Raisin blanc</v>
      </c>
    </row>
    <row r="194" spans="1:3" ht="20" x14ac:dyDescent="0.2">
      <c r="A194" s="1" t="s">
        <v>193</v>
      </c>
      <c r="B194" s="1">
        <v>35.5</v>
      </c>
      <c r="C194" s="2" t="str">
        <f t="shared" si="2"/>
        <v>Ris de veau</v>
      </c>
    </row>
    <row r="195" spans="1:3" ht="20" x14ac:dyDescent="0.2">
      <c r="A195" s="1" t="s">
        <v>194</v>
      </c>
      <c r="B195" s="1">
        <v>5.58</v>
      </c>
      <c r="C195" s="2" t="str">
        <f t="shared" ref="C195:C232" si="3">CONCATENATE(UPPER(LEFT(A195,1)),RIGHT(A195,(LEN(A195))-1))</f>
        <v>Risotto</v>
      </c>
    </row>
    <row r="196" spans="1:3" ht="20" x14ac:dyDescent="0.2">
      <c r="A196" s="1" t="s">
        <v>195</v>
      </c>
      <c r="B196" s="1">
        <v>23.95</v>
      </c>
      <c r="C196" s="2" t="str">
        <f t="shared" si="3"/>
        <v>Romarin</v>
      </c>
    </row>
    <row r="197" spans="1:3" ht="20" x14ac:dyDescent="0.2">
      <c r="A197" s="1" t="s">
        <v>196</v>
      </c>
      <c r="B197" s="1">
        <v>49</v>
      </c>
      <c r="C197" s="2" t="str">
        <f t="shared" si="3"/>
        <v>Safran</v>
      </c>
    </row>
    <row r="198" spans="1:3" ht="20" x14ac:dyDescent="0.2">
      <c r="A198" s="1" t="s">
        <v>197</v>
      </c>
      <c r="B198" s="1">
        <v>29.6</v>
      </c>
      <c r="C198" s="2" t="str">
        <f t="shared" si="3"/>
        <v>Saint Jacques</v>
      </c>
    </row>
    <row r="199" spans="1:3" ht="20" x14ac:dyDescent="0.2">
      <c r="A199" s="1" t="s">
        <v>198</v>
      </c>
      <c r="B199" s="1">
        <v>1.28</v>
      </c>
      <c r="C199" s="2" t="str">
        <f t="shared" si="3"/>
        <v>Salade romaine</v>
      </c>
    </row>
    <row r="200" spans="1:3" ht="20" x14ac:dyDescent="0.2">
      <c r="A200" s="1" t="s">
        <v>199</v>
      </c>
      <c r="B200" s="1">
        <v>9.8000000000000007</v>
      </c>
      <c r="C200" s="2" t="str">
        <f t="shared" si="3"/>
        <v>Salami piquant</v>
      </c>
    </row>
    <row r="201" spans="1:3" ht="20" x14ac:dyDescent="0.2">
      <c r="A201" s="1" t="s">
        <v>200</v>
      </c>
      <c r="B201" s="1">
        <v>5</v>
      </c>
      <c r="C201" s="2" t="str">
        <f t="shared" si="3"/>
        <v>Salicorne</v>
      </c>
    </row>
    <row r="202" spans="1:3" ht="20" x14ac:dyDescent="0.2">
      <c r="A202" s="1" t="s">
        <v>201</v>
      </c>
      <c r="B202" s="1">
        <v>3.7</v>
      </c>
      <c r="C202" s="2" t="str">
        <f t="shared" si="3"/>
        <v>Salsifis</v>
      </c>
    </row>
    <row r="203" spans="1:3" ht="20" x14ac:dyDescent="0.2">
      <c r="A203" s="1" t="s">
        <v>202</v>
      </c>
      <c r="B203" s="1">
        <v>7.75</v>
      </c>
      <c r="C203" s="2" t="str">
        <f t="shared" si="3"/>
        <v>Sauce anglaise</v>
      </c>
    </row>
    <row r="204" spans="1:3" ht="20" x14ac:dyDescent="0.2">
      <c r="A204" s="1" t="s">
        <v>203</v>
      </c>
      <c r="B204" s="1">
        <v>8.1</v>
      </c>
      <c r="C204" s="2" t="str">
        <f t="shared" si="3"/>
        <v>Sauce soja</v>
      </c>
    </row>
    <row r="205" spans="1:3" ht="20" x14ac:dyDescent="0.2">
      <c r="A205" s="1" t="s">
        <v>204</v>
      </c>
      <c r="B205" s="1">
        <v>18</v>
      </c>
      <c r="C205" s="2" t="str">
        <f t="shared" si="3"/>
        <v>Sel</v>
      </c>
    </row>
    <row r="206" spans="1:3" ht="20" x14ac:dyDescent="0.2">
      <c r="A206" s="1" t="s">
        <v>205</v>
      </c>
      <c r="B206" s="1">
        <v>37.89</v>
      </c>
      <c r="C206" s="2" t="str">
        <f t="shared" si="3"/>
        <v>Sel fumé</v>
      </c>
    </row>
    <row r="207" spans="1:3" ht="20" x14ac:dyDescent="0.2">
      <c r="A207" s="1" t="s">
        <v>206</v>
      </c>
      <c r="B207" s="1">
        <v>6.5</v>
      </c>
      <c r="C207" s="2" t="str">
        <f t="shared" si="3"/>
        <v>Sirop de glucose</v>
      </c>
    </row>
    <row r="208" spans="1:3" ht="20" x14ac:dyDescent="0.2">
      <c r="A208" s="1" t="s">
        <v>207</v>
      </c>
      <c r="B208" s="1">
        <v>8.1</v>
      </c>
      <c r="C208" s="2" t="str">
        <f t="shared" si="3"/>
        <v>Spare ribs</v>
      </c>
    </row>
    <row r="209" spans="1:3" ht="20" x14ac:dyDescent="0.2">
      <c r="A209" s="1" t="s">
        <v>208</v>
      </c>
      <c r="B209" s="1">
        <v>28</v>
      </c>
      <c r="C209" s="2" t="str">
        <f t="shared" si="3"/>
        <v>Sucre</v>
      </c>
    </row>
    <row r="210" spans="1:3" ht="20" x14ac:dyDescent="0.2">
      <c r="A210" s="1" t="s">
        <v>209</v>
      </c>
      <c r="B210" s="1">
        <v>6.84</v>
      </c>
      <c r="C210" s="2" t="str">
        <f t="shared" si="3"/>
        <v>Sucre de canne</v>
      </c>
    </row>
    <row r="211" spans="1:3" ht="20" x14ac:dyDescent="0.2">
      <c r="A211" s="1" t="s">
        <v>210</v>
      </c>
      <c r="B211" s="1">
        <v>18.399999999999999</v>
      </c>
      <c r="C211" s="2" t="str">
        <f t="shared" si="3"/>
        <v>Sucre de coco</v>
      </c>
    </row>
    <row r="212" spans="1:3" ht="20" x14ac:dyDescent="0.2">
      <c r="A212" s="1" t="s">
        <v>211</v>
      </c>
      <c r="B212" s="1">
        <v>2.5</v>
      </c>
      <c r="C212" s="2" t="str">
        <f t="shared" si="3"/>
        <v>Sucre glace</v>
      </c>
    </row>
    <row r="213" spans="1:3" ht="20" x14ac:dyDescent="0.2">
      <c r="A213" s="1" t="s">
        <v>212</v>
      </c>
      <c r="B213" s="1">
        <v>0.78</v>
      </c>
      <c r="C213" s="2" t="str">
        <f t="shared" si="3"/>
        <v>Sucre poudre</v>
      </c>
    </row>
    <row r="214" spans="1:3" ht="20" x14ac:dyDescent="0.2">
      <c r="A214" s="1" t="s">
        <v>213</v>
      </c>
      <c r="B214" s="1">
        <v>11.6</v>
      </c>
      <c r="C214" s="2" t="str">
        <f t="shared" si="3"/>
        <v>Suprême de volaille</v>
      </c>
    </row>
    <row r="215" spans="1:3" ht="20" x14ac:dyDescent="0.2">
      <c r="A215" s="1" t="s">
        <v>214</v>
      </c>
      <c r="B215" s="1">
        <v>30</v>
      </c>
      <c r="C215" s="2" t="str">
        <f t="shared" si="3"/>
        <v>T-bone de veau</v>
      </c>
    </row>
    <row r="216" spans="1:3" ht="20" x14ac:dyDescent="0.2">
      <c r="A216" s="1" t="s">
        <v>215</v>
      </c>
      <c r="B216" s="1">
        <v>50</v>
      </c>
      <c r="C216" s="2" t="str">
        <f t="shared" si="3"/>
        <v>Tabasco vert</v>
      </c>
    </row>
    <row r="217" spans="1:3" ht="20" x14ac:dyDescent="0.2">
      <c r="A217" s="1" t="s">
        <v>216</v>
      </c>
      <c r="B217" s="1">
        <v>2</v>
      </c>
      <c r="C217" s="2" t="str">
        <f t="shared" si="3"/>
        <v>Tandoori</v>
      </c>
    </row>
    <row r="218" spans="1:3" ht="20" x14ac:dyDescent="0.2">
      <c r="A218" s="1" t="s">
        <v>217</v>
      </c>
      <c r="B218" s="1">
        <v>53.4</v>
      </c>
      <c r="C218" s="2" t="str">
        <f t="shared" si="3"/>
        <v>Tartuffe</v>
      </c>
    </row>
    <row r="219" spans="1:3" ht="20" x14ac:dyDescent="0.2">
      <c r="A219" s="1" t="s">
        <v>218</v>
      </c>
      <c r="B219" s="1">
        <v>7.6</v>
      </c>
      <c r="C219" s="2" t="str">
        <f t="shared" si="3"/>
        <v>Tempura</v>
      </c>
    </row>
    <row r="220" spans="1:3" ht="20" x14ac:dyDescent="0.2">
      <c r="A220" s="1" t="s">
        <v>219</v>
      </c>
      <c r="B220" s="1">
        <v>10</v>
      </c>
      <c r="C220" s="2" t="str">
        <f t="shared" si="3"/>
        <v>Thym</v>
      </c>
    </row>
    <row r="221" spans="1:3" ht="20" x14ac:dyDescent="0.2">
      <c r="A221" s="1" t="s">
        <v>220</v>
      </c>
      <c r="B221" s="1">
        <v>3.2</v>
      </c>
      <c r="C221" s="2" t="str">
        <f t="shared" si="3"/>
        <v>Tomate</v>
      </c>
    </row>
    <row r="222" spans="1:3" ht="20" x14ac:dyDescent="0.2">
      <c r="A222" s="1" t="s">
        <v>221</v>
      </c>
      <c r="B222" s="1">
        <v>3.4</v>
      </c>
      <c r="C222" s="2" t="str">
        <f t="shared" si="3"/>
        <v>Tomate cerise</v>
      </c>
    </row>
    <row r="223" spans="1:3" ht="20" x14ac:dyDescent="0.2">
      <c r="A223" s="1" t="s">
        <v>222</v>
      </c>
      <c r="B223" s="1">
        <v>2.35</v>
      </c>
      <c r="C223" s="2" t="str">
        <f t="shared" si="3"/>
        <v>Topinambours</v>
      </c>
    </row>
    <row r="224" spans="1:3" ht="20" x14ac:dyDescent="0.2">
      <c r="A224" s="1" t="s">
        <v>223</v>
      </c>
      <c r="B224" s="1">
        <v>650</v>
      </c>
      <c r="C224" s="2" t="str">
        <f t="shared" si="3"/>
        <v>Truffe fraîche</v>
      </c>
    </row>
    <row r="225" spans="1:3" ht="20" x14ac:dyDescent="0.2">
      <c r="A225" s="1" t="s">
        <v>224</v>
      </c>
      <c r="B225" s="1">
        <v>20.399999999999999</v>
      </c>
      <c r="C225" s="2" t="str">
        <f t="shared" si="3"/>
        <v>Turbot</v>
      </c>
    </row>
    <row r="226" spans="1:3" ht="20" x14ac:dyDescent="0.2">
      <c r="A226" s="1" t="s">
        <v>225</v>
      </c>
      <c r="B226" s="1">
        <v>1000</v>
      </c>
      <c r="C226" s="2" t="str">
        <f t="shared" si="3"/>
        <v>Vanille bourbon</v>
      </c>
    </row>
    <row r="227" spans="1:3" ht="20" x14ac:dyDescent="0.2">
      <c r="A227" s="1" t="s">
        <v>226</v>
      </c>
      <c r="B227" s="1">
        <v>3</v>
      </c>
      <c r="C227" s="2" t="str">
        <f t="shared" si="3"/>
        <v>Vin blanc</v>
      </c>
    </row>
    <row r="228" spans="1:3" ht="20" x14ac:dyDescent="0.2">
      <c r="A228" s="1" t="s">
        <v>227</v>
      </c>
      <c r="B228" s="1">
        <v>3</v>
      </c>
      <c r="C228" s="2" t="str">
        <f t="shared" si="3"/>
        <v>Vin rouge</v>
      </c>
    </row>
    <row r="229" spans="1:3" ht="20" x14ac:dyDescent="0.2">
      <c r="A229" s="1" t="s">
        <v>228</v>
      </c>
      <c r="B229" s="1">
        <v>0.83</v>
      </c>
      <c r="C229" s="2" t="str">
        <f t="shared" si="3"/>
        <v>Vinaigre blanc</v>
      </c>
    </row>
    <row r="230" spans="1:3" ht="20" x14ac:dyDescent="0.2">
      <c r="A230" s="1" t="s">
        <v>229</v>
      </c>
      <c r="B230" s="1">
        <v>19.899999999999999</v>
      </c>
      <c r="C230" s="2" t="str">
        <f t="shared" si="3"/>
        <v>Vinaigre d'agrume</v>
      </c>
    </row>
    <row r="231" spans="1:3" ht="20" x14ac:dyDescent="0.2">
      <c r="A231" s="1" t="s">
        <v>230</v>
      </c>
      <c r="B231" s="1">
        <v>36.6</v>
      </c>
      <c r="C231" s="2" t="str">
        <f t="shared" si="3"/>
        <v>Vinaigre de calamansi</v>
      </c>
    </row>
    <row r="232" spans="1:3" ht="20" x14ac:dyDescent="0.2">
      <c r="A232" s="1" t="s">
        <v>231</v>
      </c>
      <c r="B232" s="1">
        <v>30</v>
      </c>
      <c r="C232" s="2" t="str">
        <f t="shared" si="3"/>
        <v>Vinaigre de framboise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5CADE-AA83-0E48-847C-089B2DCA04C3}">
  <dimension ref="A3:M252"/>
  <sheetViews>
    <sheetView tabSelected="1" topLeftCell="E1" zoomScaleNormal="100" workbookViewId="0">
      <selection activeCell="I27" sqref="I27"/>
    </sheetView>
  </sheetViews>
  <sheetFormatPr baseColWidth="10" defaultRowHeight="16" x14ac:dyDescent="0.2"/>
  <cols>
    <col min="1" max="1" width="7.1640625" customWidth="1"/>
    <col min="2" max="2" width="11.33203125" customWidth="1"/>
    <col min="3" max="3" width="7.33203125" hidden="1" customWidth="1"/>
    <col min="4" max="4" width="6" customWidth="1"/>
    <col min="5" max="5" width="24" bestFit="1" customWidth="1"/>
    <col min="6" max="6" width="23.83203125" bestFit="1" customWidth="1"/>
    <col min="7" max="7" width="15" customWidth="1"/>
    <col min="8" max="8" width="18.1640625" customWidth="1"/>
    <col min="9" max="9" width="16.83203125" style="3" customWidth="1"/>
    <col min="10" max="10" width="15.83203125" style="4" customWidth="1"/>
    <col min="11" max="11" width="14" style="3" bestFit="1" customWidth="1"/>
    <col min="12" max="12" width="6.6640625" bestFit="1" customWidth="1"/>
    <col min="13" max="13" width="19.33203125" style="3" bestFit="1" customWidth="1"/>
    <col min="14" max="14" width="19.33203125" bestFit="1" customWidth="1"/>
  </cols>
  <sheetData>
    <row r="3" spans="1:13" x14ac:dyDescent="0.2">
      <c r="A3" s="5" t="s">
        <v>266</v>
      </c>
      <c r="I3"/>
      <c r="J3"/>
      <c r="K3"/>
      <c r="L3" s="3"/>
      <c r="M3"/>
    </row>
    <row r="4" spans="1:13" x14ac:dyDescent="0.2">
      <c r="A4" s="5" t="s">
        <v>243</v>
      </c>
      <c r="B4" s="5" t="s">
        <v>242</v>
      </c>
      <c r="C4" s="5" t="s">
        <v>244</v>
      </c>
      <c r="D4" s="5" t="s">
        <v>253</v>
      </c>
      <c r="E4" s="5" t="s">
        <v>246</v>
      </c>
      <c r="F4" s="5" t="s">
        <v>247</v>
      </c>
      <c r="G4" s="5" t="s">
        <v>248</v>
      </c>
      <c r="H4" s="5" t="s">
        <v>249</v>
      </c>
      <c r="I4" s="5" t="s">
        <v>250</v>
      </c>
      <c r="J4" s="5" t="s">
        <v>255</v>
      </c>
      <c r="K4" s="5" t="s">
        <v>252</v>
      </c>
      <c r="L4" t="s">
        <v>256</v>
      </c>
      <c r="M4"/>
    </row>
    <row r="5" spans="1:13" x14ac:dyDescent="0.2">
      <c r="A5">
        <v>3</v>
      </c>
      <c r="B5" t="s">
        <v>232</v>
      </c>
      <c r="C5" t="s">
        <v>233</v>
      </c>
      <c r="D5">
        <v>4</v>
      </c>
      <c r="E5" t="s">
        <v>235</v>
      </c>
      <c r="F5" t="s">
        <v>21</v>
      </c>
      <c r="G5">
        <v>7.5</v>
      </c>
      <c r="H5">
        <v>5</v>
      </c>
      <c r="I5">
        <v>3.7499999999999999E-2</v>
      </c>
      <c r="J5">
        <v>0.1</v>
      </c>
      <c r="K5">
        <v>3.9E-2</v>
      </c>
      <c r="L5" s="3">
        <v>0.1716</v>
      </c>
      <c r="M5"/>
    </row>
    <row r="6" spans="1:13" x14ac:dyDescent="0.2">
      <c r="F6" t="s">
        <v>122</v>
      </c>
      <c r="G6">
        <v>50</v>
      </c>
      <c r="H6">
        <v>300</v>
      </c>
      <c r="I6">
        <v>15</v>
      </c>
      <c r="J6">
        <v>0.1</v>
      </c>
      <c r="K6">
        <v>15.6</v>
      </c>
      <c r="L6" s="3">
        <v>68.64</v>
      </c>
      <c r="M6"/>
    </row>
    <row r="7" spans="1:13" x14ac:dyDescent="0.2">
      <c r="F7" t="s">
        <v>216</v>
      </c>
      <c r="G7">
        <v>2</v>
      </c>
      <c r="H7">
        <v>6</v>
      </c>
      <c r="I7">
        <v>1.2E-2</v>
      </c>
      <c r="J7">
        <v>0.1</v>
      </c>
      <c r="K7">
        <v>1.248E-2</v>
      </c>
      <c r="L7" s="3">
        <v>5.4912000000000002E-2</v>
      </c>
      <c r="M7"/>
    </row>
    <row r="8" spans="1:13" x14ac:dyDescent="0.2">
      <c r="E8" t="s">
        <v>260</v>
      </c>
      <c r="I8"/>
      <c r="J8"/>
      <c r="K8"/>
      <c r="L8" s="3">
        <v>68.866512</v>
      </c>
      <c r="M8"/>
    </row>
    <row r="9" spans="1:13" x14ac:dyDescent="0.2">
      <c r="C9" t="s">
        <v>236</v>
      </c>
      <c r="D9">
        <v>4</v>
      </c>
      <c r="E9" t="s">
        <v>238</v>
      </c>
      <c r="F9" t="s">
        <v>139</v>
      </c>
      <c r="G9">
        <v>8</v>
      </c>
      <c r="H9">
        <v>100</v>
      </c>
      <c r="I9">
        <v>0.8</v>
      </c>
      <c r="J9">
        <v>0.1</v>
      </c>
      <c r="K9">
        <v>0.83200000000000007</v>
      </c>
      <c r="L9" s="3">
        <v>3.6608000000000005</v>
      </c>
      <c r="M9"/>
    </row>
    <row r="10" spans="1:13" x14ac:dyDescent="0.2">
      <c r="F10" t="s">
        <v>188</v>
      </c>
      <c r="G10">
        <v>7</v>
      </c>
      <c r="H10">
        <v>1000</v>
      </c>
      <c r="I10">
        <v>7</v>
      </c>
      <c r="J10">
        <v>0.1</v>
      </c>
      <c r="K10">
        <v>7.28</v>
      </c>
      <c r="L10" s="3">
        <v>32.032000000000004</v>
      </c>
      <c r="M10"/>
    </row>
    <row r="11" spans="1:13" x14ac:dyDescent="0.2">
      <c r="E11" t="s">
        <v>261</v>
      </c>
      <c r="I11"/>
      <c r="J11"/>
      <c r="K11"/>
      <c r="L11" s="3">
        <v>35.692800000000005</v>
      </c>
      <c r="M11"/>
    </row>
    <row r="12" spans="1:13" x14ac:dyDescent="0.2">
      <c r="C12" t="s">
        <v>239</v>
      </c>
      <c r="D12">
        <v>4</v>
      </c>
      <c r="E12" t="s">
        <v>241</v>
      </c>
      <c r="F12" t="s">
        <v>48</v>
      </c>
      <c r="G12">
        <v>38</v>
      </c>
      <c r="I12"/>
      <c r="J12"/>
      <c r="K12"/>
      <c r="L12" s="3">
        <v>7.1294079999999997</v>
      </c>
      <c r="M12"/>
    </row>
    <row r="13" spans="1:13" x14ac:dyDescent="0.2">
      <c r="F13" t="s">
        <v>49</v>
      </c>
      <c r="G13">
        <v>24</v>
      </c>
      <c r="H13">
        <v>20</v>
      </c>
      <c r="I13">
        <v>0.48</v>
      </c>
      <c r="J13">
        <v>0.1</v>
      </c>
      <c r="K13">
        <v>0.49919999999999998</v>
      </c>
      <c r="L13" s="3">
        <v>2.1964799999999998</v>
      </c>
      <c r="M13"/>
    </row>
    <row r="14" spans="1:13" x14ac:dyDescent="0.2">
      <c r="F14" t="s">
        <v>69</v>
      </c>
      <c r="G14">
        <v>25</v>
      </c>
      <c r="H14">
        <v>30</v>
      </c>
      <c r="I14">
        <v>0.75</v>
      </c>
      <c r="J14">
        <v>0.1</v>
      </c>
      <c r="K14">
        <v>0.78</v>
      </c>
      <c r="L14" s="3">
        <v>3.4320000000000004</v>
      </c>
      <c r="M14"/>
    </row>
    <row r="15" spans="1:13" x14ac:dyDescent="0.2">
      <c r="E15" t="s">
        <v>262</v>
      </c>
      <c r="I15"/>
      <c r="J15"/>
      <c r="K15"/>
      <c r="L15" s="3">
        <v>12.757887999999999</v>
      </c>
      <c r="M15"/>
    </row>
    <row r="16" spans="1:13" x14ac:dyDescent="0.2">
      <c r="B16" t="s">
        <v>263</v>
      </c>
      <c r="I16"/>
      <c r="J16"/>
      <c r="K16"/>
      <c r="L16" s="3">
        <v>117.3172</v>
      </c>
      <c r="M16"/>
    </row>
    <row r="17" spans="1:13" x14ac:dyDescent="0.2">
      <c r="A17" t="s">
        <v>259</v>
      </c>
      <c r="I17"/>
      <c r="J17"/>
      <c r="K17"/>
      <c r="L17" s="3">
        <v>117.3172</v>
      </c>
      <c r="M17"/>
    </row>
    <row r="18" spans="1:13" x14ac:dyDescent="0.2">
      <c r="A18" t="s">
        <v>257</v>
      </c>
      <c r="B18" t="s">
        <v>257</v>
      </c>
      <c r="C18" t="s">
        <v>257</v>
      </c>
      <c r="D18" t="s">
        <v>257</v>
      </c>
      <c r="E18" t="s">
        <v>257</v>
      </c>
      <c r="F18" t="s">
        <v>257</v>
      </c>
      <c r="G18" t="s">
        <v>257</v>
      </c>
      <c r="H18" t="s">
        <v>257</v>
      </c>
      <c r="I18" t="s">
        <v>257</v>
      </c>
      <c r="J18" t="s">
        <v>257</v>
      </c>
      <c r="K18" t="s">
        <v>257</v>
      </c>
      <c r="L18" s="3"/>
      <c r="M18"/>
    </row>
    <row r="19" spans="1:13" x14ac:dyDescent="0.2">
      <c r="E19" t="s">
        <v>264</v>
      </c>
      <c r="I19"/>
      <c r="J19"/>
      <c r="K19"/>
      <c r="L19" s="3"/>
      <c r="M19"/>
    </row>
    <row r="20" spans="1:13" x14ac:dyDescent="0.2">
      <c r="B20" t="s">
        <v>264</v>
      </c>
      <c r="I20"/>
      <c r="J20"/>
      <c r="K20"/>
      <c r="L20" s="3"/>
      <c r="M20"/>
    </row>
    <row r="21" spans="1:13" x14ac:dyDescent="0.2">
      <c r="A21" t="s">
        <v>264</v>
      </c>
      <c r="I21"/>
      <c r="J21"/>
      <c r="K21"/>
      <c r="L21" s="3"/>
      <c r="M21"/>
    </row>
    <row r="22" spans="1:13" x14ac:dyDescent="0.2">
      <c r="A22" t="s">
        <v>258</v>
      </c>
      <c r="I22"/>
      <c r="J22"/>
      <c r="K22"/>
      <c r="L22" s="3">
        <v>117.3172</v>
      </c>
      <c r="M22"/>
    </row>
    <row r="23" spans="1:13" x14ac:dyDescent="0.2">
      <c r="M23"/>
    </row>
    <row r="24" spans="1:13" x14ac:dyDescent="0.2">
      <c r="M24"/>
    </row>
    <row r="25" spans="1:13" x14ac:dyDescent="0.2">
      <c r="I25" s="3" t="s">
        <v>271</v>
      </c>
      <c r="M25"/>
    </row>
    <row r="26" spans="1:13" x14ac:dyDescent="0.2">
      <c r="I26" s="3" t="s">
        <v>272</v>
      </c>
      <c r="M26"/>
    </row>
    <row r="27" spans="1:13" x14ac:dyDescent="0.2">
      <c r="M27"/>
    </row>
    <row r="28" spans="1:13" x14ac:dyDescent="0.2">
      <c r="M28"/>
    </row>
    <row r="29" spans="1:13" x14ac:dyDescent="0.2">
      <c r="M29"/>
    </row>
    <row r="30" spans="1:13" x14ac:dyDescent="0.2">
      <c r="M30"/>
    </row>
    <row r="31" spans="1:13" x14ac:dyDescent="0.2">
      <c r="M31"/>
    </row>
    <row r="32" spans="1:13" x14ac:dyDescent="0.2">
      <c r="M32"/>
    </row>
    <row r="33" spans="13:13" x14ac:dyDescent="0.2">
      <c r="M33"/>
    </row>
    <row r="34" spans="13:13" x14ac:dyDescent="0.2">
      <c r="M34"/>
    </row>
    <row r="35" spans="13:13" x14ac:dyDescent="0.2">
      <c r="M35"/>
    </row>
    <row r="36" spans="13:13" x14ac:dyDescent="0.2">
      <c r="M36"/>
    </row>
    <row r="37" spans="13:13" x14ac:dyDescent="0.2">
      <c r="M37"/>
    </row>
    <row r="38" spans="13:13" x14ac:dyDescent="0.2">
      <c r="M38"/>
    </row>
    <row r="39" spans="13:13" x14ac:dyDescent="0.2">
      <c r="M39"/>
    </row>
    <row r="40" spans="13:13" x14ac:dyDescent="0.2">
      <c r="M40"/>
    </row>
    <row r="41" spans="13:13" x14ac:dyDescent="0.2">
      <c r="M41"/>
    </row>
    <row r="42" spans="13:13" x14ac:dyDescent="0.2">
      <c r="M42"/>
    </row>
    <row r="43" spans="13:13" x14ac:dyDescent="0.2">
      <c r="M43"/>
    </row>
    <row r="44" spans="13:13" x14ac:dyDescent="0.2">
      <c r="M44"/>
    </row>
    <row r="45" spans="13:13" x14ac:dyDescent="0.2">
      <c r="M45"/>
    </row>
    <row r="46" spans="13:13" x14ac:dyDescent="0.2">
      <c r="M46"/>
    </row>
    <row r="47" spans="13:13" x14ac:dyDescent="0.2">
      <c r="M47"/>
    </row>
    <row r="48" spans="13:13" x14ac:dyDescent="0.2">
      <c r="M48"/>
    </row>
    <row r="49" spans="13:13" x14ac:dyDescent="0.2">
      <c r="M49"/>
    </row>
    <row r="50" spans="13:13" x14ac:dyDescent="0.2">
      <c r="M50"/>
    </row>
    <row r="51" spans="13:13" x14ac:dyDescent="0.2">
      <c r="M51"/>
    </row>
    <row r="52" spans="13:13" x14ac:dyDescent="0.2">
      <c r="M52"/>
    </row>
    <row r="53" spans="13:13" x14ac:dyDescent="0.2">
      <c r="M53"/>
    </row>
    <row r="54" spans="13:13" x14ac:dyDescent="0.2">
      <c r="M54"/>
    </row>
    <row r="55" spans="13:13" x14ac:dyDescent="0.2">
      <c r="M55"/>
    </row>
    <row r="56" spans="13:13" x14ac:dyDescent="0.2">
      <c r="M56"/>
    </row>
    <row r="57" spans="13:13" x14ac:dyDescent="0.2">
      <c r="M57"/>
    </row>
    <row r="58" spans="13:13" x14ac:dyDescent="0.2">
      <c r="M58"/>
    </row>
    <row r="59" spans="13:13" x14ac:dyDescent="0.2">
      <c r="M59"/>
    </row>
    <row r="60" spans="13:13" x14ac:dyDescent="0.2">
      <c r="M60"/>
    </row>
    <row r="61" spans="13:13" x14ac:dyDescent="0.2">
      <c r="M61"/>
    </row>
    <row r="62" spans="13:13" x14ac:dyDescent="0.2">
      <c r="M62"/>
    </row>
    <row r="63" spans="13:13" x14ac:dyDescent="0.2">
      <c r="M63"/>
    </row>
    <row r="64" spans="13:13" x14ac:dyDescent="0.2">
      <c r="M64"/>
    </row>
    <row r="65" spans="13:13" x14ac:dyDescent="0.2">
      <c r="M65"/>
    </row>
    <row r="66" spans="13:13" x14ac:dyDescent="0.2">
      <c r="M66"/>
    </row>
    <row r="67" spans="13:13" x14ac:dyDescent="0.2">
      <c r="M67"/>
    </row>
    <row r="68" spans="13:13" x14ac:dyDescent="0.2">
      <c r="M68"/>
    </row>
    <row r="69" spans="13:13" x14ac:dyDescent="0.2">
      <c r="M69"/>
    </row>
    <row r="70" spans="13:13" x14ac:dyDescent="0.2">
      <c r="M70"/>
    </row>
    <row r="71" spans="13:13" x14ac:dyDescent="0.2">
      <c r="M71"/>
    </row>
    <row r="72" spans="13:13" x14ac:dyDescent="0.2">
      <c r="M72"/>
    </row>
    <row r="73" spans="13:13" x14ac:dyDescent="0.2">
      <c r="M73"/>
    </row>
    <row r="74" spans="13:13" x14ac:dyDescent="0.2">
      <c r="M74"/>
    </row>
    <row r="75" spans="13:13" x14ac:dyDescent="0.2">
      <c r="M75"/>
    </row>
    <row r="76" spans="13:13" x14ac:dyDescent="0.2">
      <c r="M76"/>
    </row>
    <row r="77" spans="13:13" x14ac:dyDescent="0.2">
      <c r="M77"/>
    </row>
    <row r="78" spans="13:13" x14ac:dyDescent="0.2">
      <c r="M78"/>
    </row>
    <row r="79" spans="13:13" x14ac:dyDescent="0.2">
      <c r="M79"/>
    </row>
    <row r="80" spans="13:13" x14ac:dyDescent="0.2">
      <c r="M80"/>
    </row>
    <row r="81" spans="13:13" x14ac:dyDescent="0.2">
      <c r="M81"/>
    </row>
    <row r="82" spans="13:13" x14ac:dyDescent="0.2">
      <c r="M82"/>
    </row>
    <row r="83" spans="13:13" x14ac:dyDescent="0.2">
      <c r="M83"/>
    </row>
    <row r="84" spans="13:13" x14ac:dyDescent="0.2">
      <c r="M84"/>
    </row>
    <row r="85" spans="13:13" x14ac:dyDescent="0.2">
      <c r="M85"/>
    </row>
    <row r="86" spans="13:13" x14ac:dyDescent="0.2">
      <c r="M86"/>
    </row>
    <row r="87" spans="13:13" x14ac:dyDescent="0.2">
      <c r="M87"/>
    </row>
    <row r="88" spans="13:13" x14ac:dyDescent="0.2">
      <c r="M88"/>
    </row>
    <row r="89" spans="13:13" x14ac:dyDescent="0.2">
      <c r="M89"/>
    </row>
    <row r="90" spans="13:13" x14ac:dyDescent="0.2">
      <c r="M90"/>
    </row>
    <row r="91" spans="13:13" x14ac:dyDescent="0.2">
      <c r="M91"/>
    </row>
    <row r="92" spans="13:13" x14ac:dyDescent="0.2">
      <c r="M92"/>
    </row>
    <row r="93" spans="13:13" x14ac:dyDescent="0.2">
      <c r="M93"/>
    </row>
    <row r="94" spans="13:13" x14ac:dyDescent="0.2">
      <c r="M94"/>
    </row>
    <row r="95" spans="13:13" x14ac:dyDescent="0.2">
      <c r="M95"/>
    </row>
    <row r="96" spans="13:13" x14ac:dyDescent="0.2">
      <c r="M96"/>
    </row>
    <row r="97" spans="13:13" x14ac:dyDescent="0.2">
      <c r="M97"/>
    </row>
    <row r="98" spans="13:13" x14ac:dyDescent="0.2">
      <c r="M98"/>
    </row>
    <row r="99" spans="13:13" x14ac:dyDescent="0.2">
      <c r="M99"/>
    </row>
    <row r="100" spans="13:13" x14ac:dyDescent="0.2">
      <c r="M100"/>
    </row>
    <row r="101" spans="13:13" x14ac:dyDescent="0.2">
      <c r="M101"/>
    </row>
    <row r="102" spans="13:13" x14ac:dyDescent="0.2">
      <c r="M102"/>
    </row>
    <row r="103" spans="13:13" x14ac:dyDescent="0.2">
      <c r="M103"/>
    </row>
    <row r="104" spans="13:13" x14ac:dyDescent="0.2">
      <c r="M104"/>
    </row>
    <row r="105" spans="13:13" x14ac:dyDescent="0.2">
      <c r="M105"/>
    </row>
    <row r="106" spans="13:13" x14ac:dyDescent="0.2">
      <c r="M106"/>
    </row>
    <row r="107" spans="13:13" x14ac:dyDescent="0.2">
      <c r="M107"/>
    </row>
    <row r="108" spans="13:13" x14ac:dyDescent="0.2">
      <c r="M108"/>
    </row>
    <row r="109" spans="13:13" x14ac:dyDescent="0.2">
      <c r="M109"/>
    </row>
    <row r="110" spans="13:13" x14ac:dyDescent="0.2">
      <c r="M110"/>
    </row>
    <row r="111" spans="13:13" x14ac:dyDescent="0.2">
      <c r="M111"/>
    </row>
    <row r="112" spans="13:13" x14ac:dyDescent="0.2">
      <c r="M112"/>
    </row>
    <row r="113" spans="13:13" x14ac:dyDescent="0.2">
      <c r="M113"/>
    </row>
    <row r="114" spans="13:13" x14ac:dyDescent="0.2">
      <c r="M114"/>
    </row>
    <row r="115" spans="13:13" x14ac:dyDescent="0.2">
      <c r="M115"/>
    </row>
    <row r="116" spans="13:13" x14ac:dyDescent="0.2">
      <c r="M116"/>
    </row>
    <row r="117" spans="13:13" x14ac:dyDescent="0.2">
      <c r="M117"/>
    </row>
    <row r="118" spans="13:13" x14ac:dyDescent="0.2">
      <c r="M118"/>
    </row>
    <row r="119" spans="13:13" x14ac:dyDescent="0.2">
      <c r="M119"/>
    </row>
    <row r="120" spans="13:13" x14ac:dyDescent="0.2">
      <c r="M120"/>
    </row>
    <row r="121" spans="13:13" x14ac:dyDescent="0.2">
      <c r="M121"/>
    </row>
    <row r="122" spans="13:13" x14ac:dyDescent="0.2">
      <c r="M122"/>
    </row>
    <row r="123" spans="13:13" x14ac:dyDescent="0.2">
      <c r="M123"/>
    </row>
    <row r="124" spans="13:13" x14ac:dyDescent="0.2">
      <c r="M124"/>
    </row>
    <row r="125" spans="13:13" x14ac:dyDescent="0.2">
      <c r="M125"/>
    </row>
    <row r="126" spans="13:13" x14ac:dyDescent="0.2">
      <c r="M126"/>
    </row>
    <row r="127" spans="13:13" x14ac:dyDescent="0.2">
      <c r="M127"/>
    </row>
    <row r="128" spans="13:13" x14ac:dyDescent="0.2">
      <c r="M128"/>
    </row>
    <row r="129" spans="13:13" x14ac:dyDescent="0.2">
      <c r="M129"/>
    </row>
    <row r="130" spans="13:13" x14ac:dyDescent="0.2">
      <c r="M130"/>
    </row>
    <row r="131" spans="13:13" x14ac:dyDescent="0.2">
      <c r="M131"/>
    </row>
    <row r="132" spans="13:13" x14ac:dyDescent="0.2">
      <c r="M132"/>
    </row>
    <row r="133" spans="13:13" x14ac:dyDescent="0.2">
      <c r="M133"/>
    </row>
    <row r="134" spans="13:13" x14ac:dyDescent="0.2">
      <c r="M134"/>
    </row>
    <row r="135" spans="13:13" x14ac:dyDescent="0.2">
      <c r="M135"/>
    </row>
    <row r="136" spans="13:13" x14ac:dyDescent="0.2">
      <c r="M136"/>
    </row>
    <row r="137" spans="13:13" x14ac:dyDescent="0.2">
      <c r="M137"/>
    </row>
    <row r="138" spans="13:13" x14ac:dyDescent="0.2">
      <c r="M138"/>
    </row>
    <row r="139" spans="13:13" x14ac:dyDescent="0.2">
      <c r="M139"/>
    </row>
    <row r="140" spans="13:13" x14ac:dyDescent="0.2">
      <c r="M140"/>
    </row>
    <row r="141" spans="13:13" x14ac:dyDescent="0.2">
      <c r="M141"/>
    </row>
    <row r="142" spans="13:13" x14ac:dyDescent="0.2">
      <c r="M142"/>
    </row>
    <row r="143" spans="13:13" x14ac:dyDescent="0.2">
      <c r="M143"/>
    </row>
    <row r="144" spans="13:13" x14ac:dyDescent="0.2">
      <c r="M144"/>
    </row>
    <row r="145" spans="13:13" x14ac:dyDescent="0.2">
      <c r="M145"/>
    </row>
    <row r="146" spans="13:13" x14ac:dyDescent="0.2">
      <c r="M146"/>
    </row>
    <row r="147" spans="13:13" x14ac:dyDescent="0.2">
      <c r="M147"/>
    </row>
    <row r="148" spans="13:13" x14ac:dyDescent="0.2">
      <c r="M148"/>
    </row>
    <row r="149" spans="13:13" x14ac:dyDescent="0.2">
      <c r="M149"/>
    </row>
    <row r="150" spans="13:13" x14ac:dyDescent="0.2">
      <c r="M150"/>
    </row>
    <row r="151" spans="13:13" x14ac:dyDescent="0.2">
      <c r="M151"/>
    </row>
    <row r="152" spans="13:13" x14ac:dyDescent="0.2">
      <c r="M152"/>
    </row>
    <row r="153" spans="13:13" x14ac:dyDescent="0.2">
      <c r="M153"/>
    </row>
    <row r="154" spans="13:13" x14ac:dyDescent="0.2">
      <c r="M154"/>
    </row>
    <row r="155" spans="13:13" x14ac:dyDescent="0.2">
      <c r="M155"/>
    </row>
    <row r="156" spans="13:13" x14ac:dyDescent="0.2">
      <c r="M156"/>
    </row>
    <row r="157" spans="13:13" x14ac:dyDescent="0.2">
      <c r="M157"/>
    </row>
    <row r="158" spans="13:13" x14ac:dyDescent="0.2">
      <c r="M158"/>
    </row>
    <row r="159" spans="13:13" x14ac:dyDescent="0.2">
      <c r="M159"/>
    </row>
    <row r="160" spans="13:13" x14ac:dyDescent="0.2">
      <c r="M160"/>
    </row>
    <row r="161" spans="13:13" x14ac:dyDescent="0.2">
      <c r="M161"/>
    </row>
    <row r="162" spans="13:13" x14ac:dyDescent="0.2">
      <c r="M162"/>
    </row>
    <row r="163" spans="13:13" x14ac:dyDescent="0.2">
      <c r="M163"/>
    </row>
    <row r="164" spans="13:13" x14ac:dyDescent="0.2">
      <c r="M164"/>
    </row>
    <row r="165" spans="13:13" x14ac:dyDescent="0.2">
      <c r="M165"/>
    </row>
    <row r="166" spans="13:13" x14ac:dyDescent="0.2">
      <c r="M166"/>
    </row>
    <row r="167" spans="13:13" x14ac:dyDescent="0.2">
      <c r="M167"/>
    </row>
    <row r="168" spans="13:13" x14ac:dyDescent="0.2">
      <c r="M168"/>
    </row>
    <row r="169" spans="13:13" x14ac:dyDescent="0.2">
      <c r="M169"/>
    </row>
    <row r="170" spans="13:13" x14ac:dyDescent="0.2">
      <c r="M170"/>
    </row>
    <row r="171" spans="13:13" x14ac:dyDescent="0.2">
      <c r="M171"/>
    </row>
    <row r="172" spans="13:13" x14ac:dyDescent="0.2">
      <c r="M172"/>
    </row>
    <row r="173" spans="13:13" x14ac:dyDescent="0.2">
      <c r="M173"/>
    </row>
    <row r="174" spans="13:13" x14ac:dyDescent="0.2">
      <c r="M174"/>
    </row>
    <row r="175" spans="13:13" x14ac:dyDescent="0.2">
      <c r="M175"/>
    </row>
    <row r="176" spans="13:13" x14ac:dyDescent="0.2">
      <c r="M176"/>
    </row>
    <row r="177" spans="13:13" x14ac:dyDescent="0.2">
      <c r="M177"/>
    </row>
    <row r="178" spans="13:13" x14ac:dyDescent="0.2">
      <c r="M178"/>
    </row>
    <row r="179" spans="13:13" x14ac:dyDescent="0.2">
      <c r="M179"/>
    </row>
    <row r="180" spans="13:13" x14ac:dyDescent="0.2">
      <c r="M180"/>
    </row>
    <row r="181" spans="13:13" x14ac:dyDescent="0.2">
      <c r="M181"/>
    </row>
    <row r="182" spans="13:13" x14ac:dyDescent="0.2">
      <c r="M182"/>
    </row>
    <row r="183" spans="13:13" x14ac:dyDescent="0.2">
      <c r="M183"/>
    </row>
    <row r="184" spans="13:13" x14ac:dyDescent="0.2">
      <c r="M184"/>
    </row>
    <row r="185" spans="13:13" x14ac:dyDescent="0.2">
      <c r="M185"/>
    </row>
    <row r="186" spans="13:13" x14ac:dyDescent="0.2">
      <c r="M186"/>
    </row>
    <row r="187" spans="13:13" x14ac:dyDescent="0.2">
      <c r="M187"/>
    </row>
    <row r="188" spans="13:13" x14ac:dyDescent="0.2">
      <c r="M188"/>
    </row>
    <row r="189" spans="13:13" x14ac:dyDescent="0.2">
      <c r="M189"/>
    </row>
    <row r="190" spans="13:13" x14ac:dyDescent="0.2">
      <c r="M190"/>
    </row>
    <row r="191" spans="13:13" x14ac:dyDescent="0.2">
      <c r="M191"/>
    </row>
    <row r="192" spans="13:13" x14ac:dyDescent="0.2">
      <c r="M192"/>
    </row>
    <row r="193" spans="13:13" x14ac:dyDescent="0.2">
      <c r="M193"/>
    </row>
    <row r="194" spans="13:13" x14ac:dyDescent="0.2">
      <c r="M194"/>
    </row>
    <row r="195" spans="13:13" x14ac:dyDescent="0.2">
      <c r="M195"/>
    </row>
    <row r="196" spans="13:13" x14ac:dyDescent="0.2">
      <c r="M196"/>
    </row>
    <row r="197" spans="13:13" x14ac:dyDescent="0.2">
      <c r="M197"/>
    </row>
    <row r="198" spans="13:13" x14ac:dyDescent="0.2">
      <c r="M198"/>
    </row>
    <row r="199" spans="13:13" x14ac:dyDescent="0.2">
      <c r="M199"/>
    </row>
    <row r="200" spans="13:13" x14ac:dyDescent="0.2">
      <c r="M200"/>
    </row>
    <row r="201" spans="13:13" x14ac:dyDescent="0.2">
      <c r="M201"/>
    </row>
    <row r="202" spans="13:13" x14ac:dyDescent="0.2">
      <c r="M202"/>
    </row>
    <row r="203" spans="13:13" x14ac:dyDescent="0.2">
      <c r="M203"/>
    </row>
    <row r="204" spans="13:13" x14ac:dyDescent="0.2">
      <c r="M204"/>
    </row>
    <row r="205" spans="13:13" x14ac:dyDescent="0.2">
      <c r="M205"/>
    </row>
    <row r="206" spans="13:13" x14ac:dyDescent="0.2">
      <c r="M206"/>
    </row>
    <row r="207" spans="13:13" x14ac:dyDescent="0.2">
      <c r="M207"/>
    </row>
    <row r="208" spans="13:13" x14ac:dyDescent="0.2">
      <c r="M208"/>
    </row>
    <row r="209" spans="13:13" x14ac:dyDescent="0.2">
      <c r="M209"/>
    </row>
    <row r="210" spans="13:13" x14ac:dyDescent="0.2">
      <c r="M210"/>
    </row>
    <row r="211" spans="13:13" x14ac:dyDescent="0.2">
      <c r="M211"/>
    </row>
    <row r="212" spans="13:13" x14ac:dyDescent="0.2">
      <c r="M212"/>
    </row>
    <row r="213" spans="13:13" x14ac:dyDescent="0.2">
      <c r="M213"/>
    </row>
    <row r="214" spans="13:13" x14ac:dyDescent="0.2">
      <c r="M214"/>
    </row>
    <row r="215" spans="13:13" x14ac:dyDescent="0.2">
      <c r="M215"/>
    </row>
    <row r="216" spans="13:13" x14ac:dyDescent="0.2">
      <c r="M216"/>
    </row>
    <row r="217" spans="13:13" x14ac:dyDescent="0.2">
      <c r="M217"/>
    </row>
    <row r="218" spans="13:13" x14ac:dyDescent="0.2">
      <c r="M218"/>
    </row>
    <row r="219" spans="13:13" x14ac:dyDescent="0.2">
      <c r="M219"/>
    </row>
    <row r="220" spans="13:13" x14ac:dyDescent="0.2">
      <c r="M220"/>
    </row>
    <row r="221" spans="13:13" x14ac:dyDescent="0.2">
      <c r="M221"/>
    </row>
    <row r="222" spans="13:13" x14ac:dyDescent="0.2">
      <c r="M222"/>
    </row>
    <row r="223" spans="13:13" x14ac:dyDescent="0.2">
      <c r="M223"/>
    </row>
    <row r="224" spans="13:13" x14ac:dyDescent="0.2">
      <c r="M224"/>
    </row>
    <row r="225" spans="13:13" x14ac:dyDescent="0.2">
      <c r="M225"/>
    </row>
    <row r="226" spans="13:13" x14ac:dyDescent="0.2">
      <c r="M226"/>
    </row>
    <row r="227" spans="13:13" x14ac:dyDescent="0.2">
      <c r="M227"/>
    </row>
    <row r="228" spans="13:13" x14ac:dyDescent="0.2">
      <c r="M228"/>
    </row>
    <row r="229" spans="13:13" x14ac:dyDescent="0.2">
      <c r="M229"/>
    </row>
    <row r="230" spans="13:13" x14ac:dyDescent="0.2">
      <c r="M230"/>
    </row>
    <row r="231" spans="13:13" x14ac:dyDescent="0.2">
      <c r="M231"/>
    </row>
    <row r="232" spans="13:13" x14ac:dyDescent="0.2">
      <c r="M232"/>
    </row>
    <row r="233" spans="13:13" x14ac:dyDescent="0.2">
      <c r="M233"/>
    </row>
    <row r="234" spans="13:13" x14ac:dyDescent="0.2">
      <c r="M234"/>
    </row>
    <row r="235" spans="13:13" x14ac:dyDescent="0.2">
      <c r="M235"/>
    </row>
    <row r="236" spans="13:13" x14ac:dyDescent="0.2">
      <c r="M236"/>
    </row>
    <row r="237" spans="13:13" x14ac:dyDescent="0.2">
      <c r="M237"/>
    </row>
    <row r="238" spans="13:13" x14ac:dyDescent="0.2">
      <c r="M238"/>
    </row>
    <row r="239" spans="13:13" x14ac:dyDescent="0.2">
      <c r="M239"/>
    </row>
    <row r="240" spans="13:13" x14ac:dyDescent="0.2">
      <c r="M240"/>
    </row>
    <row r="241" spans="13:13" x14ac:dyDescent="0.2">
      <c r="M241"/>
    </row>
    <row r="242" spans="13:13" x14ac:dyDescent="0.2">
      <c r="M242"/>
    </row>
    <row r="243" spans="13:13" x14ac:dyDescent="0.2">
      <c r="M243"/>
    </row>
    <row r="244" spans="13:13" x14ac:dyDescent="0.2">
      <c r="M244"/>
    </row>
    <row r="245" spans="13:13" x14ac:dyDescent="0.2">
      <c r="M245"/>
    </row>
    <row r="246" spans="13:13" x14ac:dyDescent="0.2">
      <c r="M246"/>
    </row>
    <row r="247" spans="13:13" x14ac:dyDescent="0.2">
      <c r="M247"/>
    </row>
    <row r="248" spans="13:13" x14ac:dyDescent="0.2">
      <c r="M248"/>
    </row>
    <row r="249" spans="13:13" x14ac:dyDescent="0.2">
      <c r="M249"/>
    </row>
    <row r="250" spans="13:13" x14ac:dyDescent="0.2">
      <c r="M250"/>
    </row>
    <row r="251" spans="13:13" x14ac:dyDescent="0.2">
      <c r="M251"/>
    </row>
    <row r="252" spans="13:13" x14ac:dyDescent="0.2">
      <c r="M252"/>
    </row>
  </sheetData>
  <conditionalFormatting sqref="E1:E1048576">
    <cfRule type="containsText" dxfId="8" priority="6" operator="containsText" text="Total">
      <formula>NOT(ISERROR(SEARCH("Total",E1)))</formula>
    </cfRule>
  </conditionalFormatting>
  <conditionalFormatting pivot="1" sqref="L8">
    <cfRule type="expression" dxfId="5" priority="3">
      <formula>LEFT($E8,5)="Total"</formula>
    </cfRule>
  </conditionalFormatting>
  <conditionalFormatting pivot="1" sqref="L11 L15 L16 L17 L19">
    <cfRule type="expression" dxfId="4" priority="1">
      <formula>LEFT($E11,5)="Total"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FDBB-E3B2-6E40-BE0F-CAD810C8AE72}">
  <dimension ref="A1:P10"/>
  <sheetViews>
    <sheetView workbookViewId="0">
      <selection activeCell="K2" sqref="K2:K9"/>
    </sheetView>
  </sheetViews>
  <sheetFormatPr baseColWidth="10" defaultRowHeight="16" x14ac:dyDescent="0.2"/>
  <cols>
    <col min="1" max="1" width="12.83203125" customWidth="1"/>
    <col min="3" max="3" width="18.1640625" customWidth="1"/>
    <col min="4" max="4" width="12.33203125" bestFit="1" customWidth="1"/>
    <col min="5" max="5" width="16.5" customWidth="1"/>
    <col min="6" max="6" width="26" bestFit="1" customWidth="1"/>
    <col min="7" max="7" width="29.83203125" bestFit="1" customWidth="1"/>
    <col min="8" max="8" width="12.1640625" customWidth="1"/>
    <col min="9" max="9" width="14" customWidth="1"/>
    <col min="10" max="10" width="14.1640625" customWidth="1"/>
    <col min="12" max="12" width="13.5" customWidth="1"/>
    <col min="13" max="13" width="14.83203125" customWidth="1"/>
    <col min="14" max="14" width="13.83203125" customWidth="1"/>
  </cols>
  <sheetData>
    <row r="1" spans="1:16" ht="17" thickBot="1" x14ac:dyDescent="0.25">
      <c r="A1" s="16" t="s">
        <v>242</v>
      </c>
      <c r="B1" s="17" t="s">
        <v>243</v>
      </c>
      <c r="C1" s="17" t="s">
        <v>244</v>
      </c>
      <c r="D1" s="17" t="s">
        <v>265</v>
      </c>
      <c r="E1" s="17" t="s">
        <v>245</v>
      </c>
      <c r="F1" s="17" t="s">
        <v>246</v>
      </c>
      <c r="G1" s="17" t="s">
        <v>247</v>
      </c>
      <c r="H1" s="17" t="s">
        <v>248</v>
      </c>
      <c r="I1" s="17" t="s">
        <v>249</v>
      </c>
      <c r="J1" s="18" t="s">
        <v>250</v>
      </c>
      <c r="K1" s="17" t="s">
        <v>251</v>
      </c>
      <c r="L1" s="18" t="s">
        <v>252</v>
      </c>
      <c r="M1" s="17" t="s">
        <v>253</v>
      </c>
      <c r="N1" s="19" t="s">
        <v>254</v>
      </c>
      <c r="O1" s="17" t="s">
        <v>255</v>
      </c>
      <c r="P1" s="17" t="s">
        <v>256</v>
      </c>
    </row>
    <row r="2" spans="1:16" x14ac:dyDescent="0.2">
      <c r="A2" s="14" t="s">
        <v>232</v>
      </c>
      <c r="B2" s="6">
        <v>3</v>
      </c>
      <c r="C2" s="6" t="s">
        <v>233</v>
      </c>
      <c r="D2" s="6" t="s">
        <v>267</v>
      </c>
      <c r="E2" s="6" t="s">
        <v>234</v>
      </c>
      <c r="F2" s="6" t="s">
        <v>235</v>
      </c>
      <c r="G2" s="6" t="s">
        <v>122</v>
      </c>
      <c r="H2" s="6">
        <f t="shared" ref="H2:H9" si="0">VLOOKUP(G2,Mercurial,2,FALSE)</f>
        <v>50</v>
      </c>
      <c r="I2" s="6">
        <v>300</v>
      </c>
      <c r="J2" s="8">
        <f>(H2*I2)/1000</f>
        <v>15</v>
      </c>
      <c r="K2" s="9">
        <v>0.04</v>
      </c>
      <c r="L2" s="8">
        <f>J2+(J2*K2)</f>
        <v>15.6</v>
      </c>
      <c r="M2" s="6">
        <v>4</v>
      </c>
      <c r="N2" s="10">
        <f t="shared" ref="N2:N9" si="1">L2*M2</f>
        <v>62.4</v>
      </c>
      <c r="O2" s="9">
        <v>0.1</v>
      </c>
      <c r="P2" s="8">
        <f>N2+(N2*O2)</f>
        <v>68.64</v>
      </c>
    </row>
    <row r="3" spans="1:16" x14ac:dyDescent="0.2">
      <c r="A3" s="15" t="s">
        <v>232</v>
      </c>
      <c r="B3" s="7">
        <v>3</v>
      </c>
      <c r="C3" s="7" t="s">
        <v>233</v>
      </c>
      <c r="D3" s="7" t="s">
        <v>267</v>
      </c>
      <c r="E3" s="7" t="s">
        <v>234</v>
      </c>
      <c r="F3" s="7" t="s">
        <v>235</v>
      </c>
      <c r="G3" s="7" t="s">
        <v>21</v>
      </c>
      <c r="H3" s="7">
        <f t="shared" si="0"/>
        <v>7.5</v>
      </c>
      <c r="I3" s="7">
        <v>5</v>
      </c>
      <c r="J3" s="11">
        <f t="shared" ref="J3:J9" si="2">(H3*I3)/1000</f>
        <v>3.7499999999999999E-2</v>
      </c>
      <c r="K3" s="12">
        <v>0.04</v>
      </c>
      <c r="L3" s="11">
        <f t="shared" ref="L3:L9" si="3">J3+(J3*K3)</f>
        <v>3.9E-2</v>
      </c>
      <c r="M3" s="7">
        <v>4</v>
      </c>
      <c r="N3" s="13">
        <f t="shared" si="1"/>
        <v>0.156</v>
      </c>
      <c r="O3" s="12">
        <v>0.1</v>
      </c>
      <c r="P3" s="11">
        <f t="shared" ref="P3:P9" si="4">N3+(N3*O3)</f>
        <v>0.1716</v>
      </c>
    </row>
    <row r="4" spans="1:16" x14ac:dyDescent="0.2">
      <c r="A4" s="14" t="s">
        <v>232</v>
      </c>
      <c r="B4" s="6">
        <v>3</v>
      </c>
      <c r="C4" s="6" t="s">
        <v>233</v>
      </c>
      <c r="D4" s="6" t="s">
        <v>267</v>
      </c>
      <c r="E4" s="6" t="s">
        <v>234</v>
      </c>
      <c r="F4" s="6" t="s">
        <v>235</v>
      </c>
      <c r="G4" s="6" t="s">
        <v>216</v>
      </c>
      <c r="H4" s="6">
        <f t="shared" si="0"/>
        <v>2</v>
      </c>
      <c r="I4" s="6">
        <v>6</v>
      </c>
      <c r="J4" s="8">
        <f t="shared" si="2"/>
        <v>1.2E-2</v>
      </c>
      <c r="K4" s="9">
        <v>0.04</v>
      </c>
      <c r="L4" s="8">
        <f t="shared" si="3"/>
        <v>1.248E-2</v>
      </c>
      <c r="M4" s="6">
        <v>4</v>
      </c>
      <c r="N4" s="10">
        <f t="shared" si="1"/>
        <v>4.9919999999999999E-2</v>
      </c>
      <c r="O4" s="9">
        <v>0.1</v>
      </c>
      <c r="P4" s="8">
        <f t="shared" si="4"/>
        <v>5.4912000000000002E-2</v>
      </c>
    </row>
    <row r="5" spans="1:16" x14ac:dyDescent="0.2">
      <c r="A5" s="15" t="s">
        <v>232</v>
      </c>
      <c r="B5" s="7">
        <v>3</v>
      </c>
      <c r="C5" s="7" t="s">
        <v>236</v>
      </c>
      <c r="D5" s="7" t="s">
        <v>268</v>
      </c>
      <c r="E5" s="7" t="s">
        <v>237</v>
      </c>
      <c r="F5" s="7" t="s">
        <v>238</v>
      </c>
      <c r="G5" s="7" t="s">
        <v>188</v>
      </c>
      <c r="H5" s="7">
        <f t="shared" si="0"/>
        <v>7</v>
      </c>
      <c r="I5" s="7">
        <v>1000</v>
      </c>
      <c r="J5" s="11">
        <f t="shared" si="2"/>
        <v>7</v>
      </c>
      <c r="K5" s="12">
        <v>0.04</v>
      </c>
      <c r="L5" s="11">
        <f t="shared" si="3"/>
        <v>7.28</v>
      </c>
      <c r="M5" s="7">
        <v>4</v>
      </c>
      <c r="N5" s="13">
        <f t="shared" si="1"/>
        <v>29.12</v>
      </c>
      <c r="O5" s="12">
        <v>0.1</v>
      </c>
      <c r="P5" s="11">
        <f t="shared" si="4"/>
        <v>32.032000000000004</v>
      </c>
    </row>
    <row r="6" spans="1:16" x14ac:dyDescent="0.2">
      <c r="A6" s="14" t="s">
        <v>232</v>
      </c>
      <c r="B6" s="6">
        <v>3</v>
      </c>
      <c r="C6" s="6" t="s">
        <v>236</v>
      </c>
      <c r="D6" s="6" t="s">
        <v>268</v>
      </c>
      <c r="E6" s="6" t="s">
        <v>237</v>
      </c>
      <c r="F6" s="6" t="s">
        <v>238</v>
      </c>
      <c r="G6" s="6" t="s">
        <v>139</v>
      </c>
      <c r="H6" s="6">
        <f t="shared" si="0"/>
        <v>8</v>
      </c>
      <c r="I6" s="6">
        <v>100</v>
      </c>
      <c r="J6" s="8">
        <f t="shared" si="2"/>
        <v>0.8</v>
      </c>
      <c r="K6" s="9">
        <v>0.04</v>
      </c>
      <c r="L6" s="8">
        <f t="shared" si="3"/>
        <v>0.83200000000000007</v>
      </c>
      <c r="M6" s="6">
        <v>4</v>
      </c>
      <c r="N6" s="10">
        <f t="shared" si="1"/>
        <v>3.3280000000000003</v>
      </c>
      <c r="O6" s="9">
        <v>0.1</v>
      </c>
      <c r="P6" s="8">
        <f t="shared" si="4"/>
        <v>3.6608000000000005</v>
      </c>
    </row>
    <row r="7" spans="1:16" x14ac:dyDescent="0.2">
      <c r="A7" s="14" t="s">
        <v>232</v>
      </c>
      <c r="B7" s="6">
        <v>3</v>
      </c>
      <c r="C7" s="6" t="s">
        <v>239</v>
      </c>
      <c r="D7" s="6" t="s">
        <v>269</v>
      </c>
      <c r="E7" s="6" t="s">
        <v>240</v>
      </c>
      <c r="F7" s="6" t="s">
        <v>241</v>
      </c>
      <c r="G7" s="6" t="s">
        <v>49</v>
      </c>
      <c r="H7" s="6">
        <f t="shared" si="0"/>
        <v>24</v>
      </c>
      <c r="I7" s="6">
        <v>20</v>
      </c>
      <c r="J7" s="8">
        <f t="shared" si="2"/>
        <v>0.48</v>
      </c>
      <c r="K7" s="12">
        <v>0.04</v>
      </c>
      <c r="L7" s="8">
        <f t="shared" si="3"/>
        <v>0.49919999999999998</v>
      </c>
      <c r="M7" s="6">
        <v>4</v>
      </c>
      <c r="N7" s="10">
        <f t="shared" si="1"/>
        <v>1.9967999999999999</v>
      </c>
      <c r="O7" s="12">
        <v>0.1</v>
      </c>
      <c r="P7" s="8">
        <f t="shared" si="4"/>
        <v>2.1964799999999998</v>
      </c>
    </row>
    <row r="8" spans="1:16" x14ac:dyDescent="0.2">
      <c r="A8" s="15" t="s">
        <v>232</v>
      </c>
      <c r="B8" s="7">
        <v>3</v>
      </c>
      <c r="C8" s="7" t="s">
        <v>239</v>
      </c>
      <c r="D8" s="7" t="s">
        <v>269</v>
      </c>
      <c r="E8" s="7" t="s">
        <v>240</v>
      </c>
      <c r="F8" s="7" t="s">
        <v>241</v>
      </c>
      <c r="G8" s="7" t="s">
        <v>69</v>
      </c>
      <c r="H8" s="7">
        <f t="shared" si="0"/>
        <v>25</v>
      </c>
      <c r="I8" s="7">
        <v>30</v>
      </c>
      <c r="J8" s="11">
        <f t="shared" si="2"/>
        <v>0.75</v>
      </c>
      <c r="K8" s="9">
        <v>0.04</v>
      </c>
      <c r="L8" s="11">
        <f t="shared" si="3"/>
        <v>0.78</v>
      </c>
      <c r="M8" s="7">
        <v>4</v>
      </c>
      <c r="N8" s="13">
        <f t="shared" si="1"/>
        <v>3.12</v>
      </c>
      <c r="O8" s="9">
        <v>0.1</v>
      </c>
      <c r="P8" s="11">
        <f t="shared" si="4"/>
        <v>3.4320000000000004</v>
      </c>
    </row>
    <row r="9" spans="1:16" x14ac:dyDescent="0.2">
      <c r="A9" s="14" t="s">
        <v>232</v>
      </c>
      <c r="B9" s="6">
        <v>3</v>
      </c>
      <c r="C9" s="6" t="s">
        <v>239</v>
      </c>
      <c r="D9" s="6" t="s">
        <v>269</v>
      </c>
      <c r="E9" s="6" t="s">
        <v>240</v>
      </c>
      <c r="F9" s="6" t="s">
        <v>241</v>
      </c>
      <c r="G9" s="6" t="s">
        <v>48</v>
      </c>
      <c r="H9" s="6">
        <f t="shared" si="0"/>
        <v>38</v>
      </c>
      <c r="I9" s="6">
        <v>41</v>
      </c>
      <c r="J9" s="8">
        <f t="shared" si="2"/>
        <v>1.5580000000000001</v>
      </c>
      <c r="K9" s="12">
        <v>0.04</v>
      </c>
      <c r="L9" s="8">
        <f t="shared" si="3"/>
        <v>1.62032</v>
      </c>
      <c r="M9" s="6">
        <v>4</v>
      </c>
      <c r="N9" s="10">
        <f t="shared" si="1"/>
        <v>6.4812799999999999</v>
      </c>
      <c r="O9" s="12">
        <v>0.1</v>
      </c>
      <c r="P9" s="8">
        <f t="shared" si="4"/>
        <v>7.1294079999999997</v>
      </c>
    </row>
    <row r="10" spans="1:16" x14ac:dyDescent="0.2">
      <c r="A10" s="15"/>
      <c r="B10" s="7"/>
      <c r="C10" s="7"/>
      <c r="D10" s="7"/>
      <c r="E10" s="7"/>
      <c r="F10" s="7"/>
      <c r="G10" s="7"/>
      <c r="H10" s="7"/>
      <c r="I10" s="7"/>
      <c r="J10" s="11"/>
      <c r="K10" s="12"/>
      <c r="L10" s="11"/>
      <c r="M10" s="7"/>
      <c r="N10" s="13"/>
      <c r="O10" s="12"/>
      <c r="P10" s="11"/>
    </row>
  </sheetData>
  <phoneticPr fontId="4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B4B873-0411-BE42-B8DD-97C18DA9650C}">
          <x14:formula1>
            <xm:f>Mercuriale!$A$2:$A$232</xm:f>
          </x14:formula1>
          <xm:sqref>G2:G10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Mercuriale</vt:lpstr>
      <vt:lpstr>Tableau 2</vt:lpstr>
      <vt:lpstr>Recettes 2</vt:lpstr>
      <vt:lpstr>Mercurial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2021-01-15T07:55:10Z</dcterms:created>
  <dcterms:modified xsi:type="dcterms:W3CDTF">2021-01-16T12:17:11Z</dcterms:modified>
</cp:coreProperties>
</file>