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LUGANO\Tornos\gp-achats\Recept Goods &amp; Logistics\7 - Project\6 - Divers\Calendrier Tornos\"/>
    </mc:Choice>
  </mc:AlternateContent>
  <xr:revisionPtr revIDLastSave="0" documentId="13_ncr:1_{CC866893-FC84-4B1B-B941-A5E241F3889F}" xr6:coauthVersionLast="47" xr6:coauthVersionMax="47" xr10:uidLastSave="{00000000-0000-0000-0000-000000000000}"/>
  <bookViews>
    <workbookView xWindow="-120" yWindow="-120" windowWidth="29040" windowHeight="15840" xr2:uid="{FB3E541D-A183-4EF4-8B0D-EA26D0D09AA7}"/>
  </bookViews>
  <sheets>
    <sheet name="Calendrier" sheetId="1" r:id="rId1"/>
    <sheet name="USER" sheetId="8" r:id="rId2"/>
    <sheet name="DB_ABS" sheetId="6" r:id="rId3"/>
    <sheet name="DATA" sheetId="3" r:id="rId4"/>
  </sheets>
  <functionGroups builtInGroupCount="19"/>
  <definedNames>
    <definedName name="_xlnm._FilterDatabase" localSheetId="0" hidden="1">Calendrier!$A$4:$AD$5</definedName>
    <definedName name="_xlnm._FilterDatabase" localSheetId="3" hidden="1">DATA!$A$1:$V$582</definedName>
    <definedName name="Calendrier_TEST">Calendrier!$A$1:$AD$7</definedName>
    <definedName name="JOUR.PAQUES" comment="Définit le jour de pâque">JOUR.PAQUES(MonAnnée,ROUND(DATE(MonAnnée,4,MOD(234-11*MOD(MonAnnée,19),30))/7,0)*7-6)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" i="3" l="1"/>
  <c r="N3" i="3"/>
  <c r="H387" i="6"/>
  <c r="H388" i="6"/>
  <c r="H389" i="6"/>
  <c r="H390" i="6"/>
  <c r="H391" i="6"/>
  <c r="H392" i="6"/>
  <c r="G388" i="6"/>
  <c r="G389" i="6"/>
  <c r="G390" i="6"/>
  <c r="G391" i="6"/>
  <c r="G392" i="6"/>
  <c r="G387" i="6"/>
  <c r="Q2" i="3" l="1"/>
  <c r="N5" i="3" l="1"/>
  <c r="N6" i="3"/>
  <c r="N7" i="3"/>
  <c r="N8" i="3"/>
  <c r="N9" i="3"/>
  <c r="Q3" i="3" l="1"/>
  <c r="H2" i="6" l="1"/>
  <c r="H386" i="6" l="1"/>
  <c r="G386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2" i="6"/>
  <c r="F3" i="3" l="1"/>
  <c r="F4" i="3"/>
  <c r="F5" i="3"/>
  <c r="F6" i="3"/>
  <c r="F7" i="3"/>
  <c r="F8" i="3"/>
  <c r="F9" i="3"/>
  <c r="F10" i="3"/>
  <c r="F11" i="3"/>
  <c r="F12" i="3"/>
  <c r="F13" i="3"/>
  <c r="F14" i="3"/>
  <c r="F22" i="3"/>
  <c r="F15" i="3"/>
  <c r="F16" i="3"/>
  <c r="F17" i="3"/>
  <c r="F18" i="3"/>
  <c r="F19" i="3"/>
  <c r="F20" i="3"/>
  <c r="F21" i="3"/>
  <c r="F23" i="3"/>
  <c r="F24" i="3"/>
  <c r="F2" i="3"/>
  <c r="E2" i="1" l="1"/>
  <c r="P3" i="3" l="1"/>
  <c r="L3" i="3"/>
  <c r="L12" i="3"/>
  <c r="L11" i="3"/>
  <c r="L7" i="3"/>
  <c r="L6" i="3"/>
  <c r="L5" i="3" s="1"/>
  <c r="L2" i="3"/>
  <c r="L4" i="3"/>
  <c r="L10" i="3" l="1"/>
  <c r="L8" i="3"/>
  <c r="L9" i="3" s="1"/>
  <c r="P2" i="3" l="1"/>
  <c r="F5" i="1"/>
  <c r="G5" i="1" l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Z4" i="1" l="1"/>
  <c r="U4" i="1"/>
  <c r="P4" i="1"/>
  <c r="F4" i="1"/>
  <c r="K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Voyame Kilian</author>
  </authors>
  <commentList>
    <comment ref="P2" authorId="0" shapeId="0" xr:uid="{5C738A61-5884-4267-898D-A6210045F653}">
      <text>
        <r>
          <rPr>
            <b/>
            <sz val="9"/>
            <color indexed="81"/>
            <rFont val="Tahoma"/>
            <family val="2"/>
          </rPr>
          <t>Voyame Kilian:</t>
        </r>
        <r>
          <rPr>
            <sz val="9"/>
            <color indexed="81"/>
            <rFont val="Tahoma"/>
            <family val="2"/>
          </rPr>
          <t xml:space="preserve">
Année en cours (Sur calendrier)</t>
        </r>
      </text>
    </comment>
    <comment ref="Q2" authorId="0" shapeId="0" xr:uid="{38613717-DF62-4E21-BCF9-F3CEF0E03D23}">
      <text>
        <r>
          <rPr>
            <b/>
            <sz val="9"/>
            <color indexed="81"/>
            <rFont val="Tahoma"/>
            <family val="2"/>
          </rPr>
          <t>Voyame Kilian:</t>
        </r>
        <r>
          <rPr>
            <sz val="9"/>
            <color indexed="81"/>
            <rFont val="Tahoma"/>
            <family val="2"/>
          </rPr>
          <t xml:space="preserve">
Année en cours (Sur calendrier)</t>
        </r>
      </text>
    </comment>
    <comment ref="P3" authorId="0" shapeId="0" xr:uid="{77F78197-D086-4FCB-8FAA-A0AD37499F63}">
      <text>
        <r>
          <rPr>
            <b/>
            <sz val="9"/>
            <color indexed="81"/>
            <rFont val="Tahoma"/>
            <family val="2"/>
          </rPr>
          <t>Voyame Kilian:</t>
        </r>
        <r>
          <rPr>
            <sz val="9"/>
            <color indexed="81"/>
            <rFont val="Tahoma"/>
            <family val="2"/>
          </rPr>
          <t xml:space="preserve">
Mois en cours (Sur calendrier)</t>
        </r>
      </text>
    </comment>
    <comment ref="Q3" authorId="0" shapeId="0" xr:uid="{2D1145A4-6AA8-4E98-B96D-B914D7424026}">
      <text>
        <r>
          <rPr>
            <b/>
            <sz val="9"/>
            <color indexed="81"/>
            <rFont val="Tahoma"/>
            <family val="2"/>
          </rPr>
          <t>Voyame Kilian:</t>
        </r>
        <r>
          <rPr>
            <sz val="9"/>
            <color indexed="81"/>
            <rFont val="Tahoma"/>
            <family val="2"/>
          </rPr>
          <t xml:space="preserve">
Mois en cours (Sur calendrier)</t>
        </r>
      </text>
    </comment>
  </commentList>
</comments>
</file>

<file path=xl/sharedStrings.xml><?xml version="1.0" encoding="utf-8"?>
<sst xmlns="http://schemas.openxmlformats.org/spreadsheetml/2006/main" count="2025" uniqueCount="134">
  <si>
    <t>Secteur</t>
  </si>
  <si>
    <t>Matricule</t>
  </si>
  <si>
    <t>Nom</t>
  </si>
  <si>
    <t>Prénom</t>
  </si>
  <si>
    <t>Date d'entrée</t>
  </si>
  <si>
    <t>Date de sorti</t>
  </si>
  <si>
    <t>Désignation</t>
  </si>
  <si>
    <t>Nouvel an</t>
  </si>
  <si>
    <t>Vendredi Saint</t>
  </si>
  <si>
    <t>Lundi de Pâques</t>
  </si>
  <si>
    <t>Lendemain Nouvel an</t>
  </si>
  <si>
    <t>Lundi de Pentecôte</t>
  </si>
  <si>
    <t>Noël</t>
  </si>
  <si>
    <t>Lendemain Noël</t>
  </si>
  <si>
    <t>Pont de l'Ascension</t>
  </si>
  <si>
    <t>Ascension</t>
  </si>
  <si>
    <r>
      <t>1</t>
    </r>
    <r>
      <rPr>
        <vertAlign val="superscript"/>
        <sz val="10"/>
        <rFont val="Verdana"/>
        <family val="2"/>
      </rPr>
      <t xml:space="preserve">er </t>
    </r>
    <r>
      <rPr>
        <sz val="10"/>
        <rFont val="Verdana"/>
        <family val="2"/>
      </rPr>
      <t>Mai</t>
    </r>
  </si>
  <si>
    <r>
      <t>1</t>
    </r>
    <r>
      <rPr>
        <vertAlign val="superscript"/>
        <sz val="10"/>
        <rFont val="Verdana"/>
        <family val="2"/>
      </rPr>
      <t xml:space="preserve">er </t>
    </r>
    <r>
      <rPr>
        <sz val="10"/>
        <rFont val="Verdana"/>
        <family val="2"/>
      </rPr>
      <t>Août</t>
    </r>
  </si>
  <si>
    <t>Type d'absence</t>
  </si>
  <si>
    <t>1 - Vacances</t>
  </si>
  <si>
    <t>J - Marge</t>
  </si>
  <si>
    <t>M - Maladie</t>
  </si>
  <si>
    <t>Dé - Déménagement</t>
  </si>
  <si>
    <t>A - Armée &amp; PC</t>
  </si>
  <si>
    <t>F - Formation</t>
  </si>
  <si>
    <t>D - Deuil</t>
  </si>
  <si>
    <t>CC - Congée compensatoire</t>
  </si>
  <si>
    <t>RHT - Réduction Hor. Trav.</t>
  </si>
  <si>
    <t>Jour férié</t>
  </si>
  <si>
    <t>Type feedback</t>
  </si>
  <si>
    <t>Feedback</t>
  </si>
  <si>
    <t>Amélioration</t>
  </si>
  <si>
    <t>Noms</t>
  </si>
  <si>
    <t>Nom/Prénom</t>
  </si>
  <si>
    <t>No</t>
  </si>
  <si>
    <t>Absent de</t>
  </si>
  <si>
    <t>Absent au</t>
  </si>
  <si>
    <t>Type</t>
  </si>
  <si>
    <t>Demi-jour</t>
  </si>
  <si>
    <t>Abrév. Abs</t>
  </si>
  <si>
    <t>J</t>
  </si>
  <si>
    <t>M</t>
  </si>
  <si>
    <t>Dé</t>
  </si>
  <si>
    <t>A</t>
  </si>
  <si>
    <t>F</t>
  </si>
  <si>
    <t>D</t>
  </si>
  <si>
    <t>CC</t>
  </si>
  <si>
    <t>RHT</t>
  </si>
  <si>
    <t>Bug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</si>
  <si>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</si>
  <si>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</si>
  <si>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</si>
  <si>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</si>
  <si>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</si>
  <si>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</si>
  <si>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</si>
  <si>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</si>
  <si>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</si>
  <si>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</si>
  <si>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</si>
  <si>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</si>
  <si>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</si>
  <si>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</si>
  <si>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</si>
  <si>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</si>
  <si>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</si>
  <si>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</si>
  <si>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</si>
  <si>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</si>
  <si>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</si>
  <si>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</si>
  <si>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</si>
  <si>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</si>
  <si>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</si>
  <si>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</si>
  <si>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</si>
  <si>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</si>
  <si>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</si>
  <si>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Yes</t>
  </si>
  <si>
    <t>Libre</t>
  </si>
  <si>
    <t>Abrév. Demi-jour</t>
  </si>
  <si>
    <t>1/2J</t>
  </si>
  <si>
    <t>1/2M</t>
  </si>
  <si>
    <t>1/2Dé</t>
  </si>
  <si>
    <t>1/2A</t>
  </si>
  <si>
    <t>1/2F</t>
  </si>
  <si>
    <t>1/2D</t>
  </si>
  <si>
    <t>1/2CC</t>
  </si>
  <si>
    <t>1/2RHT</t>
  </si>
  <si>
    <t>Username</t>
  </si>
  <si>
    <t>Group</t>
  </si>
  <si>
    <t>Key</t>
  </si>
  <si>
    <t>Mail</t>
  </si>
  <si>
    <t>Name</t>
  </si>
  <si>
    <t>Surname</t>
  </si>
  <si>
    <t xml:space="preserve">Apprenti(e) </t>
  </si>
  <si>
    <t>Intérim</t>
  </si>
  <si>
    <t>Logistic Goods receipt</t>
  </si>
  <si>
    <t>Logistic Line Feeder</t>
  </si>
  <si>
    <t>Global logistic</t>
  </si>
  <si>
    <t>Logistic Driver</t>
  </si>
  <si>
    <t>Logistic Warehouses</t>
  </si>
  <si>
    <t>Logistic Tools</t>
  </si>
  <si>
    <t>Logistic SPR</t>
  </si>
  <si>
    <t>Actualiser filtre</t>
  </si>
  <si>
    <t>Centre de coûts</t>
  </si>
  <si>
    <t>Colonne31</t>
  </si>
  <si>
    <t>HO</t>
  </si>
  <si>
    <t>1/2HO</t>
  </si>
  <si>
    <t>Stagiaire</t>
  </si>
  <si>
    <t>HO - Home Office</t>
  </si>
  <si>
    <t>Notes</t>
  </si>
  <si>
    <t>Année</t>
  </si>
  <si>
    <t>Mois</t>
  </si>
  <si>
    <t/>
  </si>
  <si>
    <t>C.C</t>
  </si>
  <si>
    <t>Jour ouvré</t>
  </si>
  <si>
    <t>Nbr personne</t>
  </si>
  <si>
    <t>Nbr personne p. secteur</t>
  </si>
  <si>
    <t>Email du responsable</t>
  </si>
  <si>
    <t>avril</t>
  </si>
  <si>
    <t>DP - Déplacement professionnel</t>
  </si>
  <si>
    <t>DP</t>
  </si>
  <si>
    <t>1/2DP</t>
  </si>
  <si>
    <t xml:space="preserve">Employé </t>
  </si>
  <si>
    <t>Remarques sur le congé</t>
  </si>
  <si>
    <t>Département 1</t>
  </si>
  <si>
    <t>Département 2</t>
  </si>
  <si>
    <t>Département 3</t>
  </si>
  <si>
    <t>Département 4</t>
  </si>
  <si>
    <t>Département 5</t>
  </si>
  <si>
    <t>Département 6</t>
  </si>
  <si>
    <t>Département 7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</si>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</sst>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$-100C]d\ mmm\ yy;@"/>
    <numFmt numFmtId="165" formatCode="[$-F800]dddd\,\ mmmm\ dd\,\ yyyy"/>
    <numFmt numFmtId="166" formatCode="dd"/>
    <numFmt numFmtId="167" formatCode="m/d/yyyy"/>
  </numFmts>
  <fonts count="25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b/>
      <sz val="2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vertAlign val="superscript"/>
      <sz val="10"/>
      <name val="Verdana"/>
      <family val="2"/>
    </font>
    <font>
      <sz val="8"/>
      <name val="Verdana"/>
      <family val="2"/>
    </font>
    <font>
      <b/>
      <sz val="6"/>
      <color theme="1"/>
      <name val="Verdana"/>
      <family val="2"/>
    </font>
    <font>
      <sz val="8"/>
      <color rgb="FF000000"/>
      <name val="Segoe UI"/>
      <family val="2"/>
    </font>
    <font>
      <b/>
      <sz val="10"/>
      <name val="Verdana"/>
      <family val="2"/>
    </font>
    <font>
      <b/>
      <sz val="10"/>
      <color theme="7"/>
      <name val="Verdana"/>
      <family val="2"/>
    </font>
    <font>
      <b/>
      <i/>
      <sz val="10"/>
      <name val="Verdana"/>
      <family val="2"/>
    </font>
    <font>
      <i/>
      <sz val="10"/>
      <name val="Verdana"/>
      <family val="2"/>
    </font>
    <font>
      <b/>
      <sz val="20"/>
      <color theme="7"/>
      <name val="TornosAccordAlt-B"/>
      <family val="3"/>
    </font>
    <font>
      <sz val="8"/>
      <color theme="1"/>
      <name val="Verdana"/>
      <family val="2"/>
    </font>
    <font>
      <b/>
      <sz val="8"/>
      <color indexed="8"/>
      <name val="Verdana"/>
      <family val="2"/>
    </font>
    <font>
      <u/>
      <sz val="10"/>
      <color theme="10"/>
      <name val="Verdana"/>
      <family val="2"/>
    </font>
    <font>
      <b/>
      <sz val="20"/>
      <color theme="0"/>
      <name val="Verdana"/>
      <family val="2"/>
    </font>
    <font>
      <b/>
      <sz val="10"/>
      <color theme="7"/>
      <name val="TornosAccordAlt-B"/>
      <family val="3"/>
    </font>
    <font>
      <i/>
      <sz val="10"/>
      <color indexed="8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color theme="1"/>
      <name val="Verdana"/>
      <family val="2"/>
    </font>
    <font>
      <b/>
      <sz val="8"/>
      <color theme="8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rgb="FFAFA96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8999908444471571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B1B3B3"/>
        <bgColor indexed="64"/>
      </patternFill>
    </fill>
    <fill>
      <patternFill patternType="solid">
        <fgColor rgb="FFC7E0E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1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0" fontId="4" fillId="0" borderId="0"/>
    <xf numFmtId="0" fontId="1" fillId="2" borderId="1">
      <alignment horizontal="center" vertical="center" wrapText="1"/>
    </xf>
    <xf numFmtId="0" fontId="17" fillId="0" borderId="0" applyNumberFormat="0" applyFill="0" applyBorder="0" applyAlignment="0" applyProtection="0"/>
  </cellStyleXfs>
  <cellXfs count="11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0" fillId="0" borderId="0" xfId="0" applyNumberFormat="1" applyFont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2" fontId="0" fillId="0" borderId="0" xfId="0" applyNumberFormat="1"/>
    <xf numFmtId="2" fontId="1" fillId="2" borderId="0" xfId="0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left"/>
    </xf>
    <xf numFmtId="0" fontId="5" fillId="0" borderId="10" xfId="0" applyFont="1" applyBorder="1"/>
    <xf numFmtId="0" fontId="5" fillId="0" borderId="3" xfId="0" applyFont="1" applyBorder="1"/>
    <xf numFmtId="0" fontId="13" fillId="0" borderId="3" xfId="0" applyFont="1" applyBorder="1"/>
    <xf numFmtId="0" fontId="13" fillId="0" borderId="10" xfId="0" applyFont="1" applyBorder="1"/>
    <xf numFmtId="0" fontId="10" fillId="12" borderId="10" xfId="0" applyFont="1" applyFill="1" applyBorder="1" applyAlignment="1">
      <alignment horizontal="left"/>
    </xf>
    <xf numFmtId="0" fontId="5" fillId="12" borderId="10" xfId="0" applyFont="1" applyFill="1" applyBorder="1"/>
    <xf numFmtId="0" fontId="13" fillId="12" borderId="10" xfId="0" applyFont="1" applyFill="1" applyBorder="1"/>
    <xf numFmtId="0" fontId="10" fillId="0" borderId="3" xfId="0" applyFont="1" applyBorder="1" applyAlignment="1">
      <alignment horizontal="left"/>
    </xf>
    <xf numFmtId="0" fontId="16" fillId="0" borderId="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15" fillId="0" borderId="0" xfId="0" applyFont="1" applyFill="1" applyBorder="1"/>
    <xf numFmtId="0" fontId="17" fillId="0" borderId="0" xfId="4"/>
    <xf numFmtId="167" fontId="0" fillId="0" borderId="0" xfId="0" applyNumberFormat="1"/>
    <xf numFmtId="166" fontId="10" fillId="0" borderId="17" xfId="0" applyNumberFormat="1" applyFont="1" applyFill="1" applyBorder="1" applyAlignment="1">
      <alignment horizontal="center"/>
    </xf>
    <xf numFmtId="166" fontId="10" fillId="0" borderId="18" xfId="0" applyNumberFormat="1" applyFont="1" applyFill="1" applyBorder="1" applyAlignment="1">
      <alignment horizontal="center"/>
    </xf>
    <xf numFmtId="166" fontId="10" fillId="0" borderId="19" xfId="0" applyNumberFormat="1" applyFont="1" applyFill="1" applyBorder="1" applyAlignment="1">
      <alignment horizontal="center"/>
    </xf>
    <xf numFmtId="14" fontId="11" fillId="0" borderId="0" xfId="0" applyNumberFormat="1" applyFont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14" fontId="10" fillId="2" borderId="2" xfId="0" applyNumberFormat="1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left"/>
    </xf>
    <xf numFmtId="0" fontId="5" fillId="13" borderId="10" xfId="0" applyFont="1" applyFill="1" applyBorder="1"/>
    <xf numFmtId="0" fontId="13" fillId="13" borderId="10" xfId="0" applyFont="1" applyFill="1" applyBorder="1"/>
    <xf numFmtId="14" fontId="1" fillId="2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/>
    <xf numFmtId="0" fontId="1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/>
    </xf>
    <xf numFmtId="0" fontId="20" fillId="12" borderId="10" xfId="0" applyFont="1" applyFill="1" applyBorder="1" applyAlignment="1">
      <alignment horizontal="center"/>
    </xf>
    <xf numFmtId="0" fontId="20" fillId="13" borderId="1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0" borderId="3" xfId="0" applyFont="1" applyFill="1" applyBorder="1"/>
    <xf numFmtId="0" fontId="0" fillId="0" borderId="0" xfId="0" applyNumberFormat="1" applyBorder="1"/>
    <xf numFmtId="0" fontId="0" fillId="0" borderId="0" xfId="0" applyNumberFormat="1" applyFont="1" applyBorder="1"/>
    <xf numFmtId="0" fontId="23" fillId="0" borderId="0" xfId="0" applyFont="1" applyAlignment="1">
      <alignment horizontal="left" wrapText="1"/>
    </xf>
    <xf numFmtId="0" fontId="17" fillId="0" borderId="21" xfId="4" applyBorder="1"/>
    <xf numFmtId="0" fontId="10" fillId="0" borderId="13" xfId="0" applyFont="1" applyBorder="1" applyAlignment="1">
      <alignment horizontal="left"/>
    </xf>
    <xf numFmtId="0" fontId="5" fillId="0" borderId="13" xfId="0" applyFont="1" applyBorder="1"/>
    <xf numFmtId="0" fontId="13" fillId="0" borderId="13" xfId="0" applyFont="1" applyBorder="1"/>
    <xf numFmtId="0" fontId="20" fillId="0" borderId="13" xfId="0" applyFont="1" applyFill="1" applyBorder="1" applyAlignment="1">
      <alignment horizontal="center"/>
    </xf>
    <xf numFmtId="0" fontId="0" fillId="14" borderId="0" xfId="0" applyFill="1" applyBorder="1"/>
    <xf numFmtId="0" fontId="0" fillId="14" borderId="0" xfId="0" applyFill="1" applyBorder="1" applyAlignment="1">
      <alignment horizontal="center"/>
    </xf>
    <xf numFmtId="0" fontId="16" fillId="5" borderId="0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166" fontId="10" fillId="15" borderId="19" xfId="0" applyNumberFormat="1" applyFont="1" applyFill="1" applyBorder="1" applyAlignment="1">
      <alignment horizontal="center"/>
    </xf>
    <xf numFmtId="0" fontId="15" fillId="15" borderId="0" xfId="0" applyFont="1" applyFill="1" applyBorder="1"/>
    <xf numFmtId="0" fontId="16" fillId="15" borderId="8" xfId="0" applyFont="1" applyFill="1" applyBorder="1" applyAlignment="1">
      <alignment horizontal="center" vertical="center"/>
    </xf>
    <xf numFmtId="0" fontId="16" fillId="15" borderId="12" xfId="0" applyFont="1" applyFill="1" applyBorder="1" applyAlignment="1">
      <alignment horizontal="center" vertical="center"/>
    </xf>
    <xf numFmtId="0" fontId="16" fillId="15" borderId="9" xfId="0" applyFont="1" applyFill="1" applyBorder="1" applyAlignment="1">
      <alignment horizontal="center" vertical="center"/>
    </xf>
    <xf numFmtId="166" fontId="10" fillId="15" borderId="17" xfId="0" applyNumberFormat="1" applyFont="1" applyFill="1" applyBorder="1" applyAlignment="1">
      <alignment horizontal="center"/>
    </xf>
    <xf numFmtId="0" fontId="16" fillId="15" borderId="4" xfId="0" applyFont="1" applyFill="1" applyBorder="1" applyAlignment="1">
      <alignment horizontal="center" vertical="center"/>
    </xf>
    <xf numFmtId="0" fontId="16" fillId="15" borderId="11" xfId="0" applyFont="1" applyFill="1" applyBorder="1" applyAlignment="1">
      <alignment horizontal="center" vertical="center"/>
    </xf>
    <xf numFmtId="0" fontId="16" fillId="15" borderId="5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</cellXfs>
  <cellStyles count="5">
    <cellStyle name="Lien hypertexte" xfId="4" builtinId="8"/>
    <cellStyle name="Normal" xfId="0" builtinId="0"/>
    <cellStyle name="Normal 10" xfId="1" xr:uid="{0EBD38F0-8723-4BBD-B846-F83EEC86380B}"/>
    <cellStyle name="Normal 2" xfId="2" xr:uid="{E9BD6ECC-8E60-4A97-803B-A1CCFE3CFCC8}"/>
    <cellStyle name="Tornos" xfId="3" xr:uid="{E50CF9B4-D0F0-472B-9124-BCDE4D48C977}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67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solid">
          <fgColor indexed="64"/>
          <bgColor rgb="FFAFA96E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/>
        <name val="Verdana"/>
        <family val="2"/>
        <scheme val="none"/>
      </font>
      <numFmt numFmtId="167" formatCode="m/d/yyyy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</dxf>
    <dxf>
      <numFmt numFmtId="0" formatCode="General"/>
    </dxf>
    <dxf>
      <numFmt numFmtId="167" formatCode="m/d/yyyy"/>
    </dxf>
    <dxf>
      <numFmt numFmtId="167" formatCode="m/d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fill>
        <patternFill patternType="solid">
          <fgColor indexed="64"/>
          <bgColor rgb="FFAFA96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solid">
          <fgColor indexed="64"/>
          <bgColor theme="1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solid">
          <fgColor indexed="64"/>
          <bgColor theme="1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indexed="8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i/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2" defaultTableStyle="TableStyleMedium2" defaultPivotStyle="PivotStyleLight16">
    <tableStyle name="Calendrier_1" pivot="0" count="0" xr9:uid="{D6A1732B-E3D4-4680-BC47-EE0E670F4054}"/>
    <tableStyle name="Calendrier_2" pivot="0" count="0" xr9:uid="{D72F84C3-9C9D-4675-AAB6-15175B0E74C5}"/>
  </tableStyles>
  <colors>
    <mruColors>
      <color rgb="FF00FFCC"/>
      <color rgb="FFAFA96E"/>
      <color rgb="FF244C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2</xdr:row>
          <xdr:rowOff>257175</xdr:rowOff>
        </xdr:from>
        <xdr:to>
          <xdr:col>29</xdr:col>
          <xdr:colOff>295275</xdr:colOff>
          <xdr:row>2</xdr:row>
          <xdr:rowOff>933450</xdr:rowOff>
        </xdr:to>
        <xdr:sp macro="" textlink="">
          <xdr:nvSpPr>
            <xdr:cNvPr id="4116" name="TextBox3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0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190500</xdr:colOff>
          <xdr:row>2</xdr:row>
          <xdr:rowOff>76200</xdr:rowOff>
        </xdr:from>
        <xdr:to>
          <xdr:col>20</xdr:col>
          <xdr:colOff>323850</xdr:colOff>
          <xdr:row>2</xdr:row>
          <xdr:rowOff>400050</xdr:rowOff>
        </xdr:to>
        <xdr:sp macro="" textlink="">
          <xdr:nvSpPr>
            <xdr:cNvPr id="4117" name="Note: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0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Note :</a:t>
              </a:r>
            </a:p>
          </xdr:txBody>
        </xdr:sp>
        <xdr:clientData/>
      </xdr:twoCellAnchor>
    </mc:Choice>
    <mc:Fallback/>
  </mc:AlternateContent>
  <xdr:oneCellAnchor>
    <xdr:from>
      <xdr:col>1</xdr:col>
      <xdr:colOff>123828</xdr:colOff>
      <xdr:row>1</xdr:row>
      <xdr:rowOff>28575</xdr:rowOff>
    </xdr:from>
    <xdr:ext cx="1424814" cy="305141"/>
    <xdr:sp macro="" textlink="">
      <xdr:nvSpPr>
        <xdr:cNvPr id="3" name="Texte_Anné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09653" y="352425"/>
          <a:ext cx="1424814" cy="305141"/>
        </a:xfrm>
        <a:prstGeom prst="rect">
          <a:avLst/>
        </a:prstGeom>
        <a:noFill/>
        <a:ln>
          <a:noFill/>
        </a:ln>
      </xdr:spPr>
      <xdr:txBody>
        <a:bodyPr wrap="none" lIns="91440" tIns="0" rIns="91440" bIns="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chemeClr val="accent2">
                  <a:lumMod val="20000"/>
                  <a:lumOff val="80000"/>
                </a:schemeClr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Année</a:t>
          </a:r>
        </a:p>
      </xdr:txBody>
    </xdr:sp>
    <xdr:clientData/>
  </xdr:oneCellAnchor>
  <xdr:oneCellAnchor>
    <xdr:from>
      <xdr:col>11</xdr:col>
      <xdr:colOff>316514</xdr:colOff>
      <xdr:row>1</xdr:row>
      <xdr:rowOff>10021</xdr:rowOff>
    </xdr:from>
    <xdr:ext cx="1632819" cy="655885"/>
    <xdr:sp macro="" textlink="">
      <xdr:nvSpPr>
        <xdr:cNvPr id="19" name="Texte_Secteur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422289" y="333871"/>
          <a:ext cx="1632819" cy="655885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chemeClr val="accent2">
                  <a:lumMod val="20000"/>
                  <a:lumOff val="80000"/>
                </a:schemeClr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Secteur</a:t>
          </a:r>
        </a:p>
      </xdr:txBody>
    </xdr:sp>
    <xdr:clientData/>
  </xdr:oneCellAnchor>
  <xdr:oneCellAnchor>
    <xdr:from>
      <xdr:col>3</xdr:col>
      <xdr:colOff>440734</xdr:colOff>
      <xdr:row>0</xdr:row>
      <xdr:rowOff>277907</xdr:rowOff>
    </xdr:from>
    <xdr:ext cx="1133901" cy="655885"/>
    <xdr:sp macro="" textlink="">
      <xdr:nvSpPr>
        <xdr:cNvPr id="37" name="Texte_Mois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060234" y="277907"/>
          <a:ext cx="1133901" cy="655885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chemeClr val="accent2">
                  <a:lumMod val="20000"/>
                  <a:lumOff val="80000"/>
                </a:schemeClr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Mois</a:t>
          </a:r>
        </a:p>
      </xdr:txBody>
    </xdr:sp>
    <xdr:clientData/>
  </xdr:oneCellAnchor>
  <xdr:twoCellAnchor>
    <xdr:from>
      <xdr:col>15</xdr:col>
      <xdr:colOff>38099</xdr:colOff>
      <xdr:row>2</xdr:row>
      <xdr:rowOff>219073</xdr:rowOff>
    </xdr:from>
    <xdr:to>
      <xdr:col>18</xdr:col>
      <xdr:colOff>247650</xdr:colOff>
      <xdr:row>2</xdr:row>
      <xdr:rowOff>895349</xdr:rowOff>
    </xdr:to>
    <xdr:sp macro="[0]!Ouvrir_aide" textlink="">
      <xdr:nvSpPr>
        <xdr:cNvPr id="35" name="Bouton_Help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9553574" y="1028698"/>
          <a:ext cx="1266826" cy="676276"/>
        </a:xfrm>
        <a:prstGeom prst="flowChartTerminator">
          <a:avLst/>
        </a:prstGeom>
        <a:solidFill>
          <a:schemeClr val="accent5"/>
        </a:solidFill>
        <a:ln>
          <a:solidFill>
            <a:sysClr val="windowText" lastClr="000000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CH" sz="1200" b="1"/>
            <a:t>Aide</a:t>
          </a:r>
        </a:p>
      </xdr:txBody>
    </xdr:sp>
    <xdr:clientData/>
  </xdr:twoCellAnchor>
  <xdr:twoCellAnchor>
    <xdr:from>
      <xdr:col>10</xdr:col>
      <xdr:colOff>152399</xdr:colOff>
      <xdr:row>2</xdr:row>
      <xdr:rowOff>238123</xdr:rowOff>
    </xdr:from>
    <xdr:to>
      <xdr:col>14</xdr:col>
      <xdr:colOff>104775</xdr:colOff>
      <xdr:row>2</xdr:row>
      <xdr:rowOff>914399</xdr:rowOff>
    </xdr:to>
    <xdr:sp macro="[0]!Ctrl_RH" textlink="">
      <xdr:nvSpPr>
        <xdr:cNvPr id="26" name="Bouton_RH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7905749" y="1047748"/>
          <a:ext cx="1362076" cy="676276"/>
        </a:xfrm>
        <a:prstGeom prst="flowChartTerminator">
          <a:avLst/>
        </a:prstGeom>
        <a:solidFill>
          <a:schemeClr val="accent3"/>
        </a:solidFill>
        <a:ln>
          <a:solidFill>
            <a:sysClr val="windowText" lastClr="000000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CH" sz="1200" b="1" baseline="0"/>
            <a:t>Fonction              RH</a:t>
          </a:r>
          <a:endParaRPr lang="fr-CH" sz="1200" b="1"/>
        </a:p>
      </xdr:txBody>
    </xdr:sp>
    <xdr:clientData/>
  </xdr:twoCellAnchor>
  <xdr:twoCellAnchor>
    <xdr:from>
      <xdr:col>5</xdr:col>
      <xdr:colOff>180974</xdr:colOff>
      <xdr:row>2</xdr:row>
      <xdr:rowOff>238123</xdr:rowOff>
    </xdr:from>
    <xdr:to>
      <xdr:col>9</xdr:col>
      <xdr:colOff>228600</xdr:colOff>
      <xdr:row>2</xdr:row>
      <xdr:rowOff>914399</xdr:rowOff>
    </xdr:to>
    <xdr:sp macro="[0]!ouvrir_Autres" textlink="">
      <xdr:nvSpPr>
        <xdr:cNvPr id="43" name="Bouton_Autres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172199" y="1047748"/>
          <a:ext cx="1457326" cy="676276"/>
        </a:xfrm>
        <a:prstGeom prst="flowChartTerminator">
          <a:avLst/>
        </a:prstGeom>
        <a:solidFill>
          <a:schemeClr val="accent2"/>
        </a:solidFill>
        <a:ln>
          <a:solidFill>
            <a:sysClr val="windowText" lastClr="000000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CH" sz="1200" b="1"/>
            <a:t>Autres</a:t>
          </a:r>
          <a:r>
            <a:rPr lang="fr-CH" sz="1200" b="1" baseline="0"/>
            <a:t>      fonctions</a:t>
          </a:r>
          <a:endParaRPr lang="fr-CH" sz="1200" b="1"/>
        </a:p>
      </xdr:txBody>
    </xdr:sp>
    <xdr:clientData/>
  </xdr:twoCellAnchor>
  <xdr:twoCellAnchor>
    <xdr:from>
      <xdr:col>3</xdr:col>
      <xdr:colOff>771526</xdr:colOff>
      <xdr:row>2</xdr:row>
      <xdr:rowOff>228599</xdr:rowOff>
    </xdr:from>
    <xdr:to>
      <xdr:col>4</xdr:col>
      <xdr:colOff>609601</xdr:colOff>
      <xdr:row>2</xdr:row>
      <xdr:rowOff>904875</xdr:rowOff>
    </xdr:to>
    <xdr:sp macro="[0]!ouvrir_totaliseur" textlink="">
      <xdr:nvSpPr>
        <xdr:cNvPr id="41" name="Bouton_Totaliseur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391026" y="1038224"/>
          <a:ext cx="1466850" cy="676276"/>
        </a:xfrm>
        <a:prstGeom prst="flowChartTerminator">
          <a:avLst/>
        </a:prstGeom>
        <a:solidFill>
          <a:schemeClr val="accent1"/>
        </a:solidFill>
        <a:ln>
          <a:solidFill>
            <a:sysClr val="windowText" lastClr="000000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CH" sz="1200" b="1"/>
            <a:t>Totaliseur</a:t>
          </a:r>
          <a:r>
            <a:rPr lang="fr-CH" sz="1200" b="1" baseline="0"/>
            <a:t> d'absences</a:t>
          </a:r>
          <a:endParaRPr lang="fr-CH" sz="1200" b="1"/>
        </a:p>
      </xdr:txBody>
    </xdr:sp>
    <xdr:clientData/>
  </xdr:twoCellAnchor>
  <xdr:twoCellAnchor>
    <xdr:from>
      <xdr:col>1</xdr:col>
      <xdr:colOff>1647825</xdr:colOff>
      <xdr:row>2</xdr:row>
      <xdr:rowOff>209549</xdr:rowOff>
    </xdr:from>
    <xdr:to>
      <xdr:col>3</xdr:col>
      <xdr:colOff>352426</xdr:colOff>
      <xdr:row>2</xdr:row>
      <xdr:rowOff>885825</xdr:rowOff>
    </xdr:to>
    <xdr:sp macro="[0]!Abs_Modif" textlink="">
      <xdr:nvSpPr>
        <xdr:cNvPr id="39" name="Bouton_Absences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2533650" y="1019174"/>
          <a:ext cx="1438276" cy="676276"/>
        </a:xfrm>
        <a:prstGeom prst="flowChartTerminator">
          <a:avLst/>
        </a:prstGeom>
        <a:solidFill>
          <a:schemeClr val="tx1"/>
        </a:solidFill>
        <a:ln>
          <a:solidFill>
            <a:sysClr val="windowText" lastClr="000000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CH" sz="1200" b="1"/>
            <a:t>Fonction</a:t>
          </a:r>
          <a:r>
            <a:rPr lang="fr-CH" sz="1200" b="1" baseline="0"/>
            <a:t> absences</a:t>
          </a:r>
          <a:endParaRPr lang="fr-CH" sz="1200" b="1"/>
        </a:p>
      </xdr:txBody>
    </xdr:sp>
    <xdr:clientData/>
  </xdr:twoCellAnchor>
  <xdr:twoCellAnchor>
    <xdr:from>
      <xdr:col>0</xdr:col>
      <xdr:colOff>438149</xdr:colOff>
      <xdr:row>2</xdr:row>
      <xdr:rowOff>209549</xdr:rowOff>
    </xdr:from>
    <xdr:to>
      <xdr:col>1</xdr:col>
      <xdr:colOff>1280324</xdr:colOff>
      <xdr:row>2</xdr:row>
      <xdr:rowOff>885825</xdr:rowOff>
    </xdr:to>
    <xdr:sp macro="[0]!ouvrir_employe" textlink="">
      <xdr:nvSpPr>
        <xdr:cNvPr id="33" name="Bouton_Collab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38149" y="1019174"/>
          <a:ext cx="1728000" cy="676276"/>
        </a:xfrm>
        <a:prstGeom prst="flowChartTerminator">
          <a:avLst/>
        </a:prstGeom>
        <a:solidFill>
          <a:schemeClr val="accent4"/>
        </a:solidFill>
        <a:ln>
          <a:solidFill>
            <a:sysClr val="windowText" lastClr="000000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CH" sz="1200" b="1"/>
            <a:t>Enregistrer un</a:t>
          </a:r>
          <a:r>
            <a:rPr lang="fr-CH" sz="1200" b="1" baseline="0"/>
            <a:t> collaborateur</a:t>
          </a:r>
          <a:endParaRPr lang="fr-CH" sz="1200" b="1"/>
        </a:p>
      </xdr:txBody>
    </xdr:sp>
    <xdr:clientData/>
  </xdr:twoCellAnchor>
  <xdr:twoCellAnchor>
    <xdr:from>
      <xdr:col>14</xdr:col>
      <xdr:colOff>257175</xdr:colOff>
      <xdr:row>2</xdr:row>
      <xdr:rowOff>219075</xdr:rowOff>
    </xdr:from>
    <xdr:to>
      <xdr:col>16</xdr:col>
      <xdr:colOff>276225</xdr:colOff>
      <xdr:row>2</xdr:row>
      <xdr:rowOff>895351</xdr:rowOff>
    </xdr:to>
    <xdr:sp macro="" textlink="">
      <xdr:nvSpPr>
        <xdr:cNvPr id="50" name="Rond_Help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9420225" y="1028700"/>
          <a:ext cx="723900" cy="676276"/>
        </a:xfrm>
        <a:prstGeom prst="ellipse">
          <a:avLst/>
        </a:prstGeom>
        <a:ln>
          <a:solidFill>
            <a:schemeClr val="accent6"/>
          </a:solidFill>
        </a:ln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10</xdr:col>
      <xdr:colOff>38100</xdr:colOff>
      <xdr:row>2</xdr:row>
      <xdr:rowOff>228600</xdr:rowOff>
    </xdr:from>
    <xdr:to>
      <xdr:col>12</xdr:col>
      <xdr:colOff>57150</xdr:colOff>
      <xdr:row>2</xdr:row>
      <xdr:rowOff>904876</xdr:rowOff>
    </xdr:to>
    <xdr:sp macro="" textlink="">
      <xdr:nvSpPr>
        <xdr:cNvPr id="49" name="Rond_RH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7791450" y="1038225"/>
          <a:ext cx="723900" cy="676276"/>
        </a:xfrm>
        <a:prstGeom prst="ellipse">
          <a:avLst/>
        </a:prstGeom>
        <a:ln>
          <a:solidFill>
            <a:schemeClr val="accent6"/>
          </a:solidFill>
        </a:ln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5</xdr:col>
      <xdr:colOff>0</xdr:colOff>
      <xdr:row>2</xdr:row>
      <xdr:rowOff>228600</xdr:rowOff>
    </xdr:from>
    <xdr:to>
      <xdr:col>7</xdr:col>
      <xdr:colOff>19050</xdr:colOff>
      <xdr:row>2</xdr:row>
      <xdr:rowOff>904876</xdr:rowOff>
    </xdr:to>
    <xdr:sp macro="" textlink="">
      <xdr:nvSpPr>
        <xdr:cNvPr id="48" name="Rond_Autres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5991225" y="1038225"/>
          <a:ext cx="723900" cy="676276"/>
        </a:xfrm>
        <a:prstGeom prst="ellipse">
          <a:avLst/>
        </a:prstGeom>
        <a:ln>
          <a:solidFill>
            <a:schemeClr val="accent6"/>
          </a:solidFill>
        </a:ln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590550</xdr:colOff>
      <xdr:row>2</xdr:row>
      <xdr:rowOff>219075</xdr:rowOff>
    </xdr:from>
    <xdr:to>
      <xdr:col>3</xdr:col>
      <xdr:colOff>1314450</xdr:colOff>
      <xdr:row>2</xdr:row>
      <xdr:rowOff>895351</xdr:rowOff>
    </xdr:to>
    <xdr:sp macro="" textlink="">
      <xdr:nvSpPr>
        <xdr:cNvPr id="42" name="Rond_Totaliseur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210050" y="1028700"/>
          <a:ext cx="723900" cy="676276"/>
        </a:xfrm>
        <a:prstGeom prst="ellipse">
          <a:avLst/>
        </a:prstGeom>
        <a:ln>
          <a:solidFill>
            <a:schemeClr val="accent6"/>
          </a:solidFill>
        </a:ln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1466850</xdr:colOff>
      <xdr:row>2</xdr:row>
      <xdr:rowOff>200025</xdr:rowOff>
    </xdr:from>
    <xdr:to>
      <xdr:col>2</xdr:col>
      <xdr:colOff>409575</xdr:colOff>
      <xdr:row>2</xdr:row>
      <xdr:rowOff>876301</xdr:rowOff>
    </xdr:to>
    <xdr:sp macro="" textlink="">
      <xdr:nvSpPr>
        <xdr:cNvPr id="40" name="Rond_Absence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2352675" y="1133475"/>
          <a:ext cx="723900" cy="676276"/>
        </a:xfrm>
        <a:prstGeom prst="ellipse">
          <a:avLst/>
        </a:prstGeom>
        <a:ln>
          <a:solidFill>
            <a:schemeClr val="accent6"/>
          </a:solidFill>
        </a:ln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257175</xdr:colOff>
      <xdr:row>2</xdr:row>
      <xdr:rowOff>200025</xdr:rowOff>
    </xdr:from>
    <xdr:to>
      <xdr:col>1</xdr:col>
      <xdr:colOff>95250</xdr:colOff>
      <xdr:row>2</xdr:row>
      <xdr:rowOff>876301</xdr:rowOff>
    </xdr:to>
    <xdr:sp macro="" textlink="">
      <xdr:nvSpPr>
        <xdr:cNvPr id="34" name="Rond_Collab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257175" y="1009650"/>
          <a:ext cx="723900" cy="676276"/>
        </a:xfrm>
        <a:prstGeom prst="ellipse">
          <a:avLst/>
        </a:prstGeom>
        <a:ln>
          <a:solidFill>
            <a:schemeClr val="accent6"/>
          </a:solidFill>
        </a:ln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 editAs="oneCell">
    <xdr:from>
      <xdr:col>3</xdr:col>
      <xdr:colOff>1609726</xdr:colOff>
      <xdr:row>1</xdr:row>
      <xdr:rowOff>161925</xdr:rowOff>
    </xdr:from>
    <xdr:to>
      <xdr:col>4</xdr:col>
      <xdr:colOff>314325</xdr:colOff>
      <xdr:row>1</xdr:row>
      <xdr:rowOff>495299</xdr:rowOff>
    </xdr:to>
    <xdr:pic macro="[0]!Month_Down">
      <xdr:nvPicPr>
        <xdr:cNvPr id="28" name="Image_MonthDown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 flipV="1">
          <a:off x="5229226" y="485775"/>
          <a:ext cx="333374" cy="333374"/>
        </a:xfrm>
        <a:prstGeom prst="rect">
          <a:avLst/>
        </a:prstGeom>
      </xdr:spPr>
    </xdr:pic>
    <xdr:clientData/>
  </xdr:twoCellAnchor>
  <xdr:twoCellAnchor editAs="oneCell">
    <xdr:from>
      <xdr:col>8</xdr:col>
      <xdr:colOff>85726</xdr:colOff>
      <xdr:row>1</xdr:row>
      <xdr:rowOff>152400</xdr:rowOff>
    </xdr:from>
    <xdr:to>
      <xdr:col>9</xdr:col>
      <xdr:colOff>66675</xdr:colOff>
      <xdr:row>1</xdr:row>
      <xdr:rowOff>485774</xdr:rowOff>
    </xdr:to>
    <xdr:pic macro="[0]!Month_Up">
      <xdr:nvPicPr>
        <xdr:cNvPr id="29" name="Image_MonthUp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7134226" y="476250"/>
          <a:ext cx="333374" cy="333374"/>
        </a:xfrm>
        <a:prstGeom prst="rect">
          <a:avLst/>
        </a:prstGeom>
      </xdr:spPr>
    </xdr:pic>
    <xdr:clientData/>
  </xdr:twoCellAnchor>
  <xdr:twoCellAnchor editAs="oneCell">
    <xdr:from>
      <xdr:col>1</xdr:col>
      <xdr:colOff>1562101</xdr:colOff>
      <xdr:row>1</xdr:row>
      <xdr:rowOff>161925</xdr:rowOff>
    </xdr:from>
    <xdr:to>
      <xdr:col>2</xdr:col>
      <xdr:colOff>114300</xdr:colOff>
      <xdr:row>1</xdr:row>
      <xdr:rowOff>495299</xdr:rowOff>
    </xdr:to>
    <xdr:pic macro="[0]!Year_Down">
      <xdr:nvPicPr>
        <xdr:cNvPr id="31" name="Image_YearDown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 flipV="1">
          <a:off x="2447926" y="485775"/>
          <a:ext cx="333374" cy="333374"/>
        </a:xfrm>
        <a:prstGeom prst="rect">
          <a:avLst/>
        </a:prstGeom>
      </xdr:spPr>
    </xdr:pic>
    <xdr:clientData/>
  </xdr:twoCellAnchor>
  <xdr:twoCellAnchor editAs="oneCell">
    <xdr:from>
      <xdr:col>2</xdr:col>
      <xdr:colOff>809626</xdr:colOff>
      <xdr:row>1</xdr:row>
      <xdr:rowOff>152400</xdr:rowOff>
    </xdr:from>
    <xdr:to>
      <xdr:col>3</xdr:col>
      <xdr:colOff>190500</xdr:colOff>
      <xdr:row>1</xdr:row>
      <xdr:rowOff>485774</xdr:rowOff>
    </xdr:to>
    <xdr:pic macro="[0]!Year_Up">
      <xdr:nvPicPr>
        <xdr:cNvPr id="32" name="Image_YearUp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3476626" y="476250"/>
          <a:ext cx="333374" cy="333374"/>
        </a:xfrm>
        <a:prstGeom prst="rect">
          <a:avLst/>
        </a:prstGeom>
      </xdr:spPr>
    </xdr:pic>
    <xdr:clientData/>
  </xdr:twoCellAnchor>
  <xdr:twoCellAnchor editAs="oneCell">
    <xdr:from>
      <xdr:col>15</xdr:col>
      <xdr:colOff>28576</xdr:colOff>
      <xdr:row>2</xdr:row>
      <xdr:rowOff>354147</xdr:rowOff>
    </xdr:from>
    <xdr:to>
      <xdr:col>16</xdr:col>
      <xdr:colOff>142875</xdr:colOff>
      <xdr:row>2</xdr:row>
      <xdr:rowOff>820871</xdr:rowOff>
    </xdr:to>
    <xdr:pic>
      <xdr:nvPicPr>
        <xdr:cNvPr id="27" name="Image_Help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4051" y="1163772"/>
          <a:ext cx="466724" cy="466724"/>
        </a:xfrm>
        <a:prstGeom prst="rect">
          <a:avLst/>
        </a:prstGeom>
      </xdr:spPr>
    </xdr:pic>
    <xdr:clientData/>
  </xdr:twoCellAnchor>
  <xdr:twoCellAnchor editAs="oneCell">
    <xdr:from>
      <xdr:col>10</xdr:col>
      <xdr:colOff>123825</xdr:colOff>
      <xdr:row>2</xdr:row>
      <xdr:rowOff>292165</xdr:rowOff>
    </xdr:from>
    <xdr:to>
      <xdr:col>11</xdr:col>
      <xdr:colOff>333375</xdr:colOff>
      <xdr:row>2</xdr:row>
      <xdr:rowOff>847725</xdr:rowOff>
    </xdr:to>
    <xdr:pic>
      <xdr:nvPicPr>
        <xdr:cNvPr id="4" name="Image_RH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175" y="1101790"/>
          <a:ext cx="561975" cy="555560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714375</xdr:colOff>
      <xdr:row>2</xdr:row>
      <xdr:rowOff>332764</xdr:rowOff>
    </xdr:from>
    <xdr:to>
      <xdr:col>3</xdr:col>
      <xdr:colOff>1200150</xdr:colOff>
      <xdr:row>2</xdr:row>
      <xdr:rowOff>818539</xdr:rowOff>
    </xdr:to>
    <xdr:pic>
      <xdr:nvPicPr>
        <xdr:cNvPr id="45" name="Image_Totaliseur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3875" y="1142389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1</xdr:col>
      <xdr:colOff>1609726</xdr:colOff>
      <xdr:row>2</xdr:row>
      <xdr:rowOff>304800</xdr:rowOff>
    </xdr:from>
    <xdr:to>
      <xdr:col>2</xdr:col>
      <xdr:colOff>275615</xdr:colOff>
      <xdr:row>2</xdr:row>
      <xdr:rowOff>751864</xdr:rowOff>
    </xdr:to>
    <xdr:pic>
      <xdr:nvPicPr>
        <xdr:cNvPr id="47" name="Image_Absences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5551" y="1114425"/>
          <a:ext cx="447064" cy="447064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371474</xdr:colOff>
      <xdr:row>2</xdr:row>
      <xdr:rowOff>313715</xdr:rowOff>
    </xdr:from>
    <xdr:to>
      <xdr:col>0</xdr:col>
      <xdr:colOff>857249</xdr:colOff>
      <xdr:row>2</xdr:row>
      <xdr:rowOff>799490</xdr:rowOff>
    </xdr:to>
    <xdr:pic>
      <xdr:nvPicPr>
        <xdr:cNvPr id="38" name="Image_Collab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4" y="112334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133351</xdr:colOff>
      <xdr:row>2</xdr:row>
      <xdr:rowOff>314325</xdr:rowOff>
    </xdr:from>
    <xdr:to>
      <xdr:col>6</xdr:col>
      <xdr:colOff>247040</xdr:colOff>
      <xdr:row>2</xdr:row>
      <xdr:rowOff>780439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6" y="1123950"/>
          <a:ext cx="466114" cy="466114"/>
        </a:xfrm>
        <a:prstGeom prst="rect">
          <a:avLst/>
        </a:prstGeom>
      </xdr:spPr>
    </xdr:pic>
    <xdr:clientData/>
  </xdr:twoCellAnchor>
  <xdr:twoCellAnchor>
    <xdr:from>
      <xdr:col>3</xdr:col>
      <xdr:colOff>552836</xdr:colOff>
      <xdr:row>0</xdr:row>
      <xdr:rowOff>105288</xdr:rowOff>
    </xdr:from>
    <xdr:to>
      <xdr:col>3</xdr:col>
      <xdr:colOff>795966</xdr:colOff>
      <xdr:row>1</xdr:row>
      <xdr:rowOff>21339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4172336" y="105288"/>
          <a:ext cx="243130" cy="239901"/>
        </a:xfrm>
        <a:prstGeom prst="ellipse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16EB89-FB56-4508-B297-C7FA97F3A46F}" name="Tableau2" displayName="Tableau2" ref="A6:AD22" totalsRowShown="0" headerRowDxfId="45" headerRowBorderDxfId="44">
  <tableColumns count="30">
    <tableColumn id="2" xr3:uid="{354BA2F6-936B-4588-95D8-5DA26066A0B7}" name="Colonne2" dataDxfId="43"/>
    <tableColumn id="3" xr3:uid="{059C17AF-B48E-4DFE-9582-5FB34F5B7CA5}" name="Colonne3" dataDxfId="42"/>
    <tableColumn id="4" xr3:uid="{DC5A23D9-BEC9-4DEB-A825-31DF169085F7}" name="Colonne4" dataDxfId="41"/>
    <tableColumn id="5" xr3:uid="{68E0CD97-820B-4CFE-B6F0-B167EE5A406F}" name="Colonne5" dataDxfId="40"/>
    <tableColumn id="1" xr3:uid="{1F87FDEE-D6B6-46F4-80F0-D779906176F5}" name="Colonne6" dataDxfId="39"/>
    <tableColumn id="6" xr3:uid="{EDBC044D-E9C5-46C1-95BA-E35FA1AF2509}" name="Colonne7" dataDxfId="38"/>
    <tableColumn id="7" xr3:uid="{79B88D5B-A367-4F00-BEDB-476CD2FBCF83}" name="Colonne8" dataDxfId="37"/>
    <tableColumn id="8" xr3:uid="{A6D69AB5-D006-4008-83F3-2BDFA4DCF0CB}" name="Colonne9" dataDxfId="36"/>
    <tableColumn id="9" xr3:uid="{15519F76-1A11-4688-8C4C-47A97E172668}" name="Colonne10" dataDxfId="35"/>
    <tableColumn id="10" xr3:uid="{F7361E07-24A9-4ECA-950E-52850D2D037C}" name="Colonne11" dataDxfId="34"/>
    <tableColumn id="11" xr3:uid="{D73877F5-BA27-4378-9005-F0C28923C4E5}" name="Colonne12" dataDxfId="33"/>
    <tableColumn id="12" xr3:uid="{FFF83689-30CC-4D73-9A9C-83C9DDF09AE7}" name="Colonne13" dataDxfId="32"/>
    <tableColumn id="13" xr3:uid="{4B98B933-B09F-4000-8062-34CC7EA1A25E}" name="Colonne14" dataDxfId="31"/>
    <tableColumn id="14" xr3:uid="{E732848B-8D2D-4AC9-A027-BD649F9AFBCF}" name="Colonne15" dataDxfId="30"/>
    <tableColumn id="15" xr3:uid="{B136C017-19FF-4DA0-BFC6-BB55D0197095}" name="Colonne16" dataDxfId="29"/>
    <tableColumn id="16" xr3:uid="{3A5BFAFD-EB62-4D06-A39F-099412594027}" name="Colonne17" dataDxfId="28"/>
    <tableColumn id="17" xr3:uid="{F73641B5-C7B1-4896-A8F6-84E38EDD7173}" name="Colonne18" dataDxfId="27"/>
    <tableColumn id="18" xr3:uid="{6427AE6B-66E6-4646-9EDF-5E0293F90E0F}" name="Colonne19" dataDxfId="26"/>
    <tableColumn id="19" xr3:uid="{40A871C4-1F80-419F-8B76-39E3AD58641F}" name="Colonne20" dataDxfId="25"/>
    <tableColumn id="20" xr3:uid="{03CB1BE1-9F56-4A64-94F7-8165D75526F0}" name="Colonne21" dataDxfId="24"/>
    <tableColumn id="21" xr3:uid="{61A73214-EE13-49DE-8FF9-D5D28885A23C}" name="Colonne22" dataDxfId="23"/>
    <tableColumn id="22" xr3:uid="{2CE7448C-2506-474F-B5E1-BF87E3AA6428}" name="Colonne23" dataDxfId="22"/>
    <tableColumn id="23" xr3:uid="{6F746F8A-0B55-4FE8-A0C0-7F2D4F376D76}" name="Colonne24" dataDxfId="21"/>
    <tableColumn id="24" xr3:uid="{40FCBB73-A9DD-47BD-8A7A-3856A00686AF}" name="Colonne25" dataDxfId="20"/>
    <tableColumn id="25" xr3:uid="{47260BE8-8B14-4118-800B-B5281AF5D11B}" name="Colonne26" dataDxfId="19"/>
    <tableColumn id="26" xr3:uid="{91E2DA1B-94D6-44AA-AFB6-160F962007C3}" name="Colonne27" dataDxfId="18"/>
    <tableColumn id="27" xr3:uid="{37314C59-A366-4470-A6DB-F1DF9D3FCC0D}" name="Colonne28" dataDxfId="17"/>
    <tableColumn id="28" xr3:uid="{6E875E04-9136-4076-8EED-67388FB37E2A}" name="Colonne29" dataDxfId="16"/>
    <tableColumn id="29" xr3:uid="{F14EED16-CBAF-40CE-AC7C-D741B51B96AC}" name="Colonne30" dataDxfId="15"/>
    <tableColumn id="30" xr3:uid="{32CD5ABA-D808-4903-B3DB-DC3E3BEA9D81}" name="Colonne31" dataDxfId="14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0A5641-5EC6-4491-A795-9CC3A6322F82}" name="T_Perm" displayName="T_Perm" ref="A1:F2" insertRow="1" totalsRowShown="0">
  <autoFilter ref="A1:F2" xr:uid="{62A3346C-0F08-4E91-B7E1-7FE037FC446D}"/>
  <tableColumns count="6">
    <tableColumn id="1" xr3:uid="{FBE6F626-66A3-48FA-B549-EF74A859410D}" name="Username"/>
    <tableColumn id="2" xr3:uid="{5A70185D-DDC8-457B-8666-1D9AE7FA4009}" name="Group"/>
    <tableColumn id="3" xr3:uid="{6F3F9EBF-D0D8-4056-A667-698F5FE49649}" name="Key"/>
    <tableColumn id="4" xr3:uid="{E8EB619E-CFC9-4E2C-ABB0-40ABBC03D2E7}" name="Mail" dataCellStyle="Lien hypertexte"/>
    <tableColumn id="5" xr3:uid="{AE901E03-B874-4C9C-9357-86C0DF888318}" name="Name"/>
    <tableColumn id="6" xr3:uid="{FDCB36C3-FBAC-4CCE-B0B8-F373AEC29248}" name="Surna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8D1123-F264-4868-8799-FA297109EA22}" name="Absences" displayName="Absences" ref="A1:J491" totalsRowShown="0" headerRowDxfId="13" headerRowBorderDxfId="12" tableBorderDxfId="11">
  <autoFilter ref="A1:J491" xr:uid="{C97FB1DC-A867-4B46-B157-AC162DB4325B}"/>
  <sortState xmlns:xlrd2="http://schemas.microsoft.com/office/spreadsheetml/2017/richdata2" ref="A2:E99">
    <sortCondition ref="B1:B99"/>
  </sortState>
  <tableColumns count="10">
    <tableColumn id="1" xr3:uid="{52BB0943-BD03-4E24-8051-8F1A5D5BCADC}" name="Matricule"/>
    <tableColumn id="2" xr3:uid="{E03F46E0-1199-4307-9378-A9156874B182}" name="Absent de" dataDxfId="10"/>
    <tableColumn id="3" xr3:uid="{AF7ED86A-93C3-4693-BCA2-9B9C596031A4}" name="Absent au" dataDxfId="9"/>
    <tableColumn id="4" xr3:uid="{1832143C-45F1-4663-BEBD-12202F21DB17}" name="Type"/>
    <tableColumn id="5" xr3:uid="{FA419E06-CAD4-463F-8EF7-D0B03DB43D27}" name="Demi-jour"/>
    <tableColumn id="6" xr3:uid="{832DD424-C68F-4492-B4D3-211D83A3250F}" name="Notes"/>
    <tableColumn id="7" xr3:uid="{31415AD4-6284-4EF3-8DE9-13E46D42B0BE}" name="Année">
      <calculatedColumnFormula>YEAR(Absences[[#This Row],[Absent de]])</calculatedColumnFormula>
    </tableColumn>
    <tableColumn id="8" xr3:uid="{592FD27E-E982-4D5B-AA66-AD0041F622A6}" name="Mois">
      <calculatedColumnFormula>TEXT(Absences[[#This Row],[Absent de]],"mmmm")</calculatedColumnFormula>
    </tableColumn>
    <tableColumn id="9" xr3:uid="{8F152E48-971C-4A07-8562-4FF1963F6A5C}" name="Secteur"/>
    <tableColumn id="10" xr3:uid="{2AC6620D-C54F-4B86-88C7-C09E2799CE37}" name="C.C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CCFCC13-3577-49B4-85A5-B24084F48F34}" name="TBCOLLAB" displayName="TBCOLLAB" ref="A1:K24" totalsRowShown="0">
  <autoFilter ref="A1:K24" xr:uid="{58C1A533-BE8D-4635-B5EF-71D66343FE27}"/>
  <sortState xmlns:xlrd2="http://schemas.microsoft.com/office/spreadsheetml/2017/richdata2" ref="A2:K24">
    <sortCondition ref="D1:D24"/>
  </sortState>
  <tableColumns count="11">
    <tableColumn id="1" xr3:uid="{87A7D9C2-3C83-4CB0-A762-83C71DAD8E02}" name="Matricule"/>
    <tableColumn id="2" xr3:uid="{708F0A38-0E8E-4050-8DE8-BE6EAACD56E7}" name="Nom"/>
    <tableColumn id="3" xr3:uid="{AE37E676-5838-4DFA-9CD8-F313D3A9638D}" name="Prénom"/>
    <tableColumn id="4" xr3:uid="{61E56404-1680-4099-A1D3-6AD4B8BE5009}" name="Secteur"/>
    <tableColumn id="5" xr3:uid="{145E7413-CB1F-4064-92E7-75BDE5267BA8}" name="CC" dataDxfId="8"/>
    <tableColumn id="6" xr3:uid="{AC7FC682-0D00-441A-848A-62A078D12E06}" name="Nom/Prénom" dataDxfId="7">
      <calculatedColumnFormula>B2&amp; " " &amp;C2</calculatedColumnFormula>
    </tableColumn>
    <tableColumn id="7" xr3:uid="{D5700C1D-5F6D-4397-94E2-DE222DA0B8C2}" name="Apprenti(e) " dataDxfId="6"/>
    <tableColumn id="8" xr3:uid="{BD205A05-1686-4D8A-9D46-2FAC458D0D24}" name="Date d'entrée" dataDxfId="5"/>
    <tableColumn id="9" xr3:uid="{956144A3-0028-4623-83E5-C53790D4B660}" name="Date de sorti" dataDxfId="4"/>
    <tableColumn id="10" xr3:uid="{EB611714-F834-472C-A004-2C70335EDB3B}" name="Intérim" dataDxfId="3"/>
    <tableColumn id="11" xr3:uid="{B5F70CF3-ECF9-4C56-A164-31F060745862}" name="Stagiaire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F671DC8-30FC-46AE-8975-39013D3284EC}" name="Tableau6" displayName="Tableau6" ref="N1:O9" totalsRowShown="0" headerRowDxfId="1">
  <autoFilter ref="N1:O9" xr:uid="{D778A26E-C064-4EF1-BF66-B44617401112}"/>
  <tableColumns count="2">
    <tableColumn id="2" xr3:uid="{2DF829A9-A58F-4923-8C37-7B27D49006D8}" name="Nbr personne p. secteur" dataDxfId="0"/>
    <tableColumn id="1" xr3:uid="{380996D4-9F13-4812-81CA-FB91619EB93E}" name="Sec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ornos 1">
      <a:dk1>
        <a:srgbClr val="646464"/>
      </a:dk1>
      <a:lt1>
        <a:sysClr val="window" lastClr="FFFFFF"/>
      </a:lt1>
      <a:dk2>
        <a:srgbClr val="44546A"/>
      </a:dk2>
      <a:lt2>
        <a:srgbClr val="E7E6E6"/>
      </a:lt2>
      <a:accent1>
        <a:srgbClr val="AFA96E"/>
      </a:accent1>
      <a:accent2>
        <a:srgbClr val="244C5A"/>
      </a:accent2>
      <a:accent3>
        <a:srgbClr val="FE5000"/>
      </a:accent3>
      <a:accent4>
        <a:srgbClr val="003B49"/>
      </a:accent4>
      <a:accent5>
        <a:srgbClr val="C8102E"/>
      </a:accent5>
      <a:accent6>
        <a:srgbClr val="B1B3B3"/>
      </a:accent6>
      <a:hlink>
        <a:srgbClr val="023160"/>
      </a:hlink>
      <a:folHlink>
        <a:srgbClr val="4A273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B6A55D0-40D5-49F9-9468-B27F702BE2D2}">
  <we:reference id="wa104381181" version="2.0.0.0" store="fr-FR" storeType="OMEX"/>
  <we:alternateReferences>
    <we:reference id="wa104381181" version="2.0.0.0" store="wa10438118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026B-8CE7-4D71-9DEB-B66668B64DA3}">
  <sheetPr codeName="Feuil1">
    <pageSetUpPr fitToPage="1"/>
  </sheetPr>
  <dimension ref="A1:AG22"/>
  <sheetViews>
    <sheetView showGridLines="0" showRowColHeaders="0" tabSelected="1" zoomScaleNormal="100" workbookViewId="0">
      <pane xSplit="30" ySplit="6" topLeftCell="AF7" activePane="bottomRight" state="frozen"/>
      <selection pane="topRight" activeCell="AD1" sqref="AD1"/>
      <selection pane="bottomLeft" activeCell="A7" sqref="A7"/>
      <selection pane="bottomRight" activeCell="J3" sqref="J3"/>
    </sheetView>
  </sheetViews>
  <sheetFormatPr baseColWidth="10" defaultColWidth="11" defaultRowHeight="12.75" x14ac:dyDescent="0.2"/>
  <cols>
    <col min="1" max="1" width="11.625" customWidth="1"/>
    <col min="2" max="2" width="23.375" customWidth="1"/>
    <col min="3" max="3" width="12.5" customWidth="1"/>
    <col min="4" max="4" width="21.375" bestFit="1" customWidth="1"/>
    <col min="5" max="5" width="9.75" customWidth="1"/>
    <col min="6" max="30" width="4.625" customWidth="1"/>
  </cols>
  <sheetData>
    <row r="1" spans="1:33" ht="25.5" x14ac:dyDescent="0.2">
      <c r="A1" s="73" t="s">
        <v>119</v>
      </c>
      <c r="B1" s="74"/>
      <c r="D1" s="1"/>
      <c r="E1" s="1"/>
      <c r="F1" s="5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71"/>
    </row>
    <row r="2" spans="1:33" ht="48" customHeight="1" thickBot="1" x14ac:dyDescent="0.25">
      <c r="A2" s="59"/>
      <c r="B2" s="60"/>
      <c r="C2" s="58">
        <v>2022</v>
      </c>
      <c r="D2" s="61">
        <v>4</v>
      </c>
      <c r="E2" s="113" t="str">
        <f>UPPER(TEXT(DATE(C2,D2,1),"mmmm"))</f>
        <v>AVRIL</v>
      </c>
      <c r="F2" s="113"/>
      <c r="G2" s="113"/>
      <c r="H2" s="113"/>
      <c r="I2" s="113"/>
      <c r="J2" s="62"/>
      <c r="L2" s="56"/>
      <c r="M2" s="56"/>
      <c r="N2" s="56"/>
      <c r="O2" s="56"/>
      <c r="P2" s="56"/>
      <c r="Q2" s="56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0" t="s">
        <v>104</v>
      </c>
      <c r="AD2" s="110"/>
    </row>
    <row r="3" spans="1:33" ht="84" customHeight="1" thickBot="1" x14ac:dyDescent="0.25">
      <c r="M3" s="11"/>
    </row>
    <row r="4" spans="1:33" ht="13.5" thickBot="1" x14ac:dyDescent="0.25">
      <c r="A4" s="104" t="s">
        <v>1</v>
      </c>
      <c r="B4" s="104" t="s">
        <v>32</v>
      </c>
      <c r="C4" s="104" t="s">
        <v>3</v>
      </c>
      <c r="D4" s="104" t="s">
        <v>0</v>
      </c>
      <c r="E4" s="111" t="s">
        <v>105</v>
      </c>
      <c r="F4" s="106" t="str">
        <f>"Semaine " &amp; _xlfn.ISOWEEKNUM(F5)</f>
        <v>Semaine 13</v>
      </c>
      <c r="G4" s="107"/>
      <c r="H4" s="107"/>
      <c r="I4" s="107"/>
      <c r="J4" s="108"/>
      <c r="K4" s="106" t="str">
        <f>"Semaine " &amp; _xlfn.ISOWEEKNUM(K5)</f>
        <v>Semaine 14</v>
      </c>
      <c r="L4" s="107"/>
      <c r="M4" s="107"/>
      <c r="N4" s="107"/>
      <c r="O4" s="108"/>
      <c r="P4" s="106" t="str">
        <f>"Semaine " &amp; _xlfn.ISOWEEKNUM(P5)</f>
        <v>Semaine 15</v>
      </c>
      <c r="Q4" s="107"/>
      <c r="R4" s="107"/>
      <c r="S4" s="107"/>
      <c r="T4" s="108"/>
      <c r="U4" s="106" t="str">
        <f>"Semaine " &amp; _xlfn.ISOWEEKNUM(U5)</f>
        <v>Semaine 16</v>
      </c>
      <c r="V4" s="107"/>
      <c r="W4" s="107"/>
      <c r="X4" s="107"/>
      <c r="Y4" s="108"/>
      <c r="Z4" s="106" t="str">
        <f>"Semaine " &amp; _xlfn.ISOWEEKNUM(Z5)</f>
        <v>Semaine 17</v>
      </c>
      <c r="AA4" s="107"/>
      <c r="AB4" s="107"/>
      <c r="AC4" s="107"/>
      <c r="AD4" s="108"/>
    </row>
    <row r="5" spans="1:33" ht="13.5" thickBot="1" x14ac:dyDescent="0.25">
      <c r="A5" s="105"/>
      <c r="B5" s="105"/>
      <c r="C5" s="105"/>
      <c r="D5" s="109"/>
      <c r="E5" s="112"/>
      <c r="F5" s="39">
        <f>DATE(C2,D2,1)-IF(WEEKDAY(DATE(C2,D2,1),2)&lt;6,WEEKDAY(DATE(C2,D2,1),2)-1,WEEKDAY(DATE(C2,D2,1),2)-8)</f>
        <v>44648</v>
      </c>
      <c r="G5" s="40">
        <f>F5+1</f>
        <v>44649</v>
      </c>
      <c r="H5" s="40">
        <f>G5+1</f>
        <v>44650</v>
      </c>
      <c r="I5" s="40">
        <f>H5+1</f>
        <v>44651</v>
      </c>
      <c r="J5" s="41">
        <f>I5+1</f>
        <v>44652</v>
      </c>
      <c r="K5" s="39">
        <f>J5+3</f>
        <v>44655</v>
      </c>
      <c r="L5" s="40">
        <f>K5+1</f>
        <v>44656</v>
      </c>
      <c r="M5" s="40">
        <f>L5+1</f>
        <v>44657</v>
      </c>
      <c r="N5" s="40">
        <f>M5+1</f>
        <v>44658</v>
      </c>
      <c r="O5" s="41">
        <f>N5+1</f>
        <v>44659</v>
      </c>
      <c r="P5" s="39">
        <f>O5+3</f>
        <v>44662</v>
      </c>
      <c r="Q5" s="40">
        <f>P5+1</f>
        <v>44663</v>
      </c>
      <c r="R5" s="40">
        <f>Q5+1</f>
        <v>44664</v>
      </c>
      <c r="S5" s="40">
        <f>R5+1</f>
        <v>44665</v>
      </c>
      <c r="T5" s="85">
        <f>S5+1</f>
        <v>44666</v>
      </c>
      <c r="U5" s="90">
        <f>T5+3</f>
        <v>44669</v>
      </c>
      <c r="V5" s="40">
        <f>U5+1</f>
        <v>44670</v>
      </c>
      <c r="W5" s="40">
        <f>V5+1</f>
        <v>44671</v>
      </c>
      <c r="X5" s="40">
        <f>W5+1</f>
        <v>44672</v>
      </c>
      <c r="Y5" s="41">
        <f>X5+1</f>
        <v>44673</v>
      </c>
      <c r="Z5" s="39">
        <f>Y5+3</f>
        <v>44676</v>
      </c>
      <c r="AA5" s="40">
        <f>Z5+1</f>
        <v>44677</v>
      </c>
      <c r="AB5" s="40">
        <f>AA5+1</f>
        <v>44678</v>
      </c>
      <c r="AC5" s="40">
        <f>AB5+1</f>
        <v>44679</v>
      </c>
      <c r="AD5" s="41">
        <f>AC5+1</f>
        <v>44680</v>
      </c>
      <c r="AG5" s="2"/>
    </row>
    <row r="6" spans="1:33" ht="13.5" hidden="1" thickBot="1" x14ac:dyDescent="0.25">
      <c r="A6" s="2" t="s">
        <v>49</v>
      </c>
      <c r="B6" s="2" t="s">
        <v>50</v>
      </c>
      <c r="C6" s="2" t="s">
        <v>51</v>
      </c>
      <c r="D6" s="2" t="s">
        <v>52</v>
      </c>
      <c r="E6" s="9" t="s">
        <v>53</v>
      </c>
      <c r="F6" s="36" t="s">
        <v>54</v>
      </c>
      <c r="G6" s="36" t="s">
        <v>55</v>
      </c>
      <c r="H6" s="36" t="s">
        <v>56</v>
      </c>
      <c r="I6" s="36" t="s">
        <v>57</v>
      </c>
      <c r="J6" s="36" t="s">
        <v>58</v>
      </c>
      <c r="K6" s="36" t="s">
        <v>59</v>
      </c>
      <c r="L6" s="36" t="s">
        <v>60</v>
      </c>
      <c r="M6" s="36" t="s">
        <v>61</v>
      </c>
      <c r="N6" s="36" t="s">
        <v>62</v>
      </c>
      <c r="O6" s="36" t="s">
        <v>63</v>
      </c>
      <c r="P6" s="36" t="s">
        <v>64</v>
      </c>
      <c r="Q6" s="36" t="s">
        <v>65</v>
      </c>
      <c r="R6" s="36" t="s">
        <v>66</v>
      </c>
      <c r="S6" s="36" t="s">
        <v>67</v>
      </c>
      <c r="T6" s="86" t="s">
        <v>68</v>
      </c>
      <c r="U6" s="86" t="s">
        <v>69</v>
      </c>
      <c r="V6" s="36" t="s">
        <v>70</v>
      </c>
      <c r="W6" s="36" t="s">
        <v>71</v>
      </c>
      <c r="X6" s="36" t="s">
        <v>72</v>
      </c>
      <c r="Y6" s="36" t="s">
        <v>73</v>
      </c>
      <c r="Z6" s="36" t="s">
        <v>74</v>
      </c>
      <c r="AA6" s="36" t="s">
        <v>75</v>
      </c>
      <c r="AB6" s="36" t="s">
        <v>76</v>
      </c>
      <c r="AC6" s="36" t="s">
        <v>77</v>
      </c>
      <c r="AD6" s="36" t="s">
        <v>106</v>
      </c>
    </row>
    <row r="7" spans="1:33" x14ac:dyDescent="0.2">
      <c r="A7" s="33">
        <v>92368</v>
      </c>
      <c r="B7" s="27" t="s">
        <v>124</v>
      </c>
      <c r="C7" s="70">
        <v>1</v>
      </c>
      <c r="D7" s="28" t="s">
        <v>126</v>
      </c>
      <c r="E7" s="63">
        <v>10205</v>
      </c>
      <c r="F7" s="34"/>
      <c r="G7" s="43"/>
      <c r="H7" s="43"/>
      <c r="I7" s="43"/>
      <c r="J7" s="44"/>
      <c r="K7" s="34"/>
      <c r="L7" s="43"/>
      <c r="M7" s="43"/>
      <c r="N7" s="43"/>
      <c r="O7" s="44"/>
      <c r="P7" s="34"/>
      <c r="Q7" s="43"/>
      <c r="R7" s="43"/>
      <c r="S7" s="43"/>
      <c r="T7" s="87"/>
      <c r="U7" s="91"/>
      <c r="V7" s="43"/>
      <c r="W7" s="43"/>
      <c r="X7" s="43"/>
      <c r="Y7" s="44"/>
      <c r="Z7" s="34"/>
      <c r="AA7" s="43"/>
      <c r="AB7" s="43"/>
      <c r="AC7" s="43"/>
      <c r="AD7" s="44"/>
    </row>
    <row r="8" spans="1:33" x14ac:dyDescent="0.2">
      <c r="A8" s="25">
        <v>93757</v>
      </c>
      <c r="B8" s="26" t="s">
        <v>124</v>
      </c>
      <c r="C8" s="26">
        <v>2</v>
      </c>
      <c r="D8" s="29" t="s">
        <v>126</v>
      </c>
      <c r="E8" s="64">
        <v>10205</v>
      </c>
      <c r="F8" s="47"/>
      <c r="G8" s="45"/>
      <c r="H8" s="45"/>
      <c r="I8" s="45"/>
      <c r="J8" s="46"/>
      <c r="K8" s="47"/>
      <c r="L8" s="45"/>
      <c r="M8" s="45"/>
      <c r="N8" s="45"/>
      <c r="O8" s="46"/>
      <c r="P8" s="94" t="s">
        <v>40</v>
      </c>
      <c r="Q8" s="45"/>
      <c r="R8" s="45"/>
      <c r="S8" s="45"/>
      <c r="T8" s="88"/>
      <c r="U8" s="92"/>
      <c r="V8" s="45"/>
      <c r="W8" s="45"/>
      <c r="X8" s="45"/>
      <c r="Y8" s="46"/>
      <c r="Z8" s="47"/>
      <c r="AA8" s="45"/>
      <c r="AB8" s="45"/>
      <c r="AC8" s="45"/>
      <c r="AD8" s="46"/>
    </row>
    <row r="9" spans="1:33" x14ac:dyDescent="0.2">
      <c r="A9" s="30">
        <v>92566</v>
      </c>
      <c r="B9" s="31" t="s">
        <v>124</v>
      </c>
      <c r="C9" s="31">
        <v>4</v>
      </c>
      <c r="D9" s="32" t="s">
        <v>127</v>
      </c>
      <c r="E9" s="65">
        <v>10205</v>
      </c>
      <c r="F9" s="82" t="s">
        <v>40</v>
      </c>
      <c r="G9" s="99" t="s">
        <v>40</v>
      </c>
      <c r="H9" s="100" t="s">
        <v>40</v>
      </c>
      <c r="I9" s="99" t="s">
        <v>40</v>
      </c>
      <c r="J9" s="46"/>
      <c r="K9" s="47"/>
      <c r="L9" s="45"/>
      <c r="M9" s="45"/>
      <c r="N9" s="45"/>
      <c r="O9" s="46"/>
      <c r="P9" s="47"/>
      <c r="Q9" s="45"/>
      <c r="R9" s="45"/>
      <c r="S9" s="45"/>
      <c r="T9" s="88"/>
      <c r="U9" s="92"/>
      <c r="V9" s="45"/>
      <c r="W9" s="45"/>
      <c r="X9" s="45"/>
      <c r="Y9" s="46"/>
      <c r="Z9" s="47"/>
      <c r="AA9" s="45"/>
      <c r="AB9" s="45"/>
      <c r="AC9" s="45"/>
      <c r="AD9" s="46"/>
    </row>
    <row r="10" spans="1:33" x14ac:dyDescent="0.2">
      <c r="A10" s="25">
        <v>4120</v>
      </c>
      <c r="B10" s="26" t="s">
        <v>124</v>
      </c>
      <c r="C10" s="26">
        <v>7</v>
      </c>
      <c r="D10" s="29" t="s">
        <v>128</v>
      </c>
      <c r="E10" s="64">
        <v>10205</v>
      </c>
      <c r="F10" s="47"/>
      <c r="G10" s="45"/>
      <c r="H10" s="45"/>
      <c r="I10" s="45"/>
      <c r="J10" s="46"/>
      <c r="K10" s="83">
        <v>1</v>
      </c>
      <c r="L10" s="84">
        <v>1</v>
      </c>
      <c r="M10" s="84">
        <v>1</v>
      </c>
      <c r="N10" s="96">
        <v>1</v>
      </c>
      <c r="O10" s="95">
        <v>1</v>
      </c>
      <c r="P10" s="47"/>
      <c r="Q10" s="45"/>
      <c r="R10" s="45"/>
      <c r="S10" s="45"/>
      <c r="T10" s="88"/>
      <c r="U10" s="92"/>
      <c r="V10" s="45"/>
      <c r="W10" s="45"/>
      <c r="X10" s="45"/>
      <c r="Y10" s="46"/>
      <c r="Z10" s="47"/>
      <c r="AA10" s="45"/>
      <c r="AB10" s="45"/>
      <c r="AC10" s="45"/>
      <c r="AD10" s="46"/>
    </row>
    <row r="11" spans="1:33" x14ac:dyDescent="0.2">
      <c r="A11" s="25">
        <v>92306</v>
      </c>
      <c r="B11" s="26" t="s">
        <v>124</v>
      </c>
      <c r="C11" s="26">
        <v>8</v>
      </c>
      <c r="D11" s="29" t="s">
        <v>128</v>
      </c>
      <c r="E11" s="64">
        <v>10205</v>
      </c>
      <c r="F11" s="47"/>
      <c r="G11" s="45"/>
      <c r="H11" s="45"/>
      <c r="I11" s="45"/>
      <c r="J11" s="46"/>
      <c r="K11" s="47"/>
      <c r="L11" s="45"/>
      <c r="M11" s="45"/>
      <c r="N11" s="45"/>
      <c r="O11" s="46"/>
      <c r="P11" s="47"/>
      <c r="Q11" s="45"/>
      <c r="R11" s="45"/>
      <c r="S11" s="45"/>
      <c r="T11" s="88"/>
      <c r="U11" s="92"/>
      <c r="V11" s="84">
        <v>1</v>
      </c>
      <c r="W11" s="96">
        <v>1</v>
      </c>
      <c r="X11" s="84">
        <v>1</v>
      </c>
      <c r="Y11" s="101">
        <v>1</v>
      </c>
      <c r="Z11" s="102">
        <v>1</v>
      </c>
      <c r="AA11" s="45"/>
      <c r="AB11" s="45"/>
      <c r="AC11" s="45"/>
      <c r="AD11" s="46"/>
    </row>
    <row r="12" spans="1:33" x14ac:dyDescent="0.2">
      <c r="A12" s="30">
        <v>93962</v>
      </c>
      <c r="B12" s="31" t="s">
        <v>124</v>
      </c>
      <c r="C12" s="31">
        <v>11</v>
      </c>
      <c r="D12" s="32" t="s">
        <v>128</v>
      </c>
      <c r="E12" s="65">
        <v>10205</v>
      </c>
      <c r="F12" s="47"/>
      <c r="G12" s="45"/>
      <c r="H12" s="45"/>
      <c r="I12" s="45"/>
      <c r="J12" s="95">
        <v>1</v>
      </c>
      <c r="K12" s="102">
        <v>1</v>
      </c>
      <c r="L12" s="84">
        <v>1</v>
      </c>
      <c r="M12" s="96">
        <v>1</v>
      </c>
      <c r="N12" s="84">
        <v>1</v>
      </c>
      <c r="O12" s="95">
        <v>1</v>
      </c>
      <c r="P12" s="47"/>
      <c r="Q12" s="45"/>
      <c r="R12" s="45"/>
      <c r="S12" s="45"/>
      <c r="T12" s="88"/>
      <c r="U12" s="92"/>
      <c r="V12" s="45"/>
      <c r="W12" s="45"/>
      <c r="X12" s="45"/>
      <c r="Y12" s="46"/>
      <c r="Z12" s="47"/>
      <c r="AA12" s="45"/>
      <c r="AB12" s="45"/>
      <c r="AC12" s="45"/>
      <c r="AD12" s="46"/>
    </row>
    <row r="13" spans="1:33" x14ac:dyDescent="0.2">
      <c r="A13" s="30">
        <v>9747</v>
      </c>
      <c r="B13" s="31" t="s">
        <v>124</v>
      </c>
      <c r="C13" s="31">
        <v>12</v>
      </c>
      <c r="D13" s="32" t="s">
        <v>128</v>
      </c>
      <c r="E13" s="65">
        <v>10205</v>
      </c>
      <c r="F13" s="47"/>
      <c r="G13" s="45"/>
      <c r="H13" s="45"/>
      <c r="I13" s="45"/>
      <c r="J13" s="46"/>
      <c r="K13" s="47"/>
      <c r="L13" s="45"/>
      <c r="M13" s="45"/>
      <c r="N13" s="45"/>
      <c r="O13" s="46"/>
      <c r="P13" s="47"/>
      <c r="Q13" s="45"/>
      <c r="R13" s="45"/>
      <c r="S13" s="45"/>
      <c r="T13" s="88"/>
      <c r="U13" s="92"/>
      <c r="V13" s="45"/>
      <c r="W13" s="45"/>
      <c r="X13" s="45"/>
      <c r="Y13" s="46"/>
      <c r="Z13" s="47"/>
      <c r="AA13" s="45"/>
      <c r="AB13" s="45"/>
      <c r="AC13" s="45"/>
      <c r="AD13" s="46"/>
    </row>
    <row r="14" spans="1:33" x14ac:dyDescent="0.2">
      <c r="A14" s="52">
        <v>94310</v>
      </c>
      <c r="B14" s="53" t="s">
        <v>124</v>
      </c>
      <c r="C14" s="53">
        <v>14</v>
      </c>
      <c r="D14" s="54" t="s">
        <v>128</v>
      </c>
      <c r="E14" s="66">
        <v>10802</v>
      </c>
      <c r="F14" s="47"/>
      <c r="G14" s="45"/>
      <c r="H14" s="45"/>
      <c r="I14" s="45"/>
      <c r="J14" s="46"/>
      <c r="K14" s="47"/>
      <c r="L14" s="45"/>
      <c r="M14" s="45"/>
      <c r="N14" s="45"/>
      <c r="O14" s="46"/>
      <c r="P14" s="83">
        <v>1</v>
      </c>
      <c r="Q14" s="84">
        <v>1</v>
      </c>
      <c r="R14" s="84">
        <v>1</v>
      </c>
      <c r="S14" s="84">
        <v>1</v>
      </c>
      <c r="T14" s="88"/>
      <c r="U14" s="92"/>
      <c r="V14" s="45"/>
      <c r="W14" s="45"/>
      <c r="X14" s="45"/>
      <c r="Y14" s="46"/>
      <c r="Z14" s="47"/>
      <c r="AA14" s="45"/>
      <c r="AB14" s="45"/>
      <c r="AC14" s="45"/>
      <c r="AD14" s="46"/>
    </row>
    <row r="15" spans="1:33" x14ac:dyDescent="0.2">
      <c r="A15" s="30">
        <v>93732</v>
      </c>
      <c r="B15" s="31" t="s">
        <v>124</v>
      </c>
      <c r="C15" s="31">
        <v>15</v>
      </c>
      <c r="D15" s="32" t="s">
        <v>129</v>
      </c>
      <c r="E15" s="65">
        <v>10205</v>
      </c>
      <c r="F15" s="47"/>
      <c r="G15" s="45"/>
      <c r="H15" s="45"/>
      <c r="I15" s="45"/>
      <c r="J15" s="46"/>
      <c r="K15" s="47"/>
      <c r="L15" s="45"/>
      <c r="M15" s="45"/>
      <c r="N15" s="45"/>
      <c r="O15" s="46"/>
      <c r="P15" s="47"/>
      <c r="Q15" s="45"/>
      <c r="R15" s="45"/>
      <c r="S15" s="45"/>
      <c r="T15" s="88"/>
      <c r="U15" s="92"/>
      <c r="V15" s="45"/>
      <c r="W15" s="45"/>
      <c r="X15" s="45"/>
      <c r="Y15" s="46"/>
      <c r="Z15" s="47"/>
      <c r="AA15" s="45"/>
      <c r="AB15" s="45"/>
      <c r="AC15" s="45"/>
      <c r="AD15" s="46"/>
    </row>
    <row r="16" spans="1:33" x14ac:dyDescent="0.2">
      <c r="A16" s="30">
        <v>93080</v>
      </c>
      <c r="B16" s="31" t="s">
        <v>124</v>
      </c>
      <c r="C16" s="31">
        <v>16</v>
      </c>
      <c r="D16" s="32" t="s">
        <v>129</v>
      </c>
      <c r="E16" s="65">
        <v>10205</v>
      </c>
      <c r="F16" s="47"/>
      <c r="G16" s="45"/>
      <c r="H16" s="45"/>
      <c r="I16" s="45"/>
      <c r="J16" s="46"/>
      <c r="K16" s="83">
        <v>1</v>
      </c>
      <c r="L16" s="45"/>
      <c r="M16" s="45"/>
      <c r="N16" s="45"/>
      <c r="O16" s="46"/>
      <c r="P16" s="47"/>
      <c r="Q16" s="45"/>
      <c r="R16" s="45"/>
      <c r="S16" s="45"/>
      <c r="T16" s="88"/>
      <c r="U16" s="92"/>
      <c r="V16" s="45"/>
      <c r="W16" s="45"/>
      <c r="X16" s="45"/>
      <c r="Y16" s="46"/>
      <c r="Z16" s="47"/>
      <c r="AA16" s="45"/>
      <c r="AB16" s="45"/>
      <c r="AC16" s="45"/>
      <c r="AD16" s="46"/>
    </row>
    <row r="17" spans="1:30" x14ac:dyDescent="0.2">
      <c r="A17" s="25">
        <v>92475</v>
      </c>
      <c r="B17" s="26" t="s">
        <v>124</v>
      </c>
      <c r="C17" s="26">
        <v>17</v>
      </c>
      <c r="D17" s="29" t="s">
        <v>129</v>
      </c>
      <c r="E17" s="64">
        <v>10205</v>
      </c>
      <c r="F17" s="47"/>
      <c r="G17" s="45"/>
      <c r="H17" s="45"/>
      <c r="I17" s="45"/>
      <c r="J17" s="46"/>
      <c r="K17" s="47"/>
      <c r="L17" s="45"/>
      <c r="M17" s="45"/>
      <c r="N17" s="45"/>
      <c r="O17" s="46"/>
      <c r="P17" s="47"/>
      <c r="Q17" s="45"/>
      <c r="R17" s="45"/>
      <c r="S17" s="45"/>
      <c r="T17" s="88"/>
      <c r="U17" s="92"/>
      <c r="V17" s="45"/>
      <c r="W17" s="45"/>
      <c r="X17" s="45"/>
      <c r="Y17" s="46"/>
      <c r="Z17" s="47"/>
      <c r="AA17" s="45"/>
      <c r="AB17" s="45"/>
      <c r="AC17" s="45"/>
      <c r="AD17" s="46"/>
    </row>
    <row r="18" spans="1:30" x14ac:dyDescent="0.2">
      <c r="A18" s="25">
        <v>93474</v>
      </c>
      <c r="B18" s="26" t="s">
        <v>124</v>
      </c>
      <c r="C18" s="26">
        <v>18</v>
      </c>
      <c r="D18" s="29" t="s">
        <v>129</v>
      </c>
      <c r="E18" s="64">
        <v>10205</v>
      </c>
      <c r="F18" s="98" t="s">
        <v>41</v>
      </c>
      <c r="G18" s="103" t="s">
        <v>41</v>
      </c>
      <c r="H18" s="81" t="s">
        <v>41</v>
      </c>
      <c r="I18" s="81" t="s">
        <v>41</v>
      </c>
      <c r="J18" s="97" t="s">
        <v>41</v>
      </c>
      <c r="K18" s="98" t="s">
        <v>41</v>
      </c>
      <c r="L18" s="81" t="s">
        <v>41</v>
      </c>
      <c r="M18" s="103" t="s">
        <v>41</v>
      </c>
      <c r="N18" s="81" t="s">
        <v>41</v>
      </c>
      <c r="O18" s="97" t="s">
        <v>41</v>
      </c>
      <c r="P18" s="98" t="s">
        <v>41</v>
      </c>
      <c r="Q18" s="103" t="s">
        <v>41</v>
      </c>
      <c r="R18" s="81" t="s">
        <v>41</v>
      </c>
      <c r="S18" s="81" t="s">
        <v>41</v>
      </c>
      <c r="T18" s="88" t="s">
        <v>41</v>
      </c>
      <c r="U18" s="92" t="s">
        <v>41</v>
      </c>
      <c r="V18" s="81" t="s">
        <v>41</v>
      </c>
      <c r="W18" s="103" t="s">
        <v>41</v>
      </c>
      <c r="X18" s="81" t="s">
        <v>41</v>
      </c>
      <c r="Y18" s="97" t="s">
        <v>41</v>
      </c>
      <c r="Z18" s="98" t="s">
        <v>41</v>
      </c>
      <c r="AA18" s="81" t="s">
        <v>41</v>
      </c>
      <c r="AB18" s="81" t="s">
        <v>41</v>
      </c>
      <c r="AC18" s="103" t="s">
        <v>41</v>
      </c>
      <c r="AD18" s="97" t="s">
        <v>41</v>
      </c>
    </row>
    <row r="19" spans="1:30" x14ac:dyDescent="0.2">
      <c r="A19" s="30">
        <v>5300</v>
      </c>
      <c r="B19" s="31" t="s">
        <v>124</v>
      </c>
      <c r="C19" s="31">
        <v>20</v>
      </c>
      <c r="D19" s="32" t="s">
        <v>129</v>
      </c>
      <c r="E19" s="65">
        <v>10205</v>
      </c>
      <c r="F19" s="47"/>
      <c r="G19" s="45"/>
      <c r="H19" s="45"/>
      <c r="I19" s="45"/>
      <c r="J19" s="46"/>
      <c r="K19" s="47"/>
      <c r="L19" s="45"/>
      <c r="M19" s="45"/>
      <c r="N19" s="45"/>
      <c r="O19" s="46"/>
      <c r="P19" s="47"/>
      <c r="Q19" s="45"/>
      <c r="R19" s="45"/>
      <c r="S19" s="45"/>
      <c r="T19" s="88"/>
      <c r="U19" s="92"/>
      <c r="V19" s="45"/>
      <c r="W19" s="45"/>
      <c r="X19" s="45"/>
      <c r="Y19" s="46"/>
      <c r="Z19" s="47"/>
      <c r="AA19" s="45"/>
      <c r="AB19" s="45"/>
      <c r="AC19" s="45"/>
      <c r="AD19" s="46"/>
    </row>
    <row r="20" spans="1:30" x14ac:dyDescent="0.2">
      <c r="A20" s="52">
        <v>94035</v>
      </c>
      <c r="B20" s="53" t="s">
        <v>124</v>
      </c>
      <c r="C20" s="53">
        <v>21</v>
      </c>
      <c r="D20" s="54" t="s">
        <v>130</v>
      </c>
      <c r="E20" s="66">
        <v>10802</v>
      </c>
      <c r="F20" s="47"/>
      <c r="G20" s="45"/>
      <c r="H20" s="45"/>
      <c r="I20" s="45"/>
      <c r="J20" s="46"/>
      <c r="K20" s="47"/>
      <c r="L20" s="45"/>
      <c r="M20" s="45"/>
      <c r="N20" s="45"/>
      <c r="O20" s="46"/>
      <c r="P20" s="47"/>
      <c r="Q20" s="45"/>
      <c r="R20" s="45"/>
      <c r="S20" s="96">
        <v>1</v>
      </c>
      <c r="T20" s="88"/>
      <c r="U20" s="92"/>
      <c r="V20" s="84">
        <v>1</v>
      </c>
      <c r="W20" s="45"/>
      <c r="X20" s="45"/>
      <c r="Y20" s="46"/>
      <c r="Z20" s="47"/>
      <c r="AA20" s="45"/>
      <c r="AB20" s="45"/>
      <c r="AC20" s="45"/>
      <c r="AD20" s="46"/>
    </row>
    <row r="21" spans="1:30" x14ac:dyDescent="0.2">
      <c r="A21" s="25">
        <v>5943</v>
      </c>
      <c r="B21" s="26" t="s">
        <v>124</v>
      </c>
      <c r="C21" s="26">
        <v>22</v>
      </c>
      <c r="D21" s="29" t="s">
        <v>131</v>
      </c>
      <c r="E21" s="64">
        <v>10205</v>
      </c>
      <c r="F21" s="47"/>
      <c r="G21" s="45"/>
      <c r="H21" s="45"/>
      <c r="I21" s="45"/>
      <c r="J21" s="46"/>
      <c r="K21" s="47"/>
      <c r="L21" s="45"/>
      <c r="M21" s="45"/>
      <c r="N21" s="45"/>
      <c r="O21" s="46"/>
      <c r="P21" s="47"/>
      <c r="Q21" s="45"/>
      <c r="R21" s="45"/>
      <c r="S21" s="45"/>
      <c r="T21" s="88"/>
      <c r="U21" s="92"/>
      <c r="V21" s="45"/>
      <c r="W21" s="45"/>
      <c r="X21" s="45"/>
      <c r="Y21" s="46"/>
      <c r="Z21" s="47"/>
      <c r="AA21" s="45"/>
      <c r="AB21" s="45"/>
      <c r="AC21" s="45"/>
      <c r="AD21" s="46"/>
    </row>
    <row r="22" spans="1:30" ht="13.5" thickBot="1" x14ac:dyDescent="0.25">
      <c r="A22" s="75">
        <v>5953</v>
      </c>
      <c r="B22" s="76" t="s">
        <v>124</v>
      </c>
      <c r="C22" s="76">
        <v>23</v>
      </c>
      <c r="D22" s="77" t="s">
        <v>132</v>
      </c>
      <c r="E22" s="78">
        <v>10205</v>
      </c>
      <c r="F22" s="50"/>
      <c r="G22" s="48"/>
      <c r="H22" s="48"/>
      <c r="I22" s="48"/>
      <c r="J22" s="49"/>
      <c r="K22" s="50"/>
      <c r="L22" s="48"/>
      <c r="M22" s="48"/>
      <c r="N22" s="48"/>
      <c r="O22" s="49"/>
      <c r="P22" s="50"/>
      <c r="Q22" s="48"/>
      <c r="R22" s="48"/>
      <c r="S22" s="48"/>
      <c r="T22" s="89"/>
      <c r="U22" s="93"/>
      <c r="V22" s="48"/>
      <c r="W22" s="48"/>
      <c r="X22" s="48"/>
      <c r="Y22" s="49"/>
      <c r="Z22" s="50"/>
      <c r="AA22" s="48"/>
      <c r="AB22" s="48"/>
      <c r="AC22" s="48"/>
      <c r="AD22" s="49"/>
    </row>
  </sheetData>
  <sheetProtection sheet="1" objects="1" scenarios="1"/>
  <protectedRanges>
    <protectedRange sqref="R2" name="Secteur"/>
  </protectedRanges>
  <mergeCells count="13">
    <mergeCell ref="Z4:AD4"/>
    <mergeCell ref="K4:O4"/>
    <mergeCell ref="D4:D5"/>
    <mergeCell ref="C4:C5"/>
    <mergeCell ref="AC2:AD2"/>
    <mergeCell ref="E4:E5"/>
    <mergeCell ref="E2:I2"/>
    <mergeCell ref="R2:AB2"/>
    <mergeCell ref="B4:B5"/>
    <mergeCell ref="A4:A5"/>
    <mergeCell ref="F4:J4"/>
    <mergeCell ref="P4:T4"/>
    <mergeCell ref="U4:Y4"/>
  </mergeCells>
  <phoneticPr fontId="7" type="noConversion"/>
  <conditionalFormatting sqref="F5:AD5">
    <cfRule type="expression" dxfId="56" priority="17">
      <formula>MONTH(F5)&lt;&gt;$D$2</formula>
    </cfRule>
  </conditionalFormatting>
  <conditionalFormatting sqref="Z7:Z22">
    <cfRule type="expression" dxfId="55" priority="9">
      <formula>MONTH($Z$5)&lt;&gt;$D$2</formula>
    </cfRule>
  </conditionalFormatting>
  <conditionalFormatting sqref="AA7:AA22">
    <cfRule type="expression" dxfId="54" priority="10">
      <formula>MONTH($AA$5)&lt;&gt;$D$2</formula>
    </cfRule>
  </conditionalFormatting>
  <conditionalFormatting sqref="AB7:AB22">
    <cfRule type="expression" dxfId="53" priority="8">
      <formula>MONTH($AB$5)&lt;&gt;$D$2</formula>
    </cfRule>
  </conditionalFormatting>
  <conditionalFormatting sqref="AC7:AC22">
    <cfRule type="expression" dxfId="52" priority="7">
      <formula>MONTH($AC$5)&lt;&gt;$D$2</formula>
    </cfRule>
  </conditionalFormatting>
  <conditionalFormatting sqref="AD7:AD22">
    <cfRule type="expression" dxfId="51" priority="6">
      <formula>MONTH($AD$5)&lt;&gt;$D$2</formula>
    </cfRule>
  </conditionalFormatting>
  <conditionalFormatting sqref="F7:F22">
    <cfRule type="expression" dxfId="50" priority="5">
      <formula>MONTH($F$5)&lt;&gt;$D$2</formula>
    </cfRule>
  </conditionalFormatting>
  <conditionalFormatting sqref="G7:G22">
    <cfRule type="expression" dxfId="49" priority="4">
      <formula>MONTH($G$5)&lt;&gt;$D$2</formula>
    </cfRule>
  </conditionalFormatting>
  <conditionalFormatting sqref="H7:H22">
    <cfRule type="expression" dxfId="48" priority="3">
      <formula>MONTH($H$5)&lt;&gt;$D$2</formula>
    </cfRule>
  </conditionalFormatting>
  <conditionalFormatting sqref="I7:I22">
    <cfRule type="expression" dxfId="47" priority="2">
      <formula>MONTH($I$5)&lt;&gt;$D$2</formula>
    </cfRule>
  </conditionalFormatting>
  <conditionalFormatting sqref="J7:J22">
    <cfRule type="expression" dxfId="46" priority="1">
      <formula>MONTH($J$5)&lt;&gt;$D$2</formula>
    </cfRule>
  </conditionalFormatting>
  <dataValidations count="1">
    <dataValidation type="list" allowBlank="1" showInputMessage="1" showErrorMessage="1" sqref="R2:AB2" xr:uid="{EFED4F3A-5254-4927-9346-A2F43AA837B2}">
      <formula1>INDIRECT("Tableau6[Secteur]")</formula1>
    </dataValidation>
  </dataValidations>
  <pageMargins left="0.7" right="0.7" top="0.75" bottom="0.75" header="0.3" footer="0.3"/>
  <pageSetup paperSize="8" scale="93" fitToHeight="0" orientation="landscape" r:id="rId1"/>
  <headerFooter>
    <oddHeader>&amp;L&amp;"Verdana,Italique"Resp. doc. : Kilian Voyame  
Nom de fichier : &amp;F 
Date dernière modif : &amp;D&amp;"Verdana,Normal"
&amp;C&amp;"Verdana,Gras"&amp;20Liste des présences 
&amp;R&amp;G</oddHeader>
    <oddFooter>&amp;C&amp;7                                     Date impression : &amp;D&amp;L&amp;7Nom fichier : &amp;F - &amp;A © Copyright TORNOS SA&amp;R&amp;7Page &amp;P/&amp;N</oddFooter>
  </headerFooter>
  <ignoredErrors>
    <ignoredError sqref="U5 P5 K5 Z5" formula="1"/>
  </ignoredErrors>
  <drawing r:id="rId2"/>
  <legacyDrawing r:id="rId3"/>
  <legacyDrawingHF r:id="rId4"/>
  <controls>
    <mc:AlternateContent xmlns:mc="http://schemas.openxmlformats.org/markup-compatibility/2006">
      <mc:Choice Requires="x14">
        <control shapeId="4116" r:id="rId5" name="TextBox3">
          <controlPr defaultSize="0" autoLine="0" autoPict="0" r:id="rId6">
            <anchor moveWithCells="1">
              <from>
                <xdr:col>19</xdr:col>
                <xdr:colOff>171450</xdr:colOff>
                <xdr:row>2</xdr:row>
                <xdr:rowOff>257175</xdr:rowOff>
              </from>
              <to>
                <xdr:col>29</xdr:col>
                <xdr:colOff>295275</xdr:colOff>
                <xdr:row>2</xdr:row>
                <xdr:rowOff>933450</xdr:rowOff>
              </to>
            </anchor>
          </controlPr>
        </control>
      </mc:Choice>
      <mc:Fallback>
        <control shapeId="4116" r:id="rId5" name="TextBox3"/>
      </mc:Fallback>
    </mc:AlternateContent>
    <mc:AlternateContent xmlns:mc="http://schemas.openxmlformats.org/markup-compatibility/2006">
      <mc:Choice Requires="x14">
        <control shapeId="4117" r:id="rId7" name="Note:">
          <controlPr defaultSize="0" autoFill="0" autoLine="0" autoPict="0">
            <anchor moveWithCells="1" sizeWithCells="1">
              <from>
                <xdr:col>19</xdr:col>
                <xdr:colOff>190500</xdr:colOff>
                <xdr:row>2</xdr:row>
                <xdr:rowOff>76200</xdr:rowOff>
              </from>
              <to>
                <xdr:col>20</xdr:col>
                <xdr:colOff>323850</xdr:colOff>
                <xdr:row>2</xdr:row>
                <xdr:rowOff>400050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CBFA5-328D-4A7A-B395-057685A085D9}">
  <sheetPr codeName="Feuil5"/>
  <dimension ref="A1:I3"/>
  <sheetViews>
    <sheetView workbookViewId="0">
      <selection activeCell="C11" sqref="C11"/>
    </sheetView>
  </sheetViews>
  <sheetFormatPr baseColWidth="10" defaultRowHeight="12.75" x14ac:dyDescent="0.2"/>
  <cols>
    <col min="1" max="1" width="13.5" bestFit="1" customWidth="1"/>
    <col min="2" max="2" width="8.5" bestFit="1" customWidth="1"/>
    <col min="3" max="3" width="6.5" bestFit="1" customWidth="1"/>
    <col min="4" max="4" width="21.875" bestFit="1" customWidth="1"/>
    <col min="5" max="5" width="8.375" bestFit="1" customWidth="1"/>
    <col min="6" max="6" width="11.25" bestFit="1" customWidth="1"/>
  </cols>
  <sheetData>
    <row r="1" spans="1:9" x14ac:dyDescent="0.2">
      <c r="A1" t="s">
        <v>89</v>
      </c>
      <c r="B1" t="s">
        <v>90</v>
      </c>
      <c r="C1" t="s">
        <v>91</v>
      </c>
      <c r="D1" t="s">
        <v>92</v>
      </c>
      <c r="E1" t="s">
        <v>93</v>
      </c>
      <c r="F1" t="s">
        <v>94</v>
      </c>
    </row>
    <row r="2" spans="1:9" x14ac:dyDescent="0.2">
      <c r="D2" s="37"/>
      <c r="I2" s="12"/>
    </row>
    <row r="3" spans="1:9" x14ac:dyDescent="0.2">
      <c r="I3" s="1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9096E-7E6D-4AA8-80FD-BC38987CE2C7}">
  <sheetPr codeName="Feuil4"/>
  <dimension ref="A1:J491"/>
  <sheetViews>
    <sheetView workbookViewId="0">
      <pane ySplit="1" topLeftCell="A450" activePane="bottomLeft" state="frozen"/>
      <selection activeCell="Q3" sqref="Q3"/>
      <selection pane="bottomLeft" activeCell="F406" sqref="F406"/>
    </sheetView>
  </sheetViews>
  <sheetFormatPr baseColWidth="10" defaultRowHeight="12.75" x14ac:dyDescent="0.2"/>
  <cols>
    <col min="1" max="1" width="10.375" customWidth="1"/>
    <col min="2" max="2" width="15.5" bestFit="1" customWidth="1"/>
    <col min="3" max="3" width="15.5" style="12" bestFit="1" customWidth="1"/>
    <col min="4" max="4" width="29.5" customWidth="1"/>
    <col min="5" max="5" width="11.125" customWidth="1"/>
    <col min="6" max="6" width="49.25" bestFit="1" customWidth="1"/>
    <col min="9" max="9" width="19.25" bestFit="1" customWidth="1"/>
  </cols>
  <sheetData>
    <row r="1" spans="1:10" x14ac:dyDescent="0.2">
      <c r="A1" s="22" t="s">
        <v>1</v>
      </c>
      <c r="B1" s="22" t="s">
        <v>35</v>
      </c>
      <c r="C1" s="51" t="s">
        <v>36</v>
      </c>
      <c r="D1" s="22" t="s">
        <v>37</v>
      </c>
      <c r="E1" s="22" t="s">
        <v>38</v>
      </c>
      <c r="F1" s="22" t="s">
        <v>111</v>
      </c>
      <c r="G1" s="22" t="s">
        <v>112</v>
      </c>
      <c r="H1" s="22" t="s">
        <v>113</v>
      </c>
      <c r="I1" s="22" t="s">
        <v>0</v>
      </c>
      <c r="J1" s="22" t="s">
        <v>115</v>
      </c>
    </row>
    <row r="2" spans="1:10" x14ac:dyDescent="0.2">
      <c r="A2">
        <v>93474</v>
      </c>
      <c r="B2" s="12">
        <v>44235</v>
      </c>
      <c r="C2" s="12">
        <v>44253</v>
      </c>
      <c r="D2" t="s">
        <v>21</v>
      </c>
      <c r="E2" t="s">
        <v>34</v>
      </c>
      <c r="G2">
        <f>YEAR(Absences[[#This Row],[Absent de]])</f>
        <v>2021</v>
      </c>
      <c r="H2" t="str">
        <f>TEXT(Absences[[#This Row],[Absent de]],"mmmm")</f>
        <v>février</v>
      </c>
      <c r="I2" t="s">
        <v>98</v>
      </c>
      <c r="J2">
        <v>10205</v>
      </c>
    </row>
    <row r="3" spans="1:10" x14ac:dyDescent="0.2">
      <c r="A3">
        <v>93757</v>
      </c>
      <c r="B3" s="12">
        <v>44235</v>
      </c>
      <c r="C3" s="12">
        <v>44235</v>
      </c>
      <c r="D3" t="s">
        <v>19</v>
      </c>
      <c r="E3" t="s">
        <v>34</v>
      </c>
      <c r="G3">
        <f>YEAR(Absences[[#This Row],[Absent de]])</f>
        <v>2021</v>
      </c>
      <c r="H3" t="str">
        <f>TEXT(Absences[[#This Row],[Absent de]],"mmmm")</f>
        <v>février</v>
      </c>
      <c r="I3" t="s">
        <v>99</v>
      </c>
      <c r="J3">
        <v>10205</v>
      </c>
    </row>
    <row r="4" spans="1:10" x14ac:dyDescent="0.2">
      <c r="A4">
        <v>92475</v>
      </c>
      <c r="B4" s="12">
        <v>44235</v>
      </c>
      <c r="C4" s="12">
        <v>44236</v>
      </c>
      <c r="D4" t="s">
        <v>19</v>
      </c>
      <c r="E4" t="s">
        <v>34</v>
      </c>
      <c r="G4">
        <f>YEAR(Absences[[#This Row],[Absent de]])</f>
        <v>2021</v>
      </c>
      <c r="H4" t="str">
        <f>TEXT(Absences[[#This Row],[Absent de]],"mmmm")</f>
        <v>février</v>
      </c>
      <c r="I4" t="s">
        <v>98</v>
      </c>
      <c r="J4">
        <v>10205</v>
      </c>
    </row>
    <row r="5" spans="1:10" x14ac:dyDescent="0.2">
      <c r="A5">
        <v>92306</v>
      </c>
      <c r="B5" s="12">
        <v>44237</v>
      </c>
      <c r="C5" s="12">
        <v>44239</v>
      </c>
      <c r="D5" t="s">
        <v>19</v>
      </c>
      <c r="E5" t="s">
        <v>34</v>
      </c>
      <c r="G5">
        <f>YEAR(Absences[[#This Row],[Absent de]])</f>
        <v>2021</v>
      </c>
      <c r="H5" t="str">
        <f>TEXT(Absences[[#This Row],[Absent de]],"mmmm")</f>
        <v>février</v>
      </c>
      <c r="I5" t="s">
        <v>97</v>
      </c>
      <c r="J5">
        <v>10205</v>
      </c>
    </row>
    <row r="6" spans="1:10" x14ac:dyDescent="0.2">
      <c r="A6">
        <v>93888</v>
      </c>
      <c r="B6" s="12">
        <v>44239</v>
      </c>
      <c r="C6" s="12">
        <v>44239</v>
      </c>
      <c r="D6" t="s">
        <v>19</v>
      </c>
      <c r="E6" t="s">
        <v>78</v>
      </c>
      <c r="G6">
        <f>YEAR(Absences[[#This Row],[Absent de]])</f>
        <v>2021</v>
      </c>
      <c r="H6" t="str">
        <f>TEXT(Absences[[#This Row],[Absent de]],"mmmm")</f>
        <v>février</v>
      </c>
      <c r="I6" t="s">
        <v>97</v>
      </c>
      <c r="J6">
        <v>10802</v>
      </c>
    </row>
    <row r="7" spans="1:10" x14ac:dyDescent="0.2">
      <c r="A7">
        <v>93474</v>
      </c>
      <c r="B7" s="12">
        <v>44256</v>
      </c>
      <c r="C7" s="12">
        <v>44286</v>
      </c>
      <c r="D7" t="s">
        <v>21</v>
      </c>
      <c r="E7" t="s">
        <v>34</v>
      </c>
      <c r="G7">
        <f>YEAR(Absences[[#This Row],[Absent de]])</f>
        <v>2021</v>
      </c>
      <c r="H7" t="str">
        <f>TEXT(Absences[[#This Row],[Absent de]],"mmmm")</f>
        <v>mars</v>
      </c>
      <c r="I7" t="s">
        <v>98</v>
      </c>
      <c r="J7">
        <v>10205</v>
      </c>
    </row>
    <row r="8" spans="1:10" x14ac:dyDescent="0.2">
      <c r="A8">
        <v>93732</v>
      </c>
      <c r="B8" s="12">
        <v>44256</v>
      </c>
      <c r="C8" s="12">
        <v>44265</v>
      </c>
      <c r="D8" t="s">
        <v>21</v>
      </c>
      <c r="E8" t="s">
        <v>34</v>
      </c>
      <c r="G8">
        <f>YEAR(Absences[[#This Row],[Absent de]])</f>
        <v>2021</v>
      </c>
      <c r="H8" t="str">
        <f>TEXT(Absences[[#This Row],[Absent de]],"mmmm")</f>
        <v>mars</v>
      </c>
      <c r="I8" t="s">
        <v>98</v>
      </c>
      <c r="J8">
        <v>10205</v>
      </c>
    </row>
    <row r="9" spans="1:10" x14ac:dyDescent="0.2">
      <c r="A9">
        <v>93888</v>
      </c>
      <c r="B9" s="12">
        <v>44256</v>
      </c>
      <c r="C9" s="12">
        <v>44256</v>
      </c>
      <c r="D9" t="s">
        <v>24</v>
      </c>
      <c r="E9" t="s">
        <v>34</v>
      </c>
      <c r="G9">
        <f>YEAR(Absences[[#This Row],[Absent de]])</f>
        <v>2021</v>
      </c>
      <c r="H9" t="str">
        <f>TEXT(Absences[[#This Row],[Absent de]],"mmmm")</f>
        <v>mars</v>
      </c>
      <c r="I9" t="s">
        <v>97</v>
      </c>
      <c r="J9">
        <v>10802</v>
      </c>
    </row>
    <row r="10" spans="1:10" x14ac:dyDescent="0.2">
      <c r="A10">
        <v>4120</v>
      </c>
      <c r="B10" s="12">
        <v>44257</v>
      </c>
      <c r="C10" s="12">
        <v>44259</v>
      </c>
      <c r="D10" t="s">
        <v>25</v>
      </c>
      <c r="E10" t="s">
        <v>34</v>
      </c>
      <c r="G10">
        <f>YEAR(Absences[[#This Row],[Absent de]])</f>
        <v>2021</v>
      </c>
      <c r="H10" t="str">
        <f>TEXT(Absences[[#This Row],[Absent de]],"mmmm")</f>
        <v>mars</v>
      </c>
      <c r="I10" t="s">
        <v>97</v>
      </c>
      <c r="J10">
        <v>10205</v>
      </c>
    </row>
    <row r="11" spans="1:10" x14ac:dyDescent="0.2">
      <c r="A11">
        <v>94035</v>
      </c>
      <c r="B11" s="12">
        <v>44257</v>
      </c>
      <c r="C11" s="12">
        <v>44257</v>
      </c>
      <c r="D11" t="s">
        <v>24</v>
      </c>
      <c r="E11" t="s">
        <v>34</v>
      </c>
      <c r="G11">
        <f>YEAR(Absences[[#This Row],[Absent de]])</f>
        <v>2021</v>
      </c>
      <c r="H11" t="str">
        <f>TEXT(Absences[[#This Row],[Absent de]],"mmmm")</f>
        <v>mars</v>
      </c>
      <c r="I11" t="s">
        <v>103</v>
      </c>
      <c r="J11">
        <v>10802</v>
      </c>
    </row>
    <row r="12" spans="1:10" x14ac:dyDescent="0.2">
      <c r="A12">
        <v>92306</v>
      </c>
      <c r="B12" s="12">
        <v>44259</v>
      </c>
      <c r="C12" s="12">
        <v>44259</v>
      </c>
      <c r="D12" t="s">
        <v>19</v>
      </c>
      <c r="E12" t="s">
        <v>34</v>
      </c>
      <c r="G12">
        <f>YEAR(Absences[[#This Row],[Absent de]])</f>
        <v>2021</v>
      </c>
      <c r="H12" t="str">
        <f>TEXT(Absences[[#This Row],[Absent de]],"mmmm")</f>
        <v>mars</v>
      </c>
      <c r="I12" t="s">
        <v>97</v>
      </c>
      <c r="J12">
        <v>10205</v>
      </c>
    </row>
    <row r="13" spans="1:10" x14ac:dyDescent="0.2">
      <c r="A13">
        <v>4120</v>
      </c>
      <c r="B13" s="12">
        <v>44260</v>
      </c>
      <c r="C13" s="12">
        <v>44260</v>
      </c>
      <c r="D13" t="s">
        <v>19</v>
      </c>
      <c r="E13" t="s">
        <v>34</v>
      </c>
      <c r="G13">
        <f>YEAR(Absences[[#This Row],[Absent de]])</f>
        <v>2021</v>
      </c>
      <c r="H13" t="str">
        <f>TEXT(Absences[[#This Row],[Absent de]],"mmmm")</f>
        <v>mars</v>
      </c>
      <c r="I13" t="s">
        <v>97</v>
      </c>
      <c r="J13">
        <v>10205</v>
      </c>
    </row>
    <row r="14" spans="1:10" x14ac:dyDescent="0.2">
      <c r="A14">
        <v>93888</v>
      </c>
      <c r="B14" s="12">
        <v>44263</v>
      </c>
      <c r="C14" s="12">
        <v>44264</v>
      </c>
      <c r="D14" t="s">
        <v>20</v>
      </c>
      <c r="E14" t="s">
        <v>34</v>
      </c>
      <c r="G14">
        <f>YEAR(Absences[[#This Row],[Absent de]])</f>
        <v>2021</v>
      </c>
      <c r="H14" t="str">
        <f>TEXT(Absences[[#This Row],[Absent de]],"mmmm")</f>
        <v>mars</v>
      </c>
      <c r="I14" t="s">
        <v>97</v>
      </c>
      <c r="J14">
        <v>10802</v>
      </c>
    </row>
    <row r="15" spans="1:10" x14ac:dyDescent="0.2">
      <c r="A15">
        <v>93888</v>
      </c>
      <c r="B15" s="12">
        <v>44263</v>
      </c>
      <c r="C15" s="12">
        <v>44263</v>
      </c>
      <c r="D15" t="s">
        <v>24</v>
      </c>
      <c r="E15" t="s">
        <v>34</v>
      </c>
      <c r="G15">
        <f>YEAR(Absences[[#This Row],[Absent de]])</f>
        <v>2021</v>
      </c>
      <c r="H15" t="str">
        <f>TEXT(Absences[[#This Row],[Absent de]],"mmmm")</f>
        <v>mars</v>
      </c>
      <c r="I15" t="s">
        <v>97</v>
      </c>
      <c r="J15">
        <v>10802</v>
      </c>
    </row>
    <row r="16" spans="1:10" x14ac:dyDescent="0.2">
      <c r="A16">
        <v>4120</v>
      </c>
      <c r="B16" s="12">
        <v>44263</v>
      </c>
      <c r="C16" s="12">
        <v>44263</v>
      </c>
      <c r="D16" t="s">
        <v>19</v>
      </c>
      <c r="E16" t="s">
        <v>34</v>
      </c>
      <c r="G16">
        <f>YEAR(Absences[[#This Row],[Absent de]])</f>
        <v>2021</v>
      </c>
      <c r="H16" t="str">
        <f>TEXT(Absences[[#This Row],[Absent de]],"mmmm")</f>
        <v>mars</v>
      </c>
      <c r="I16" t="s">
        <v>97</v>
      </c>
      <c r="J16">
        <v>10205</v>
      </c>
    </row>
    <row r="17" spans="1:10" x14ac:dyDescent="0.2">
      <c r="A17">
        <v>94035</v>
      </c>
      <c r="B17" s="12">
        <v>44264</v>
      </c>
      <c r="C17" s="12">
        <v>44264</v>
      </c>
      <c r="D17" t="s">
        <v>24</v>
      </c>
      <c r="E17" t="s">
        <v>34</v>
      </c>
      <c r="G17">
        <f>YEAR(Absences[[#This Row],[Absent de]])</f>
        <v>2021</v>
      </c>
      <c r="H17" t="str">
        <f>TEXT(Absences[[#This Row],[Absent de]],"mmmm")</f>
        <v>mars</v>
      </c>
      <c r="I17" t="s">
        <v>103</v>
      </c>
      <c r="J17">
        <v>10802</v>
      </c>
    </row>
    <row r="18" spans="1:10" x14ac:dyDescent="0.2">
      <c r="A18">
        <v>92475</v>
      </c>
      <c r="B18" s="12">
        <v>44267</v>
      </c>
      <c r="C18" s="12">
        <v>44267</v>
      </c>
      <c r="D18" t="s">
        <v>19</v>
      </c>
      <c r="E18" t="s">
        <v>34</v>
      </c>
      <c r="G18">
        <f>YEAR(Absences[[#This Row],[Absent de]])</f>
        <v>2021</v>
      </c>
      <c r="H18" t="str">
        <f>TEXT(Absences[[#This Row],[Absent de]],"mmmm")</f>
        <v>mars</v>
      </c>
      <c r="I18" t="s">
        <v>98</v>
      </c>
      <c r="J18">
        <v>10205</v>
      </c>
    </row>
    <row r="19" spans="1:10" x14ac:dyDescent="0.2">
      <c r="A19">
        <v>93080</v>
      </c>
      <c r="B19" s="12">
        <v>44267</v>
      </c>
      <c r="C19" s="12">
        <v>44267</v>
      </c>
      <c r="D19" t="s">
        <v>19</v>
      </c>
      <c r="E19" t="s">
        <v>34</v>
      </c>
      <c r="G19">
        <f>YEAR(Absences[[#This Row],[Absent de]])</f>
        <v>2021</v>
      </c>
      <c r="H19" t="str">
        <f>TEXT(Absences[[#This Row],[Absent de]],"mmmm")</f>
        <v>mars</v>
      </c>
      <c r="I19" t="s">
        <v>98</v>
      </c>
      <c r="J19">
        <v>10205</v>
      </c>
    </row>
    <row r="20" spans="1:10" x14ac:dyDescent="0.2">
      <c r="A20">
        <v>92368</v>
      </c>
      <c r="B20" s="12">
        <v>44267</v>
      </c>
      <c r="C20" s="12">
        <v>44267</v>
      </c>
      <c r="D20" t="s">
        <v>19</v>
      </c>
      <c r="E20" t="s">
        <v>34</v>
      </c>
      <c r="G20">
        <f>YEAR(Absences[[#This Row],[Absent de]])</f>
        <v>2021</v>
      </c>
      <c r="H20" t="str">
        <f>TEXT(Absences[[#This Row],[Absent de]],"mmmm")</f>
        <v>mars</v>
      </c>
      <c r="I20" t="s">
        <v>99</v>
      </c>
      <c r="J20">
        <v>10205</v>
      </c>
    </row>
    <row r="21" spans="1:10" x14ac:dyDescent="0.2">
      <c r="A21">
        <v>93888</v>
      </c>
      <c r="B21" s="12">
        <v>44270</v>
      </c>
      <c r="C21" s="12">
        <v>44270</v>
      </c>
      <c r="D21" t="s">
        <v>24</v>
      </c>
      <c r="E21" t="s">
        <v>34</v>
      </c>
      <c r="G21">
        <f>YEAR(Absences[[#This Row],[Absent de]])</f>
        <v>2021</v>
      </c>
      <c r="H21" t="str">
        <f>TEXT(Absences[[#This Row],[Absent de]],"mmmm")</f>
        <v>mars</v>
      </c>
      <c r="I21" t="s">
        <v>97</v>
      </c>
      <c r="J21">
        <v>10802</v>
      </c>
    </row>
    <row r="22" spans="1:10" x14ac:dyDescent="0.2">
      <c r="A22">
        <v>94035</v>
      </c>
      <c r="B22" s="12">
        <v>44271</v>
      </c>
      <c r="C22" s="12">
        <v>44271</v>
      </c>
      <c r="D22" t="s">
        <v>24</v>
      </c>
      <c r="E22" t="s">
        <v>34</v>
      </c>
      <c r="G22">
        <f>YEAR(Absences[[#This Row],[Absent de]])</f>
        <v>2021</v>
      </c>
      <c r="H22" t="str">
        <f>TEXT(Absences[[#This Row],[Absent de]],"mmmm")</f>
        <v>mars</v>
      </c>
      <c r="I22" t="s">
        <v>103</v>
      </c>
      <c r="J22">
        <v>10802</v>
      </c>
    </row>
    <row r="23" spans="1:10" x14ac:dyDescent="0.2">
      <c r="A23">
        <v>92475</v>
      </c>
      <c r="B23" s="12">
        <v>44277</v>
      </c>
      <c r="C23" s="12">
        <v>44279</v>
      </c>
      <c r="D23" t="s">
        <v>21</v>
      </c>
      <c r="E23" t="s">
        <v>34</v>
      </c>
      <c r="G23">
        <f>YEAR(Absences[[#This Row],[Absent de]])</f>
        <v>2021</v>
      </c>
      <c r="H23" t="str">
        <f>TEXT(Absences[[#This Row],[Absent de]],"mmmm")</f>
        <v>mars</v>
      </c>
      <c r="I23" t="s">
        <v>98</v>
      </c>
      <c r="J23">
        <v>10205</v>
      </c>
    </row>
    <row r="24" spans="1:10" x14ac:dyDescent="0.2">
      <c r="A24">
        <v>93888</v>
      </c>
      <c r="B24" s="12">
        <v>44277</v>
      </c>
      <c r="C24" s="12">
        <v>44277</v>
      </c>
      <c r="D24" t="s">
        <v>24</v>
      </c>
      <c r="E24" t="s">
        <v>34</v>
      </c>
      <c r="G24">
        <f>YEAR(Absences[[#This Row],[Absent de]])</f>
        <v>2021</v>
      </c>
      <c r="H24" t="str">
        <f>TEXT(Absences[[#This Row],[Absent de]],"mmmm")</f>
        <v>mars</v>
      </c>
      <c r="I24" t="s">
        <v>97</v>
      </c>
      <c r="J24">
        <v>10802</v>
      </c>
    </row>
    <row r="25" spans="1:10" x14ac:dyDescent="0.2">
      <c r="A25">
        <v>94035</v>
      </c>
      <c r="B25" s="12">
        <v>44278</v>
      </c>
      <c r="C25" s="12">
        <v>44278</v>
      </c>
      <c r="D25" t="s">
        <v>24</v>
      </c>
      <c r="E25" t="s">
        <v>34</v>
      </c>
      <c r="G25">
        <f>YEAR(Absences[[#This Row],[Absent de]])</f>
        <v>2021</v>
      </c>
      <c r="H25" t="str">
        <f>TEXT(Absences[[#This Row],[Absent de]],"mmmm")</f>
        <v>mars</v>
      </c>
      <c r="I25" t="s">
        <v>103</v>
      </c>
      <c r="J25">
        <v>10802</v>
      </c>
    </row>
    <row r="26" spans="1:10" x14ac:dyDescent="0.2">
      <c r="A26">
        <v>92475</v>
      </c>
      <c r="B26" s="12">
        <v>44280</v>
      </c>
      <c r="C26" s="12">
        <v>44286</v>
      </c>
      <c r="D26" t="s">
        <v>21</v>
      </c>
      <c r="E26" t="s">
        <v>34</v>
      </c>
      <c r="G26">
        <f>YEAR(Absences[[#This Row],[Absent de]])</f>
        <v>2021</v>
      </c>
      <c r="H26" t="str">
        <f>TEXT(Absences[[#This Row],[Absent de]],"mmmm")</f>
        <v>mars</v>
      </c>
      <c r="I26" t="s">
        <v>98</v>
      </c>
      <c r="J26">
        <v>10205</v>
      </c>
    </row>
    <row r="27" spans="1:10" x14ac:dyDescent="0.2">
      <c r="A27">
        <v>93888</v>
      </c>
      <c r="B27" s="12">
        <v>44284</v>
      </c>
      <c r="C27" s="12">
        <v>44284</v>
      </c>
      <c r="D27" t="s">
        <v>24</v>
      </c>
      <c r="E27" t="s">
        <v>34</v>
      </c>
      <c r="G27">
        <f>YEAR(Absences[[#This Row],[Absent de]])</f>
        <v>2021</v>
      </c>
      <c r="H27" t="str">
        <f>TEXT(Absences[[#This Row],[Absent de]],"mmmm")</f>
        <v>mars</v>
      </c>
      <c r="I27" t="s">
        <v>97</v>
      </c>
      <c r="J27">
        <v>10802</v>
      </c>
    </row>
    <row r="28" spans="1:10" x14ac:dyDescent="0.2">
      <c r="A28">
        <v>94035</v>
      </c>
      <c r="B28" s="12">
        <v>44285</v>
      </c>
      <c r="C28" s="12">
        <v>44285</v>
      </c>
      <c r="D28" t="s">
        <v>24</v>
      </c>
      <c r="E28" t="s">
        <v>34</v>
      </c>
      <c r="G28">
        <f>YEAR(Absences[[#This Row],[Absent de]])</f>
        <v>2021</v>
      </c>
      <c r="H28" t="str">
        <f>TEXT(Absences[[#This Row],[Absent de]],"mmmm")</f>
        <v>mars</v>
      </c>
      <c r="I28" t="s">
        <v>103</v>
      </c>
      <c r="J28">
        <v>10802</v>
      </c>
    </row>
    <row r="29" spans="1:10" x14ac:dyDescent="0.2">
      <c r="A29">
        <v>93757</v>
      </c>
      <c r="B29" s="12">
        <v>44285</v>
      </c>
      <c r="C29" s="12">
        <v>44285</v>
      </c>
      <c r="D29" t="s">
        <v>19</v>
      </c>
      <c r="E29" t="s">
        <v>34</v>
      </c>
      <c r="G29">
        <f>YEAR(Absences[[#This Row],[Absent de]])</f>
        <v>2021</v>
      </c>
      <c r="H29" t="str">
        <f>TEXT(Absences[[#This Row],[Absent de]],"mmmm")</f>
        <v>mars</v>
      </c>
      <c r="I29" t="s">
        <v>99</v>
      </c>
      <c r="J29">
        <v>10205</v>
      </c>
    </row>
    <row r="30" spans="1:10" x14ac:dyDescent="0.2">
      <c r="A30">
        <v>5943</v>
      </c>
      <c r="B30" s="12">
        <v>44286</v>
      </c>
      <c r="C30" s="12">
        <v>44287</v>
      </c>
      <c r="D30" t="s">
        <v>19</v>
      </c>
      <c r="E30" t="s">
        <v>34</v>
      </c>
      <c r="G30">
        <f>YEAR(Absences[[#This Row],[Absent de]])</f>
        <v>2021</v>
      </c>
      <c r="H30" t="str">
        <f>TEXT(Absences[[#This Row],[Absent de]],"mmmm")</f>
        <v>mars</v>
      </c>
      <c r="I30" t="s">
        <v>102</v>
      </c>
      <c r="J30">
        <v>10205</v>
      </c>
    </row>
    <row r="31" spans="1:10" x14ac:dyDescent="0.2">
      <c r="A31">
        <v>93474</v>
      </c>
      <c r="B31" s="12">
        <v>44287</v>
      </c>
      <c r="C31" s="12">
        <v>44287</v>
      </c>
      <c r="D31" t="s">
        <v>21</v>
      </c>
      <c r="E31" t="s">
        <v>34</v>
      </c>
      <c r="G31">
        <f>YEAR(Absences[[#This Row],[Absent de]])</f>
        <v>2021</v>
      </c>
      <c r="H31" t="str">
        <f>TEXT(Absences[[#This Row],[Absent de]],"mmmm")</f>
        <v>avril</v>
      </c>
      <c r="I31" t="s">
        <v>98</v>
      </c>
      <c r="J31">
        <v>10205</v>
      </c>
    </row>
    <row r="32" spans="1:10" x14ac:dyDescent="0.2">
      <c r="A32">
        <v>93474</v>
      </c>
      <c r="B32" s="12">
        <v>44292</v>
      </c>
      <c r="C32" s="12">
        <v>44316</v>
      </c>
      <c r="D32" t="s">
        <v>21</v>
      </c>
      <c r="E32" t="s">
        <v>34</v>
      </c>
      <c r="G32">
        <f>YEAR(Absences[[#This Row],[Absent de]])</f>
        <v>2021</v>
      </c>
      <c r="H32" t="str">
        <f>TEXT(Absences[[#This Row],[Absent de]],"mmmm")</f>
        <v>avril</v>
      </c>
      <c r="I32" t="s">
        <v>98</v>
      </c>
      <c r="J32">
        <v>10205</v>
      </c>
    </row>
    <row r="33" spans="1:10" x14ac:dyDescent="0.2">
      <c r="A33">
        <v>94035</v>
      </c>
      <c r="B33" s="12">
        <v>44292</v>
      </c>
      <c r="C33" s="12">
        <v>44295</v>
      </c>
      <c r="D33" t="s">
        <v>19</v>
      </c>
      <c r="E33" t="s">
        <v>34</v>
      </c>
      <c r="G33">
        <f>YEAR(Absences[[#This Row],[Absent de]])</f>
        <v>2021</v>
      </c>
      <c r="H33" t="str">
        <f>TEXT(Absences[[#This Row],[Absent de]],"mmmm")</f>
        <v>avril</v>
      </c>
      <c r="I33" t="s">
        <v>103</v>
      </c>
      <c r="J33">
        <v>10802</v>
      </c>
    </row>
    <row r="34" spans="1:10" x14ac:dyDescent="0.2">
      <c r="A34">
        <v>93757</v>
      </c>
      <c r="B34" s="12">
        <v>44295</v>
      </c>
      <c r="C34" s="12">
        <v>44295</v>
      </c>
      <c r="D34" t="s">
        <v>19</v>
      </c>
      <c r="E34" t="s">
        <v>78</v>
      </c>
      <c r="F34" t="s">
        <v>125</v>
      </c>
      <c r="G34">
        <f>YEAR(Absences[[#This Row],[Absent de]])</f>
        <v>2021</v>
      </c>
      <c r="H34" t="str">
        <f>TEXT(Absences[[#This Row],[Absent de]],"mmmm")</f>
        <v>avril</v>
      </c>
      <c r="I34" t="s">
        <v>99</v>
      </c>
      <c r="J34">
        <v>10205</v>
      </c>
    </row>
    <row r="35" spans="1:10" x14ac:dyDescent="0.2">
      <c r="A35">
        <v>92306</v>
      </c>
      <c r="B35" s="12">
        <v>44298</v>
      </c>
      <c r="C35" s="12">
        <v>44302</v>
      </c>
      <c r="D35" t="s">
        <v>19</v>
      </c>
      <c r="E35" t="s">
        <v>34</v>
      </c>
      <c r="G35">
        <f>YEAR(Absences[[#This Row],[Absent de]])</f>
        <v>2021</v>
      </c>
      <c r="H35" t="str">
        <f>TEXT(Absences[[#This Row],[Absent de]],"mmmm")</f>
        <v>avril</v>
      </c>
      <c r="I35" t="s">
        <v>97</v>
      </c>
      <c r="J35">
        <v>10205</v>
      </c>
    </row>
    <row r="36" spans="1:10" x14ac:dyDescent="0.2">
      <c r="A36">
        <v>4120</v>
      </c>
      <c r="B36" s="12">
        <v>44298</v>
      </c>
      <c r="C36" s="12">
        <v>44302</v>
      </c>
      <c r="D36" t="s">
        <v>19</v>
      </c>
      <c r="E36" t="s">
        <v>34</v>
      </c>
      <c r="G36">
        <f>YEAR(Absences[[#This Row],[Absent de]])</f>
        <v>2021</v>
      </c>
      <c r="H36" t="str">
        <f>TEXT(Absences[[#This Row],[Absent de]],"mmmm")</f>
        <v>avril</v>
      </c>
      <c r="I36" t="s">
        <v>97</v>
      </c>
      <c r="J36">
        <v>10205</v>
      </c>
    </row>
    <row r="37" spans="1:10" x14ac:dyDescent="0.2">
      <c r="A37">
        <v>93080</v>
      </c>
      <c r="B37" s="12">
        <v>44298</v>
      </c>
      <c r="C37" s="12">
        <v>44298</v>
      </c>
      <c r="D37" t="s">
        <v>19</v>
      </c>
      <c r="E37" t="s">
        <v>78</v>
      </c>
      <c r="G37">
        <f>YEAR(Absences[[#This Row],[Absent de]])</f>
        <v>2021</v>
      </c>
      <c r="H37" t="str">
        <f>TEXT(Absences[[#This Row],[Absent de]],"mmmm")</f>
        <v>avril</v>
      </c>
      <c r="I37" t="s">
        <v>98</v>
      </c>
      <c r="J37">
        <v>10205</v>
      </c>
    </row>
    <row r="38" spans="1:10" x14ac:dyDescent="0.2">
      <c r="A38">
        <v>93757</v>
      </c>
      <c r="B38" s="12">
        <v>44302</v>
      </c>
      <c r="C38" s="12">
        <v>44302</v>
      </c>
      <c r="D38" t="s">
        <v>19</v>
      </c>
      <c r="E38" t="s">
        <v>34</v>
      </c>
      <c r="F38" t="s">
        <v>125</v>
      </c>
      <c r="G38">
        <f>YEAR(Absences[[#This Row],[Absent de]])</f>
        <v>2021</v>
      </c>
      <c r="H38" t="str">
        <f>TEXT(Absences[[#This Row],[Absent de]],"mmmm")</f>
        <v>avril</v>
      </c>
      <c r="I38" t="s">
        <v>99</v>
      </c>
      <c r="J38">
        <v>10205</v>
      </c>
    </row>
    <row r="39" spans="1:10" x14ac:dyDescent="0.2">
      <c r="A39">
        <v>93888</v>
      </c>
      <c r="B39" s="12">
        <v>44305</v>
      </c>
      <c r="C39" s="12">
        <v>44305</v>
      </c>
      <c r="D39" t="s">
        <v>24</v>
      </c>
      <c r="E39" t="s">
        <v>34</v>
      </c>
      <c r="G39">
        <f>YEAR(Absences[[#This Row],[Absent de]])</f>
        <v>2021</v>
      </c>
      <c r="H39" t="str">
        <f>TEXT(Absences[[#This Row],[Absent de]],"mmmm")</f>
        <v>avril</v>
      </c>
      <c r="I39" t="s">
        <v>97</v>
      </c>
      <c r="J39">
        <v>10802</v>
      </c>
    </row>
    <row r="40" spans="1:10" x14ac:dyDescent="0.2">
      <c r="A40">
        <v>92368</v>
      </c>
      <c r="B40" s="12">
        <v>44305</v>
      </c>
      <c r="C40" s="12">
        <v>44306</v>
      </c>
      <c r="D40" t="s">
        <v>21</v>
      </c>
      <c r="E40" t="s">
        <v>34</v>
      </c>
      <c r="G40">
        <f>YEAR(Absences[[#This Row],[Absent de]])</f>
        <v>2021</v>
      </c>
      <c r="H40" t="str">
        <f>TEXT(Absences[[#This Row],[Absent de]],"mmmm")</f>
        <v>avril</v>
      </c>
      <c r="I40" t="s">
        <v>99</v>
      </c>
      <c r="J40">
        <v>10205</v>
      </c>
    </row>
    <row r="41" spans="1:10" x14ac:dyDescent="0.2">
      <c r="A41">
        <v>94035</v>
      </c>
      <c r="B41" s="12">
        <v>44306</v>
      </c>
      <c r="C41" s="12">
        <v>44306</v>
      </c>
      <c r="D41" t="s">
        <v>24</v>
      </c>
      <c r="E41" t="s">
        <v>34</v>
      </c>
      <c r="G41">
        <f>YEAR(Absences[[#This Row],[Absent de]])</f>
        <v>2021</v>
      </c>
      <c r="H41" t="str">
        <f>TEXT(Absences[[#This Row],[Absent de]],"mmmm")</f>
        <v>avril</v>
      </c>
      <c r="I41" t="s">
        <v>103</v>
      </c>
      <c r="J41">
        <v>10802</v>
      </c>
    </row>
    <row r="42" spans="1:10" x14ac:dyDescent="0.2">
      <c r="A42">
        <v>92368</v>
      </c>
      <c r="B42" s="12">
        <v>44307</v>
      </c>
      <c r="C42" s="12">
        <v>44308</v>
      </c>
      <c r="D42" t="s">
        <v>21</v>
      </c>
      <c r="E42" t="s">
        <v>34</v>
      </c>
      <c r="G42">
        <f>YEAR(Absences[[#This Row],[Absent de]])</f>
        <v>2021</v>
      </c>
      <c r="H42" t="str">
        <f>TEXT(Absences[[#This Row],[Absent de]],"mmmm")</f>
        <v>avril</v>
      </c>
      <c r="I42" t="s">
        <v>99</v>
      </c>
      <c r="J42">
        <v>10205</v>
      </c>
    </row>
    <row r="43" spans="1:10" x14ac:dyDescent="0.2">
      <c r="A43">
        <v>93888</v>
      </c>
      <c r="B43" s="12">
        <v>44307</v>
      </c>
      <c r="C43" s="12">
        <v>44307</v>
      </c>
      <c r="D43" t="s">
        <v>24</v>
      </c>
      <c r="E43" t="s">
        <v>34</v>
      </c>
      <c r="G43">
        <f>YEAR(Absences[[#This Row],[Absent de]])</f>
        <v>2021</v>
      </c>
      <c r="H43" t="str">
        <f>TEXT(Absences[[#This Row],[Absent de]],"mmmm")</f>
        <v>avril</v>
      </c>
      <c r="I43" t="s">
        <v>97</v>
      </c>
      <c r="J43">
        <v>10802</v>
      </c>
    </row>
    <row r="44" spans="1:10" x14ac:dyDescent="0.2">
      <c r="A44">
        <v>92368</v>
      </c>
      <c r="B44" s="12">
        <v>44309</v>
      </c>
      <c r="C44" s="12">
        <v>44309</v>
      </c>
      <c r="D44" t="s">
        <v>21</v>
      </c>
      <c r="E44" t="s">
        <v>34</v>
      </c>
      <c r="G44">
        <f>YEAR(Absences[[#This Row],[Absent de]])</f>
        <v>2021</v>
      </c>
      <c r="H44" t="str">
        <f>TEXT(Absences[[#This Row],[Absent de]],"mmmm")</f>
        <v>avril</v>
      </c>
      <c r="I44" t="s">
        <v>99</v>
      </c>
      <c r="J44">
        <v>10205</v>
      </c>
    </row>
    <row r="45" spans="1:10" x14ac:dyDescent="0.2">
      <c r="A45">
        <v>93888</v>
      </c>
      <c r="B45" s="12">
        <v>44312</v>
      </c>
      <c r="C45" s="12">
        <v>44312</v>
      </c>
      <c r="D45" t="s">
        <v>24</v>
      </c>
      <c r="E45" t="s">
        <v>34</v>
      </c>
      <c r="G45">
        <f>YEAR(Absences[[#This Row],[Absent de]])</f>
        <v>2021</v>
      </c>
      <c r="H45" t="str">
        <f>TEXT(Absences[[#This Row],[Absent de]],"mmmm")</f>
        <v>avril</v>
      </c>
      <c r="I45" t="s">
        <v>97</v>
      </c>
      <c r="J45">
        <v>10802</v>
      </c>
    </row>
    <row r="46" spans="1:10" x14ac:dyDescent="0.2">
      <c r="A46">
        <v>93757</v>
      </c>
      <c r="B46" s="12">
        <v>44312</v>
      </c>
      <c r="C46" s="12">
        <v>44312</v>
      </c>
      <c r="D46" t="s">
        <v>19</v>
      </c>
      <c r="E46" t="s">
        <v>34</v>
      </c>
      <c r="F46" t="s">
        <v>125</v>
      </c>
      <c r="G46">
        <f>YEAR(Absences[[#This Row],[Absent de]])</f>
        <v>2021</v>
      </c>
      <c r="H46" t="str">
        <f>TEXT(Absences[[#This Row],[Absent de]],"mmmm")</f>
        <v>avril</v>
      </c>
      <c r="I46" t="s">
        <v>99</v>
      </c>
      <c r="J46">
        <v>10205</v>
      </c>
    </row>
    <row r="47" spans="1:10" x14ac:dyDescent="0.2">
      <c r="A47">
        <v>94035</v>
      </c>
      <c r="B47" s="12">
        <v>44313</v>
      </c>
      <c r="C47" s="12">
        <v>44313</v>
      </c>
      <c r="D47" t="s">
        <v>24</v>
      </c>
      <c r="E47" t="s">
        <v>34</v>
      </c>
      <c r="G47">
        <f>YEAR(Absences[[#This Row],[Absent de]])</f>
        <v>2021</v>
      </c>
      <c r="H47" t="str">
        <f>TEXT(Absences[[#This Row],[Absent de]],"mmmm")</f>
        <v>avril</v>
      </c>
      <c r="I47" t="s">
        <v>103</v>
      </c>
      <c r="J47">
        <v>10802</v>
      </c>
    </row>
    <row r="48" spans="1:10" x14ac:dyDescent="0.2">
      <c r="A48">
        <v>92306</v>
      </c>
      <c r="B48" s="12">
        <v>44315</v>
      </c>
      <c r="C48" s="12">
        <v>44315</v>
      </c>
      <c r="D48" t="s">
        <v>19</v>
      </c>
      <c r="E48" t="s">
        <v>34</v>
      </c>
      <c r="G48">
        <f>YEAR(Absences[[#This Row],[Absent de]])</f>
        <v>2021</v>
      </c>
      <c r="H48" t="str">
        <f>TEXT(Absences[[#This Row],[Absent de]],"mmmm")</f>
        <v>avril</v>
      </c>
      <c r="I48" t="s">
        <v>97</v>
      </c>
      <c r="J48">
        <v>10205</v>
      </c>
    </row>
    <row r="49" spans="1:10" x14ac:dyDescent="0.2">
      <c r="A49">
        <v>93732</v>
      </c>
      <c r="B49" s="12">
        <v>44316</v>
      </c>
      <c r="C49" s="12">
        <v>44316</v>
      </c>
      <c r="D49" t="s">
        <v>20</v>
      </c>
      <c r="E49" t="s">
        <v>34</v>
      </c>
      <c r="F49" t="s">
        <v>125</v>
      </c>
      <c r="G49">
        <f>YEAR(Absences[[#This Row],[Absent de]])</f>
        <v>2021</v>
      </c>
      <c r="H49" t="str">
        <f>TEXT(Absences[[#This Row],[Absent de]],"mmmm")</f>
        <v>avril</v>
      </c>
      <c r="I49" t="s">
        <v>98</v>
      </c>
      <c r="J49">
        <v>10205</v>
      </c>
    </row>
    <row r="50" spans="1:10" x14ac:dyDescent="0.2">
      <c r="A50">
        <v>92368</v>
      </c>
      <c r="B50" s="12">
        <v>44316</v>
      </c>
      <c r="C50" s="12">
        <v>44316</v>
      </c>
      <c r="D50" t="s">
        <v>21</v>
      </c>
      <c r="E50" t="s">
        <v>34</v>
      </c>
      <c r="F50" t="s">
        <v>125</v>
      </c>
      <c r="G50">
        <f>YEAR(Absences[[#This Row],[Absent de]])</f>
        <v>2021</v>
      </c>
      <c r="H50" t="str">
        <f>TEXT(Absences[[#This Row],[Absent de]],"mmmm")</f>
        <v>avril</v>
      </c>
      <c r="I50" t="s">
        <v>99</v>
      </c>
      <c r="J50">
        <v>10205</v>
      </c>
    </row>
    <row r="51" spans="1:10" x14ac:dyDescent="0.2">
      <c r="A51">
        <v>5943</v>
      </c>
      <c r="B51" s="12">
        <v>44316</v>
      </c>
      <c r="C51" s="12">
        <v>44316</v>
      </c>
      <c r="D51" t="s">
        <v>19</v>
      </c>
      <c r="E51" t="s">
        <v>34</v>
      </c>
      <c r="G51">
        <f>YEAR(Absences[[#This Row],[Absent de]])</f>
        <v>2021</v>
      </c>
      <c r="H51" t="str">
        <f>TEXT(Absences[[#This Row],[Absent de]],"mmmm")</f>
        <v>avril</v>
      </c>
      <c r="I51" t="s">
        <v>102</v>
      </c>
      <c r="J51">
        <v>10205</v>
      </c>
    </row>
    <row r="52" spans="1:10" x14ac:dyDescent="0.2">
      <c r="A52">
        <v>93888</v>
      </c>
      <c r="B52" s="12">
        <v>44319</v>
      </c>
      <c r="C52" s="12">
        <v>44319</v>
      </c>
      <c r="D52" t="s">
        <v>24</v>
      </c>
      <c r="E52" t="s">
        <v>34</v>
      </c>
      <c r="G52">
        <f>YEAR(Absences[[#This Row],[Absent de]])</f>
        <v>2021</v>
      </c>
      <c r="H52" t="str">
        <f>TEXT(Absences[[#This Row],[Absent de]],"mmmm")</f>
        <v>mai</v>
      </c>
      <c r="I52" t="s">
        <v>97</v>
      </c>
      <c r="J52">
        <v>10802</v>
      </c>
    </row>
    <row r="53" spans="1:10" x14ac:dyDescent="0.2">
      <c r="A53">
        <v>93474</v>
      </c>
      <c r="B53" s="12">
        <v>44319</v>
      </c>
      <c r="C53" s="12">
        <v>44328</v>
      </c>
      <c r="D53" t="s">
        <v>21</v>
      </c>
      <c r="E53" t="s">
        <v>34</v>
      </c>
      <c r="G53">
        <f>YEAR(Absences[[#This Row],[Absent de]])</f>
        <v>2021</v>
      </c>
      <c r="H53" t="str">
        <f>TEXT(Absences[[#This Row],[Absent de]],"mmmm")</f>
        <v>mai</v>
      </c>
      <c r="I53" t="s">
        <v>98</v>
      </c>
      <c r="J53">
        <v>10205</v>
      </c>
    </row>
    <row r="54" spans="1:10" x14ac:dyDescent="0.2">
      <c r="A54">
        <v>5953</v>
      </c>
      <c r="B54" s="12">
        <v>44319</v>
      </c>
      <c r="C54" s="12">
        <v>44319</v>
      </c>
      <c r="D54" t="s">
        <v>19</v>
      </c>
      <c r="E54" t="s">
        <v>78</v>
      </c>
      <c r="G54">
        <f>YEAR(Absences[[#This Row],[Absent de]])</f>
        <v>2021</v>
      </c>
      <c r="H54" t="str">
        <f>TEXT(Absences[[#This Row],[Absent de]],"mmmm")</f>
        <v>mai</v>
      </c>
      <c r="I54" t="s">
        <v>101</v>
      </c>
      <c r="J54">
        <v>10205</v>
      </c>
    </row>
    <row r="55" spans="1:10" x14ac:dyDescent="0.2">
      <c r="A55">
        <v>94035</v>
      </c>
      <c r="B55" s="12">
        <v>44320</v>
      </c>
      <c r="C55" s="12">
        <v>44320</v>
      </c>
      <c r="D55" t="s">
        <v>24</v>
      </c>
      <c r="E55" t="s">
        <v>34</v>
      </c>
      <c r="G55">
        <f>YEAR(Absences[[#This Row],[Absent de]])</f>
        <v>2021</v>
      </c>
      <c r="H55" t="str">
        <f>TEXT(Absences[[#This Row],[Absent de]],"mmmm")</f>
        <v>mai</v>
      </c>
      <c r="I55" t="s">
        <v>103</v>
      </c>
      <c r="J55">
        <v>10802</v>
      </c>
    </row>
    <row r="56" spans="1:10" x14ac:dyDescent="0.2">
      <c r="A56">
        <v>93080</v>
      </c>
      <c r="B56" s="12">
        <v>44321</v>
      </c>
      <c r="C56" s="12">
        <v>44321</v>
      </c>
      <c r="D56" t="s">
        <v>19</v>
      </c>
      <c r="E56" t="s">
        <v>34</v>
      </c>
      <c r="G56">
        <f>YEAR(Absences[[#This Row],[Absent de]])</f>
        <v>2021</v>
      </c>
      <c r="H56" t="str">
        <f>TEXT(Absences[[#This Row],[Absent de]],"mmmm")</f>
        <v>mai</v>
      </c>
      <c r="I56" t="s">
        <v>98</v>
      </c>
      <c r="J56">
        <v>10205</v>
      </c>
    </row>
    <row r="57" spans="1:10" x14ac:dyDescent="0.2">
      <c r="A57">
        <v>93888</v>
      </c>
      <c r="B57" s="12">
        <v>44326</v>
      </c>
      <c r="C57" s="12">
        <v>44326</v>
      </c>
      <c r="D57" t="s">
        <v>24</v>
      </c>
      <c r="E57" t="s">
        <v>34</v>
      </c>
      <c r="G57">
        <f>YEAR(Absences[[#This Row],[Absent de]])</f>
        <v>2021</v>
      </c>
      <c r="H57" t="str">
        <f>TEXT(Absences[[#This Row],[Absent de]],"mmmm")</f>
        <v>mai</v>
      </c>
      <c r="I57" t="s">
        <v>97</v>
      </c>
      <c r="J57">
        <v>10802</v>
      </c>
    </row>
    <row r="58" spans="1:10" x14ac:dyDescent="0.2">
      <c r="A58">
        <v>93080</v>
      </c>
      <c r="B58" s="12">
        <v>44326</v>
      </c>
      <c r="C58" s="12">
        <v>44328</v>
      </c>
      <c r="D58" t="s">
        <v>19</v>
      </c>
      <c r="E58" t="s">
        <v>34</v>
      </c>
      <c r="G58">
        <f>YEAR(Absences[[#This Row],[Absent de]])</f>
        <v>2021</v>
      </c>
      <c r="H58" t="str">
        <f>TEXT(Absences[[#This Row],[Absent de]],"mmmm")</f>
        <v>mai</v>
      </c>
      <c r="I58" t="s">
        <v>98</v>
      </c>
      <c r="J58">
        <v>10205</v>
      </c>
    </row>
    <row r="59" spans="1:10" x14ac:dyDescent="0.2">
      <c r="A59">
        <v>92368</v>
      </c>
      <c r="B59" s="12">
        <v>44326</v>
      </c>
      <c r="C59" s="12">
        <v>44326</v>
      </c>
      <c r="D59" t="s">
        <v>21</v>
      </c>
      <c r="E59" t="s">
        <v>34</v>
      </c>
      <c r="G59">
        <f>YEAR(Absences[[#This Row],[Absent de]])</f>
        <v>2021</v>
      </c>
      <c r="H59" t="str">
        <f>TEXT(Absences[[#This Row],[Absent de]],"mmmm")</f>
        <v>mai</v>
      </c>
      <c r="I59" t="s">
        <v>99</v>
      </c>
      <c r="J59">
        <v>10205</v>
      </c>
    </row>
    <row r="60" spans="1:10" x14ac:dyDescent="0.2">
      <c r="A60">
        <v>94035</v>
      </c>
      <c r="B60" s="12">
        <v>44327</v>
      </c>
      <c r="C60" s="12">
        <v>44327</v>
      </c>
      <c r="D60" t="s">
        <v>24</v>
      </c>
      <c r="E60" t="s">
        <v>34</v>
      </c>
      <c r="G60">
        <f>YEAR(Absences[[#This Row],[Absent de]])</f>
        <v>2021</v>
      </c>
      <c r="H60" t="str">
        <f>TEXT(Absences[[#This Row],[Absent de]],"mmmm")</f>
        <v>mai</v>
      </c>
      <c r="I60" t="s">
        <v>103</v>
      </c>
      <c r="J60">
        <v>10802</v>
      </c>
    </row>
    <row r="61" spans="1:10" x14ac:dyDescent="0.2">
      <c r="A61">
        <v>92306</v>
      </c>
      <c r="B61" s="12">
        <v>44327</v>
      </c>
      <c r="C61" s="12">
        <v>44327</v>
      </c>
      <c r="D61" t="s">
        <v>21</v>
      </c>
      <c r="E61" t="s">
        <v>34</v>
      </c>
      <c r="G61">
        <f>YEAR(Absences[[#This Row],[Absent de]])</f>
        <v>2021</v>
      </c>
      <c r="H61" t="str">
        <f>TEXT(Absences[[#This Row],[Absent de]],"mmmm")</f>
        <v>mai</v>
      </c>
      <c r="I61" t="s">
        <v>97</v>
      </c>
      <c r="J61">
        <v>10205</v>
      </c>
    </row>
    <row r="62" spans="1:10" x14ac:dyDescent="0.2">
      <c r="A62">
        <v>93888</v>
      </c>
      <c r="B62" s="12">
        <v>44333</v>
      </c>
      <c r="C62" s="12">
        <v>44333</v>
      </c>
      <c r="D62" t="s">
        <v>24</v>
      </c>
      <c r="E62" t="s">
        <v>34</v>
      </c>
      <c r="G62">
        <f>YEAR(Absences[[#This Row],[Absent de]])</f>
        <v>2021</v>
      </c>
      <c r="H62" t="str">
        <f>TEXT(Absences[[#This Row],[Absent de]],"mmmm")</f>
        <v>mai</v>
      </c>
      <c r="I62" t="s">
        <v>97</v>
      </c>
      <c r="J62">
        <v>10802</v>
      </c>
    </row>
    <row r="63" spans="1:10" x14ac:dyDescent="0.2">
      <c r="A63">
        <v>93474</v>
      </c>
      <c r="B63" s="12">
        <v>44333</v>
      </c>
      <c r="C63" s="12">
        <v>44337</v>
      </c>
      <c r="D63" t="s">
        <v>21</v>
      </c>
      <c r="E63" t="s">
        <v>34</v>
      </c>
      <c r="G63">
        <f>YEAR(Absences[[#This Row],[Absent de]])</f>
        <v>2021</v>
      </c>
      <c r="H63" t="str">
        <f>TEXT(Absences[[#This Row],[Absent de]],"mmmm")</f>
        <v>mai</v>
      </c>
      <c r="I63" t="s">
        <v>98</v>
      </c>
      <c r="J63">
        <v>10205</v>
      </c>
    </row>
    <row r="64" spans="1:10" x14ac:dyDescent="0.2">
      <c r="A64">
        <v>93080</v>
      </c>
      <c r="B64" s="12">
        <v>44333</v>
      </c>
      <c r="C64" s="12">
        <v>44337</v>
      </c>
      <c r="D64" t="s">
        <v>19</v>
      </c>
      <c r="E64" t="s">
        <v>34</v>
      </c>
      <c r="G64">
        <f>YEAR(Absences[[#This Row],[Absent de]])</f>
        <v>2021</v>
      </c>
      <c r="H64" t="str">
        <f>TEXT(Absences[[#This Row],[Absent de]],"mmmm")</f>
        <v>mai</v>
      </c>
      <c r="I64" t="s">
        <v>98</v>
      </c>
      <c r="J64">
        <v>10205</v>
      </c>
    </row>
    <row r="65" spans="1:10" x14ac:dyDescent="0.2">
      <c r="A65">
        <v>94035</v>
      </c>
      <c r="B65" s="12">
        <v>44334</v>
      </c>
      <c r="C65" s="12">
        <v>44334</v>
      </c>
      <c r="D65" t="s">
        <v>24</v>
      </c>
      <c r="E65" t="s">
        <v>34</v>
      </c>
      <c r="G65">
        <f>YEAR(Absences[[#This Row],[Absent de]])</f>
        <v>2021</v>
      </c>
      <c r="H65" t="str">
        <f>TEXT(Absences[[#This Row],[Absent de]],"mmmm")</f>
        <v>mai</v>
      </c>
      <c r="I65" t="s">
        <v>103</v>
      </c>
      <c r="J65">
        <v>10802</v>
      </c>
    </row>
    <row r="66" spans="1:10" x14ac:dyDescent="0.2">
      <c r="A66">
        <v>4120</v>
      </c>
      <c r="B66" s="12">
        <v>44337</v>
      </c>
      <c r="C66" s="12">
        <v>44337</v>
      </c>
      <c r="D66" t="s">
        <v>20</v>
      </c>
      <c r="E66" t="s">
        <v>78</v>
      </c>
      <c r="G66">
        <f>YEAR(Absences[[#This Row],[Absent de]])</f>
        <v>2021</v>
      </c>
      <c r="H66" t="str">
        <f>TEXT(Absences[[#This Row],[Absent de]],"mmmm")</f>
        <v>mai</v>
      </c>
      <c r="I66" t="s">
        <v>97</v>
      </c>
      <c r="J66">
        <v>10205</v>
      </c>
    </row>
    <row r="67" spans="1:10" x14ac:dyDescent="0.2">
      <c r="A67">
        <v>94035</v>
      </c>
      <c r="B67" s="12">
        <v>44341</v>
      </c>
      <c r="C67" s="12">
        <v>44341</v>
      </c>
      <c r="D67" t="s">
        <v>24</v>
      </c>
      <c r="E67" t="s">
        <v>34</v>
      </c>
      <c r="G67">
        <f>YEAR(Absences[[#This Row],[Absent de]])</f>
        <v>2021</v>
      </c>
      <c r="H67" t="str">
        <f>TEXT(Absences[[#This Row],[Absent de]],"mmmm")</f>
        <v>mai</v>
      </c>
      <c r="I67" t="s">
        <v>103</v>
      </c>
      <c r="J67">
        <v>10802</v>
      </c>
    </row>
    <row r="68" spans="1:10" x14ac:dyDescent="0.2">
      <c r="A68">
        <v>93474</v>
      </c>
      <c r="B68" s="12">
        <v>44341</v>
      </c>
      <c r="C68" s="12">
        <v>44347</v>
      </c>
      <c r="D68" t="s">
        <v>21</v>
      </c>
      <c r="E68" t="s">
        <v>34</v>
      </c>
      <c r="G68">
        <f>YEAR(Absences[[#This Row],[Absent de]])</f>
        <v>2021</v>
      </c>
      <c r="H68" t="str">
        <f>TEXT(Absences[[#This Row],[Absent de]],"mmmm")</f>
        <v>mai</v>
      </c>
      <c r="I68" t="s">
        <v>98</v>
      </c>
      <c r="J68">
        <v>10205</v>
      </c>
    </row>
    <row r="69" spans="1:10" x14ac:dyDescent="0.2">
      <c r="A69">
        <v>93888</v>
      </c>
      <c r="B69" s="12">
        <v>44342</v>
      </c>
      <c r="C69" s="12">
        <v>44342</v>
      </c>
      <c r="D69" t="s">
        <v>24</v>
      </c>
      <c r="E69" t="s">
        <v>34</v>
      </c>
      <c r="F69" t="s">
        <v>125</v>
      </c>
      <c r="G69">
        <f>YEAR(Absences[[#This Row],[Absent de]])</f>
        <v>2021</v>
      </c>
      <c r="H69" t="str">
        <f>TEXT(Absences[[#This Row],[Absent de]],"mmmm")</f>
        <v>mai</v>
      </c>
      <c r="I69" t="s">
        <v>97</v>
      </c>
      <c r="J69">
        <v>10802</v>
      </c>
    </row>
    <row r="70" spans="1:10" x14ac:dyDescent="0.2">
      <c r="A70">
        <v>92475</v>
      </c>
      <c r="B70" s="12">
        <v>44344</v>
      </c>
      <c r="C70" s="12">
        <v>44344</v>
      </c>
      <c r="D70" t="s">
        <v>20</v>
      </c>
      <c r="E70" t="s">
        <v>78</v>
      </c>
      <c r="G70">
        <f>YEAR(Absences[[#This Row],[Absent de]])</f>
        <v>2021</v>
      </c>
      <c r="H70" t="str">
        <f>TEXT(Absences[[#This Row],[Absent de]],"mmmm")</f>
        <v>mai</v>
      </c>
      <c r="I70" t="s">
        <v>98</v>
      </c>
      <c r="J70">
        <v>10205</v>
      </c>
    </row>
    <row r="71" spans="1:10" x14ac:dyDescent="0.2">
      <c r="A71">
        <v>93888</v>
      </c>
      <c r="B71" s="12">
        <v>44347</v>
      </c>
      <c r="C71" s="12">
        <v>44347</v>
      </c>
      <c r="D71" t="s">
        <v>24</v>
      </c>
      <c r="E71" t="s">
        <v>34</v>
      </c>
      <c r="F71" t="s">
        <v>125</v>
      </c>
      <c r="G71">
        <f>YEAR(Absences[[#This Row],[Absent de]])</f>
        <v>2021</v>
      </c>
      <c r="H71" t="str">
        <f>TEXT(Absences[[#This Row],[Absent de]],"mmmm")</f>
        <v>mai</v>
      </c>
      <c r="I71" t="s">
        <v>97</v>
      </c>
      <c r="J71">
        <v>10802</v>
      </c>
    </row>
    <row r="72" spans="1:10" x14ac:dyDescent="0.2">
      <c r="A72">
        <v>5953</v>
      </c>
      <c r="B72" s="12">
        <v>44347</v>
      </c>
      <c r="C72" s="12">
        <v>44347</v>
      </c>
      <c r="D72" t="s">
        <v>20</v>
      </c>
      <c r="E72" t="s">
        <v>78</v>
      </c>
      <c r="G72">
        <f>YEAR(Absences[[#This Row],[Absent de]])</f>
        <v>2021</v>
      </c>
      <c r="H72" t="str">
        <f>TEXT(Absences[[#This Row],[Absent de]],"mmmm")</f>
        <v>mai</v>
      </c>
      <c r="I72" t="s">
        <v>101</v>
      </c>
      <c r="J72">
        <v>10205</v>
      </c>
    </row>
    <row r="73" spans="1:10" x14ac:dyDescent="0.2">
      <c r="A73">
        <v>5943</v>
      </c>
      <c r="B73" s="12">
        <v>44348</v>
      </c>
      <c r="C73" s="12">
        <v>44348</v>
      </c>
      <c r="D73" t="s">
        <v>19</v>
      </c>
      <c r="E73" t="s">
        <v>34</v>
      </c>
      <c r="G73">
        <f>YEAR(Absences[[#This Row],[Absent de]])</f>
        <v>2021</v>
      </c>
      <c r="H73" t="str">
        <f>TEXT(Absences[[#This Row],[Absent de]],"mmmm")</f>
        <v>juin</v>
      </c>
      <c r="I73" t="s">
        <v>102</v>
      </c>
      <c r="J73">
        <v>10205</v>
      </c>
    </row>
    <row r="74" spans="1:10" x14ac:dyDescent="0.2">
      <c r="A74">
        <v>93474</v>
      </c>
      <c r="B74" s="12">
        <v>44348</v>
      </c>
      <c r="C74" s="12">
        <v>44377</v>
      </c>
      <c r="D74" t="s">
        <v>21</v>
      </c>
      <c r="E74" t="s">
        <v>34</v>
      </c>
      <c r="G74">
        <f>YEAR(Absences[[#This Row],[Absent de]])</f>
        <v>2021</v>
      </c>
      <c r="H74" t="str">
        <f>TEXT(Absences[[#This Row],[Absent de]],"mmmm")</f>
        <v>juin</v>
      </c>
      <c r="I74" t="s">
        <v>98</v>
      </c>
      <c r="J74">
        <v>10205</v>
      </c>
    </row>
    <row r="75" spans="1:10" x14ac:dyDescent="0.2">
      <c r="A75">
        <v>93757</v>
      </c>
      <c r="B75" s="12">
        <v>44348</v>
      </c>
      <c r="C75" s="12">
        <v>44348</v>
      </c>
      <c r="D75" t="s">
        <v>24</v>
      </c>
      <c r="E75" t="s">
        <v>34</v>
      </c>
      <c r="F75" t="s">
        <v>125</v>
      </c>
      <c r="G75">
        <f>YEAR(Absences[[#This Row],[Absent de]])</f>
        <v>2021</v>
      </c>
      <c r="H75" t="str">
        <f>TEXT(Absences[[#This Row],[Absent de]],"mmmm")</f>
        <v>juin</v>
      </c>
      <c r="I75" t="s">
        <v>99</v>
      </c>
      <c r="J75">
        <v>10205</v>
      </c>
    </row>
    <row r="76" spans="1:10" x14ac:dyDescent="0.2">
      <c r="A76">
        <v>94035</v>
      </c>
      <c r="B76" s="12">
        <v>44348</v>
      </c>
      <c r="C76" s="12">
        <v>44348</v>
      </c>
      <c r="D76" t="s">
        <v>24</v>
      </c>
      <c r="E76" t="s">
        <v>34</v>
      </c>
      <c r="G76">
        <f>YEAR(Absences[[#This Row],[Absent de]])</f>
        <v>2021</v>
      </c>
      <c r="H76" t="str">
        <f>TEXT(Absences[[#This Row],[Absent de]],"mmmm")</f>
        <v>juin</v>
      </c>
      <c r="I76" t="s">
        <v>103</v>
      </c>
      <c r="J76">
        <v>10802</v>
      </c>
    </row>
    <row r="77" spans="1:10" x14ac:dyDescent="0.2">
      <c r="A77">
        <v>93757</v>
      </c>
      <c r="B77" s="12">
        <v>44355</v>
      </c>
      <c r="C77" s="12">
        <v>44355</v>
      </c>
      <c r="D77" t="s">
        <v>24</v>
      </c>
      <c r="E77" t="s">
        <v>34</v>
      </c>
      <c r="F77" t="s">
        <v>125</v>
      </c>
      <c r="G77">
        <f>YEAR(Absences[[#This Row],[Absent de]])</f>
        <v>2021</v>
      </c>
      <c r="H77" t="str">
        <f>TEXT(Absences[[#This Row],[Absent de]],"mmmm")</f>
        <v>juin</v>
      </c>
      <c r="I77" t="s">
        <v>99</v>
      </c>
      <c r="J77">
        <v>10205</v>
      </c>
    </row>
    <row r="78" spans="1:10" x14ac:dyDescent="0.2">
      <c r="A78">
        <v>94035</v>
      </c>
      <c r="B78" s="12">
        <v>44355</v>
      </c>
      <c r="C78" s="12">
        <v>44355</v>
      </c>
      <c r="D78" t="s">
        <v>24</v>
      </c>
      <c r="E78" t="s">
        <v>34</v>
      </c>
      <c r="G78">
        <f>YEAR(Absences[[#This Row],[Absent de]])</f>
        <v>2021</v>
      </c>
      <c r="H78" t="str">
        <f>TEXT(Absences[[#This Row],[Absent de]],"mmmm")</f>
        <v>juin</v>
      </c>
      <c r="I78" t="s">
        <v>103</v>
      </c>
      <c r="J78">
        <v>10802</v>
      </c>
    </row>
    <row r="79" spans="1:10" x14ac:dyDescent="0.2">
      <c r="A79">
        <v>93757</v>
      </c>
      <c r="B79" s="12">
        <v>44362</v>
      </c>
      <c r="C79" s="12">
        <v>44362</v>
      </c>
      <c r="D79" t="s">
        <v>24</v>
      </c>
      <c r="E79" t="s">
        <v>34</v>
      </c>
      <c r="F79" t="s">
        <v>125</v>
      </c>
      <c r="G79">
        <f>YEAR(Absences[[#This Row],[Absent de]])</f>
        <v>2021</v>
      </c>
      <c r="H79" t="str">
        <f>TEXT(Absences[[#This Row],[Absent de]],"mmmm")</f>
        <v>juin</v>
      </c>
      <c r="I79" t="s">
        <v>99</v>
      </c>
      <c r="J79">
        <v>10205</v>
      </c>
    </row>
    <row r="80" spans="1:10" x14ac:dyDescent="0.2">
      <c r="A80">
        <v>94035</v>
      </c>
      <c r="B80" s="12">
        <v>44362</v>
      </c>
      <c r="C80" s="12">
        <v>44362</v>
      </c>
      <c r="D80" t="s">
        <v>24</v>
      </c>
      <c r="E80" t="s">
        <v>34</v>
      </c>
      <c r="G80">
        <f>YEAR(Absences[[#This Row],[Absent de]])</f>
        <v>2021</v>
      </c>
      <c r="H80" t="str">
        <f>TEXT(Absences[[#This Row],[Absent de]],"mmmm")</f>
        <v>juin</v>
      </c>
      <c r="I80" t="s">
        <v>103</v>
      </c>
      <c r="J80">
        <v>10802</v>
      </c>
    </row>
    <row r="81" spans="1:10" x14ac:dyDescent="0.2">
      <c r="A81">
        <v>93757</v>
      </c>
      <c r="B81" s="12">
        <v>44369</v>
      </c>
      <c r="C81" s="12">
        <v>44369</v>
      </c>
      <c r="D81" t="s">
        <v>24</v>
      </c>
      <c r="E81" t="s">
        <v>34</v>
      </c>
      <c r="F81" t="s">
        <v>125</v>
      </c>
      <c r="G81">
        <f>YEAR(Absences[[#This Row],[Absent de]])</f>
        <v>2021</v>
      </c>
      <c r="H81" t="str">
        <f>TEXT(Absences[[#This Row],[Absent de]],"mmmm")</f>
        <v>juin</v>
      </c>
      <c r="I81" t="s">
        <v>99</v>
      </c>
      <c r="J81">
        <v>10205</v>
      </c>
    </row>
    <row r="82" spans="1:10" x14ac:dyDescent="0.2">
      <c r="A82">
        <v>94035</v>
      </c>
      <c r="B82" s="12">
        <v>44369</v>
      </c>
      <c r="C82" s="12">
        <v>44369</v>
      </c>
      <c r="D82" t="s">
        <v>24</v>
      </c>
      <c r="E82" t="s">
        <v>34</v>
      </c>
      <c r="G82">
        <f>YEAR(Absences[[#This Row],[Absent de]])</f>
        <v>2021</v>
      </c>
      <c r="H82" t="str">
        <f>TEXT(Absences[[#This Row],[Absent de]],"mmmm")</f>
        <v>juin</v>
      </c>
      <c r="I82" t="s">
        <v>103</v>
      </c>
      <c r="J82">
        <v>10802</v>
      </c>
    </row>
    <row r="83" spans="1:10" x14ac:dyDescent="0.2">
      <c r="A83">
        <v>92368</v>
      </c>
      <c r="B83" s="12">
        <v>44370</v>
      </c>
      <c r="C83" s="12">
        <v>44370</v>
      </c>
      <c r="D83" t="s">
        <v>21</v>
      </c>
      <c r="E83" t="s">
        <v>78</v>
      </c>
      <c r="F83" t="s">
        <v>125</v>
      </c>
      <c r="G83">
        <f>YEAR(Absences[[#This Row],[Absent de]])</f>
        <v>2021</v>
      </c>
      <c r="H83" t="str">
        <f>TEXT(Absences[[#This Row],[Absent de]],"mmmm")</f>
        <v>juin</v>
      </c>
      <c r="I83" t="s">
        <v>99</v>
      </c>
      <c r="J83">
        <v>10205</v>
      </c>
    </row>
    <row r="84" spans="1:10" x14ac:dyDescent="0.2">
      <c r="A84">
        <v>93757</v>
      </c>
      <c r="B84" s="12">
        <v>44370</v>
      </c>
      <c r="C84" s="12">
        <v>44376</v>
      </c>
      <c r="D84" t="s">
        <v>19</v>
      </c>
      <c r="E84" t="s">
        <v>34</v>
      </c>
      <c r="G84">
        <f>YEAR(Absences[[#This Row],[Absent de]])</f>
        <v>2021</v>
      </c>
      <c r="H84" t="str">
        <f>TEXT(Absences[[#This Row],[Absent de]],"mmmm")</f>
        <v>juin</v>
      </c>
      <c r="I84" t="s">
        <v>99</v>
      </c>
      <c r="J84">
        <v>10205</v>
      </c>
    </row>
    <row r="85" spans="1:10" x14ac:dyDescent="0.2">
      <c r="A85">
        <v>93804</v>
      </c>
      <c r="B85" s="12">
        <v>44375</v>
      </c>
      <c r="C85" s="12">
        <v>44376</v>
      </c>
      <c r="D85" t="s">
        <v>19</v>
      </c>
      <c r="E85" t="s">
        <v>34</v>
      </c>
      <c r="G85">
        <f>YEAR(Absences[[#This Row],[Absent de]])</f>
        <v>2021</v>
      </c>
      <c r="H85" t="str">
        <f>TEXT(Absences[[#This Row],[Absent de]],"mmmm")</f>
        <v>juin</v>
      </c>
      <c r="I85" t="s">
        <v>97</v>
      </c>
      <c r="J85">
        <v>10205</v>
      </c>
    </row>
    <row r="86" spans="1:10" x14ac:dyDescent="0.2">
      <c r="A86">
        <v>93474</v>
      </c>
      <c r="B86" s="12">
        <v>44378</v>
      </c>
      <c r="C86" s="12">
        <v>44407</v>
      </c>
      <c r="D86" t="s">
        <v>21</v>
      </c>
      <c r="E86" t="s">
        <v>34</v>
      </c>
      <c r="G86">
        <f>YEAR(Absences[[#This Row],[Absent de]])</f>
        <v>2021</v>
      </c>
      <c r="H86" t="str">
        <f>TEXT(Absences[[#This Row],[Absent de]],"mmmm")</f>
        <v>juillet</v>
      </c>
      <c r="I86" t="s">
        <v>98</v>
      </c>
      <c r="J86">
        <v>10205</v>
      </c>
    </row>
    <row r="87" spans="1:10" x14ac:dyDescent="0.2">
      <c r="A87">
        <v>93757</v>
      </c>
      <c r="B87" s="12">
        <v>44379</v>
      </c>
      <c r="C87" s="12">
        <v>44379</v>
      </c>
      <c r="D87" t="s">
        <v>24</v>
      </c>
      <c r="E87" t="s">
        <v>34</v>
      </c>
      <c r="F87" t="s">
        <v>125</v>
      </c>
      <c r="G87">
        <f>YEAR(Absences[[#This Row],[Absent de]])</f>
        <v>2021</v>
      </c>
      <c r="H87" t="str">
        <f>TEXT(Absences[[#This Row],[Absent de]],"mmmm")</f>
        <v>juillet</v>
      </c>
      <c r="I87" t="s">
        <v>99</v>
      </c>
      <c r="J87">
        <v>10205</v>
      </c>
    </row>
    <row r="88" spans="1:10" x14ac:dyDescent="0.2">
      <c r="A88">
        <v>92368</v>
      </c>
      <c r="B88" s="12">
        <v>44382</v>
      </c>
      <c r="C88" s="12">
        <v>44386</v>
      </c>
      <c r="D88" t="s">
        <v>19</v>
      </c>
      <c r="E88" t="s">
        <v>34</v>
      </c>
      <c r="G88">
        <f>YEAR(Absences[[#This Row],[Absent de]])</f>
        <v>2021</v>
      </c>
      <c r="H88" t="str">
        <f>TEXT(Absences[[#This Row],[Absent de]],"mmmm")</f>
        <v>juillet</v>
      </c>
      <c r="I88" t="s">
        <v>99</v>
      </c>
      <c r="J88">
        <v>10205</v>
      </c>
    </row>
    <row r="89" spans="1:10" x14ac:dyDescent="0.2">
      <c r="A89">
        <v>94035</v>
      </c>
      <c r="B89" s="12">
        <v>44386</v>
      </c>
      <c r="C89" s="12">
        <v>44386</v>
      </c>
      <c r="D89" t="s">
        <v>19</v>
      </c>
      <c r="E89" t="s">
        <v>34</v>
      </c>
      <c r="F89" t="s">
        <v>125</v>
      </c>
      <c r="G89">
        <f>YEAR(Absences[[#This Row],[Absent de]])</f>
        <v>2021</v>
      </c>
      <c r="H89" t="str">
        <f>TEXT(Absences[[#This Row],[Absent de]],"mmmm")</f>
        <v>juillet</v>
      </c>
      <c r="I89" t="s">
        <v>103</v>
      </c>
      <c r="J89">
        <v>10802</v>
      </c>
    </row>
    <row r="90" spans="1:10" x14ac:dyDescent="0.2">
      <c r="A90">
        <v>92475</v>
      </c>
      <c r="B90" s="12">
        <v>44389</v>
      </c>
      <c r="C90" s="12">
        <v>44407</v>
      </c>
      <c r="D90" t="s">
        <v>19</v>
      </c>
      <c r="E90" t="s">
        <v>34</v>
      </c>
      <c r="G90">
        <f>YEAR(Absences[[#This Row],[Absent de]])</f>
        <v>2021</v>
      </c>
      <c r="H90" t="str">
        <f>TEXT(Absences[[#This Row],[Absent de]],"mmmm")</f>
        <v>juillet</v>
      </c>
      <c r="I90" t="s">
        <v>98</v>
      </c>
      <c r="J90">
        <v>10205</v>
      </c>
    </row>
    <row r="91" spans="1:10" x14ac:dyDescent="0.2">
      <c r="A91">
        <v>92306</v>
      </c>
      <c r="B91" s="12">
        <v>44389</v>
      </c>
      <c r="C91" s="12">
        <v>44407</v>
      </c>
      <c r="D91" t="s">
        <v>19</v>
      </c>
      <c r="E91" t="s">
        <v>34</v>
      </c>
      <c r="G91">
        <f>YEAR(Absences[[#This Row],[Absent de]])</f>
        <v>2021</v>
      </c>
      <c r="H91" t="str">
        <f>TEXT(Absences[[#This Row],[Absent de]],"mmmm")</f>
        <v>juillet</v>
      </c>
      <c r="I91" t="s">
        <v>97</v>
      </c>
      <c r="J91">
        <v>10205</v>
      </c>
    </row>
    <row r="92" spans="1:10" x14ac:dyDescent="0.2">
      <c r="A92">
        <v>93888</v>
      </c>
      <c r="B92" s="12">
        <v>44392</v>
      </c>
      <c r="C92" s="12">
        <v>44396</v>
      </c>
      <c r="D92" t="s">
        <v>20</v>
      </c>
      <c r="E92" t="s">
        <v>34</v>
      </c>
      <c r="G92">
        <f>YEAR(Absences[[#This Row],[Absent de]])</f>
        <v>2021</v>
      </c>
      <c r="H92" t="str">
        <f>TEXT(Absences[[#This Row],[Absent de]],"mmmm")</f>
        <v>juillet</v>
      </c>
      <c r="I92" t="s">
        <v>97</v>
      </c>
      <c r="J92">
        <v>10802</v>
      </c>
    </row>
    <row r="93" spans="1:10" x14ac:dyDescent="0.2">
      <c r="A93">
        <v>4120</v>
      </c>
      <c r="B93" s="12">
        <v>44396</v>
      </c>
      <c r="C93" s="12">
        <v>44414</v>
      </c>
      <c r="D93" t="s">
        <v>19</v>
      </c>
      <c r="E93" t="s">
        <v>34</v>
      </c>
      <c r="G93">
        <f>YEAR(Absences[[#This Row],[Absent de]])</f>
        <v>2021</v>
      </c>
      <c r="H93" t="str">
        <f>TEXT(Absences[[#This Row],[Absent de]],"mmmm")</f>
        <v>juillet</v>
      </c>
      <c r="I93" t="s">
        <v>97</v>
      </c>
      <c r="J93">
        <v>10205</v>
      </c>
    </row>
    <row r="94" spans="1:10" x14ac:dyDescent="0.2">
      <c r="A94">
        <v>5943</v>
      </c>
      <c r="B94" s="12">
        <v>44396</v>
      </c>
      <c r="C94" s="12">
        <v>44414</v>
      </c>
      <c r="D94" t="s">
        <v>19</v>
      </c>
      <c r="E94" t="s">
        <v>34</v>
      </c>
      <c r="G94">
        <f>YEAR(Absences[[#This Row],[Absent de]])</f>
        <v>2021</v>
      </c>
      <c r="H94" t="str">
        <f>TEXT(Absences[[#This Row],[Absent de]],"mmmm")</f>
        <v>juillet</v>
      </c>
      <c r="I94" t="s">
        <v>102</v>
      </c>
      <c r="J94">
        <v>10205</v>
      </c>
    </row>
    <row r="95" spans="1:10" x14ac:dyDescent="0.2">
      <c r="A95">
        <v>94035</v>
      </c>
      <c r="B95" s="12">
        <v>44396</v>
      </c>
      <c r="C95" s="12">
        <v>44414</v>
      </c>
      <c r="D95" t="s">
        <v>19</v>
      </c>
      <c r="E95" t="s">
        <v>34</v>
      </c>
      <c r="G95">
        <f>YEAR(Absences[[#This Row],[Absent de]])</f>
        <v>2021</v>
      </c>
      <c r="H95" t="str">
        <f>TEXT(Absences[[#This Row],[Absent de]],"mmmm")</f>
        <v>juillet</v>
      </c>
      <c r="I95" t="s">
        <v>103</v>
      </c>
      <c r="J95">
        <v>10802</v>
      </c>
    </row>
    <row r="96" spans="1:10" x14ac:dyDescent="0.2">
      <c r="A96">
        <v>93888</v>
      </c>
      <c r="B96" s="12">
        <v>44397</v>
      </c>
      <c r="C96" s="12">
        <v>44407</v>
      </c>
      <c r="D96" t="s">
        <v>19</v>
      </c>
      <c r="E96" t="s">
        <v>34</v>
      </c>
      <c r="G96">
        <f>YEAR(Absences[[#This Row],[Absent de]])</f>
        <v>2021</v>
      </c>
      <c r="H96" t="str">
        <f>TEXT(Absences[[#This Row],[Absent de]],"mmmm")</f>
        <v>juillet</v>
      </c>
      <c r="I96" t="s">
        <v>97</v>
      </c>
      <c r="J96">
        <v>10802</v>
      </c>
    </row>
    <row r="97" spans="1:10" x14ac:dyDescent="0.2">
      <c r="A97">
        <v>9747</v>
      </c>
      <c r="B97" s="12">
        <v>44403</v>
      </c>
      <c r="C97" s="12">
        <v>44407</v>
      </c>
      <c r="D97" t="s">
        <v>19</v>
      </c>
      <c r="E97" t="s">
        <v>34</v>
      </c>
      <c r="G97">
        <f>YEAR(Absences[[#This Row],[Absent de]])</f>
        <v>2021</v>
      </c>
      <c r="H97" t="str">
        <f>TEXT(Absences[[#This Row],[Absent de]],"mmmm")</f>
        <v>juillet</v>
      </c>
      <c r="I97" t="s">
        <v>97</v>
      </c>
      <c r="J97">
        <v>10205</v>
      </c>
    </row>
    <row r="98" spans="1:10" x14ac:dyDescent="0.2">
      <c r="A98">
        <v>92368</v>
      </c>
      <c r="B98" s="12">
        <v>44410</v>
      </c>
      <c r="C98" s="12">
        <v>44410</v>
      </c>
      <c r="D98" t="s">
        <v>19</v>
      </c>
      <c r="E98" t="s">
        <v>34</v>
      </c>
      <c r="G98">
        <f>YEAR(Absences[[#This Row],[Absent de]])</f>
        <v>2021</v>
      </c>
      <c r="H98" t="str">
        <f>TEXT(Absences[[#This Row],[Absent de]],"mmmm")</f>
        <v>août</v>
      </c>
      <c r="I98" t="s">
        <v>99</v>
      </c>
      <c r="J98">
        <v>10205</v>
      </c>
    </row>
    <row r="99" spans="1:10" x14ac:dyDescent="0.2">
      <c r="A99">
        <v>93757</v>
      </c>
      <c r="B99" s="12">
        <v>44431</v>
      </c>
      <c r="C99" s="12">
        <v>44442</v>
      </c>
      <c r="D99" t="s">
        <v>19</v>
      </c>
      <c r="E99" t="s">
        <v>34</v>
      </c>
      <c r="G99">
        <f>YEAR(Absences[[#This Row],[Absent de]])</f>
        <v>2021</v>
      </c>
      <c r="H99" t="str">
        <f>TEXT(Absences[[#This Row],[Absent de]],"mmmm")</f>
        <v>août</v>
      </c>
      <c r="I99" t="s">
        <v>99</v>
      </c>
      <c r="J99">
        <v>10205</v>
      </c>
    </row>
    <row r="100" spans="1:10" x14ac:dyDescent="0.2">
      <c r="A100">
        <v>5953</v>
      </c>
      <c r="B100" s="12">
        <v>44382</v>
      </c>
      <c r="C100" s="12">
        <v>44393</v>
      </c>
      <c r="D100" t="s">
        <v>19</v>
      </c>
      <c r="E100" t="s">
        <v>34</v>
      </c>
      <c r="G100">
        <f>YEAR(Absences[[#This Row],[Absent de]])</f>
        <v>2021</v>
      </c>
      <c r="H100" t="str">
        <f>TEXT(Absences[[#This Row],[Absent de]],"mmmm")</f>
        <v>juillet</v>
      </c>
      <c r="I100" t="s">
        <v>101</v>
      </c>
      <c r="J100">
        <v>10205</v>
      </c>
    </row>
    <row r="101" spans="1:10" x14ac:dyDescent="0.2">
      <c r="A101">
        <v>5943</v>
      </c>
      <c r="B101" s="12">
        <v>44358</v>
      </c>
      <c r="C101" s="12">
        <v>44358</v>
      </c>
      <c r="D101" t="s">
        <v>19</v>
      </c>
      <c r="E101" t="s">
        <v>34</v>
      </c>
      <c r="G101">
        <f>YEAR(Absences[[#This Row],[Absent de]])</f>
        <v>2021</v>
      </c>
      <c r="H101" t="str">
        <f>TEXT(Absences[[#This Row],[Absent de]],"mmmm")</f>
        <v>juin</v>
      </c>
      <c r="I101" t="s">
        <v>102</v>
      </c>
      <c r="J101">
        <v>10205</v>
      </c>
    </row>
    <row r="102" spans="1:10" x14ac:dyDescent="0.2">
      <c r="A102">
        <v>94035</v>
      </c>
      <c r="B102" s="12">
        <v>44375</v>
      </c>
      <c r="C102" s="12">
        <v>44375</v>
      </c>
      <c r="D102" t="s">
        <v>24</v>
      </c>
      <c r="E102" t="s">
        <v>34</v>
      </c>
      <c r="F102" t="s">
        <v>125</v>
      </c>
      <c r="G102">
        <f>YEAR(Absences[[#This Row],[Absent de]])</f>
        <v>2021</v>
      </c>
      <c r="H102" t="str">
        <f>TEXT(Absences[[#This Row],[Absent de]],"mmmm")</f>
        <v>juin</v>
      </c>
      <c r="I102" t="s">
        <v>103</v>
      </c>
      <c r="J102">
        <v>10802</v>
      </c>
    </row>
    <row r="103" spans="1:10" x14ac:dyDescent="0.2">
      <c r="A103">
        <v>94035</v>
      </c>
      <c r="B103" s="12">
        <v>44377</v>
      </c>
      <c r="C103" s="12">
        <v>44377</v>
      </c>
      <c r="D103" t="s">
        <v>24</v>
      </c>
      <c r="E103" t="s">
        <v>34</v>
      </c>
      <c r="F103" t="s">
        <v>125</v>
      </c>
      <c r="G103">
        <f>YEAR(Absences[[#This Row],[Absent de]])</f>
        <v>2021</v>
      </c>
      <c r="H103" t="str">
        <f>TEXT(Absences[[#This Row],[Absent de]],"mmmm")</f>
        <v>juin</v>
      </c>
      <c r="I103" t="s">
        <v>103</v>
      </c>
      <c r="J103">
        <v>10802</v>
      </c>
    </row>
    <row r="104" spans="1:10" x14ac:dyDescent="0.2">
      <c r="A104">
        <v>94035</v>
      </c>
      <c r="B104" s="12">
        <v>44379</v>
      </c>
      <c r="C104" s="12">
        <v>44379</v>
      </c>
      <c r="D104" t="s">
        <v>24</v>
      </c>
      <c r="E104" t="s">
        <v>34</v>
      </c>
      <c r="F104" t="s">
        <v>125</v>
      </c>
      <c r="G104">
        <f>YEAR(Absences[[#This Row],[Absent de]])</f>
        <v>2021</v>
      </c>
      <c r="H104" t="str">
        <f>TEXT(Absences[[#This Row],[Absent de]],"mmmm")</f>
        <v>juillet</v>
      </c>
      <c r="I104" t="s">
        <v>103</v>
      </c>
      <c r="J104">
        <v>10802</v>
      </c>
    </row>
    <row r="105" spans="1:10" x14ac:dyDescent="0.2">
      <c r="A105">
        <v>94035</v>
      </c>
      <c r="B105" s="12">
        <v>44382</v>
      </c>
      <c r="C105" s="12">
        <v>44382</v>
      </c>
      <c r="D105" t="s">
        <v>24</v>
      </c>
      <c r="E105" t="s">
        <v>34</v>
      </c>
      <c r="F105" t="s">
        <v>125</v>
      </c>
      <c r="G105">
        <f>YEAR(Absences[[#This Row],[Absent de]])</f>
        <v>2021</v>
      </c>
      <c r="H105" t="str">
        <f>TEXT(Absences[[#This Row],[Absent de]],"mmmm")</f>
        <v>juillet</v>
      </c>
      <c r="I105" t="s">
        <v>103</v>
      </c>
      <c r="J105">
        <v>10802</v>
      </c>
    </row>
    <row r="106" spans="1:10" x14ac:dyDescent="0.2">
      <c r="A106">
        <v>92306</v>
      </c>
      <c r="B106" s="12">
        <v>44372</v>
      </c>
      <c r="C106" s="12">
        <v>44372</v>
      </c>
      <c r="D106" t="s">
        <v>19</v>
      </c>
      <c r="E106" t="s">
        <v>78</v>
      </c>
      <c r="F106" t="s">
        <v>125</v>
      </c>
      <c r="G106">
        <f>YEAR(Absences[[#This Row],[Absent de]])</f>
        <v>2021</v>
      </c>
      <c r="H106" t="str">
        <f>TEXT(Absences[[#This Row],[Absent de]],"mmmm")</f>
        <v>juin</v>
      </c>
      <c r="I106" t="s">
        <v>97</v>
      </c>
      <c r="J106">
        <v>10205</v>
      </c>
    </row>
    <row r="107" spans="1:10" x14ac:dyDescent="0.2">
      <c r="A107">
        <v>93080</v>
      </c>
      <c r="B107" s="12">
        <v>44365</v>
      </c>
      <c r="C107" s="12">
        <v>44365</v>
      </c>
      <c r="D107" t="s">
        <v>21</v>
      </c>
      <c r="E107" t="s">
        <v>34</v>
      </c>
      <c r="G107">
        <f>YEAR(Absences[[#This Row],[Absent de]])</f>
        <v>2021</v>
      </c>
      <c r="H107" t="str">
        <f>TEXT(Absences[[#This Row],[Absent de]],"mmmm")</f>
        <v>juin</v>
      </c>
      <c r="I107" t="s">
        <v>98</v>
      </c>
      <c r="J107">
        <v>10205</v>
      </c>
    </row>
    <row r="108" spans="1:10" x14ac:dyDescent="0.2">
      <c r="A108">
        <v>93962</v>
      </c>
      <c r="B108" s="12">
        <v>44368</v>
      </c>
      <c r="C108" s="12">
        <v>44368</v>
      </c>
      <c r="D108" t="s">
        <v>21</v>
      </c>
      <c r="E108" t="s">
        <v>34</v>
      </c>
      <c r="G108">
        <f>YEAR(Absences[[#This Row],[Absent de]])</f>
        <v>2021</v>
      </c>
      <c r="H108" t="str">
        <f>TEXT(Absences[[#This Row],[Absent de]],"mmmm")</f>
        <v>juin</v>
      </c>
      <c r="I108" t="s">
        <v>97</v>
      </c>
      <c r="J108">
        <v>10205</v>
      </c>
    </row>
    <row r="109" spans="1:10" x14ac:dyDescent="0.2">
      <c r="A109">
        <v>92475</v>
      </c>
      <c r="B109" s="12">
        <v>44368</v>
      </c>
      <c r="C109" s="12">
        <v>44368</v>
      </c>
      <c r="D109" t="s">
        <v>19</v>
      </c>
      <c r="E109" t="s">
        <v>34</v>
      </c>
      <c r="G109">
        <f>YEAR(Absences[[#This Row],[Absent de]])</f>
        <v>2021</v>
      </c>
      <c r="H109" t="str">
        <f>TEXT(Absences[[#This Row],[Absent de]],"mmmm")</f>
        <v>juin</v>
      </c>
      <c r="I109" t="s">
        <v>98</v>
      </c>
      <c r="J109">
        <v>10205</v>
      </c>
    </row>
    <row r="110" spans="1:10" x14ac:dyDescent="0.2">
      <c r="A110">
        <v>93732</v>
      </c>
      <c r="B110" s="12">
        <v>44369</v>
      </c>
      <c r="C110" s="12">
        <v>44369</v>
      </c>
      <c r="D110" t="s">
        <v>20</v>
      </c>
      <c r="E110" t="s">
        <v>78</v>
      </c>
      <c r="G110">
        <f>YEAR(Absences[[#This Row],[Absent de]])</f>
        <v>2021</v>
      </c>
      <c r="H110" t="str">
        <f>TEXT(Absences[[#This Row],[Absent de]],"mmmm")</f>
        <v>juin</v>
      </c>
      <c r="I110" t="s">
        <v>98</v>
      </c>
      <c r="J110">
        <v>10205</v>
      </c>
    </row>
    <row r="111" spans="1:10" x14ac:dyDescent="0.2">
      <c r="A111">
        <v>93732</v>
      </c>
      <c r="B111" s="12">
        <v>44371</v>
      </c>
      <c r="C111" s="12">
        <v>44371</v>
      </c>
      <c r="D111" t="s">
        <v>20</v>
      </c>
      <c r="E111" t="s">
        <v>34</v>
      </c>
      <c r="G111">
        <f>YEAR(Absences[[#This Row],[Absent de]])</f>
        <v>2021</v>
      </c>
      <c r="H111" t="str">
        <f>TEXT(Absences[[#This Row],[Absent de]],"mmmm")</f>
        <v>juin</v>
      </c>
      <c r="I111" t="s">
        <v>98</v>
      </c>
      <c r="J111">
        <v>10205</v>
      </c>
    </row>
    <row r="112" spans="1:10" x14ac:dyDescent="0.2">
      <c r="A112">
        <v>93888</v>
      </c>
      <c r="B112" s="12">
        <v>44372</v>
      </c>
      <c r="C112" s="12">
        <v>44372</v>
      </c>
      <c r="D112" t="s">
        <v>21</v>
      </c>
      <c r="E112" t="s">
        <v>34</v>
      </c>
      <c r="G112">
        <f>YEAR(Absences[[#This Row],[Absent de]])</f>
        <v>2021</v>
      </c>
      <c r="H112" t="str">
        <f>TEXT(Absences[[#This Row],[Absent de]],"mmmm")</f>
        <v>juin</v>
      </c>
      <c r="I112" t="s">
        <v>97</v>
      </c>
      <c r="J112">
        <v>10802</v>
      </c>
    </row>
    <row r="113" spans="1:10" x14ac:dyDescent="0.2">
      <c r="A113">
        <v>92368</v>
      </c>
      <c r="B113" s="12">
        <v>44390</v>
      </c>
      <c r="C113" s="12">
        <v>44390</v>
      </c>
      <c r="D113" t="s">
        <v>21</v>
      </c>
      <c r="E113" t="s">
        <v>34</v>
      </c>
      <c r="F113" t="s">
        <v>125</v>
      </c>
      <c r="G113">
        <f>YEAR(Absences[[#This Row],[Absent de]])</f>
        <v>2021</v>
      </c>
      <c r="H113" t="str">
        <f>TEXT(Absences[[#This Row],[Absent de]],"mmmm")</f>
        <v>juillet</v>
      </c>
      <c r="I113" t="s">
        <v>99</v>
      </c>
      <c r="J113">
        <v>10205</v>
      </c>
    </row>
    <row r="114" spans="1:10" x14ac:dyDescent="0.2">
      <c r="A114">
        <v>93732</v>
      </c>
      <c r="B114" s="12">
        <v>44392</v>
      </c>
      <c r="C114" s="12">
        <v>44407</v>
      </c>
      <c r="D114" t="s">
        <v>19</v>
      </c>
      <c r="E114" t="s">
        <v>34</v>
      </c>
      <c r="F114" t="s">
        <v>125</v>
      </c>
      <c r="G114">
        <f>YEAR(Absences[[#This Row],[Absent de]])</f>
        <v>2021</v>
      </c>
      <c r="H114" t="str">
        <f>TEXT(Absences[[#This Row],[Absent de]],"mmmm")</f>
        <v>juillet</v>
      </c>
      <c r="I114" t="s">
        <v>98</v>
      </c>
      <c r="J114">
        <v>10205</v>
      </c>
    </row>
    <row r="115" spans="1:10" x14ac:dyDescent="0.2">
      <c r="A115">
        <v>4120</v>
      </c>
      <c r="B115" s="12">
        <v>44393</v>
      </c>
      <c r="C115" s="12">
        <v>44393</v>
      </c>
      <c r="D115" t="s">
        <v>19</v>
      </c>
      <c r="E115" t="s">
        <v>34</v>
      </c>
      <c r="G115">
        <f>YEAR(Absences[[#This Row],[Absent de]])</f>
        <v>2021</v>
      </c>
      <c r="H115" t="str">
        <f>TEXT(Absences[[#This Row],[Absent de]],"mmmm")</f>
        <v>juillet</v>
      </c>
      <c r="I115" t="s">
        <v>97</v>
      </c>
      <c r="J115">
        <v>10205</v>
      </c>
    </row>
    <row r="116" spans="1:10" x14ac:dyDescent="0.2">
      <c r="A116">
        <v>93804</v>
      </c>
      <c r="B116" s="12">
        <v>44378</v>
      </c>
      <c r="C116" s="12">
        <v>44378</v>
      </c>
      <c r="D116" t="s">
        <v>21</v>
      </c>
      <c r="E116" t="s">
        <v>78</v>
      </c>
      <c r="F116" t="s">
        <v>125</v>
      </c>
      <c r="G116">
        <f>YEAR(Absences[[#This Row],[Absent de]])</f>
        <v>2021</v>
      </c>
      <c r="H116" t="str">
        <f>TEXT(Absences[[#This Row],[Absent de]],"mmmm")</f>
        <v>juillet</v>
      </c>
      <c r="I116" t="s">
        <v>97</v>
      </c>
      <c r="J116">
        <v>10205</v>
      </c>
    </row>
    <row r="117" spans="1:10" x14ac:dyDescent="0.2">
      <c r="A117">
        <v>4120</v>
      </c>
      <c r="B117" s="12">
        <v>44392</v>
      </c>
      <c r="C117" s="12">
        <v>44392</v>
      </c>
      <c r="D117" t="s">
        <v>19</v>
      </c>
      <c r="E117" t="s">
        <v>34</v>
      </c>
      <c r="G117">
        <f>YEAR(Absences[[#This Row],[Absent de]])</f>
        <v>2021</v>
      </c>
      <c r="H117" t="str">
        <f>TEXT(Absences[[#This Row],[Absent de]],"mmmm")</f>
        <v>juillet</v>
      </c>
      <c r="I117" t="s">
        <v>97</v>
      </c>
      <c r="J117">
        <v>10205</v>
      </c>
    </row>
    <row r="118" spans="1:10" x14ac:dyDescent="0.2">
      <c r="A118">
        <v>92306</v>
      </c>
      <c r="B118" s="12">
        <v>44382</v>
      </c>
      <c r="C118" s="12">
        <v>44382</v>
      </c>
      <c r="D118" t="s">
        <v>21</v>
      </c>
      <c r="E118" t="s">
        <v>78</v>
      </c>
      <c r="F118" t="s">
        <v>125</v>
      </c>
      <c r="G118">
        <f>YEAR(Absences[[#This Row],[Absent de]])</f>
        <v>2021</v>
      </c>
      <c r="H118" t="str">
        <f>TEXT(Absences[[#This Row],[Absent de]],"mmmm")</f>
        <v>juillet</v>
      </c>
      <c r="I118" t="s">
        <v>97</v>
      </c>
      <c r="J118">
        <v>10205</v>
      </c>
    </row>
    <row r="119" spans="1:10" x14ac:dyDescent="0.2">
      <c r="A119">
        <v>94212</v>
      </c>
      <c r="B119" s="12">
        <v>44399</v>
      </c>
      <c r="C119" s="12">
        <v>44399</v>
      </c>
      <c r="D119" t="s">
        <v>19</v>
      </c>
      <c r="E119" t="s">
        <v>78</v>
      </c>
      <c r="G119">
        <f>YEAR(Absences[[#This Row],[Absent de]])</f>
        <v>2021</v>
      </c>
      <c r="H119" t="str">
        <f>TEXT(Absences[[#This Row],[Absent de]],"mmmm")</f>
        <v>juillet</v>
      </c>
      <c r="I119" t="s">
        <v>97</v>
      </c>
      <c r="J119">
        <v>10802</v>
      </c>
    </row>
    <row r="120" spans="1:10" x14ac:dyDescent="0.2">
      <c r="A120">
        <v>94212</v>
      </c>
      <c r="B120" s="12">
        <v>44400</v>
      </c>
      <c r="C120" s="12">
        <v>44400</v>
      </c>
      <c r="D120" t="s">
        <v>20</v>
      </c>
      <c r="E120" t="s">
        <v>34</v>
      </c>
      <c r="G120">
        <f>YEAR(Absences[[#This Row],[Absent de]])</f>
        <v>2021</v>
      </c>
      <c r="H120" t="str">
        <f>TEXT(Absences[[#This Row],[Absent de]],"mmmm")</f>
        <v>juillet</v>
      </c>
      <c r="I120" t="s">
        <v>97</v>
      </c>
      <c r="J120">
        <v>10802</v>
      </c>
    </row>
    <row r="121" spans="1:10" x14ac:dyDescent="0.2">
      <c r="A121">
        <v>94212</v>
      </c>
      <c r="B121" s="12">
        <v>44403</v>
      </c>
      <c r="C121" s="12">
        <v>44407</v>
      </c>
      <c r="D121" t="s">
        <v>19</v>
      </c>
      <c r="E121" t="s">
        <v>34</v>
      </c>
      <c r="G121">
        <f>YEAR(Absences[[#This Row],[Absent de]])</f>
        <v>2021</v>
      </c>
      <c r="H121" t="str">
        <f>TEXT(Absences[[#This Row],[Absent de]],"mmmm")</f>
        <v>juillet</v>
      </c>
      <c r="I121" t="s">
        <v>97</v>
      </c>
      <c r="J121">
        <v>10802</v>
      </c>
    </row>
    <row r="122" spans="1:10" x14ac:dyDescent="0.2">
      <c r="A122">
        <v>9747</v>
      </c>
      <c r="B122" s="12">
        <v>44400</v>
      </c>
      <c r="C122" s="12">
        <v>44400</v>
      </c>
      <c r="D122" t="s">
        <v>19</v>
      </c>
      <c r="E122" t="s">
        <v>34</v>
      </c>
      <c r="G122">
        <f>YEAR(Absences[[#This Row],[Absent de]])</f>
        <v>2021</v>
      </c>
      <c r="H122" t="str">
        <f>TEXT(Absences[[#This Row],[Absent de]],"mmmm")</f>
        <v>juillet</v>
      </c>
      <c r="I122" t="s">
        <v>97</v>
      </c>
      <c r="J122">
        <v>10205</v>
      </c>
    </row>
    <row r="123" spans="1:10" x14ac:dyDescent="0.2">
      <c r="A123">
        <v>93962</v>
      </c>
      <c r="B123" s="12">
        <v>44410</v>
      </c>
      <c r="C123" s="12">
        <v>44418</v>
      </c>
      <c r="D123" t="s">
        <v>19</v>
      </c>
      <c r="E123" t="s">
        <v>34</v>
      </c>
      <c r="G123">
        <f>YEAR(Absences[[#This Row],[Absent de]])</f>
        <v>2021</v>
      </c>
      <c r="H123" t="str">
        <f>TEXT(Absences[[#This Row],[Absent de]],"mmmm")</f>
        <v>août</v>
      </c>
      <c r="I123" t="s">
        <v>97</v>
      </c>
      <c r="J123">
        <v>10205</v>
      </c>
    </row>
    <row r="124" spans="1:10" x14ac:dyDescent="0.2">
      <c r="A124">
        <v>93080</v>
      </c>
      <c r="B124" s="12">
        <v>44431</v>
      </c>
      <c r="C124" s="12">
        <v>44435</v>
      </c>
      <c r="D124" t="s">
        <v>19</v>
      </c>
      <c r="E124" t="s">
        <v>34</v>
      </c>
      <c r="G124">
        <f>YEAR(Absences[[#This Row],[Absent de]])</f>
        <v>2021</v>
      </c>
      <c r="H124" t="str">
        <f>TEXT(Absences[[#This Row],[Absent de]],"mmmm")</f>
        <v>août</v>
      </c>
      <c r="I124" t="s">
        <v>98</v>
      </c>
      <c r="J124">
        <v>10205</v>
      </c>
    </row>
    <row r="125" spans="1:10" x14ac:dyDescent="0.2">
      <c r="A125">
        <v>94031</v>
      </c>
      <c r="B125" s="12">
        <v>44389</v>
      </c>
      <c r="C125" s="12">
        <v>44389</v>
      </c>
      <c r="D125" t="s">
        <v>19</v>
      </c>
      <c r="E125" t="s">
        <v>78</v>
      </c>
      <c r="F125" t="s">
        <v>125</v>
      </c>
      <c r="G125">
        <f>YEAR(Absences[[#This Row],[Absent de]])</f>
        <v>2021</v>
      </c>
      <c r="H125" t="str">
        <f>TEXT(Absences[[#This Row],[Absent de]],"mmmm")</f>
        <v>juillet</v>
      </c>
      <c r="I125" t="s">
        <v>98</v>
      </c>
      <c r="J125">
        <v>10205</v>
      </c>
    </row>
    <row r="126" spans="1:10" x14ac:dyDescent="0.2">
      <c r="A126">
        <v>9747</v>
      </c>
      <c r="B126" s="12">
        <v>44390</v>
      </c>
      <c r="C126" s="12">
        <v>44390</v>
      </c>
      <c r="D126" t="s">
        <v>19</v>
      </c>
      <c r="E126" t="s">
        <v>78</v>
      </c>
      <c r="F126" t="s">
        <v>125</v>
      </c>
      <c r="G126">
        <f>YEAR(Absences[[#This Row],[Absent de]])</f>
        <v>2021</v>
      </c>
      <c r="H126" t="str">
        <f>TEXT(Absences[[#This Row],[Absent de]],"mmmm")</f>
        <v>juillet</v>
      </c>
      <c r="I126" t="s">
        <v>97</v>
      </c>
      <c r="J126">
        <v>10205</v>
      </c>
    </row>
    <row r="127" spans="1:10" x14ac:dyDescent="0.2">
      <c r="A127">
        <v>94035</v>
      </c>
      <c r="B127" s="12">
        <v>44417</v>
      </c>
      <c r="C127" s="12">
        <v>44417</v>
      </c>
      <c r="D127" t="s">
        <v>19</v>
      </c>
      <c r="E127" t="s">
        <v>34</v>
      </c>
      <c r="G127">
        <f>YEAR(Absences[[#This Row],[Absent de]])</f>
        <v>2021</v>
      </c>
      <c r="H127" t="str">
        <f>TEXT(Absences[[#This Row],[Absent de]],"mmmm")</f>
        <v>août</v>
      </c>
      <c r="I127" t="s">
        <v>103</v>
      </c>
      <c r="J127">
        <v>10802</v>
      </c>
    </row>
    <row r="128" spans="1:10" x14ac:dyDescent="0.2">
      <c r="A128">
        <v>93888</v>
      </c>
      <c r="B128" s="12">
        <v>44391</v>
      </c>
      <c r="C128" s="12">
        <v>44391</v>
      </c>
      <c r="D128" t="s">
        <v>20</v>
      </c>
      <c r="E128" t="s">
        <v>34</v>
      </c>
      <c r="G128">
        <f>YEAR(Absences[[#This Row],[Absent de]])</f>
        <v>2021</v>
      </c>
      <c r="H128" t="str">
        <f>TEXT(Absences[[#This Row],[Absent de]],"mmmm")</f>
        <v>juillet</v>
      </c>
      <c r="I128" t="s">
        <v>97</v>
      </c>
      <c r="J128">
        <v>10802</v>
      </c>
    </row>
    <row r="129" spans="1:10" x14ac:dyDescent="0.2">
      <c r="A129">
        <v>93080</v>
      </c>
      <c r="B129" s="12">
        <v>44396</v>
      </c>
      <c r="C129" s="12">
        <v>44396</v>
      </c>
      <c r="D129" t="s">
        <v>20</v>
      </c>
      <c r="E129" t="s">
        <v>78</v>
      </c>
      <c r="F129" t="s">
        <v>125</v>
      </c>
      <c r="G129">
        <f>YEAR(Absences[[#This Row],[Absent de]])</f>
        <v>2021</v>
      </c>
      <c r="H129" t="str">
        <f>TEXT(Absences[[#This Row],[Absent de]],"mmmm")</f>
        <v>juillet</v>
      </c>
      <c r="I129" t="s">
        <v>98</v>
      </c>
      <c r="J129">
        <v>10205</v>
      </c>
    </row>
    <row r="130" spans="1:10" x14ac:dyDescent="0.2">
      <c r="A130">
        <v>93906</v>
      </c>
      <c r="B130" s="12">
        <v>44406</v>
      </c>
      <c r="C130" s="12">
        <v>44407</v>
      </c>
      <c r="D130" t="s">
        <v>19</v>
      </c>
      <c r="E130" t="s">
        <v>34</v>
      </c>
      <c r="G130">
        <f>YEAR(Absences[[#This Row],[Absent de]])</f>
        <v>2021</v>
      </c>
      <c r="H130" t="str">
        <f>TEXT(Absences[[#This Row],[Absent de]],"mmmm")</f>
        <v>juillet</v>
      </c>
      <c r="I130" t="s">
        <v>100</v>
      </c>
      <c r="J130">
        <v>10205</v>
      </c>
    </row>
    <row r="131" spans="1:10" x14ac:dyDescent="0.2">
      <c r="A131">
        <v>93080</v>
      </c>
      <c r="B131" s="12">
        <v>44399</v>
      </c>
      <c r="C131" s="12">
        <v>44399</v>
      </c>
      <c r="D131" t="s">
        <v>20</v>
      </c>
      <c r="E131" t="s">
        <v>78</v>
      </c>
      <c r="F131" t="s">
        <v>125</v>
      </c>
      <c r="G131">
        <f>YEAR(Absences[[#This Row],[Absent de]])</f>
        <v>2021</v>
      </c>
      <c r="H131" t="str">
        <f>TEXT(Absences[[#This Row],[Absent de]],"mmmm")</f>
        <v>juillet</v>
      </c>
      <c r="I131" t="s">
        <v>98</v>
      </c>
      <c r="J131">
        <v>10205</v>
      </c>
    </row>
    <row r="132" spans="1:10" x14ac:dyDescent="0.2">
      <c r="A132">
        <v>93080</v>
      </c>
      <c r="B132" s="12">
        <v>44438</v>
      </c>
      <c r="C132" s="12">
        <v>44456</v>
      </c>
      <c r="D132" t="s">
        <v>19</v>
      </c>
      <c r="E132" t="s">
        <v>34</v>
      </c>
      <c r="G132">
        <f>YEAR(Absences[[#This Row],[Absent de]])</f>
        <v>2021</v>
      </c>
      <c r="H132" t="str">
        <f>TEXT(Absences[[#This Row],[Absent de]],"mmmm")</f>
        <v>août</v>
      </c>
      <c r="I132" t="s">
        <v>98</v>
      </c>
      <c r="J132">
        <v>10205</v>
      </c>
    </row>
    <row r="133" spans="1:10" x14ac:dyDescent="0.2">
      <c r="A133">
        <v>92306</v>
      </c>
      <c r="B133" s="12">
        <v>44424</v>
      </c>
      <c r="C133" s="12">
        <v>44428</v>
      </c>
      <c r="D133" t="s">
        <v>21</v>
      </c>
      <c r="E133" t="s">
        <v>34</v>
      </c>
      <c r="G133">
        <f>YEAR(Absences[[#This Row],[Absent de]])</f>
        <v>2021</v>
      </c>
      <c r="H133" t="str">
        <f>TEXT(Absences[[#This Row],[Absent de]],"mmmm")</f>
        <v>août</v>
      </c>
      <c r="I133" t="s">
        <v>97</v>
      </c>
      <c r="J133">
        <v>10205</v>
      </c>
    </row>
    <row r="134" spans="1:10" x14ac:dyDescent="0.2">
      <c r="A134">
        <v>92306</v>
      </c>
      <c r="B134" s="12">
        <v>44431</v>
      </c>
      <c r="C134" s="12">
        <v>44454</v>
      </c>
      <c r="D134" t="s">
        <v>21</v>
      </c>
      <c r="E134" t="s">
        <v>34</v>
      </c>
      <c r="G134">
        <f>YEAR(Absences[[#This Row],[Absent de]])</f>
        <v>2021</v>
      </c>
      <c r="H134" t="str">
        <f>TEXT(Absences[[#This Row],[Absent de]],"mmmm")</f>
        <v>août</v>
      </c>
      <c r="I134" t="s">
        <v>97</v>
      </c>
      <c r="J134">
        <v>10205</v>
      </c>
    </row>
    <row r="135" spans="1:10" x14ac:dyDescent="0.2">
      <c r="A135">
        <v>93474</v>
      </c>
      <c r="B135" s="12">
        <v>44410</v>
      </c>
      <c r="C135" s="12">
        <v>44439</v>
      </c>
      <c r="D135" t="s">
        <v>21</v>
      </c>
      <c r="E135" t="s">
        <v>34</v>
      </c>
      <c r="G135">
        <f>YEAR(Absences[[#This Row],[Absent de]])</f>
        <v>2021</v>
      </c>
      <c r="H135" t="str">
        <f>TEXT(Absences[[#This Row],[Absent de]],"mmmm")</f>
        <v>août</v>
      </c>
      <c r="I135" t="s">
        <v>98</v>
      </c>
      <c r="J135">
        <v>10205</v>
      </c>
    </row>
    <row r="136" spans="1:10" x14ac:dyDescent="0.2">
      <c r="A136">
        <v>93474</v>
      </c>
      <c r="B136" s="12">
        <v>44440</v>
      </c>
      <c r="C136" s="12">
        <v>44469</v>
      </c>
      <c r="D136" t="s">
        <v>21</v>
      </c>
      <c r="E136" t="s">
        <v>78</v>
      </c>
      <c r="G136">
        <f>YEAR(Absences[[#This Row],[Absent de]])</f>
        <v>2021</v>
      </c>
      <c r="H136" t="str">
        <f>TEXT(Absences[[#This Row],[Absent de]],"mmmm")</f>
        <v>septembre</v>
      </c>
      <c r="I136" t="s">
        <v>98</v>
      </c>
      <c r="J136">
        <v>10205</v>
      </c>
    </row>
    <row r="137" spans="1:10" x14ac:dyDescent="0.2">
      <c r="A137">
        <v>93906</v>
      </c>
      <c r="B137" s="12">
        <v>44455</v>
      </c>
      <c r="C137" s="12">
        <v>44458</v>
      </c>
      <c r="D137" t="s">
        <v>19</v>
      </c>
      <c r="E137" t="s">
        <v>34</v>
      </c>
      <c r="G137">
        <f>YEAR(Absences[[#This Row],[Absent de]])</f>
        <v>2021</v>
      </c>
      <c r="H137" t="str">
        <f>TEXT(Absences[[#This Row],[Absent de]],"mmmm")</f>
        <v>septembre</v>
      </c>
      <c r="I137" t="s">
        <v>100</v>
      </c>
      <c r="J137">
        <v>10205</v>
      </c>
    </row>
    <row r="138" spans="1:10" x14ac:dyDescent="0.2">
      <c r="A138">
        <v>93757</v>
      </c>
      <c r="B138" s="12">
        <v>44459</v>
      </c>
      <c r="C138" s="12">
        <v>44477</v>
      </c>
      <c r="D138" t="s">
        <v>23</v>
      </c>
      <c r="E138" t="s">
        <v>34</v>
      </c>
      <c r="G138">
        <f>YEAR(Absences[[#This Row],[Absent de]])</f>
        <v>2021</v>
      </c>
      <c r="H138" t="str">
        <f>TEXT(Absences[[#This Row],[Absent de]],"mmmm")</f>
        <v>septembre</v>
      </c>
      <c r="I138" t="s">
        <v>99</v>
      </c>
      <c r="J138">
        <v>10205</v>
      </c>
    </row>
    <row r="139" spans="1:10" x14ac:dyDescent="0.2">
      <c r="A139">
        <v>92475</v>
      </c>
      <c r="B139" s="12">
        <v>44445</v>
      </c>
      <c r="C139" s="12">
        <v>44445</v>
      </c>
      <c r="D139" t="s">
        <v>19</v>
      </c>
      <c r="E139" t="s">
        <v>78</v>
      </c>
      <c r="G139">
        <f>YEAR(Absences[[#This Row],[Absent de]])</f>
        <v>2021</v>
      </c>
      <c r="H139" t="str">
        <f>TEXT(Absences[[#This Row],[Absent de]],"mmmm")</f>
        <v>septembre</v>
      </c>
      <c r="I139" t="s">
        <v>98</v>
      </c>
      <c r="J139">
        <v>10205</v>
      </c>
    </row>
    <row r="140" spans="1:10" x14ac:dyDescent="0.2">
      <c r="A140">
        <v>92368</v>
      </c>
      <c r="B140" s="12">
        <v>44498</v>
      </c>
      <c r="C140" s="12">
        <v>44498</v>
      </c>
      <c r="D140" t="s">
        <v>21</v>
      </c>
      <c r="E140" t="s">
        <v>34</v>
      </c>
      <c r="F140" t="s">
        <v>125</v>
      </c>
      <c r="G140">
        <f>YEAR(Absences[[#This Row],[Absent de]])</f>
        <v>2021</v>
      </c>
      <c r="H140" t="str">
        <f>TEXT(Absences[[#This Row],[Absent de]],"mmmm")</f>
        <v>octobre</v>
      </c>
      <c r="I140" t="s">
        <v>99</v>
      </c>
      <c r="J140">
        <v>10205</v>
      </c>
    </row>
    <row r="141" spans="1:10" x14ac:dyDescent="0.2">
      <c r="A141">
        <v>92368</v>
      </c>
      <c r="B141" s="12">
        <v>44545</v>
      </c>
      <c r="C141" s="12">
        <v>44545</v>
      </c>
      <c r="D141" t="s">
        <v>21</v>
      </c>
      <c r="E141" t="s">
        <v>78</v>
      </c>
      <c r="F141" t="s">
        <v>125</v>
      </c>
      <c r="G141">
        <f>YEAR(Absences[[#This Row],[Absent de]])</f>
        <v>2021</v>
      </c>
      <c r="H141" t="str">
        <f>TEXT(Absences[[#This Row],[Absent de]],"mmmm")</f>
        <v>décembre</v>
      </c>
      <c r="I141" t="s">
        <v>99</v>
      </c>
      <c r="J141">
        <v>10205</v>
      </c>
    </row>
    <row r="142" spans="1:10" x14ac:dyDescent="0.2">
      <c r="A142">
        <v>94310</v>
      </c>
      <c r="B142" s="12">
        <v>44487</v>
      </c>
      <c r="C142" s="12">
        <v>44487</v>
      </c>
      <c r="D142" t="s">
        <v>19</v>
      </c>
      <c r="E142" t="s">
        <v>34</v>
      </c>
      <c r="G142">
        <f>YEAR(Absences[[#This Row],[Absent de]])</f>
        <v>2021</v>
      </c>
      <c r="H142" t="str">
        <f>TEXT(Absences[[#This Row],[Absent de]],"mmmm")</f>
        <v>octobre</v>
      </c>
      <c r="I142" t="s">
        <v>97</v>
      </c>
      <c r="J142">
        <v>10802</v>
      </c>
    </row>
    <row r="143" spans="1:10" x14ac:dyDescent="0.2">
      <c r="A143">
        <v>94310</v>
      </c>
      <c r="B143" s="12">
        <v>44553</v>
      </c>
      <c r="C143" s="12">
        <v>44568</v>
      </c>
      <c r="D143" t="s">
        <v>19</v>
      </c>
      <c r="E143" t="s">
        <v>34</v>
      </c>
      <c r="G143">
        <f>YEAR(Absences[[#This Row],[Absent de]])</f>
        <v>2021</v>
      </c>
      <c r="H143" t="str">
        <f>TEXT(Absences[[#This Row],[Absent de]],"mmmm")</f>
        <v>décembre</v>
      </c>
      <c r="I143" t="s">
        <v>97</v>
      </c>
      <c r="J143">
        <v>10802</v>
      </c>
    </row>
    <row r="144" spans="1:10" x14ac:dyDescent="0.2">
      <c r="A144">
        <v>93757</v>
      </c>
      <c r="B144" s="12">
        <v>44561</v>
      </c>
      <c r="C144" s="12">
        <v>44563</v>
      </c>
      <c r="D144" t="s">
        <v>19</v>
      </c>
      <c r="E144" t="s">
        <v>34</v>
      </c>
      <c r="G144">
        <f>YEAR(Absences[[#This Row],[Absent de]])</f>
        <v>2021</v>
      </c>
      <c r="H144" t="str">
        <f>TEXT(Absences[[#This Row],[Absent de]],"mmmm")</f>
        <v>décembre</v>
      </c>
      <c r="I144" t="s">
        <v>99</v>
      </c>
      <c r="J144">
        <v>10205</v>
      </c>
    </row>
    <row r="145" spans="1:10" x14ac:dyDescent="0.2">
      <c r="A145">
        <v>92368</v>
      </c>
      <c r="B145" s="12">
        <v>44561</v>
      </c>
      <c r="C145" s="12">
        <v>44563</v>
      </c>
      <c r="D145" t="s">
        <v>19</v>
      </c>
      <c r="E145" t="s">
        <v>34</v>
      </c>
      <c r="G145">
        <f>YEAR(Absences[[#This Row],[Absent de]])</f>
        <v>2021</v>
      </c>
      <c r="H145" t="str">
        <f>TEXT(Absences[[#This Row],[Absent de]],"mmmm")</f>
        <v>décembre</v>
      </c>
      <c r="I145" t="s">
        <v>99</v>
      </c>
      <c r="J145">
        <v>10205</v>
      </c>
    </row>
    <row r="146" spans="1:10" x14ac:dyDescent="0.2">
      <c r="A146">
        <v>93906</v>
      </c>
      <c r="B146" s="12">
        <v>44554</v>
      </c>
      <c r="C146" s="12">
        <v>44563</v>
      </c>
      <c r="D146" t="s">
        <v>19</v>
      </c>
      <c r="E146" t="s">
        <v>34</v>
      </c>
      <c r="G146">
        <f>YEAR(Absences[[#This Row],[Absent de]])</f>
        <v>2021</v>
      </c>
      <c r="H146" t="str">
        <f>TEXT(Absences[[#This Row],[Absent de]],"mmmm")</f>
        <v>décembre</v>
      </c>
      <c r="I146" t="s">
        <v>100</v>
      </c>
      <c r="J146">
        <v>10205</v>
      </c>
    </row>
    <row r="147" spans="1:10" x14ac:dyDescent="0.2">
      <c r="A147">
        <v>4120</v>
      </c>
      <c r="B147" s="12">
        <v>44557</v>
      </c>
      <c r="C147" s="12">
        <v>44563</v>
      </c>
      <c r="D147" t="s">
        <v>21</v>
      </c>
      <c r="E147" t="s">
        <v>34</v>
      </c>
      <c r="F147" t="s">
        <v>125</v>
      </c>
      <c r="G147">
        <f>YEAR(Absences[[#This Row],[Absent de]])</f>
        <v>2021</v>
      </c>
      <c r="H147" t="str">
        <f>TEXT(Absences[[#This Row],[Absent de]],"mmmm")</f>
        <v>décembre</v>
      </c>
      <c r="I147" t="s">
        <v>97</v>
      </c>
      <c r="J147">
        <v>10205</v>
      </c>
    </row>
    <row r="148" spans="1:10" x14ac:dyDescent="0.2">
      <c r="A148">
        <v>4120</v>
      </c>
      <c r="B148" s="12">
        <v>44554</v>
      </c>
      <c r="C148" s="12">
        <v>44556</v>
      </c>
      <c r="D148" t="s">
        <v>19</v>
      </c>
      <c r="E148" t="s">
        <v>34</v>
      </c>
      <c r="G148">
        <f>YEAR(Absences[[#This Row],[Absent de]])</f>
        <v>2021</v>
      </c>
      <c r="H148" t="str">
        <f>TEXT(Absences[[#This Row],[Absent de]],"mmmm")</f>
        <v>décembre</v>
      </c>
      <c r="I148" t="s">
        <v>97</v>
      </c>
      <c r="J148">
        <v>10205</v>
      </c>
    </row>
    <row r="149" spans="1:10" x14ac:dyDescent="0.2">
      <c r="A149">
        <v>92306</v>
      </c>
      <c r="B149" s="12">
        <v>44554</v>
      </c>
      <c r="C149" s="12">
        <v>44559</v>
      </c>
      <c r="D149" t="s">
        <v>19</v>
      </c>
      <c r="E149" t="s">
        <v>34</v>
      </c>
      <c r="G149">
        <f>YEAR(Absences[[#This Row],[Absent de]])</f>
        <v>2021</v>
      </c>
      <c r="H149" t="str">
        <f>TEXT(Absences[[#This Row],[Absent de]],"mmmm")</f>
        <v>décembre</v>
      </c>
      <c r="I149" t="s">
        <v>97</v>
      </c>
      <c r="J149">
        <v>10205</v>
      </c>
    </row>
    <row r="150" spans="1:10" x14ac:dyDescent="0.2">
      <c r="A150">
        <v>93962</v>
      </c>
      <c r="B150" s="12">
        <v>44561</v>
      </c>
      <c r="C150" s="12">
        <v>44563</v>
      </c>
      <c r="D150" t="s">
        <v>19</v>
      </c>
      <c r="E150" t="s">
        <v>34</v>
      </c>
      <c r="G150">
        <f>YEAR(Absences[[#This Row],[Absent de]])</f>
        <v>2021</v>
      </c>
      <c r="H150" t="str">
        <f>TEXT(Absences[[#This Row],[Absent de]],"mmmm")</f>
        <v>décembre</v>
      </c>
      <c r="I150" t="s">
        <v>97</v>
      </c>
      <c r="J150">
        <v>10205</v>
      </c>
    </row>
    <row r="151" spans="1:10" x14ac:dyDescent="0.2">
      <c r="A151">
        <v>9747</v>
      </c>
      <c r="B151" s="12">
        <v>44561</v>
      </c>
      <c r="C151" s="12">
        <v>44563</v>
      </c>
      <c r="D151" t="s">
        <v>19</v>
      </c>
      <c r="E151" t="s">
        <v>34</v>
      </c>
      <c r="G151">
        <f>YEAR(Absences[[#This Row],[Absent de]])</f>
        <v>2021</v>
      </c>
      <c r="H151" t="str">
        <f>TEXT(Absences[[#This Row],[Absent de]],"mmmm")</f>
        <v>décembre</v>
      </c>
      <c r="I151" t="s">
        <v>97</v>
      </c>
      <c r="J151">
        <v>10205</v>
      </c>
    </row>
    <row r="152" spans="1:10" x14ac:dyDescent="0.2">
      <c r="A152">
        <v>93342</v>
      </c>
      <c r="B152" s="12">
        <v>44554</v>
      </c>
      <c r="C152" s="12">
        <v>44563</v>
      </c>
      <c r="D152" t="s">
        <v>19</v>
      </c>
      <c r="E152" t="s">
        <v>34</v>
      </c>
      <c r="G152">
        <f>YEAR(Absences[[#This Row],[Absent de]])</f>
        <v>2021</v>
      </c>
      <c r="H152" t="str">
        <f>TEXT(Absences[[#This Row],[Absent de]],"mmmm")</f>
        <v>décembre</v>
      </c>
      <c r="I152" t="s">
        <v>97</v>
      </c>
      <c r="J152">
        <v>10205</v>
      </c>
    </row>
    <row r="153" spans="1:10" x14ac:dyDescent="0.2">
      <c r="A153">
        <v>92475</v>
      </c>
      <c r="B153" s="12">
        <v>44554</v>
      </c>
      <c r="C153" s="12">
        <v>44563</v>
      </c>
      <c r="D153" t="s">
        <v>19</v>
      </c>
      <c r="E153" t="s">
        <v>34</v>
      </c>
      <c r="G153">
        <f>YEAR(Absences[[#This Row],[Absent de]])</f>
        <v>2021</v>
      </c>
      <c r="H153" t="str">
        <f>TEXT(Absences[[#This Row],[Absent de]],"mmmm")</f>
        <v>décembre</v>
      </c>
      <c r="I153" t="s">
        <v>98</v>
      </c>
      <c r="J153">
        <v>10205</v>
      </c>
    </row>
    <row r="154" spans="1:10" x14ac:dyDescent="0.2">
      <c r="A154">
        <v>93474</v>
      </c>
      <c r="B154" s="12">
        <v>44554</v>
      </c>
      <c r="C154" s="12">
        <v>44563</v>
      </c>
      <c r="D154" t="s">
        <v>19</v>
      </c>
      <c r="E154" t="s">
        <v>34</v>
      </c>
      <c r="G154">
        <f>YEAR(Absences[[#This Row],[Absent de]])</f>
        <v>2021</v>
      </c>
      <c r="H154" t="str">
        <f>TEXT(Absences[[#This Row],[Absent de]],"mmmm")</f>
        <v>décembre</v>
      </c>
      <c r="I154" t="s">
        <v>98</v>
      </c>
      <c r="J154">
        <v>10205</v>
      </c>
    </row>
    <row r="155" spans="1:10" x14ac:dyDescent="0.2">
      <c r="A155">
        <v>94031</v>
      </c>
      <c r="B155" s="12">
        <v>44554</v>
      </c>
      <c r="C155" s="12">
        <v>44563</v>
      </c>
      <c r="D155" t="s">
        <v>19</v>
      </c>
      <c r="E155" t="s">
        <v>34</v>
      </c>
      <c r="G155">
        <f>YEAR(Absences[[#This Row],[Absent de]])</f>
        <v>2021</v>
      </c>
      <c r="H155" t="str">
        <f>TEXT(Absences[[#This Row],[Absent de]],"mmmm")</f>
        <v>décembre</v>
      </c>
      <c r="I155" t="s">
        <v>98</v>
      </c>
      <c r="J155">
        <v>10205</v>
      </c>
    </row>
    <row r="156" spans="1:10" x14ac:dyDescent="0.2">
      <c r="A156">
        <v>94035</v>
      </c>
      <c r="B156" s="12">
        <v>44554</v>
      </c>
      <c r="C156" s="12">
        <v>44563</v>
      </c>
      <c r="D156" t="s">
        <v>19</v>
      </c>
      <c r="E156" t="s">
        <v>34</v>
      </c>
      <c r="G156">
        <f>YEAR(Absences[[#This Row],[Absent de]])</f>
        <v>2021</v>
      </c>
      <c r="H156" t="str">
        <f>TEXT(Absences[[#This Row],[Absent de]],"mmmm")</f>
        <v>décembre</v>
      </c>
      <c r="I156" t="s">
        <v>103</v>
      </c>
      <c r="J156">
        <v>10802</v>
      </c>
    </row>
    <row r="157" spans="1:10" x14ac:dyDescent="0.2">
      <c r="A157">
        <v>5943</v>
      </c>
      <c r="B157" s="12">
        <v>44554</v>
      </c>
      <c r="C157" s="12">
        <v>44563</v>
      </c>
      <c r="D157" t="s">
        <v>19</v>
      </c>
      <c r="E157" t="s">
        <v>34</v>
      </c>
      <c r="G157">
        <f>YEAR(Absences[[#This Row],[Absent de]])</f>
        <v>2021</v>
      </c>
      <c r="H157" t="str">
        <f>TEXT(Absences[[#This Row],[Absent de]],"mmmm")</f>
        <v>décembre</v>
      </c>
      <c r="I157" t="s">
        <v>102</v>
      </c>
      <c r="J157">
        <v>10205</v>
      </c>
    </row>
    <row r="158" spans="1:10" x14ac:dyDescent="0.2">
      <c r="A158">
        <v>5953</v>
      </c>
      <c r="B158" s="12">
        <v>44554</v>
      </c>
      <c r="C158" s="12">
        <v>44557</v>
      </c>
      <c r="D158" t="s">
        <v>19</v>
      </c>
      <c r="E158" t="s">
        <v>34</v>
      </c>
      <c r="G158">
        <f>YEAR(Absences[[#This Row],[Absent de]])</f>
        <v>2021</v>
      </c>
      <c r="H158" t="str">
        <f>TEXT(Absences[[#This Row],[Absent de]],"mmmm")</f>
        <v>décembre</v>
      </c>
      <c r="I158" t="s">
        <v>101</v>
      </c>
      <c r="J158">
        <v>10205</v>
      </c>
    </row>
    <row r="159" spans="1:10" x14ac:dyDescent="0.2">
      <c r="A159">
        <v>93080</v>
      </c>
      <c r="B159" s="12">
        <v>44475</v>
      </c>
      <c r="C159" s="12">
        <v>44475</v>
      </c>
      <c r="D159" t="s">
        <v>21</v>
      </c>
      <c r="E159" t="s">
        <v>78</v>
      </c>
      <c r="F159" t="s">
        <v>125</v>
      </c>
      <c r="G159">
        <f>YEAR(Absences[[#This Row],[Absent de]])</f>
        <v>2021</v>
      </c>
      <c r="H159" t="str">
        <f>TEXT(Absences[[#This Row],[Absent de]],"mmmm")</f>
        <v>octobre</v>
      </c>
      <c r="I159" t="s">
        <v>98</v>
      </c>
      <c r="J159">
        <v>10205</v>
      </c>
    </row>
    <row r="160" spans="1:10" x14ac:dyDescent="0.2">
      <c r="A160">
        <v>93080</v>
      </c>
      <c r="B160" s="12">
        <v>44476</v>
      </c>
      <c r="C160" s="12">
        <v>44489</v>
      </c>
      <c r="D160" t="s">
        <v>21</v>
      </c>
      <c r="E160" t="s">
        <v>34</v>
      </c>
      <c r="G160">
        <f>YEAR(Absences[[#This Row],[Absent de]])</f>
        <v>2021</v>
      </c>
      <c r="H160" t="str">
        <f>TEXT(Absences[[#This Row],[Absent de]],"mmmm")</f>
        <v>octobre</v>
      </c>
      <c r="I160" t="s">
        <v>98</v>
      </c>
      <c r="J160">
        <v>10205</v>
      </c>
    </row>
    <row r="161" spans="1:10" x14ac:dyDescent="0.2">
      <c r="A161">
        <v>94310</v>
      </c>
      <c r="B161" s="12">
        <v>44540</v>
      </c>
      <c r="C161" s="12">
        <v>44540</v>
      </c>
      <c r="D161" t="s">
        <v>19</v>
      </c>
      <c r="E161" t="s">
        <v>34</v>
      </c>
      <c r="G161">
        <f>YEAR(Absences[[#This Row],[Absent de]])</f>
        <v>2021</v>
      </c>
      <c r="H161" t="str">
        <f>TEXT(Absences[[#This Row],[Absent de]],"mmmm")</f>
        <v>décembre</v>
      </c>
      <c r="I161" t="s">
        <v>97</v>
      </c>
      <c r="J161">
        <v>10802</v>
      </c>
    </row>
    <row r="162" spans="1:10" x14ac:dyDescent="0.2">
      <c r="A162">
        <v>93757</v>
      </c>
      <c r="B162" s="12">
        <v>44519</v>
      </c>
      <c r="C162" s="12">
        <v>44522</v>
      </c>
      <c r="D162" t="s">
        <v>19</v>
      </c>
      <c r="E162" t="s">
        <v>34</v>
      </c>
      <c r="F162" t="s">
        <v>125</v>
      </c>
      <c r="G162">
        <f>YEAR(Absences[[#This Row],[Absent de]])</f>
        <v>2021</v>
      </c>
      <c r="H162" t="str">
        <f>TEXT(Absences[[#This Row],[Absent de]],"mmmm")</f>
        <v>novembre</v>
      </c>
      <c r="I162" t="s">
        <v>99</v>
      </c>
      <c r="J162">
        <v>10205</v>
      </c>
    </row>
    <row r="163" spans="1:10" x14ac:dyDescent="0.2">
      <c r="A163">
        <v>5943</v>
      </c>
      <c r="B163" s="12">
        <v>44482</v>
      </c>
      <c r="C163" s="12">
        <v>44484</v>
      </c>
      <c r="D163" t="s">
        <v>19</v>
      </c>
      <c r="E163" t="s">
        <v>34</v>
      </c>
      <c r="G163">
        <f>YEAR(Absences[[#This Row],[Absent de]])</f>
        <v>2021</v>
      </c>
      <c r="H163" t="str">
        <f>TEXT(Absences[[#This Row],[Absent de]],"mmmm")</f>
        <v>octobre</v>
      </c>
      <c r="I163" t="s">
        <v>102</v>
      </c>
      <c r="J163">
        <v>10205</v>
      </c>
    </row>
    <row r="164" spans="1:10" x14ac:dyDescent="0.2">
      <c r="A164">
        <v>92475</v>
      </c>
      <c r="B164" s="12">
        <v>44543</v>
      </c>
      <c r="C164" s="12">
        <v>44553</v>
      </c>
      <c r="D164" t="s">
        <v>19</v>
      </c>
      <c r="E164" t="s">
        <v>34</v>
      </c>
      <c r="G164">
        <f>YEAR(Absences[[#This Row],[Absent de]])</f>
        <v>2021</v>
      </c>
      <c r="H164" t="str">
        <f>TEXT(Absences[[#This Row],[Absent de]],"mmmm")</f>
        <v>décembre</v>
      </c>
      <c r="I164" t="s">
        <v>98</v>
      </c>
      <c r="J164">
        <v>10205</v>
      </c>
    </row>
    <row r="165" spans="1:10" x14ac:dyDescent="0.2">
      <c r="A165">
        <v>93342</v>
      </c>
      <c r="B165" s="12">
        <v>44488</v>
      </c>
      <c r="C165" s="12">
        <v>44488</v>
      </c>
      <c r="D165" t="s">
        <v>20</v>
      </c>
      <c r="E165" t="s">
        <v>78</v>
      </c>
      <c r="F165" t="s">
        <v>125</v>
      </c>
      <c r="G165">
        <f>YEAR(Absences[[#This Row],[Absent de]])</f>
        <v>2021</v>
      </c>
      <c r="H165" t="str">
        <f>TEXT(Absences[[#This Row],[Absent de]],"mmmm")</f>
        <v>octobre</v>
      </c>
      <c r="I165" t="s">
        <v>97</v>
      </c>
      <c r="J165">
        <v>10205</v>
      </c>
    </row>
    <row r="166" spans="1:10" x14ac:dyDescent="0.2">
      <c r="A166">
        <v>93080</v>
      </c>
      <c r="B166" s="12">
        <v>44490</v>
      </c>
      <c r="C166" s="12">
        <v>44490</v>
      </c>
      <c r="D166" t="s">
        <v>21</v>
      </c>
      <c r="E166" t="s">
        <v>34</v>
      </c>
      <c r="G166">
        <f>YEAR(Absences[[#This Row],[Absent de]])</f>
        <v>2021</v>
      </c>
      <c r="H166" t="str">
        <f>TEXT(Absences[[#This Row],[Absent de]],"mmmm")</f>
        <v>octobre</v>
      </c>
      <c r="I166" t="s">
        <v>98</v>
      </c>
      <c r="J166">
        <v>10205</v>
      </c>
    </row>
    <row r="167" spans="1:10" x14ac:dyDescent="0.2">
      <c r="A167">
        <v>92368</v>
      </c>
      <c r="B167" s="12">
        <v>44504</v>
      </c>
      <c r="C167" s="12">
        <v>44508</v>
      </c>
      <c r="D167" t="s">
        <v>19</v>
      </c>
      <c r="E167" t="s">
        <v>34</v>
      </c>
      <c r="G167">
        <f>YEAR(Absences[[#This Row],[Absent de]])</f>
        <v>2021</v>
      </c>
      <c r="H167" t="str">
        <f>TEXT(Absences[[#This Row],[Absent de]],"mmmm")</f>
        <v>novembre</v>
      </c>
      <c r="I167" t="s">
        <v>99</v>
      </c>
      <c r="J167">
        <v>10205</v>
      </c>
    </row>
    <row r="168" spans="1:10" x14ac:dyDescent="0.2">
      <c r="A168">
        <v>92368</v>
      </c>
      <c r="B168" s="12">
        <v>44526</v>
      </c>
      <c r="C168" s="12">
        <v>44526</v>
      </c>
      <c r="D168" t="s">
        <v>19</v>
      </c>
      <c r="E168" t="s">
        <v>34</v>
      </c>
      <c r="G168">
        <f>YEAR(Absences[[#This Row],[Absent de]])</f>
        <v>2021</v>
      </c>
      <c r="H168" t="str">
        <f>TEXT(Absences[[#This Row],[Absent de]],"mmmm")</f>
        <v>novembre</v>
      </c>
      <c r="I168" t="s">
        <v>99</v>
      </c>
      <c r="J168">
        <v>10205</v>
      </c>
    </row>
    <row r="169" spans="1:10" x14ac:dyDescent="0.2">
      <c r="A169">
        <v>93080</v>
      </c>
      <c r="B169" s="12">
        <v>44491</v>
      </c>
      <c r="C169" s="12">
        <v>44491</v>
      </c>
      <c r="D169" t="s">
        <v>21</v>
      </c>
      <c r="E169" t="s">
        <v>34</v>
      </c>
      <c r="G169">
        <f>YEAR(Absences[[#This Row],[Absent de]])</f>
        <v>2021</v>
      </c>
      <c r="H169" t="str">
        <f>TEXT(Absences[[#This Row],[Absent de]],"mmmm")</f>
        <v>octobre</v>
      </c>
      <c r="I169" t="s">
        <v>98</v>
      </c>
      <c r="J169">
        <v>10205</v>
      </c>
    </row>
    <row r="170" spans="1:10" x14ac:dyDescent="0.2">
      <c r="A170">
        <v>92475</v>
      </c>
      <c r="B170" s="12">
        <v>44488</v>
      </c>
      <c r="C170" s="12">
        <v>44488</v>
      </c>
      <c r="D170" t="s">
        <v>21</v>
      </c>
      <c r="E170" t="s">
        <v>34</v>
      </c>
      <c r="F170" t="s">
        <v>125</v>
      </c>
      <c r="G170">
        <f>YEAR(Absences[[#This Row],[Absent de]])</f>
        <v>2021</v>
      </c>
      <c r="H170" t="str">
        <f>TEXT(Absences[[#This Row],[Absent de]],"mmmm")</f>
        <v>octobre</v>
      </c>
      <c r="I170" t="s">
        <v>98</v>
      </c>
      <c r="J170">
        <v>10205</v>
      </c>
    </row>
    <row r="171" spans="1:10" x14ac:dyDescent="0.2">
      <c r="A171">
        <v>4120</v>
      </c>
      <c r="B171" s="12">
        <v>44498</v>
      </c>
      <c r="C171" s="12">
        <v>44498</v>
      </c>
      <c r="D171" t="s">
        <v>20</v>
      </c>
      <c r="E171" t="s">
        <v>78</v>
      </c>
      <c r="G171">
        <f>YEAR(Absences[[#This Row],[Absent de]])</f>
        <v>2021</v>
      </c>
      <c r="H171" t="str">
        <f>TEXT(Absences[[#This Row],[Absent de]],"mmmm")</f>
        <v>octobre</v>
      </c>
      <c r="I171" t="s">
        <v>97</v>
      </c>
      <c r="J171">
        <v>10205</v>
      </c>
    </row>
    <row r="172" spans="1:10" x14ac:dyDescent="0.2">
      <c r="A172">
        <v>93080</v>
      </c>
      <c r="B172" s="12">
        <v>44494</v>
      </c>
      <c r="C172" s="12">
        <v>44563</v>
      </c>
      <c r="D172" t="s">
        <v>21</v>
      </c>
      <c r="E172" t="s">
        <v>34</v>
      </c>
      <c r="G172">
        <f>YEAR(Absences[[#This Row],[Absent de]])</f>
        <v>2021</v>
      </c>
      <c r="H172" t="str">
        <f>TEXT(Absences[[#This Row],[Absent de]],"mmmm")</f>
        <v>octobre</v>
      </c>
      <c r="I172" t="s">
        <v>98</v>
      </c>
      <c r="J172">
        <v>10205</v>
      </c>
    </row>
    <row r="173" spans="1:10" x14ac:dyDescent="0.2">
      <c r="A173">
        <v>94035</v>
      </c>
      <c r="B173" s="12">
        <v>44489</v>
      </c>
      <c r="C173" s="12">
        <v>44491</v>
      </c>
      <c r="D173" t="s">
        <v>19</v>
      </c>
      <c r="E173" t="s">
        <v>34</v>
      </c>
      <c r="G173">
        <f>YEAR(Absences[[#This Row],[Absent de]])</f>
        <v>2021</v>
      </c>
      <c r="H173" t="str">
        <f>TEXT(Absences[[#This Row],[Absent de]],"mmmm")</f>
        <v>octobre</v>
      </c>
      <c r="I173" t="s">
        <v>103</v>
      </c>
      <c r="J173">
        <v>10802</v>
      </c>
    </row>
    <row r="174" spans="1:10" x14ac:dyDescent="0.2">
      <c r="A174">
        <v>92475</v>
      </c>
      <c r="B174" s="12">
        <v>44489</v>
      </c>
      <c r="C174" s="12">
        <v>44489</v>
      </c>
      <c r="D174" t="s">
        <v>21</v>
      </c>
      <c r="E174" t="s">
        <v>34</v>
      </c>
      <c r="F174" t="s">
        <v>125</v>
      </c>
      <c r="G174">
        <f>YEAR(Absences[[#This Row],[Absent de]])</f>
        <v>2021</v>
      </c>
      <c r="H174" t="str">
        <f>TEXT(Absences[[#This Row],[Absent de]],"mmmm")</f>
        <v>octobre</v>
      </c>
      <c r="I174" t="s">
        <v>98</v>
      </c>
      <c r="J174">
        <v>10205</v>
      </c>
    </row>
    <row r="175" spans="1:10" x14ac:dyDescent="0.2">
      <c r="A175">
        <v>92368</v>
      </c>
      <c r="B175" s="12">
        <v>44537</v>
      </c>
      <c r="C175" s="12">
        <v>44537</v>
      </c>
      <c r="D175" t="s">
        <v>21</v>
      </c>
      <c r="E175" t="s">
        <v>78</v>
      </c>
      <c r="F175" t="s">
        <v>125</v>
      </c>
      <c r="G175">
        <f>YEAR(Absences[[#This Row],[Absent de]])</f>
        <v>2021</v>
      </c>
      <c r="H175" t="str">
        <f>TEXT(Absences[[#This Row],[Absent de]],"mmmm")</f>
        <v>décembre</v>
      </c>
      <c r="I175" t="s">
        <v>99</v>
      </c>
      <c r="J175">
        <v>10205</v>
      </c>
    </row>
    <row r="176" spans="1:10" x14ac:dyDescent="0.2">
      <c r="A176">
        <v>92368</v>
      </c>
      <c r="B176" s="12">
        <v>44504</v>
      </c>
      <c r="C176" s="12">
        <v>44508</v>
      </c>
      <c r="D176" t="s">
        <v>19</v>
      </c>
      <c r="E176" t="s">
        <v>34</v>
      </c>
      <c r="G176">
        <f>YEAR(Absences[[#This Row],[Absent de]])</f>
        <v>2021</v>
      </c>
      <c r="H176" t="str">
        <f>TEXT(Absences[[#This Row],[Absent de]],"mmmm")</f>
        <v>novembre</v>
      </c>
      <c r="I176" t="s">
        <v>99</v>
      </c>
      <c r="J176">
        <v>10205</v>
      </c>
    </row>
    <row r="177" spans="1:10" x14ac:dyDescent="0.2">
      <c r="A177">
        <v>93474</v>
      </c>
      <c r="B177" s="12">
        <v>44510</v>
      </c>
      <c r="C177" s="12">
        <v>44510</v>
      </c>
      <c r="D177" t="s">
        <v>19</v>
      </c>
      <c r="E177" t="s">
        <v>34</v>
      </c>
      <c r="G177">
        <f>YEAR(Absences[[#This Row],[Absent de]])</f>
        <v>2021</v>
      </c>
      <c r="H177" t="str">
        <f>TEXT(Absences[[#This Row],[Absent de]],"mmmm")</f>
        <v>novembre</v>
      </c>
      <c r="I177" t="s">
        <v>98</v>
      </c>
      <c r="J177">
        <v>10205</v>
      </c>
    </row>
    <row r="178" spans="1:10" x14ac:dyDescent="0.2">
      <c r="A178">
        <v>93732</v>
      </c>
      <c r="B178" s="12">
        <v>44512</v>
      </c>
      <c r="C178" s="12">
        <v>44519</v>
      </c>
      <c r="D178" t="s">
        <v>23</v>
      </c>
      <c r="E178" t="s">
        <v>34</v>
      </c>
      <c r="F178" t="s">
        <v>125</v>
      </c>
      <c r="G178">
        <f>YEAR(Absences[[#This Row],[Absent de]])</f>
        <v>2021</v>
      </c>
      <c r="H178" t="str">
        <f>TEXT(Absences[[#This Row],[Absent de]],"mmmm")</f>
        <v>novembre</v>
      </c>
      <c r="I178" t="s">
        <v>98</v>
      </c>
      <c r="J178">
        <v>10205</v>
      </c>
    </row>
    <row r="179" spans="1:10" x14ac:dyDescent="0.2">
      <c r="A179">
        <v>93474</v>
      </c>
      <c r="B179" s="12">
        <v>44525</v>
      </c>
      <c r="C179" s="12">
        <v>44525</v>
      </c>
      <c r="D179" t="s">
        <v>19</v>
      </c>
      <c r="E179" t="s">
        <v>34</v>
      </c>
      <c r="G179">
        <f>YEAR(Absences[[#This Row],[Absent de]])</f>
        <v>2021</v>
      </c>
      <c r="H179" t="str">
        <f>TEXT(Absences[[#This Row],[Absent de]],"mmmm")</f>
        <v>novembre</v>
      </c>
      <c r="I179" t="s">
        <v>98</v>
      </c>
      <c r="J179">
        <v>10205</v>
      </c>
    </row>
    <row r="180" spans="1:10" x14ac:dyDescent="0.2">
      <c r="A180">
        <v>93474</v>
      </c>
      <c r="B180" s="12">
        <v>44516</v>
      </c>
      <c r="C180" s="12">
        <v>44516</v>
      </c>
      <c r="D180" t="s">
        <v>19</v>
      </c>
      <c r="E180" t="s">
        <v>34</v>
      </c>
      <c r="G180">
        <f>YEAR(Absences[[#This Row],[Absent de]])</f>
        <v>2021</v>
      </c>
      <c r="H180" t="str">
        <f>TEXT(Absences[[#This Row],[Absent de]],"mmmm")</f>
        <v>novembre</v>
      </c>
      <c r="I180" t="s">
        <v>98</v>
      </c>
      <c r="J180">
        <v>10205</v>
      </c>
    </row>
    <row r="181" spans="1:10" x14ac:dyDescent="0.2">
      <c r="A181">
        <v>93474</v>
      </c>
      <c r="B181" s="12">
        <v>44518</v>
      </c>
      <c r="C181" s="12">
        <v>44518</v>
      </c>
      <c r="D181" t="s">
        <v>19</v>
      </c>
      <c r="E181" t="s">
        <v>34</v>
      </c>
      <c r="G181">
        <f>YEAR(Absences[[#This Row],[Absent de]])</f>
        <v>2021</v>
      </c>
      <c r="H181" t="str">
        <f>TEXT(Absences[[#This Row],[Absent de]],"mmmm")</f>
        <v>novembre</v>
      </c>
      <c r="I181" t="s">
        <v>98</v>
      </c>
      <c r="J181">
        <v>10205</v>
      </c>
    </row>
    <row r="182" spans="1:10" x14ac:dyDescent="0.2">
      <c r="A182">
        <v>93474</v>
      </c>
      <c r="B182" s="12">
        <v>44523</v>
      </c>
      <c r="C182" s="12">
        <v>44523</v>
      </c>
      <c r="D182" t="s">
        <v>21</v>
      </c>
      <c r="E182" t="s">
        <v>34</v>
      </c>
      <c r="G182">
        <f>YEAR(Absences[[#This Row],[Absent de]])</f>
        <v>2021</v>
      </c>
      <c r="H182" t="str">
        <f>TEXT(Absences[[#This Row],[Absent de]],"mmmm")</f>
        <v>novembre</v>
      </c>
      <c r="I182" t="s">
        <v>98</v>
      </c>
      <c r="J182">
        <v>10205</v>
      </c>
    </row>
    <row r="183" spans="1:10" x14ac:dyDescent="0.2">
      <c r="A183">
        <v>93962</v>
      </c>
      <c r="B183" s="12">
        <v>44564</v>
      </c>
      <c r="C183" s="12">
        <v>44568</v>
      </c>
      <c r="D183" t="s">
        <v>19</v>
      </c>
      <c r="E183" t="s">
        <v>34</v>
      </c>
      <c r="G183">
        <f>YEAR(Absences[[#This Row],[Absent de]])</f>
        <v>2022</v>
      </c>
      <c r="H183" t="str">
        <f>TEXT(Absences[[#This Row],[Absent de]],"mmmm")</f>
        <v>janvier</v>
      </c>
      <c r="I183" t="s">
        <v>97</v>
      </c>
      <c r="J183">
        <v>10205</v>
      </c>
    </row>
    <row r="184" spans="1:10" x14ac:dyDescent="0.2">
      <c r="A184">
        <v>92566</v>
      </c>
      <c r="B184" s="12">
        <v>44560</v>
      </c>
      <c r="C184" s="12">
        <v>44561</v>
      </c>
      <c r="D184" t="s">
        <v>19</v>
      </c>
      <c r="E184" t="s">
        <v>34</v>
      </c>
      <c r="G184">
        <f>YEAR(Absences[[#This Row],[Absent de]])</f>
        <v>2021</v>
      </c>
      <c r="H184" t="str">
        <f>TEXT(Absences[[#This Row],[Absent de]],"mmmm")</f>
        <v>décembre</v>
      </c>
      <c r="I184" t="s">
        <v>100</v>
      </c>
      <c r="J184">
        <v>10205</v>
      </c>
    </row>
    <row r="185" spans="1:10" x14ac:dyDescent="0.2">
      <c r="A185">
        <v>5300</v>
      </c>
      <c r="B185" s="12">
        <v>44561</v>
      </c>
      <c r="C185" s="12">
        <v>44561</v>
      </c>
      <c r="D185" t="s">
        <v>19</v>
      </c>
      <c r="E185" t="s">
        <v>34</v>
      </c>
      <c r="G185">
        <f>YEAR(Absences[[#This Row],[Absent de]])</f>
        <v>2021</v>
      </c>
      <c r="H185" t="str">
        <f>TEXT(Absences[[#This Row],[Absent de]],"mmmm")</f>
        <v>décembre</v>
      </c>
      <c r="I185" t="s">
        <v>98</v>
      </c>
      <c r="J185">
        <v>10205</v>
      </c>
    </row>
    <row r="186" spans="1:10" x14ac:dyDescent="0.2">
      <c r="A186">
        <v>5300</v>
      </c>
      <c r="B186" s="12">
        <v>44554</v>
      </c>
      <c r="C186" s="12">
        <v>44554</v>
      </c>
      <c r="D186" t="s">
        <v>19</v>
      </c>
      <c r="E186" t="s">
        <v>34</v>
      </c>
      <c r="G186">
        <f>YEAR(Absences[[#This Row],[Absent de]])</f>
        <v>2021</v>
      </c>
      <c r="H186" t="str">
        <f>TEXT(Absences[[#This Row],[Absent de]],"mmmm")</f>
        <v>décembre</v>
      </c>
      <c r="I186" t="s">
        <v>98</v>
      </c>
      <c r="J186">
        <v>10205</v>
      </c>
    </row>
    <row r="187" spans="1:10" x14ac:dyDescent="0.2">
      <c r="A187">
        <v>5300</v>
      </c>
      <c r="B187" s="12">
        <v>44564</v>
      </c>
      <c r="C187" s="12">
        <v>44566</v>
      </c>
      <c r="D187" t="s">
        <v>19</v>
      </c>
      <c r="E187" t="s">
        <v>34</v>
      </c>
      <c r="G187">
        <f>YEAR(Absences[[#This Row],[Absent de]])</f>
        <v>2022</v>
      </c>
      <c r="H187" t="str">
        <f>TEXT(Absences[[#This Row],[Absent de]],"mmmm")</f>
        <v>janvier</v>
      </c>
      <c r="I187" t="s">
        <v>98</v>
      </c>
      <c r="J187">
        <v>10205</v>
      </c>
    </row>
    <row r="188" spans="1:10" x14ac:dyDescent="0.2">
      <c r="A188">
        <v>92306</v>
      </c>
      <c r="B188" s="12">
        <v>44561</v>
      </c>
      <c r="C188" s="12">
        <v>44568</v>
      </c>
      <c r="D188" t="s">
        <v>21</v>
      </c>
      <c r="E188" t="s">
        <v>34</v>
      </c>
      <c r="G188">
        <f>YEAR(Absences[[#This Row],[Absent de]])</f>
        <v>2021</v>
      </c>
      <c r="H188" t="str">
        <f>TEXT(Absences[[#This Row],[Absent de]],"mmmm")</f>
        <v>décembre</v>
      </c>
      <c r="I188" t="s">
        <v>97</v>
      </c>
      <c r="J188">
        <v>10205</v>
      </c>
    </row>
    <row r="189" spans="1:10" x14ac:dyDescent="0.2">
      <c r="A189">
        <v>92368</v>
      </c>
      <c r="B189" s="12">
        <v>44553</v>
      </c>
      <c r="C189" s="12">
        <v>44553</v>
      </c>
      <c r="D189" t="s">
        <v>19</v>
      </c>
      <c r="E189" t="s">
        <v>34</v>
      </c>
      <c r="G189">
        <f>YEAR(Absences[[#This Row],[Absent de]])</f>
        <v>2021</v>
      </c>
      <c r="H189" t="str">
        <f>TEXT(Absences[[#This Row],[Absent de]],"mmmm")</f>
        <v>décembre</v>
      </c>
      <c r="I189" t="s">
        <v>99</v>
      </c>
      <c r="J189">
        <v>10205</v>
      </c>
    </row>
    <row r="190" spans="1:10" x14ac:dyDescent="0.2">
      <c r="A190">
        <v>92368</v>
      </c>
      <c r="B190" s="12">
        <v>44564</v>
      </c>
      <c r="C190" s="12">
        <v>44564</v>
      </c>
      <c r="D190" t="s">
        <v>19</v>
      </c>
      <c r="E190" t="s">
        <v>34</v>
      </c>
      <c r="G190">
        <f>YEAR(Absences[[#This Row],[Absent de]])</f>
        <v>2022</v>
      </c>
      <c r="H190" t="str">
        <f>TEXT(Absences[[#This Row],[Absent de]],"mmmm")</f>
        <v>janvier</v>
      </c>
      <c r="I190" t="s">
        <v>99</v>
      </c>
      <c r="J190">
        <v>10205</v>
      </c>
    </row>
    <row r="191" spans="1:10" x14ac:dyDescent="0.2">
      <c r="A191">
        <v>93757</v>
      </c>
      <c r="B191" s="12">
        <v>44564</v>
      </c>
      <c r="C191" s="12">
        <v>44565</v>
      </c>
      <c r="D191" t="s">
        <v>19</v>
      </c>
      <c r="E191" t="s">
        <v>34</v>
      </c>
      <c r="G191">
        <f>YEAR(Absences[[#This Row],[Absent de]])</f>
        <v>2022</v>
      </c>
      <c r="H191" t="str">
        <f>TEXT(Absences[[#This Row],[Absent de]],"mmmm")</f>
        <v>janvier</v>
      </c>
      <c r="I191" t="s">
        <v>99</v>
      </c>
      <c r="J191">
        <v>10205</v>
      </c>
    </row>
    <row r="192" spans="1:10" x14ac:dyDescent="0.2">
      <c r="A192">
        <v>92566</v>
      </c>
      <c r="B192" s="12">
        <v>44554</v>
      </c>
      <c r="C192" s="12">
        <v>44554</v>
      </c>
      <c r="D192" t="s">
        <v>19</v>
      </c>
      <c r="E192" t="s">
        <v>34</v>
      </c>
      <c r="G192">
        <f>YEAR(Absences[[#This Row],[Absent de]])</f>
        <v>2021</v>
      </c>
      <c r="H192" t="str">
        <f>TEXT(Absences[[#This Row],[Absent de]],"mmmm")</f>
        <v>décembre</v>
      </c>
      <c r="I192" t="s">
        <v>100</v>
      </c>
      <c r="J192">
        <v>10205</v>
      </c>
    </row>
    <row r="193" spans="1:10" x14ac:dyDescent="0.2">
      <c r="A193">
        <v>5943</v>
      </c>
      <c r="B193" s="12">
        <v>44552</v>
      </c>
      <c r="C193" s="12">
        <v>44553</v>
      </c>
      <c r="D193" t="s">
        <v>19</v>
      </c>
      <c r="E193" t="s">
        <v>34</v>
      </c>
      <c r="G193">
        <f>YEAR(Absences[[#This Row],[Absent de]])</f>
        <v>2021</v>
      </c>
      <c r="H193" t="str">
        <f>TEXT(Absences[[#This Row],[Absent de]],"mmmm")</f>
        <v>décembre</v>
      </c>
      <c r="I193" t="s">
        <v>102</v>
      </c>
      <c r="J193">
        <v>10205</v>
      </c>
    </row>
    <row r="194" spans="1:10" x14ac:dyDescent="0.2">
      <c r="A194">
        <v>93474</v>
      </c>
      <c r="B194" s="12">
        <v>44524</v>
      </c>
      <c r="C194" s="12">
        <v>44524</v>
      </c>
      <c r="D194" t="s">
        <v>21</v>
      </c>
      <c r="E194" t="s">
        <v>34</v>
      </c>
      <c r="G194">
        <f>YEAR(Absences[[#This Row],[Absent de]])</f>
        <v>2021</v>
      </c>
      <c r="H194" t="str">
        <f>TEXT(Absences[[#This Row],[Absent de]],"mmmm")</f>
        <v>novembre</v>
      </c>
      <c r="I194" t="s">
        <v>98</v>
      </c>
      <c r="J194">
        <v>10205</v>
      </c>
    </row>
    <row r="195" spans="1:10" x14ac:dyDescent="0.2">
      <c r="A195">
        <v>5953</v>
      </c>
      <c r="B195" s="12">
        <v>44564</v>
      </c>
      <c r="C195" s="12">
        <v>44566</v>
      </c>
      <c r="D195" t="s">
        <v>19</v>
      </c>
      <c r="E195" t="s">
        <v>34</v>
      </c>
      <c r="G195">
        <f>YEAR(Absences[[#This Row],[Absent de]])</f>
        <v>2022</v>
      </c>
      <c r="H195" t="str">
        <f>TEXT(Absences[[#This Row],[Absent de]],"mmmm")</f>
        <v>janvier</v>
      </c>
      <c r="I195" t="s">
        <v>101</v>
      </c>
      <c r="J195">
        <v>10205</v>
      </c>
    </row>
    <row r="196" spans="1:10" x14ac:dyDescent="0.2">
      <c r="A196">
        <v>5943</v>
      </c>
      <c r="B196" s="12">
        <v>44606</v>
      </c>
      <c r="C196" s="12">
        <v>44610</v>
      </c>
      <c r="D196" t="s">
        <v>19</v>
      </c>
      <c r="E196" t="s">
        <v>34</v>
      </c>
      <c r="G196">
        <f>YEAR(Absences[[#This Row],[Absent de]])</f>
        <v>2022</v>
      </c>
      <c r="H196" t="str">
        <f>TEXT(Absences[[#This Row],[Absent de]],"mmmm")</f>
        <v>février</v>
      </c>
      <c r="I196" t="s">
        <v>102</v>
      </c>
      <c r="J196">
        <v>10205</v>
      </c>
    </row>
    <row r="197" spans="1:10" x14ac:dyDescent="0.2">
      <c r="A197">
        <v>93474</v>
      </c>
      <c r="B197" s="12">
        <v>44564</v>
      </c>
      <c r="C197" s="12">
        <v>44568</v>
      </c>
      <c r="D197" t="s">
        <v>19</v>
      </c>
      <c r="E197" t="s">
        <v>34</v>
      </c>
      <c r="G197">
        <f>YEAR(Absences[[#This Row],[Absent de]])</f>
        <v>2022</v>
      </c>
      <c r="H197" t="str">
        <f>TEXT(Absences[[#This Row],[Absent de]],"mmmm")</f>
        <v>janvier</v>
      </c>
      <c r="I197" t="s">
        <v>98</v>
      </c>
      <c r="J197">
        <v>10205</v>
      </c>
    </row>
    <row r="198" spans="1:10" x14ac:dyDescent="0.2">
      <c r="A198">
        <v>9747</v>
      </c>
      <c r="B198" s="12">
        <v>44545</v>
      </c>
      <c r="C198" s="12">
        <v>44545</v>
      </c>
      <c r="D198" t="s">
        <v>21</v>
      </c>
      <c r="E198" t="s">
        <v>78</v>
      </c>
      <c r="F198" t="s">
        <v>125</v>
      </c>
      <c r="G198">
        <f>YEAR(Absences[[#This Row],[Absent de]])</f>
        <v>2021</v>
      </c>
      <c r="H198" t="str">
        <f>TEXT(Absences[[#This Row],[Absent de]],"mmmm")</f>
        <v>décembre</v>
      </c>
      <c r="I198" t="s">
        <v>97</v>
      </c>
      <c r="J198">
        <v>10205</v>
      </c>
    </row>
    <row r="199" spans="1:10" x14ac:dyDescent="0.2">
      <c r="A199">
        <v>94035</v>
      </c>
      <c r="B199" s="12">
        <v>44533</v>
      </c>
      <c r="C199" s="12">
        <v>44533</v>
      </c>
      <c r="D199" t="s">
        <v>20</v>
      </c>
      <c r="E199" t="s">
        <v>78</v>
      </c>
      <c r="F199" t="s">
        <v>125</v>
      </c>
      <c r="G199">
        <f>YEAR(Absences[[#This Row],[Absent de]])</f>
        <v>2021</v>
      </c>
      <c r="H199" t="str">
        <f>TEXT(Absences[[#This Row],[Absent de]],"mmmm")</f>
        <v>décembre</v>
      </c>
      <c r="I199" t="s">
        <v>103</v>
      </c>
      <c r="J199">
        <v>10802</v>
      </c>
    </row>
    <row r="200" spans="1:10" x14ac:dyDescent="0.2">
      <c r="A200">
        <v>94310</v>
      </c>
      <c r="B200" s="12">
        <v>44522</v>
      </c>
      <c r="C200" s="12">
        <v>44524</v>
      </c>
      <c r="D200" t="s">
        <v>24</v>
      </c>
      <c r="E200" t="s">
        <v>34</v>
      </c>
      <c r="F200" t="s">
        <v>125</v>
      </c>
      <c r="G200">
        <f>YEAR(Absences[[#This Row],[Absent de]])</f>
        <v>2021</v>
      </c>
      <c r="H200" t="str">
        <f>TEXT(Absences[[#This Row],[Absent de]],"mmmm")</f>
        <v>novembre</v>
      </c>
      <c r="I200" t="s">
        <v>97</v>
      </c>
      <c r="J200">
        <v>10802</v>
      </c>
    </row>
    <row r="201" spans="1:10" x14ac:dyDescent="0.2">
      <c r="A201">
        <v>94310</v>
      </c>
      <c r="B201" s="12">
        <v>44533</v>
      </c>
      <c r="C201" s="12">
        <v>44533</v>
      </c>
      <c r="D201" t="s">
        <v>24</v>
      </c>
      <c r="E201" t="s">
        <v>34</v>
      </c>
      <c r="F201" t="s">
        <v>125</v>
      </c>
      <c r="G201">
        <f>YEAR(Absences[[#This Row],[Absent de]])</f>
        <v>2021</v>
      </c>
      <c r="H201" t="str">
        <f>TEXT(Absences[[#This Row],[Absent de]],"mmmm")</f>
        <v>décembre</v>
      </c>
      <c r="I201" t="s">
        <v>97</v>
      </c>
      <c r="J201">
        <v>10802</v>
      </c>
    </row>
    <row r="202" spans="1:10" x14ac:dyDescent="0.2">
      <c r="A202">
        <v>93757</v>
      </c>
      <c r="B202" s="12">
        <v>44554</v>
      </c>
      <c r="C202" s="12">
        <v>44554</v>
      </c>
      <c r="D202" t="s">
        <v>19</v>
      </c>
      <c r="E202" t="s">
        <v>34</v>
      </c>
      <c r="G202">
        <f>YEAR(Absences[[#This Row],[Absent de]])</f>
        <v>2021</v>
      </c>
      <c r="H202" t="str">
        <f>TEXT(Absences[[#This Row],[Absent de]],"mmmm")</f>
        <v>décembre</v>
      </c>
      <c r="I202" t="s">
        <v>99</v>
      </c>
      <c r="J202">
        <v>10205</v>
      </c>
    </row>
    <row r="203" spans="1:10" x14ac:dyDescent="0.2">
      <c r="A203">
        <v>93757</v>
      </c>
      <c r="B203" s="12">
        <v>44557</v>
      </c>
      <c r="C203" s="12">
        <v>44557</v>
      </c>
      <c r="D203" t="s">
        <v>19</v>
      </c>
      <c r="E203" t="s">
        <v>34</v>
      </c>
      <c r="G203">
        <f>YEAR(Absences[[#This Row],[Absent de]])</f>
        <v>2021</v>
      </c>
      <c r="H203" t="str">
        <f>TEXT(Absences[[#This Row],[Absent de]],"mmmm")</f>
        <v>décembre</v>
      </c>
      <c r="I203" t="s">
        <v>99</v>
      </c>
      <c r="J203">
        <v>10205</v>
      </c>
    </row>
    <row r="204" spans="1:10" x14ac:dyDescent="0.2">
      <c r="A204">
        <v>93757</v>
      </c>
      <c r="B204" s="12">
        <v>44560</v>
      </c>
      <c r="C204" s="12">
        <v>44560</v>
      </c>
      <c r="D204" t="s">
        <v>19</v>
      </c>
      <c r="E204" t="s">
        <v>34</v>
      </c>
      <c r="G204">
        <f>YEAR(Absences[[#This Row],[Absent de]])</f>
        <v>2021</v>
      </c>
      <c r="H204" t="str">
        <f>TEXT(Absences[[#This Row],[Absent de]],"mmmm")</f>
        <v>décembre</v>
      </c>
      <c r="I204" t="s">
        <v>99</v>
      </c>
      <c r="J204">
        <v>10205</v>
      </c>
    </row>
    <row r="205" spans="1:10" x14ac:dyDescent="0.2">
      <c r="A205">
        <v>9747</v>
      </c>
      <c r="B205" s="12">
        <v>44554</v>
      </c>
      <c r="C205" s="12">
        <v>44554</v>
      </c>
      <c r="D205" t="s">
        <v>19</v>
      </c>
      <c r="E205" t="s">
        <v>34</v>
      </c>
      <c r="G205">
        <f>YEAR(Absences[[#This Row],[Absent de]])</f>
        <v>2021</v>
      </c>
      <c r="H205" t="str">
        <f>TEXT(Absences[[#This Row],[Absent de]],"mmmm")</f>
        <v>décembre</v>
      </c>
      <c r="I205" t="s">
        <v>97</v>
      </c>
      <c r="J205">
        <v>10205</v>
      </c>
    </row>
    <row r="206" spans="1:10" x14ac:dyDescent="0.2">
      <c r="A206">
        <v>9747</v>
      </c>
      <c r="B206" s="12">
        <v>44558</v>
      </c>
      <c r="C206" s="12">
        <v>44558</v>
      </c>
      <c r="D206" t="s">
        <v>19</v>
      </c>
      <c r="E206" t="s">
        <v>34</v>
      </c>
      <c r="G206">
        <f>YEAR(Absences[[#This Row],[Absent de]])</f>
        <v>2021</v>
      </c>
      <c r="H206" t="str">
        <f>TEXT(Absences[[#This Row],[Absent de]],"mmmm")</f>
        <v>décembre</v>
      </c>
      <c r="I206" t="s">
        <v>97</v>
      </c>
      <c r="J206">
        <v>10205</v>
      </c>
    </row>
    <row r="207" spans="1:10" x14ac:dyDescent="0.2">
      <c r="A207">
        <v>9747</v>
      </c>
      <c r="B207" s="12">
        <v>44560</v>
      </c>
      <c r="C207" s="12">
        <v>44560</v>
      </c>
      <c r="D207" t="s">
        <v>19</v>
      </c>
      <c r="E207" t="s">
        <v>34</v>
      </c>
      <c r="G207">
        <f>YEAR(Absences[[#This Row],[Absent de]])</f>
        <v>2021</v>
      </c>
      <c r="H207" t="str">
        <f>TEXT(Absences[[#This Row],[Absent de]],"mmmm")</f>
        <v>décembre</v>
      </c>
      <c r="I207" t="s">
        <v>97</v>
      </c>
      <c r="J207">
        <v>10205</v>
      </c>
    </row>
    <row r="208" spans="1:10" x14ac:dyDescent="0.2">
      <c r="A208">
        <v>92368</v>
      </c>
      <c r="B208" s="12">
        <v>44554</v>
      </c>
      <c r="C208" s="12">
        <v>44554</v>
      </c>
      <c r="D208" t="s">
        <v>19</v>
      </c>
      <c r="E208" t="s">
        <v>34</v>
      </c>
      <c r="G208">
        <f>YEAR(Absences[[#This Row],[Absent de]])</f>
        <v>2021</v>
      </c>
      <c r="H208" t="str">
        <f>TEXT(Absences[[#This Row],[Absent de]],"mmmm")</f>
        <v>décembre</v>
      </c>
      <c r="I208" t="s">
        <v>99</v>
      </c>
      <c r="J208">
        <v>10205</v>
      </c>
    </row>
    <row r="209" spans="1:10" x14ac:dyDescent="0.2">
      <c r="A209">
        <v>92368</v>
      </c>
      <c r="B209" s="12">
        <v>44557</v>
      </c>
      <c r="C209" s="12">
        <v>44557</v>
      </c>
      <c r="D209" t="s">
        <v>19</v>
      </c>
      <c r="E209" t="s">
        <v>34</v>
      </c>
      <c r="G209">
        <f>YEAR(Absences[[#This Row],[Absent de]])</f>
        <v>2021</v>
      </c>
      <c r="H209" t="str">
        <f>TEXT(Absences[[#This Row],[Absent de]],"mmmm")</f>
        <v>décembre</v>
      </c>
      <c r="I209" t="s">
        <v>99</v>
      </c>
      <c r="J209">
        <v>10205</v>
      </c>
    </row>
    <row r="210" spans="1:10" x14ac:dyDescent="0.2">
      <c r="A210">
        <v>92368</v>
      </c>
      <c r="B210" s="12">
        <v>44558</v>
      </c>
      <c r="C210" s="12">
        <v>44558</v>
      </c>
      <c r="D210" t="s">
        <v>19</v>
      </c>
      <c r="E210" t="s">
        <v>34</v>
      </c>
      <c r="G210">
        <f>YEAR(Absences[[#This Row],[Absent de]])</f>
        <v>2021</v>
      </c>
      <c r="H210" t="str">
        <f>TEXT(Absences[[#This Row],[Absent de]],"mmmm")</f>
        <v>décembre</v>
      </c>
      <c r="I210" t="s">
        <v>99</v>
      </c>
      <c r="J210">
        <v>10205</v>
      </c>
    </row>
    <row r="211" spans="1:10" x14ac:dyDescent="0.2">
      <c r="A211">
        <v>93962</v>
      </c>
      <c r="B211" s="12">
        <v>44554</v>
      </c>
      <c r="C211" s="12">
        <v>44559</v>
      </c>
      <c r="D211" t="s">
        <v>19</v>
      </c>
      <c r="E211" t="s">
        <v>34</v>
      </c>
      <c r="G211">
        <f>YEAR(Absences[[#This Row],[Absent de]])</f>
        <v>2021</v>
      </c>
      <c r="H211" t="str">
        <f>TEXT(Absences[[#This Row],[Absent de]],"mmmm")</f>
        <v>décembre</v>
      </c>
      <c r="I211" t="s">
        <v>97</v>
      </c>
      <c r="J211">
        <v>10205</v>
      </c>
    </row>
    <row r="212" spans="1:10" x14ac:dyDescent="0.2">
      <c r="A212">
        <v>92368</v>
      </c>
      <c r="B212" s="12">
        <v>44565</v>
      </c>
      <c r="C212" s="12">
        <v>44565</v>
      </c>
      <c r="D212" t="s">
        <v>19</v>
      </c>
      <c r="E212" t="s">
        <v>34</v>
      </c>
      <c r="G212">
        <f>YEAR(Absences[[#This Row],[Absent de]])</f>
        <v>2022</v>
      </c>
      <c r="H212" t="str">
        <f>TEXT(Absences[[#This Row],[Absent de]],"mmmm")</f>
        <v>janvier</v>
      </c>
      <c r="I212" t="s">
        <v>99</v>
      </c>
      <c r="J212">
        <v>10205</v>
      </c>
    </row>
    <row r="213" spans="1:10" x14ac:dyDescent="0.2">
      <c r="A213">
        <v>92368</v>
      </c>
      <c r="B213" s="12">
        <v>44559</v>
      </c>
      <c r="C213" s="12">
        <v>44559</v>
      </c>
      <c r="D213" t="s">
        <v>19</v>
      </c>
      <c r="E213" t="s">
        <v>34</v>
      </c>
      <c r="G213">
        <f>YEAR(Absences[[#This Row],[Absent de]])</f>
        <v>2021</v>
      </c>
      <c r="H213" t="str">
        <f>TEXT(Absences[[#This Row],[Absent de]],"mmmm")</f>
        <v>décembre</v>
      </c>
      <c r="I213" t="s">
        <v>99</v>
      </c>
      <c r="J213">
        <v>10205</v>
      </c>
    </row>
    <row r="214" spans="1:10" x14ac:dyDescent="0.2">
      <c r="A214">
        <v>5953</v>
      </c>
      <c r="B214" s="12">
        <v>44559</v>
      </c>
      <c r="C214" s="12">
        <v>44563</v>
      </c>
      <c r="D214" t="s">
        <v>19</v>
      </c>
      <c r="E214" t="s">
        <v>34</v>
      </c>
      <c r="G214">
        <f>YEAR(Absences[[#This Row],[Absent de]])</f>
        <v>2021</v>
      </c>
      <c r="H214" t="str">
        <f>TEXT(Absences[[#This Row],[Absent de]],"mmmm")</f>
        <v>décembre</v>
      </c>
      <c r="I214" t="s">
        <v>101</v>
      </c>
      <c r="J214">
        <v>10205</v>
      </c>
    </row>
    <row r="215" spans="1:10" x14ac:dyDescent="0.2">
      <c r="A215">
        <v>93732</v>
      </c>
      <c r="B215" s="12">
        <v>44551</v>
      </c>
      <c r="C215" s="12">
        <v>44561</v>
      </c>
      <c r="D215" t="s">
        <v>21</v>
      </c>
      <c r="E215" t="s">
        <v>34</v>
      </c>
      <c r="F215" t="s">
        <v>125</v>
      </c>
      <c r="G215">
        <f>YEAR(Absences[[#This Row],[Absent de]])</f>
        <v>2021</v>
      </c>
      <c r="H215" t="str">
        <f>TEXT(Absences[[#This Row],[Absent de]],"mmmm")</f>
        <v>décembre</v>
      </c>
      <c r="I215" t="s">
        <v>98</v>
      </c>
      <c r="J215">
        <v>10205</v>
      </c>
    </row>
    <row r="216" spans="1:10" x14ac:dyDescent="0.2">
      <c r="A216">
        <v>4120</v>
      </c>
      <c r="B216" s="12">
        <v>44564</v>
      </c>
      <c r="C216" s="12">
        <v>44564</v>
      </c>
      <c r="D216" t="s">
        <v>21</v>
      </c>
      <c r="E216" t="s">
        <v>34</v>
      </c>
      <c r="F216" t="s">
        <v>125</v>
      </c>
      <c r="G216">
        <f>YEAR(Absences[[#This Row],[Absent de]])</f>
        <v>2022</v>
      </c>
      <c r="H216" t="str">
        <f>TEXT(Absences[[#This Row],[Absent de]],"mmmm")</f>
        <v>janvier</v>
      </c>
      <c r="I216" t="s">
        <v>97</v>
      </c>
      <c r="J216">
        <v>10205</v>
      </c>
    </row>
    <row r="217" spans="1:10" x14ac:dyDescent="0.2">
      <c r="A217">
        <v>93080</v>
      </c>
      <c r="B217" s="12">
        <v>44564</v>
      </c>
      <c r="C217" s="12">
        <v>44582</v>
      </c>
      <c r="D217" t="s">
        <v>21</v>
      </c>
      <c r="E217" t="s">
        <v>34</v>
      </c>
      <c r="G217">
        <f>YEAR(Absences[[#This Row],[Absent de]])</f>
        <v>2022</v>
      </c>
      <c r="H217" t="str">
        <f>TEXT(Absences[[#This Row],[Absent de]],"mmmm")</f>
        <v>janvier</v>
      </c>
      <c r="I217" t="s">
        <v>98</v>
      </c>
      <c r="J217">
        <v>10205</v>
      </c>
    </row>
    <row r="218" spans="1:10" x14ac:dyDescent="0.2">
      <c r="A218">
        <v>93757</v>
      </c>
      <c r="B218" s="12">
        <v>44566</v>
      </c>
      <c r="C218" s="12">
        <v>44574</v>
      </c>
      <c r="D218" t="s">
        <v>21</v>
      </c>
      <c r="E218" t="s">
        <v>34</v>
      </c>
      <c r="F218" t="s">
        <v>125</v>
      </c>
      <c r="G218">
        <f>YEAR(Absences[[#This Row],[Absent de]])</f>
        <v>2022</v>
      </c>
      <c r="H218" t="str">
        <f>TEXT(Absences[[#This Row],[Absent de]],"mmmm")</f>
        <v>janvier</v>
      </c>
      <c r="I218" t="s">
        <v>99</v>
      </c>
      <c r="J218">
        <v>10205</v>
      </c>
    </row>
    <row r="219" spans="1:10" x14ac:dyDescent="0.2">
      <c r="A219">
        <v>93757</v>
      </c>
      <c r="B219" s="12">
        <v>44602</v>
      </c>
      <c r="C219" s="12">
        <v>44602</v>
      </c>
      <c r="D219" t="s">
        <v>19</v>
      </c>
      <c r="E219" t="s">
        <v>78</v>
      </c>
      <c r="G219">
        <f>YEAR(Absences[[#This Row],[Absent de]])</f>
        <v>2022</v>
      </c>
      <c r="H219" t="str">
        <f>TEXT(Absences[[#This Row],[Absent de]],"mmmm")</f>
        <v>février</v>
      </c>
      <c r="I219" t="s">
        <v>99</v>
      </c>
      <c r="J219">
        <v>10205</v>
      </c>
    </row>
    <row r="220" spans="1:10" x14ac:dyDescent="0.2">
      <c r="A220">
        <v>93757</v>
      </c>
      <c r="B220" s="12">
        <v>44603</v>
      </c>
      <c r="C220" s="12">
        <v>44603</v>
      </c>
      <c r="D220" t="s">
        <v>19</v>
      </c>
      <c r="E220" t="s">
        <v>34</v>
      </c>
      <c r="G220">
        <f>YEAR(Absences[[#This Row],[Absent de]])</f>
        <v>2022</v>
      </c>
      <c r="H220" t="str">
        <f>TEXT(Absences[[#This Row],[Absent de]],"mmmm")</f>
        <v>février</v>
      </c>
      <c r="I220" t="s">
        <v>99</v>
      </c>
      <c r="J220">
        <v>10205</v>
      </c>
    </row>
    <row r="221" spans="1:10" x14ac:dyDescent="0.2">
      <c r="A221">
        <v>92368</v>
      </c>
      <c r="B221" s="12">
        <v>44582</v>
      </c>
      <c r="C221" s="12">
        <v>44582</v>
      </c>
      <c r="D221" t="s">
        <v>19</v>
      </c>
      <c r="E221" t="s">
        <v>78</v>
      </c>
      <c r="F221" t="s">
        <v>125</v>
      </c>
      <c r="G221">
        <f>YEAR(Absences[[#This Row],[Absent de]])</f>
        <v>2022</v>
      </c>
      <c r="H221" t="str">
        <f>TEXT(Absences[[#This Row],[Absent de]],"mmmm")</f>
        <v>janvier</v>
      </c>
      <c r="I221" t="s">
        <v>99</v>
      </c>
      <c r="J221">
        <v>10205</v>
      </c>
    </row>
    <row r="222" spans="1:10" x14ac:dyDescent="0.2">
      <c r="A222">
        <v>94310</v>
      </c>
      <c r="B222" s="12">
        <v>44662</v>
      </c>
      <c r="C222" s="12">
        <v>44665</v>
      </c>
      <c r="D222" t="s">
        <v>19</v>
      </c>
      <c r="E222" t="s">
        <v>34</v>
      </c>
      <c r="G222">
        <f>YEAR(Absences[[#This Row],[Absent de]])</f>
        <v>2022</v>
      </c>
      <c r="H222" t="str">
        <f>TEXT(Absences[[#This Row],[Absent de]],"mmmm")</f>
        <v>avril</v>
      </c>
      <c r="I222" t="s">
        <v>97</v>
      </c>
      <c r="J222">
        <v>10802</v>
      </c>
    </row>
    <row r="223" spans="1:10" x14ac:dyDescent="0.2">
      <c r="A223">
        <v>94310</v>
      </c>
      <c r="B223" s="12">
        <v>44767</v>
      </c>
      <c r="C223" s="12">
        <v>44771</v>
      </c>
      <c r="D223" t="s">
        <v>19</v>
      </c>
      <c r="E223" t="s">
        <v>34</v>
      </c>
      <c r="G223">
        <f>YEAR(Absences[[#This Row],[Absent de]])</f>
        <v>2022</v>
      </c>
      <c r="H223" t="str">
        <f>TEXT(Absences[[#This Row],[Absent de]],"mmmm")</f>
        <v>juillet</v>
      </c>
      <c r="I223" t="s">
        <v>97</v>
      </c>
      <c r="J223">
        <v>10802</v>
      </c>
    </row>
    <row r="224" spans="1:10" x14ac:dyDescent="0.2">
      <c r="A224">
        <v>94310</v>
      </c>
      <c r="B224" s="12">
        <v>44775</v>
      </c>
      <c r="C224" s="12">
        <v>44787</v>
      </c>
      <c r="D224" t="s">
        <v>19</v>
      </c>
      <c r="E224" t="s">
        <v>34</v>
      </c>
      <c r="G224">
        <f>YEAR(Absences[[#This Row],[Absent de]])</f>
        <v>2022</v>
      </c>
      <c r="H224" t="str">
        <f>TEXT(Absences[[#This Row],[Absent de]],"mmmm")</f>
        <v>août</v>
      </c>
      <c r="I224" t="s">
        <v>97</v>
      </c>
      <c r="J224">
        <v>10802</v>
      </c>
    </row>
    <row r="225" spans="1:10" x14ac:dyDescent="0.2">
      <c r="A225">
        <v>94035</v>
      </c>
      <c r="B225" s="12">
        <v>44579</v>
      </c>
      <c r="C225" s="12">
        <v>44579</v>
      </c>
      <c r="D225" t="s">
        <v>21</v>
      </c>
      <c r="E225" t="s">
        <v>34</v>
      </c>
      <c r="F225" t="s">
        <v>125</v>
      </c>
      <c r="G225">
        <f>YEAR(Absences[[#This Row],[Absent de]])</f>
        <v>2022</v>
      </c>
      <c r="H225" t="str">
        <f>TEXT(Absences[[#This Row],[Absent de]],"mmmm")</f>
        <v>janvier</v>
      </c>
      <c r="I225" t="s">
        <v>103</v>
      </c>
      <c r="J225">
        <v>10802</v>
      </c>
    </row>
    <row r="226" spans="1:10" x14ac:dyDescent="0.2">
      <c r="A226">
        <v>93962</v>
      </c>
      <c r="B226" s="12">
        <v>44578</v>
      </c>
      <c r="C226" s="12">
        <v>44578</v>
      </c>
      <c r="D226" t="s">
        <v>21</v>
      </c>
      <c r="E226" t="s">
        <v>34</v>
      </c>
      <c r="G226">
        <f>YEAR(Absences[[#This Row],[Absent de]])</f>
        <v>2022</v>
      </c>
      <c r="H226" t="str">
        <f>TEXT(Absences[[#This Row],[Absent de]],"mmmm")</f>
        <v>janvier</v>
      </c>
      <c r="I226" t="s">
        <v>97</v>
      </c>
      <c r="J226">
        <v>10205</v>
      </c>
    </row>
    <row r="227" spans="1:10" x14ac:dyDescent="0.2">
      <c r="A227">
        <v>93962</v>
      </c>
      <c r="B227" s="12">
        <v>44579</v>
      </c>
      <c r="C227" s="12">
        <v>44579</v>
      </c>
      <c r="D227" t="s">
        <v>21</v>
      </c>
      <c r="E227" t="s">
        <v>34</v>
      </c>
      <c r="G227">
        <f>YEAR(Absences[[#This Row],[Absent de]])</f>
        <v>2022</v>
      </c>
      <c r="H227" t="str">
        <f>TEXT(Absences[[#This Row],[Absent de]],"mmmm")</f>
        <v>janvier</v>
      </c>
      <c r="I227" t="s">
        <v>97</v>
      </c>
      <c r="J227">
        <v>10205</v>
      </c>
    </row>
    <row r="228" spans="1:10" x14ac:dyDescent="0.2">
      <c r="A228">
        <v>93962</v>
      </c>
      <c r="B228" s="12">
        <v>44580</v>
      </c>
      <c r="C228" s="12">
        <v>44580</v>
      </c>
      <c r="D228" t="s">
        <v>21</v>
      </c>
      <c r="E228" t="s">
        <v>34</v>
      </c>
      <c r="G228">
        <f>YEAR(Absences[[#This Row],[Absent de]])</f>
        <v>2022</v>
      </c>
      <c r="H228" t="str">
        <f>TEXT(Absences[[#This Row],[Absent de]],"mmmm")</f>
        <v>janvier</v>
      </c>
      <c r="I228" t="s">
        <v>97</v>
      </c>
      <c r="J228">
        <v>10205</v>
      </c>
    </row>
    <row r="229" spans="1:10" x14ac:dyDescent="0.2">
      <c r="A229">
        <v>93962</v>
      </c>
      <c r="B229" s="12">
        <v>44581</v>
      </c>
      <c r="C229" s="12">
        <v>44581</v>
      </c>
      <c r="D229" t="s">
        <v>21</v>
      </c>
      <c r="E229" t="s">
        <v>34</v>
      </c>
      <c r="G229">
        <f>YEAR(Absences[[#This Row],[Absent de]])</f>
        <v>2022</v>
      </c>
      <c r="H229" t="str">
        <f>TEXT(Absences[[#This Row],[Absent de]],"mmmm")</f>
        <v>janvier</v>
      </c>
      <c r="I229" t="s">
        <v>97</v>
      </c>
      <c r="J229">
        <v>10205</v>
      </c>
    </row>
    <row r="230" spans="1:10" x14ac:dyDescent="0.2">
      <c r="A230">
        <v>93962</v>
      </c>
      <c r="B230" s="12">
        <v>44582</v>
      </c>
      <c r="C230" s="12">
        <v>44582</v>
      </c>
      <c r="D230" t="s">
        <v>21</v>
      </c>
      <c r="E230" t="s">
        <v>34</v>
      </c>
      <c r="G230">
        <f>YEAR(Absences[[#This Row],[Absent de]])</f>
        <v>2022</v>
      </c>
      <c r="H230" t="str">
        <f>TEXT(Absences[[#This Row],[Absent de]],"mmmm")</f>
        <v>janvier</v>
      </c>
      <c r="I230" t="s">
        <v>97</v>
      </c>
      <c r="J230">
        <v>10205</v>
      </c>
    </row>
    <row r="231" spans="1:10" x14ac:dyDescent="0.2">
      <c r="A231">
        <v>92306</v>
      </c>
      <c r="B231" s="12">
        <v>44531</v>
      </c>
      <c r="C231" s="12">
        <v>44531</v>
      </c>
      <c r="D231" t="s">
        <v>21</v>
      </c>
      <c r="E231" t="s">
        <v>78</v>
      </c>
      <c r="G231">
        <f>YEAR(Absences[[#This Row],[Absent de]])</f>
        <v>2021</v>
      </c>
      <c r="H231" t="str">
        <f>TEXT(Absences[[#This Row],[Absent de]],"mmmm")</f>
        <v>décembre</v>
      </c>
      <c r="I231" t="s">
        <v>97</v>
      </c>
      <c r="J231">
        <v>10205</v>
      </c>
    </row>
    <row r="232" spans="1:10" x14ac:dyDescent="0.2">
      <c r="A232">
        <v>92306</v>
      </c>
      <c r="B232" s="12">
        <v>44532</v>
      </c>
      <c r="C232" s="12">
        <v>44532</v>
      </c>
      <c r="D232" t="s">
        <v>21</v>
      </c>
      <c r="E232" t="s">
        <v>78</v>
      </c>
      <c r="G232">
        <f>YEAR(Absences[[#This Row],[Absent de]])</f>
        <v>2021</v>
      </c>
      <c r="H232" t="str">
        <f>TEXT(Absences[[#This Row],[Absent de]],"mmmm")</f>
        <v>décembre</v>
      </c>
      <c r="I232" t="s">
        <v>97</v>
      </c>
      <c r="J232">
        <v>10205</v>
      </c>
    </row>
    <row r="233" spans="1:10" x14ac:dyDescent="0.2">
      <c r="A233">
        <v>92306</v>
      </c>
      <c r="B233" s="12">
        <v>44533</v>
      </c>
      <c r="C233" s="12">
        <v>44533</v>
      </c>
      <c r="D233" t="s">
        <v>21</v>
      </c>
      <c r="E233" t="s">
        <v>78</v>
      </c>
      <c r="G233">
        <f>YEAR(Absences[[#This Row],[Absent de]])</f>
        <v>2021</v>
      </c>
      <c r="H233" t="str">
        <f>TEXT(Absences[[#This Row],[Absent de]],"mmmm")</f>
        <v>décembre</v>
      </c>
      <c r="I233" t="s">
        <v>97</v>
      </c>
      <c r="J233">
        <v>10205</v>
      </c>
    </row>
    <row r="234" spans="1:10" x14ac:dyDescent="0.2">
      <c r="A234">
        <v>92306</v>
      </c>
      <c r="B234" s="12">
        <v>44534</v>
      </c>
      <c r="C234" s="12">
        <v>44534</v>
      </c>
      <c r="D234" t="s">
        <v>21</v>
      </c>
      <c r="E234" t="s">
        <v>78</v>
      </c>
      <c r="G234">
        <f>YEAR(Absences[[#This Row],[Absent de]])</f>
        <v>2021</v>
      </c>
      <c r="H234" t="str">
        <f>TEXT(Absences[[#This Row],[Absent de]],"mmmm")</f>
        <v>décembre</v>
      </c>
      <c r="I234" t="s">
        <v>97</v>
      </c>
      <c r="J234">
        <v>10205</v>
      </c>
    </row>
    <row r="235" spans="1:10" x14ac:dyDescent="0.2">
      <c r="A235">
        <v>92306</v>
      </c>
      <c r="B235" s="12">
        <v>44535</v>
      </c>
      <c r="C235" s="12">
        <v>44535</v>
      </c>
      <c r="D235" t="s">
        <v>21</v>
      </c>
      <c r="E235" t="s">
        <v>78</v>
      </c>
      <c r="G235">
        <f>YEAR(Absences[[#This Row],[Absent de]])</f>
        <v>2021</v>
      </c>
      <c r="H235" t="str">
        <f>TEXT(Absences[[#This Row],[Absent de]],"mmmm")</f>
        <v>décembre</v>
      </c>
      <c r="I235" t="s">
        <v>97</v>
      </c>
      <c r="J235">
        <v>10205</v>
      </c>
    </row>
    <row r="236" spans="1:10" x14ac:dyDescent="0.2">
      <c r="A236">
        <v>92306</v>
      </c>
      <c r="B236" s="12">
        <v>44536</v>
      </c>
      <c r="C236" s="12">
        <v>44536</v>
      </c>
      <c r="D236" t="s">
        <v>21</v>
      </c>
      <c r="E236" t="s">
        <v>78</v>
      </c>
      <c r="G236">
        <f>YEAR(Absences[[#This Row],[Absent de]])</f>
        <v>2021</v>
      </c>
      <c r="H236" t="str">
        <f>TEXT(Absences[[#This Row],[Absent de]],"mmmm")</f>
        <v>décembre</v>
      </c>
      <c r="I236" t="s">
        <v>97</v>
      </c>
      <c r="J236">
        <v>10205</v>
      </c>
    </row>
    <row r="237" spans="1:10" x14ac:dyDescent="0.2">
      <c r="A237">
        <v>92306</v>
      </c>
      <c r="B237" s="12">
        <v>44537</v>
      </c>
      <c r="C237" s="12">
        <v>44537</v>
      </c>
      <c r="D237" t="s">
        <v>21</v>
      </c>
      <c r="E237" t="s">
        <v>78</v>
      </c>
      <c r="G237">
        <f>YEAR(Absences[[#This Row],[Absent de]])</f>
        <v>2021</v>
      </c>
      <c r="H237" t="str">
        <f>TEXT(Absences[[#This Row],[Absent de]],"mmmm")</f>
        <v>décembre</v>
      </c>
      <c r="I237" t="s">
        <v>97</v>
      </c>
      <c r="J237">
        <v>10205</v>
      </c>
    </row>
    <row r="238" spans="1:10" x14ac:dyDescent="0.2">
      <c r="A238">
        <v>92306</v>
      </c>
      <c r="B238" s="12">
        <v>44538</v>
      </c>
      <c r="C238" s="12">
        <v>44538</v>
      </c>
      <c r="D238" t="s">
        <v>21</v>
      </c>
      <c r="E238" t="s">
        <v>78</v>
      </c>
      <c r="G238">
        <f>YEAR(Absences[[#This Row],[Absent de]])</f>
        <v>2021</v>
      </c>
      <c r="H238" t="str">
        <f>TEXT(Absences[[#This Row],[Absent de]],"mmmm")</f>
        <v>décembre</v>
      </c>
      <c r="I238" t="s">
        <v>97</v>
      </c>
      <c r="J238">
        <v>10205</v>
      </c>
    </row>
    <row r="239" spans="1:10" x14ac:dyDescent="0.2">
      <c r="A239">
        <v>92306</v>
      </c>
      <c r="B239" s="12">
        <v>44539</v>
      </c>
      <c r="C239" s="12">
        <v>44539</v>
      </c>
      <c r="D239" t="s">
        <v>21</v>
      </c>
      <c r="E239" t="s">
        <v>78</v>
      </c>
      <c r="G239">
        <f>YEAR(Absences[[#This Row],[Absent de]])</f>
        <v>2021</v>
      </c>
      <c r="H239" t="str">
        <f>TEXT(Absences[[#This Row],[Absent de]],"mmmm")</f>
        <v>décembre</v>
      </c>
      <c r="I239" t="s">
        <v>97</v>
      </c>
      <c r="J239">
        <v>10205</v>
      </c>
    </row>
    <row r="240" spans="1:10" x14ac:dyDescent="0.2">
      <c r="A240">
        <v>92306</v>
      </c>
      <c r="B240" s="12">
        <v>44540</v>
      </c>
      <c r="C240" s="12">
        <v>44540</v>
      </c>
      <c r="D240" t="s">
        <v>21</v>
      </c>
      <c r="E240" t="s">
        <v>78</v>
      </c>
      <c r="G240">
        <f>YEAR(Absences[[#This Row],[Absent de]])</f>
        <v>2021</v>
      </c>
      <c r="H240" t="str">
        <f>TEXT(Absences[[#This Row],[Absent de]],"mmmm")</f>
        <v>décembre</v>
      </c>
      <c r="I240" t="s">
        <v>97</v>
      </c>
      <c r="J240">
        <v>10205</v>
      </c>
    </row>
    <row r="241" spans="1:10" x14ac:dyDescent="0.2">
      <c r="A241">
        <v>92306</v>
      </c>
      <c r="B241" s="12">
        <v>44541</v>
      </c>
      <c r="C241" s="12">
        <v>44541</v>
      </c>
      <c r="D241" t="s">
        <v>21</v>
      </c>
      <c r="E241" t="s">
        <v>78</v>
      </c>
      <c r="G241">
        <f>YEAR(Absences[[#This Row],[Absent de]])</f>
        <v>2021</v>
      </c>
      <c r="H241" t="str">
        <f>TEXT(Absences[[#This Row],[Absent de]],"mmmm")</f>
        <v>décembre</v>
      </c>
      <c r="I241" t="s">
        <v>97</v>
      </c>
      <c r="J241">
        <v>10205</v>
      </c>
    </row>
    <row r="242" spans="1:10" x14ac:dyDescent="0.2">
      <c r="A242">
        <v>92306</v>
      </c>
      <c r="B242" s="12">
        <v>44542</v>
      </c>
      <c r="C242" s="12">
        <v>44542</v>
      </c>
      <c r="D242" t="s">
        <v>21</v>
      </c>
      <c r="E242" t="s">
        <v>78</v>
      </c>
      <c r="G242">
        <f>YEAR(Absences[[#This Row],[Absent de]])</f>
        <v>2021</v>
      </c>
      <c r="H242" t="str">
        <f>TEXT(Absences[[#This Row],[Absent de]],"mmmm")</f>
        <v>décembre</v>
      </c>
      <c r="I242" t="s">
        <v>97</v>
      </c>
      <c r="J242">
        <v>10205</v>
      </c>
    </row>
    <row r="243" spans="1:10" x14ac:dyDescent="0.2">
      <c r="A243">
        <v>92306</v>
      </c>
      <c r="B243" s="12">
        <v>44543</v>
      </c>
      <c r="C243" s="12">
        <v>44543</v>
      </c>
      <c r="D243" t="s">
        <v>21</v>
      </c>
      <c r="E243" t="s">
        <v>78</v>
      </c>
      <c r="G243">
        <f>YEAR(Absences[[#This Row],[Absent de]])</f>
        <v>2021</v>
      </c>
      <c r="H243" t="str">
        <f>TEXT(Absences[[#This Row],[Absent de]],"mmmm")</f>
        <v>décembre</v>
      </c>
      <c r="I243" t="s">
        <v>97</v>
      </c>
      <c r="J243">
        <v>10205</v>
      </c>
    </row>
    <row r="244" spans="1:10" x14ac:dyDescent="0.2">
      <c r="A244">
        <v>92306</v>
      </c>
      <c r="B244" s="12">
        <v>44544</v>
      </c>
      <c r="C244" s="12">
        <v>44544</v>
      </c>
      <c r="D244" t="s">
        <v>21</v>
      </c>
      <c r="E244" t="s">
        <v>78</v>
      </c>
      <c r="G244">
        <f>YEAR(Absences[[#This Row],[Absent de]])</f>
        <v>2021</v>
      </c>
      <c r="H244" t="str">
        <f>TEXT(Absences[[#This Row],[Absent de]],"mmmm")</f>
        <v>décembre</v>
      </c>
      <c r="I244" t="s">
        <v>97</v>
      </c>
      <c r="J244">
        <v>10205</v>
      </c>
    </row>
    <row r="245" spans="1:10" x14ac:dyDescent="0.2">
      <c r="A245">
        <v>92306</v>
      </c>
      <c r="B245" s="12">
        <v>44545</v>
      </c>
      <c r="C245" s="12">
        <v>44545</v>
      </c>
      <c r="D245" t="s">
        <v>21</v>
      </c>
      <c r="E245" t="s">
        <v>78</v>
      </c>
      <c r="G245">
        <f>YEAR(Absences[[#This Row],[Absent de]])</f>
        <v>2021</v>
      </c>
      <c r="H245" t="str">
        <f>TEXT(Absences[[#This Row],[Absent de]],"mmmm")</f>
        <v>décembre</v>
      </c>
      <c r="I245" t="s">
        <v>97</v>
      </c>
      <c r="J245">
        <v>10205</v>
      </c>
    </row>
    <row r="246" spans="1:10" x14ac:dyDescent="0.2">
      <c r="A246">
        <v>92306</v>
      </c>
      <c r="B246" s="12">
        <v>44546</v>
      </c>
      <c r="C246" s="12">
        <v>44546</v>
      </c>
      <c r="D246" t="s">
        <v>21</v>
      </c>
      <c r="E246" t="s">
        <v>78</v>
      </c>
      <c r="G246">
        <f>YEAR(Absences[[#This Row],[Absent de]])</f>
        <v>2021</v>
      </c>
      <c r="H246" t="str">
        <f>TEXT(Absences[[#This Row],[Absent de]],"mmmm")</f>
        <v>décembre</v>
      </c>
      <c r="I246" t="s">
        <v>97</v>
      </c>
      <c r="J246">
        <v>10205</v>
      </c>
    </row>
    <row r="247" spans="1:10" x14ac:dyDescent="0.2">
      <c r="A247">
        <v>92306</v>
      </c>
      <c r="B247" s="12">
        <v>44547</v>
      </c>
      <c r="C247" s="12">
        <v>44547</v>
      </c>
      <c r="D247" t="s">
        <v>21</v>
      </c>
      <c r="E247" t="s">
        <v>78</v>
      </c>
      <c r="G247">
        <f>YEAR(Absences[[#This Row],[Absent de]])</f>
        <v>2021</v>
      </c>
      <c r="H247" t="str">
        <f>TEXT(Absences[[#This Row],[Absent de]],"mmmm")</f>
        <v>décembre</v>
      </c>
      <c r="I247" t="s">
        <v>97</v>
      </c>
      <c r="J247">
        <v>10205</v>
      </c>
    </row>
    <row r="248" spans="1:10" x14ac:dyDescent="0.2">
      <c r="A248">
        <v>92306</v>
      </c>
      <c r="B248" s="12">
        <v>44548</v>
      </c>
      <c r="C248" s="12">
        <v>44548</v>
      </c>
      <c r="D248" t="s">
        <v>21</v>
      </c>
      <c r="E248" t="s">
        <v>78</v>
      </c>
      <c r="G248">
        <f>YEAR(Absences[[#This Row],[Absent de]])</f>
        <v>2021</v>
      </c>
      <c r="H248" t="str">
        <f>TEXT(Absences[[#This Row],[Absent de]],"mmmm")</f>
        <v>décembre</v>
      </c>
      <c r="I248" t="s">
        <v>97</v>
      </c>
      <c r="J248">
        <v>10205</v>
      </c>
    </row>
    <row r="249" spans="1:10" x14ac:dyDescent="0.2">
      <c r="A249">
        <v>92306</v>
      </c>
      <c r="B249" s="12">
        <v>44549</v>
      </c>
      <c r="C249" s="12">
        <v>44549</v>
      </c>
      <c r="D249" t="s">
        <v>21</v>
      </c>
      <c r="E249" t="s">
        <v>78</v>
      </c>
      <c r="G249">
        <f>YEAR(Absences[[#This Row],[Absent de]])</f>
        <v>2021</v>
      </c>
      <c r="H249" t="str">
        <f>TEXT(Absences[[#This Row],[Absent de]],"mmmm")</f>
        <v>décembre</v>
      </c>
      <c r="I249" t="s">
        <v>97</v>
      </c>
      <c r="J249">
        <v>10205</v>
      </c>
    </row>
    <row r="250" spans="1:10" x14ac:dyDescent="0.2">
      <c r="A250">
        <v>92306</v>
      </c>
      <c r="B250" s="12">
        <v>44550</v>
      </c>
      <c r="C250" s="12">
        <v>44550</v>
      </c>
      <c r="D250" t="s">
        <v>21</v>
      </c>
      <c r="E250" t="s">
        <v>78</v>
      </c>
      <c r="G250">
        <f>YEAR(Absences[[#This Row],[Absent de]])</f>
        <v>2021</v>
      </c>
      <c r="H250" t="str">
        <f>TEXT(Absences[[#This Row],[Absent de]],"mmmm")</f>
        <v>décembre</v>
      </c>
      <c r="I250" t="s">
        <v>97</v>
      </c>
      <c r="J250">
        <v>10205</v>
      </c>
    </row>
    <row r="251" spans="1:10" x14ac:dyDescent="0.2">
      <c r="A251">
        <v>92306</v>
      </c>
      <c r="B251" s="12">
        <v>44551</v>
      </c>
      <c r="C251" s="12">
        <v>44551</v>
      </c>
      <c r="D251" t="s">
        <v>21</v>
      </c>
      <c r="E251" t="s">
        <v>78</v>
      </c>
      <c r="G251">
        <f>YEAR(Absences[[#This Row],[Absent de]])</f>
        <v>2021</v>
      </c>
      <c r="H251" t="str">
        <f>TEXT(Absences[[#This Row],[Absent de]],"mmmm")</f>
        <v>décembre</v>
      </c>
      <c r="I251" t="s">
        <v>97</v>
      </c>
      <c r="J251">
        <v>10205</v>
      </c>
    </row>
    <row r="252" spans="1:10" x14ac:dyDescent="0.2">
      <c r="A252">
        <v>92306</v>
      </c>
      <c r="B252" s="12">
        <v>44552</v>
      </c>
      <c r="C252" s="12">
        <v>44552</v>
      </c>
      <c r="D252" t="s">
        <v>21</v>
      </c>
      <c r="E252" t="s">
        <v>78</v>
      </c>
      <c r="G252">
        <f>YEAR(Absences[[#This Row],[Absent de]])</f>
        <v>2021</v>
      </c>
      <c r="H252" t="str">
        <f>TEXT(Absences[[#This Row],[Absent de]],"mmmm")</f>
        <v>décembre</v>
      </c>
      <c r="I252" t="s">
        <v>97</v>
      </c>
      <c r="J252">
        <v>10205</v>
      </c>
    </row>
    <row r="253" spans="1:10" x14ac:dyDescent="0.2">
      <c r="A253">
        <v>92306</v>
      </c>
      <c r="B253" s="12">
        <v>44553</v>
      </c>
      <c r="C253" s="12">
        <v>44553</v>
      </c>
      <c r="D253" t="s">
        <v>21</v>
      </c>
      <c r="E253" t="s">
        <v>78</v>
      </c>
      <c r="G253">
        <f>YEAR(Absences[[#This Row],[Absent de]])</f>
        <v>2021</v>
      </c>
      <c r="H253" t="str">
        <f>TEXT(Absences[[#This Row],[Absent de]],"mmmm")</f>
        <v>décembre</v>
      </c>
      <c r="I253" t="s">
        <v>97</v>
      </c>
      <c r="J253">
        <v>10205</v>
      </c>
    </row>
    <row r="254" spans="1:10" x14ac:dyDescent="0.2">
      <c r="A254">
        <v>5953</v>
      </c>
      <c r="B254" s="12">
        <v>44200</v>
      </c>
      <c r="C254" s="12">
        <v>44200</v>
      </c>
      <c r="D254" t="s">
        <v>19</v>
      </c>
      <c r="E254" t="s">
        <v>34</v>
      </c>
      <c r="G254">
        <f>YEAR(Absences[[#This Row],[Absent de]])</f>
        <v>2021</v>
      </c>
      <c r="H254" t="str">
        <f>TEXT(Absences[[#This Row],[Absent de]],"mmmm")</f>
        <v>janvier</v>
      </c>
      <c r="I254" t="s">
        <v>101</v>
      </c>
      <c r="J254">
        <v>10205</v>
      </c>
    </row>
    <row r="255" spans="1:10" x14ac:dyDescent="0.2">
      <c r="A255">
        <v>5953</v>
      </c>
      <c r="B255" s="12">
        <v>44201</v>
      </c>
      <c r="C255" s="12">
        <v>44201</v>
      </c>
      <c r="D255" t="s">
        <v>19</v>
      </c>
      <c r="E255" t="s">
        <v>34</v>
      </c>
      <c r="G255">
        <f>YEAR(Absences[[#This Row],[Absent de]])</f>
        <v>2021</v>
      </c>
      <c r="H255" t="str">
        <f>TEXT(Absences[[#This Row],[Absent de]],"mmmm")</f>
        <v>janvier</v>
      </c>
      <c r="I255" t="s">
        <v>101</v>
      </c>
      <c r="J255">
        <v>10205</v>
      </c>
    </row>
    <row r="256" spans="1:10" x14ac:dyDescent="0.2">
      <c r="A256">
        <v>5953</v>
      </c>
      <c r="B256" s="12">
        <v>44202</v>
      </c>
      <c r="C256" s="12">
        <v>44202</v>
      </c>
      <c r="D256" t="s">
        <v>19</v>
      </c>
      <c r="E256" t="s">
        <v>34</v>
      </c>
      <c r="G256">
        <f>YEAR(Absences[[#This Row],[Absent de]])</f>
        <v>2021</v>
      </c>
      <c r="H256" t="str">
        <f>TEXT(Absences[[#This Row],[Absent de]],"mmmm")</f>
        <v>janvier</v>
      </c>
      <c r="I256" t="s">
        <v>101</v>
      </c>
      <c r="J256">
        <v>10205</v>
      </c>
    </row>
    <row r="257" spans="1:10" x14ac:dyDescent="0.2">
      <c r="A257">
        <v>5953</v>
      </c>
      <c r="B257" s="12">
        <v>44203</v>
      </c>
      <c r="C257" s="12">
        <v>44203</v>
      </c>
      <c r="D257" t="s">
        <v>19</v>
      </c>
      <c r="E257" t="s">
        <v>34</v>
      </c>
      <c r="G257">
        <f>YEAR(Absences[[#This Row],[Absent de]])</f>
        <v>2021</v>
      </c>
      <c r="H257" t="str">
        <f>TEXT(Absences[[#This Row],[Absent de]],"mmmm")</f>
        <v>janvier</v>
      </c>
      <c r="I257" t="s">
        <v>101</v>
      </c>
      <c r="J257">
        <v>10205</v>
      </c>
    </row>
    <row r="258" spans="1:10" x14ac:dyDescent="0.2">
      <c r="A258">
        <v>5953</v>
      </c>
      <c r="B258" s="12">
        <v>44204</v>
      </c>
      <c r="C258" s="12">
        <v>44204</v>
      </c>
      <c r="D258" t="s">
        <v>19</v>
      </c>
      <c r="E258" t="s">
        <v>34</v>
      </c>
      <c r="G258">
        <f>YEAR(Absences[[#This Row],[Absent de]])</f>
        <v>2021</v>
      </c>
      <c r="H258" t="str">
        <f>TEXT(Absences[[#This Row],[Absent de]],"mmmm")</f>
        <v>janvier</v>
      </c>
      <c r="I258" t="s">
        <v>101</v>
      </c>
      <c r="J258">
        <v>10205</v>
      </c>
    </row>
    <row r="259" spans="1:10" x14ac:dyDescent="0.2">
      <c r="A259">
        <v>92306</v>
      </c>
      <c r="B259" s="12">
        <v>44200</v>
      </c>
      <c r="C259" s="12">
        <v>44200</v>
      </c>
      <c r="D259" t="s">
        <v>19</v>
      </c>
      <c r="E259" t="s">
        <v>34</v>
      </c>
      <c r="G259">
        <f>YEAR(Absences[[#This Row],[Absent de]])</f>
        <v>2021</v>
      </c>
      <c r="H259" t="str">
        <f>TEXT(Absences[[#This Row],[Absent de]],"mmmm")</f>
        <v>janvier</v>
      </c>
      <c r="I259" t="s">
        <v>97</v>
      </c>
      <c r="J259">
        <v>10205</v>
      </c>
    </row>
    <row r="260" spans="1:10" x14ac:dyDescent="0.2">
      <c r="A260">
        <v>92306</v>
      </c>
      <c r="B260" s="12">
        <v>44201</v>
      </c>
      <c r="C260" s="12">
        <v>44201</v>
      </c>
      <c r="D260" t="s">
        <v>19</v>
      </c>
      <c r="E260" t="s">
        <v>34</v>
      </c>
      <c r="G260">
        <f>YEAR(Absences[[#This Row],[Absent de]])</f>
        <v>2021</v>
      </c>
      <c r="H260" t="str">
        <f>TEXT(Absences[[#This Row],[Absent de]],"mmmm")</f>
        <v>janvier</v>
      </c>
      <c r="I260" t="s">
        <v>97</v>
      </c>
      <c r="J260">
        <v>10205</v>
      </c>
    </row>
    <row r="261" spans="1:10" x14ac:dyDescent="0.2">
      <c r="A261">
        <v>92306</v>
      </c>
      <c r="B261" s="12">
        <v>44202</v>
      </c>
      <c r="C261" s="12">
        <v>44202</v>
      </c>
      <c r="D261" t="s">
        <v>19</v>
      </c>
      <c r="E261" t="s">
        <v>34</v>
      </c>
      <c r="G261">
        <f>YEAR(Absences[[#This Row],[Absent de]])</f>
        <v>2021</v>
      </c>
      <c r="H261" t="str">
        <f>TEXT(Absences[[#This Row],[Absent de]],"mmmm")</f>
        <v>janvier</v>
      </c>
      <c r="I261" t="s">
        <v>97</v>
      </c>
      <c r="J261">
        <v>10205</v>
      </c>
    </row>
    <row r="262" spans="1:10" x14ac:dyDescent="0.2">
      <c r="A262">
        <v>92306</v>
      </c>
      <c r="B262" s="12">
        <v>44203</v>
      </c>
      <c r="C262" s="12">
        <v>44203</v>
      </c>
      <c r="D262" t="s">
        <v>19</v>
      </c>
      <c r="E262" t="s">
        <v>34</v>
      </c>
      <c r="G262">
        <f>YEAR(Absences[[#This Row],[Absent de]])</f>
        <v>2021</v>
      </c>
      <c r="H262" t="str">
        <f>TEXT(Absences[[#This Row],[Absent de]],"mmmm")</f>
        <v>janvier</v>
      </c>
      <c r="I262" t="s">
        <v>97</v>
      </c>
      <c r="J262">
        <v>10205</v>
      </c>
    </row>
    <row r="263" spans="1:10" x14ac:dyDescent="0.2">
      <c r="A263">
        <v>92306</v>
      </c>
      <c r="B263" s="12">
        <v>44204</v>
      </c>
      <c r="C263" s="12">
        <v>44204</v>
      </c>
      <c r="D263" t="s">
        <v>19</v>
      </c>
      <c r="E263" t="s">
        <v>34</v>
      </c>
      <c r="G263">
        <f>YEAR(Absences[[#This Row],[Absent de]])</f>
        <v>2021</v>
      </c>
      <c r="H263" t="str">
        <f>TEXT(Absences[[#This Row],[Absent de]],"mmmm")</f>
        <v>janvier</v>
      </c>
      <c r="I263" t="s">
        <v>97</v>
      </c>
      <c r="J263">
        <v>10205</v>
      </c>
    </row>
    <row r="264" spans="1:10" x14ac:dyDescent="0.2">
      <c r="A264">
        <v>4120</v>
      </c>
      <c r="B264" s="12">
        <v>44200</v>
      </c>
      <c r="C264" s="12">
        <v>44200</v>
      </c>
      <c r="D264" t="s">
        <v>19</v>
      </c>
      <c r="E264" t="s">
        <v>34</v>
      </c>
      <c r="G264">
        <f>YEAR(Absences[[#This Row],[Absent de]])</f>
        <v>2021</v>
      </c>
      <c r="H264" t="str">
        <f>TEXT(Absences[[#This Row],[Absent de]],"mmmm")</f>
        <v>janvier</v>
      </c>
      <c r="I264" t="s">
        <v>97</v>
      </c>
      <c r="J264">
        <v>10205</v>
      </c>
    </row>
    <row r="265" spans="1:10" x14ac:dyDescent="0.2">
      <c r="A265">
        <v>4120</v>
      </c>
      <c r="B265" s="12">
        <v>44201</v>
      </c>
      <c r="C265" s="12">
        <v>44201</v>
      </c>
      <c r="D265" t="s">
        <v>19</v>
      </c>
      <c r="E265" t="s">
        <v>34</v>
      </c>
      <c r="G265">
        <f>YEAR(Absences[[#This Row],[Absent de]])</f>
        <v>2021</v>
      </c>
      <c r="H265" t="str">
        <f>TEXT(Absences[[#This Row],[Absent de]],"mmmm")</f>
        <v>janvier</v>
      </c>
      <c r="I265" t="s">
        <v>97</v>
      </c>
      <c r="J265">
        <v>10205</v>
      </c>
    </row>
    <row r="266" spans="1:10" x14ac:dyDescent="0.2">
      <c r="A266">
        <v>4120</v>
      </c>
      <c r="B266" s="12">
        <v>44202</v>
      </c>
      <c r="C266" s="12">
        <v>44202</v>
      </c>
      <c r="D266" t="s">
        <v>19</v>
      </c>
      <c r="E266" t="s">
        <v>34</v>
      </c>
      <c r="G266">
        <f>YEAR(Absences[[#This Row],[Absent de]])</f>
        <v>2021</v>
      </c>
      <c r="H266" t="str">
        <f>TEXT(Absences[[#This Row],[Absent de]],"mmmm")</f>
        <v>janvier</v>
      </c>
      <c r="I266" t="s">
        <v>97</v>
      </c>
      <c r="J266">
        <v>10205</v>
      </c>
    </row>
    <row r="267" spans="1:10" x14ac:dyDescent="0.2">
      <c r="A267">
        <v>4120</v>
      </c>
      <c r="B267" s="12">
        <v>44203</v>
      </c>
      <c r="C267" s="12">
        <v>44203</v>
      </c>
      <c r="D267" t="s">
        <v>19</v>
      </c>
      <c r="E267" t="s">
        <v>34</v>
      </c>
      <c r="G267">
        <f>YEAR(Absences[[#This Row],[Absent de]])</f>
        <v>2021</v>
      </c>
      <c r="H267" t="str">
        <f>TEXT(Absences[[#This Row],[Absent de]],"mmmm")</f>
        <v>janvier</v>
      </c>
      <c r="I267" t="s">
        <v>97</v>
      </c>
      <c r="J267">
        <v>10205</v>
      </c>
    </row>
    <row r="268" spans="1:10" x14ac:dyDescent="0.2">
      <c r="A268">
        <v>4120</v>
      </c>
      <c r="B268" s="12">
        <v>44204</v>
      </c>
      <c r="C268" s="12">
        <v>44204</v>
      </c>
      <c r="D268" t="s">
        <v>19</v>
      </c>
      <c r="E268" t="s">
        <v>34</v>
      </c>
      <c r="G268">
        <f>YEAR(Absences[[#This Row],[Absent de]])</f>
        <v>2021</v>
      </c>
      <c r="H268" t="str">
        <f>TEXT(Absences[[#This Row],[Absent de]],"mmmm")</f>
        <v>janvier</v>
      </c>
      <c r="I268" t="s">
        <v>97</v>
      </c>
      <c r="J268">
        <v>10205</v>
      </c>
    </row>
    <row r="269" spans="1:10" x14ac:dyDescent="0.2">
      <c r="A269">
        <v>5620</v>
      </c>
      <c r="B269" s="12">
        <v>44200</v>
      </c>
      <c r="C269" s="12">
        <v>44200</v>
      </c>
      <c r="D269" t="s">
        <v>19</v>
      </c>
      <c r="E269" t="s">
        <v>34</v>
      </c>
      <c r="G269">
        <f>YEAR(Absences[[#This Row],[Absent de]])</f>
        <v>2021</v>
      </c>
      <c r="H269" t="str">
        <f>TEXT(Absences[[#This Row],[Absent de]],"mmmm")</f>
        <v>janvier</v>
      </c>
      <c r="I269" t="s">
        <v>97</v>
      </c>
      <c r="J269">
        <v>10205</v>
      </c>
    </row>
    <row r="270" spans="1:10" x14ac:dyDescent="0.2">
      <c r="A270">
        <v>5620</v>
      </c>
      <c r="B270" s="12">
        <v>44201</v>
      </c>
      <c r="C270" s="12">
        <v>44201</v>
      </c>
      <c r="D270" t="s">
        <v>19</v>
      </c>
      <c r="E270" t="s">
        <v>34</v>
      </c>
      <c r="G270">
        <f>YEAR(Absences[[#This Row],[Absent de]])</f>
        <v>2021</v>
      </c>
      <c r="H270" t="str">
        <f>TEXT(Absences[[#This Row],[Absent de]],"mmmm")</f>
        <v>janvier</v>
      </c>
      <c r="I270" t="s">
        <v>97</v>
      </c>
      <c r="J270">
        <v>10205</v>
      </c>
    </row>
    <row r="271" spans="1:10" x14ac:dyDescent="0.2">
      <c r="A271">
        <v>5620</v>
      </c>
      <c r="B271" s="12">
        <v>44202</v>
      </c>
      <c r="C271" s="12">
        <v>44202</v>
      </c>
      <c r="D271" t="s">
        <v>19</v>
      </c>
      <c r="E271" t="s">
        <v>34</v>
      </c>
      <c r="G271">
        <f>YEAR(Absences[[#This Row],[Absent de]])</f>
        <v>2021</v>
      </c>
      <c r="H271" t="str">
        <f>TEXT(Absences[[#This Row],[Absent de]],"mmmm")</f>
        <v>janvier</v>
      </c>
      <c r="I271" t="s">
        <v>97</v>
      </c>
      <c r="J271">
        <v>10205</v>
      </c>
    </row>
    <row r="272" spans="1:10" x14ac:dyDescent="0.2">
      <c r="A272">
        <v>5620</v>
      </c>
      <c r="B272" s="12">
        <v>44203</v>
      </c>
      <c r="C272" s="12">
        <v>44203</v>
      </c>
      <c r="D272" t="s">
        <v>19</v>
      </c>
      <c r="E272" t="s">
        <v>34</v>
      </c>
      <c r="G272">
        <f>YEAR(Absences[[#This Row],[Absent de]])</f>
        <v>2021</v>
      </c>
      <c r="H272" t="str">
        <f>TEXT(Absences[[#This Row],[Absent de]],"mmmm")</f>
        <v>janvier</v>
      </c>
      <c r="I272" t="s">
        <v>97</v>
      </c>
      <c r="J272">
        <v>10205</v>
      </c>
    </row>
    <row r="273" spans="1:10" x14ac:dyDescent="0.2">
      <c r="A273">
        <v>5620</v>
      </c>
      <c r="B273" s="12">
        <v>44204</v>
      </c>
      <c r="C273" s="12">
        <v>44204</v>
      </c>
      <c r="D273" t="s">
        <v>19</v>
      </c>
      <c r="E273" t="s">
        <v>34</v>
      </c>
      <c r="G273">
        <f>YEAR(Absences[[#This Row],[Absent de]])</f>
        <v>2021</v>
      </c>
      <c r="H273" t="str">
        <f>TEXT(Absences[[#This Row],[Absent de]],"mmmm")</f>
        <v>janvier</v>
      </c>
      <c r="I273" t="s">
        <v>97</v>
      </c>
      <c r="J273">
        <v>10205</v>
      </c>
    </row>
    <row r="274" spans="1:10" x14ac:dyDescent="0.2">
      <c r="A274">
        <v>93888</v>
      </c>
      <c r="B274" s="12">
        <v>44200</v>
      </c>
      <c r="C274" s="12">
        <v>44200</v>
      </c>
      <c r="D274" t="s">
        <v>19</v>
      </c>
      <c r="E274" t="s">
        <v>34</v>
      </c>
      <c r="G274">
        <f>YEAR(Absences[[#This Row],[Absent de]])</f>
        <v>2021</v>
      </c>
      <c r="H274" t="str">
        <f>TEXT(Absences[[#This Row],[Absent de]],"mmmm")</f>
        <v>janvier</v>
      </c>
      <c r="I274" t="s">
        <v>97</v>
      </c>
      <c r="J274">
        <v>10802</v>
      </c>
    </row>
    <row r="275" spans="1:10" x14ac:dyDescent="0.2">
      <c r="A275">
        <v>93757</v>
      </c>
      <c r="B275" s="12">
        <v>44200</v>
      </c>
      <c r="C275" s="12">
        <v>44200</v>
      </c>
      <c r="D275" t="s">
        <v>19</v>
      </c>
      <c r="E275" t="s">
        <v>34</v>
      </c>
      <c r="G275">
        <f>YEAR(Absences[[#This Row],[Absent de]])</f>
        <v>2021</v>
      </c>
      <c r="H275" t="str">
        <f>TEXT(Absences[[#This Row],[Absent de]],"mmmm")</f>
        <v>janvier</v>
      </c>
      <c r="I275" t="s">
        <v>99</v>
      </c>
      <c r="J275">
        <v>10205</v>
      </c>
    </row>
    <row r="276" spans="1:10" x14ac:dyDescent="0.2">
      <c r="A276">
        <v>93757</v>
      </c>
      <c r="B276" s="12">
        <v>44201</v>
      </c>
      <c r="C276" s="12">
        <v>44201</v>
      </c>
      <c r="D276" t="s">
        <v>19</v>
      </c>
      <c r="E276" t="s">
        <v>34</v>
      </c>
      <c r="G276">
        <f>YEAR(Absences[[#This Row],[Absent de]])</f>
        <v>2021</v>
      </c>
      <c r="H276" t="str">
        <f>TEXT(Absences[[#This Row],[Absent de]],"mmmm")</f>
        <v>janvier</v>
      </c>
      <c r="I276" t="s">
        <v>99</v>
      </c>
      <c r="J276">
        <v>10205</v>
      </c>
    </row>
    <row r="277" spans="1:10" x14ac:dyDescent="0.2">
      <c r="A277">
        <v>5943</v>
      </c>
      <c r="B277" s="12">
        <v>44202</v>
      </c>
      <c r="C277" s="12">
        <v>44202</v>
      </c>
      <c r="D277" t="s">
        <v>19</v>
      </c>
      <c r="E277" t="s">
        <v>34</v>
      </c>
      <c r="G277">
        <f>YEAR(Absences[[#This Row],[Absent de]])</f>
        <v>2021</v>
      </c>
      <c r="H277" t="str">
        <f>TEXT(Absences[[#This Row],[Absent de]],"mmmm")</f>
        <v>janvier</v>
      </c>
      <c r="I277" t="s">
        <v>102</v>
      </c>
      <c r="J277">
        <v>10205</v>
      </c>
    </row>
    <row r="278" spans="1:10" x14ac:dyDescent="0.2">
      <c r="A278">
        <v>5943</v>
      </c>
      <c r="B278" s="12">
        <v>44203</v>
      </c>
      <c r="C278" s="12">
        <v>44203</v>
      </c>
      <c r="D278" t="s">
        <v>19</v>
      </c>
      <c r="E278" t="s">
        <v>34</v>
      </c>
      <c r="G278">
        <f>YEAR(Absences[[#This Row],[Absent de]])</f>
        <v>2021</v>
      </c>
      <c r="H278" t="str">
        <f>TEXT(Absences[[#This Row],[Absent de]],"mmmm")</f>
        <v>janvier</v>
      </c>
      <c r="I278" t="s">
        <v>102</v>
      </c>
      <c r="J278">
        <v>10205</v>
      </c>
    </row>
    <row r="279" spans="1:10" x14ac:dyDescent="0.2">
      <c r="A279">
        <v>5943</v>
      </c>
      <c r="B279" s="12">
        <v>44204</v>
      </c>
      <c r="C279" s="12">
        <v>44204</v>
      </c>
      <c r="D279" t="s">
        <v>19</v>
      </c>
      <c r="E279" t="s">
        <v>34</v>
      </c>
      <c r="G279">
        <f>YEAR(Absences[[#This Row],[Absent de]])</f>
        <v>2021</v>
      </c>
      <c r="H279" t="str">
        <f>TEXT(Absences[[#This Row],[Absent de]],"mmmm")</f>
        <v>janvier</v>
      </c>
      <c r="I279" t="s">
        <v>102</v>
      </c>
      <c r="J279">
        <v>10205</v>
      </c>
    </row>
    <row r="280" spans="1:10" x14ac:dyDescent="0.2">
      <c r="A280">
        <v>92475</v>
      </c>
      <c r="B280" s="12">
        <v>44204</v>
      </c>
      <c r="C280" s="12">
        <v>44204</v>
      </c>
      <c r="D280" t="s">
        <v>19</v>
      </c>
      <c r="E280" t="s">
        <v>34</v>
      </c>
      <c r="G280">
        <f>YEAR(Absences[[#This Row],[Absent de]])</f>
        <v>2021</v>
      </c>
      <c r="H280" t="str">
        <f>TEXT(Absences[[#This Row],[Absent de]],"mmmm")</f>
        <v>janvier</v>
      </c>
      <c r="I280" t="s">
        <v>98</v>
      </c>
      <c r="J280">
        <v>10205</v>
      </c>
    </row>
    <row r="281" spans="1:10" x14ac:dyDescent="0.2">
      <c r="A281">
        <v>4120</v>
      </c>
      <c r="B281" s="12">
        <v>44166</v>
      </c>
      <c r="C281" s="12">
        <v>44166</v>
      </c>
      <c r="D281" t="s">
        <v>19</v>
      </c>
      <c r="E281" t="s">
        <v>34</v>
      </c>
      <c r="G281">
        <f>YEAR(Absences[[#This Row],[Absent de]])</f>
        <v>2020</v>
      </c>
      <c r="H281" t="str">
        <f>TEXT(Absences[[#This Row],[Absent de]],"mmmm")</f>
        <v>décembre</v>
      </c>
      <c r="I281" t="s">
        <v>97</v>
      </c>
      <c r="J281">
        <v>10205</v>
      </c>
    </row>
    <row r="282" spans="1:10" x14ac:dyDescent="0.2">
      <c r="A282">
        <v>4120</v>
      </c>
      <c r="B282" s="12">
        <v>44167</v>
      </c>
      <c r="C282" s="12">
        <v>44167</v>
      </c>
      <c r="D282" t="s">
        <v>19</v>
      </c>
      <c r="E282" t="s">
        <v>34</v>
      </c>
      <c r="G282">
        <f>YEAR(Absences[[#This Row],[Absent de]])</f>
        <v>2020</v>
      </c>
      <c r="H282" t="str">
        <f>TEXT(Absences[[#This Row],[Absent de]],"mmmm")</f>
        <v>décembre</v>
      </c>
      <c r="I282" t="s">
        <v>97</v>
      </c>
      <c r="J282">
        <v>10205</v>
      </c>
    </row>
    <row r="283" spans="1:10" x14ac:dyDescent="0.2">
      <c r="A283">
        <v>4120</v>
      </c>
      <c r="B283" s="12">
        <v>44168</v>
      </c>
      <c r="C283" s="12">
        <v>44168</v>
      </c>
      <c r="D283" t="s">
        <v>19</v>
      </c>
      <c r="E283" t="s">
        <v>34</v>
      </c>
      <c r="G283">
        <f>YEAR(Absences[[#This Row],[Absent de]])</f>
        <v>2020</v>
      </c>
      <c r="H283" t="str">
        <f>TEXT(Absences[[#This Row],[Absent de]],"mmmm")</f>
        <v>décembre</v>
      </c>
      <c r="I283" t="s">
        <v>97</v>
      </c>
      <c r="J283">
        <v>10205</v>
      </c>
    </row>
    <row r="284" spans="1:10" x14ac:dyDescent="0.2">
      <c r="A284">
        <v>4120</v>
      </c>
      <c r="B284" s="12">
        <v>44169</v>
      </c>
      <c r="C284" s="12">
        <v>44169</v>
      </c>
      <c r="D284" t="s">
        <v>19</v>
      </c>
      <c r="E284" t="s">
        <v>34</v>
      </c>
      <c r="G284">
        <f>YEAR(Absences[[#This Row],[Absent de]])</f>
        <v>2020</v>
      </c>
      <c r="H284" t="str">
        <f>TEXT(Absences[[#This Row],[Absent de]],"mmmm")</f>
        <v>décembre</v>
      </c>
      <c r="I284" t="s">
        <v>97</v>
      </c>
      <c r="J284">
        <v>10205</v>
      </c>
    </row>
    <row r="285" spans="1:10" x14ac:dyDescent="0.2">
      <c r="A285">
        <v>92368</v>
      </c>
      <c r="B285" s="12">
        <v>44176</v>
      </c>
      <c r="C285" s="12">
        <v>44176</v>
      </c>
      <c r="D285" t="s">
        <v>19</v>
      </c>
      <c r="E285" t="s">
        <v>78</v>
      </c>
      <c r="G285">
        <f>YEAR(Absences[[#This Row],[Absent de]])</f>
        <v>2020</v>
      </c>
      <c r="H285" t="str">
        <f>TEXT(Absences[[#This Row],[Absent de]],"mmmm")</f>
        <v>décembre</v>
      </c>
      <c r="I285" t="s">
        <v>99</v>
      </c>
      <c r="J285">
        <v>10205</v>
      </c>
    </row>
    <row r="286" spans="1:10" x14ac:dyDescent="0.2">
      <c r="A286">
        <v>5620</v>
      </c>
      <c r="B286" s="12">
        <v>44179</v>
      </c>
      <c r="C286" s="12">
        <v>44179</v>
      </c>
      <c r="D286" t="s">
        <v>19</v>
      </c>
      <c r="E286" t="s">
        <v>34</v>
      </c>
      <c r="G286">
        <f>YEAR(Absences[[#This Row],[Absent de]])</f>
        <v>2020</v>
      </c>
      <c r="H286" t="str">
        <f>TEXT(Absences[[#This Row],[Absent de]],"mmmm")</f>
        <v>décembre</v>
      </c>
      <c r="I286" t="s">
        <v>97</v>
      </c>
      <c r="J286">
        <v>10205</v>
      </c>
    </row>
    <row r="287" spans="1:10" x14ac:dyDescent="0.2">
      <c r="A287">
        <v>5620</v>
      </c>
      <c r="B287" s="12">
        <v>44180</v>
      </c>
      <c r="C287" s="12">
        <v>44180</v>
      </c>
      <c r="D287" t="s">
        <v>19</v>
      </c>
      <c r="E287" t="s">
        <v>34</v>
      </c>
      <c r="G287">
        <f>YEAR(Absences[[#This Row],[Absent de]])</f>
        <v>2020</v>
      </c>
      <c r="H287" t="str">
        <f>TEXT(Absences[[#This Row],[Absent de]],"mmmm")</f>
        <v>décembre</v>
      </c>
      <c r="I287" t="s">
        <v>97</v>
      </c>
      <c r="J287">
        <v>10205</v>
      </c>
    </row>
    <row r="288" spans="1:10" x14ac:dyDescent="0.2">
      <c r="A288">
        <v>5620</v>
      </c>
      <c r="B288" s="12">
        <v>44181</v>
      </c>
      <c r="C288" s="12">
        <v>44181</v>
      </c>
      <c r="D288" t="s">
        <v>19</v>
      </c>
      <c r="E288" t="s">
        <v>34</v>
      </c>
      <c r="G288">
        <f>YEAR(Absences[[#This Row],[Absent de]])</f>
        <v>2020</v>
      </c>
      <c r="H288" t="str">
        <f>TEXT(Absences[[#This Row],[Absent de]],"mmmm")</f>
        <v>décembre</v>
      </c>
      <c r="I288" t="s">
        <v>97</v>
      </c>
      <c r="J288">
        <v>10205</v>
      </c>
    </row>
    <row r="289" spans="1:10" x14ac:dyDescent="0.2">
      <c r="A289">
        <v>5620</v>
      </c>
      <c r="B289" s="12">
        <v>44182</v>
      </c>
      <c r="C289" s="12">
        <v>44182</v>
      </c>
      <c r="D289" t="s">
        <v>19</v>
      </c>
      <c r="E289" t="s">
        <v>34</v>
      </c>
      <c r="G289">
        <f>YEAR(Absences[[#This Row],[Absent de]])</f>
        <v>2020</v>
      </c>
      <c r="H289" t="str">
        <f>TEXT(Absences[[#This Row],[Absent de]],"mmmm")</f>
        <v>décembre</v>
      </c>
      <c r="I289" t="s">
        <v>97</v>
      </c>
      <c r="J289">
        <v>10205</v>
      </c>
    </row>
    <row r="290" spans="1:10" x14ac:dyDescent="0.2">
      <c r="A290">
        <v>5620</v>
      </c>
      <c r="B290" s="12">
        <v>44183</v>
      </c>
      <c r="C290" s="12">
        <v>44183</v>
      </c>
      <c r="D290" t="s">
        <v>19</v>
      </c>
      <c r="E290" t="s">
        <v>34</v>
      </c>
      <c r="G290">
        <f>YEAR(Absences[[#This Row],[Absent de]])</f>
        <v>2020</v>
      </c>
      <c r="H290" t="str">
        <f>TEXT(Absences[[#This Row],[Absent de]],"mmmm")</f>
        <v>décembre</v>
      </c>
      <c r="I290" t="s">
        <v>97</v>
      </c>
      <c r="J290">
        <v>10205</v>
      </c>
    </row>
    <row r="291" spans="1:10" x14ac:dyDescent="0.2">
      <c r="A291">
        <v>5620</v>
      </c>
      <c r="B291" s="12">
        <v>44184</v>
      </c>
      <c r="C291" s="12">
        <v>44184</v>
      </c>
      <c r="D291" t="s">
        <v>19</v>
      </c>
      <c r="E291" t="s">
        <v>34</v>
      </c>
      <c r="G291">
        <f>YEAR(Absences[[#This Row],[Absent de]])</f>
        <v>2020</v>
      </c>
      <c r="H291" t="str">
        <f>TEXT(Absences[[#This Row],[Absent de]],"mmmm")</f>
        <v>décembre</v>
      </c>
      <c r="I291" t="s">
        <v>97</v>
      </c>
      <c r="J291">
        <v>10205</v>
      </c>
    </row>
    <row r="292" spans="1:10" x14ac:dyDescent="0.2">
      <c r="A292">
        <v>5620</v>
      </c>
      <c r="B292" s="12">
        <v>44185</v>
      </c>
      <c r="C292" s="12">
        <v>44185</v>
      </c>
      <c r="D292" t="s">
        <v>19</v>
      </c>
      <c r="E292" t="s">
        <v>34</v>
      </c>
      <c r="G292">
        <f>YEAR(Absences[[#This Row],[Absent de]])</f>
        <v>2020</v>
      </c>
      <c r="H292" t="str">
        <f>TEXT(Absences[[#This Row],[Absent de]],"mmmm")</f>
        <v>décembre</v>
      </c>
      <c r="I292" t="s">
        <v>97</v>
      </c>
      <c r="J292">
        <v>10205</v>
      </c>
    </row>
    <row r="293" spans="1:10" x14ac:dyDescent="0.2">
      <c r="A293">
        <v>5620</v>
      </c>
      <c r="B293" s="12">
        <v>44186</v>
      </c>
      <c r="C293" s="12">
        <v>44186</v>
      </c>
      <c r="D293" t="s">
        <v>19</v>
      </c>
      <c r="E293" t="s">
        <v>34</v>
      </c>
      <c r="G293">
        <f>YEAR(Absences[[#This Row],[Absent de]])</f>
        <v>2020</v>
      </c>
      <c r="H293" t="str">
        <f>TEXT(Absences[[#This Row],[Absent de]],"mmmm")</f>
        <v>décembre</v>
      </c>
      <c r="I293" t="s">
        <v>97</v>
      </c>
      <c r="J293">
        <v>10205</v>
      </c>
    </row>
    <row r="294" spans="1:10" x14ac:dyDescent="0.2">
      <c r="A294">
        <v>5620</v>
      </c>
      <c r="B294" s="12">
        <v>44187</v>
      </c>
      <c r="C294" s="12">
        <v>44187</v>
      </c>
      <c r="D294" t="s">
        <v>19</v>
      </c>
      <c r="E294" t="s">
        <v>34</v>
      </c>
      <c r="G294">
        <f>YEAR(Absences[[#This Row],[Absent de]])</f>
        <v>2020</v>
      </c>
      <c r="H294" t="str">
        <f>TEXT(Absences[[#This Row],[Absent de]],"mmmm")</f>
        <v>décembre</v>
      </c>
      <c r="I294" t="s">
        <v>97</v>
      </c>
      <c r="J294">
        <v>10205</v>
      </c>
    </row>
    <row r="295" spans="1:10" x14ac:dyDescent="0.2">
      <c r="A295">
        <v>5620</v>
      </c>
      <c r="B295" s="12">
        <v>44188</v>
      </c>
      <c r="C295" s="12">
        <v>44188</v>
      </c>
      <c r="D295" t="s">
        <v>19</v>
      </c>
      <c r="E295" t="s">
        <v>34</v>
      </c>
      <c r="G295">
        <f>YEAR(Absences[[#This Row],[Absent de]])</f>
        <v>2020</v>
      </c>
      <c r="H295" t="str">
        <f>TEXT(Absences[[#This Row],[Absent de]],"mmmm")</f>
        <v>décembre</v>
      </c>
      <c r="I295" t="s">
        <v>97</v>
      </c>
      <c r="J295">
        <v>10205</v>
      </c>
    </row>
    <row r="296" spans="1:10" x14ac:dyDescent="0.2">
      <c r="A296">
        <v>5620</v>
      </c>
      <c r="B296" s="12">
        <v>44189</v>
      </c>
      <c r="C296" s="12">
        <v>44189</v>
      </c>
      <c r="D296" t="s">
        <v>19</v>
      </c>
      <c r="E296" t="s">
        <v>34</v>
      </c>
      <c r="G296">
        <f>YEAR(Absences[[#This Row],[Absent de]])</f>
        <v>2020</v>
      </c>
      <c r="H296" t="str">
        <f>TEXT(Absences[[#This Row],[Absent de]],"mmmm")</f>
        <v>décembre</v>
      </c>
      <c r="I296" t="s">
        <v>97</v>
      </c>
      <c r="J296">
        <v>10205</v>
      </c>
    </row>
    <row r="297" spans="1:10" x14ac:dyDescent="0.2">
      <c r="A297">
        <v>92368</v>
      </c>
      <c r="B297" s="12">
        <v>44193</v>
      </c>
      <c r="C297" s="12">
        <v>44193</v>
      </c>
      <c r="D297" t="s">
        <v>19</v>
      </c>
      <c r="E297" t="s">
        <v>34</v>
      </c>
      <c r="G297">
        <f>YEAR(Absences[[#This Row],[Absent de]])</f>
        <v>2020</v>
      </c>
      <c r="H297" t="str">
        <f>TEXT(Absences[[#This Row],[Absent de]],"mmmm")</f>
        <v>décembre</v>
      </c>
      <c r="I297" t="s">
        <v>99</v>
      </c>
      <c r="J297">
        <v>10205</v>
      </c>
    </row>
    <row r="298" spans="1:10" x14ac:dyDescent="0.2">
      <c r="A298">
        <v>92368</v>
      </c>
      <c r="B298" s="12">
        <v>44194</v>
      </c>
      <c r="C298" s="12">
        <v>44194</v>
      </c>
      <c r="D298" t="s">
        <v>19</v>
      </c>
      <c r="E298" t="s">
        <v>34</v>
      </c>
      <c r="G298">
        <f>YEAR(Absences[[#This Row],[Absent de]])</f>
        <v>2020</v>
      </c>
      <c r="H298" t="str">
        <f>TEXT(Absences[[#This Row],[Absent de]],"mmmm")</f>
        <v>décembre</v>
      </c>
      <c r="I298" t="s">
        <v>99</v>
      </c>
      <c r="J298">
        <v>10205</v>
      </c>
    </row>
    <row r="299" spans="1:10" x14ac:dyDescent="0.2">
      <c r="A299">
        <v>92368</v>
      </c>
      <c r="B299" s="12">
        <v>44195</v>
      </c>
      <c r="C299" s="12">
        <v>44195</v>
      </c>
      <c r="D299" t="s">
        <v>19</v>
      </c>
      <c r="E299" t="s">
        <v>34</v>
      </c>
      <c r="G299">
        <f>YEAR(Absences[[#This Row],[Absent de]])</f>
        <v>2020</v>
      </c>
      <c r="H299" t="str">
        <f>TEXT(Absences[[#This Row],[Absent de]],"mmmm")</f>
        <v>décembre</v>
      </c>
      <c r="I299" t="s">
        <v>99</v>
      </c>
      <c r="J299">
        <v>10205</v>
      </c>
    </row>
    <row r="300" spans="1:10" x14ac:dyDescent="0.2">
      <c r="A300">
        <v>92368</v>
      </c>
      <c r="B300" s="12">
        <v>44196</v>
      </c>
      <c r="C300" s="12">
        <v>44196</v>
      </c>
      <c r="D300" t="s">
        <v>19</v>
      </c>
      <c r="E300" t="s">
        <v>34</v>
      </c>
      <c r="G300">
        <f>YEAR(Absences[[#This Row],[Absent de]])</f>
        <v>2020</v>
      </c>
      <c r="H300" t="str">
        <f>TEXT(Absences[[#This Row],[Absent de]],"mmmm")</f>
        <v>décembre</v>
      </c>
      <c r="I300" t="s">
        <v>99</v>
      </c>
      <c r="J300">
        <v>10205</v>
      </c>
    </row>
    <row r="301" spans="1:10" x14ac:dyDescent="0.2">
      <c r="A301">
        <v>93757</v>
      </c>
      <c r="B301" s="12">
        <v>44193</v>
      </c>
      <c r="C301" s="12">
        <v>44193</v>
      </c>
      <c r="D301" t="s">
        <v>19</v>
      </c>
      <c r="E301" t="s">
        <v>34</v>
      </c>
      <c r="G301">
        <f>YEAR(Absences[[#This Row],[Absent de]])</f>
        <v>2020</v>
      </c>
      <c r="H301" t="str">
        <f>TEXT(Absences[[#This Row],[Absent de]],"mmmm")</f>
        <v>décembre</v>
      </c>
      <c r="I301" t="s">
        <v>99</v>
      </c>
      <c r="J301">
        <v>10205</v>
      </c>
    </row>
    <row r="302" spans="1:10" x14ac:dyDescent="0.2">
      <c r="A302">
        <v>93757</v>
      </c>
      <c r="B302" s="12">
        <v>44194</v>
      </c>
      <c r="C302" s="12">
        <v>44194</v>
      </c>
      <c r="D302" t="s">
        <v>19</v>
      </c>
      <c r="E302" t="s">
        <v>34</v>
      </c>
      <c r="G302">
        <f>YEAR(Absences[[#This Row],[Absent de]])</f>
        <v>2020</v>
      </c>
      <c r="H302" t="str">
        <f>TEXT(Absences[[#This Row],[Absent de]],"mmmm")</f>
        <v>décembre</v>
      </c>
      <c r="I302" t="s">
        <v>99</v>
      </c>
      <c r="J302">
        <v>10205</v>
      </c>
    </row>
    <row r="303" spans="1:10" x14ac:dyDescent="0.2">
      <c r="A303">
        <v>93757</v>
      </c>
      <c r="B303" s="12">
        <v>44195</v>
      </c>
      <c r="C303" s="12">
        <v>44195</v>
      </c>
      <c r="D303" t="s">
        <v>19</v>
      </c>
      <c r="E303" t="s">
        <v>34</v>
      </c>
      <c r="G303">
        <f>YEAR(Absences[[#This Row],[Absent de]])</f>
        <v>2020</v>
      </c>
      <c r="H303" t="str">
        <f>TEXT(Absences[[#This Row],[Absent de]],"mmmm")</f>
        <v>décembre</v>
      </c>
      <c r="I303" t="s">
        <v>99</v>
      </c>
      <c r="J303">
        <v>10205</v>
      </c>
    </row>
    <row r="304" spans="1:10" x14ac:dyDescent="0.2">
      <c r="A304">
        <v>93757</v>
      </c>
      <c r="B304" s="12">
        <v>44196</v>
      </c>
      <c r="C304" s="12">
        <v>44196</v>
      </c>
      <c r="D304" t="s">
        <v>19</v>
      </c>
      <c r="E304" t="s">
        <v>34</v>
      </c>
      <c r="G304">
        <f>YEAR(Absences[[#This Row],[Absent de]])</f>
        <v>2020</v>
      </c>
      <c r="H304" t="str">
        <f>TEXT(Absences[[#This Row],[Absent de]],"mmmm")</f>
        <v>décembre</v>
      </c>
      <c r="I304" t="s">
        <v>99</v>
      </c>
      <c r="J304">
        <v>10205</v>
      </c>
    </row>
    <row r="305" spans="1:10" x14ac:dyDescent="0.2">
      <c r="A305">
        <v>93906</v>
      </c>
      <c r="B305" s="12">
        <v>44193</v>
      </c>
      <c r="C305" s="12">
        <v>44193</v>
      </c>
      <c r="D305" t="s">
        <v>19</v>
      </c>
      <c r="E305" t="s">
        <v>34</v>
      </c>
      <c r="G305">
        <f>YEAR(Absences[[#This Row],[Absent de]])</f>
        <v>2020</v>
      </c>
      <c r="H305" t="str">
        <f>TEXT(Absences[[#This Row],[Absent de]],"mmmm")</f>
        <v>décembre</v>
      </c>
      <c r="I305" t="s">
        <v>100</v>
      </c>
      <c r="J305">
        <v>10205</v>
      </c>
    </row>
    <row r="306" spans="1:10" x14ac:dyDescent="0.2">
      <c r="A306">
        <v>93906</v>
      </c>
      <c r="B306" s="12">
        <v>44194</v>
      </c>
      <c r="C306" s="12">
        <v>44194</v>
      </c>
      <c r="D306" t="s">
        <v>19</v>
      </c>
      <c r="E306" t="s">
        <v>34</v>
      </c>
      <c r="G306">
        <f>YEAR(Absences[[#This Row],[Absent de]])</f>
        <v>2020</v>
      </c>
      <c r="H306" t="str">
        <f>TEXT(Absences[[#This Row],[Absent de]],"mmmm")</f>
        <v>décembre</v>
      </c>
      <c r="I306" t="s">
        <v>100</v>
      </c>
      <c r="J306">
        <v>10205</v>
      </c>
    </row>
    <row r="307" spans="1:10" x14ac:dyDescent="0.2">
      <c r="A307">
        <v>93906</v>
      </c>
      <c r="B307" s="12">
        <v>44195</v>
      </c>
      <c r="C307" s="12">
        <v>44195</v>
      </c>
      <c r="D307" t="s">
        <v>19</v>
      </c>
      <c r="E307" t="s">
        <v>34</v>
      </c>
      <c r="G307">
        <f>YEAR(Absences[[#This Row],[Absent de]])</f>
        <v>2020</v>
      </c>
      <c r="H307" t="str">
        <f>TEXT(Absences[[#This Row],[Absent de]],"mmmm")</f>
        <v>décembre</v>
      </c>
      <c r="I307" t="s">
        <v>100</v>
      </c>
      <c r="J307">
        <v>10205</v>
      </c>
    </row>
    <row r="308" spans="1:10" x14ac:dyDescent="0.2">
      <c r="A308">
        <v>93906</v>
      </c>
      <c r="B308" s="12">
        <v>44196</v>
      </c>
      <c r="C308" s="12">
        <v>44196</v>
      </c>
      <c r="D308" t="s">
        <v>19</v>
      </c>
      <c r="E308" t="s">
        <v>34</v>
      </c>
      <c r="G308">
        <f>YEAR(Absences[[#This Row],[Absent de]])</f>
        <v>2020</v>
      </c>
      <c r="H308" t="str">
        <f>TEXT(Absences[[#This Row],[Absent de]],"mmmm")</f>
        <v>décembre</v>
      </c>
      <c r="I308" t="s">
        <v>100</v>
      </c>
      <c r="J308">
        <v>10205</v>
      </c>
    </row>
    <row r="309" spans="1:10" x14ac:dyDescent="0.2">
      <c r="A309">
        <v>93888</v>
      </c>
      <c r="B309" s="12">
        <v>44193</v>
      </c>
      <c r="C309" s="12">
        <v>44193</v>
      </c>
      <c r="D309" t="s">
        <v>19</v>
      </c>
      <c r="E309" t="s">
        <v>34</v>
      </c>
      <c r="G309">
        <f>YEAR(Absences[[#This Row],[Absent de]])</f>
        <v>2020</v>
      </c>
      <c r="H309" t="str">
        <f>TEXT(Absences[[#This Row],[Absent de]],"mmmm")</f>
        <v>décembre</v>
      </c>
      <c r="I309" t="s">
        <v>97</v>
      </c>
      <c r="J309">
        <v>10802</v>
      </c>
    </row>
    <row r="310" spans="1:10" x14ac:dyDescent="0.2">
      <c r="A310">
        <v>93888</v>
      </c>
      <c r="B310" s="12">
        <v>44194</v>
      </c>
      <c r="C310" s="12">
        <v>44194</v>
      </c>
      <c r="D310" t="s">
        <v>19</v>
      </c>
      <c r="E310" t="s">
        <v>34</v>
      </c>
      <c r="G310">
        <f>YEAR(Absences[[#This Row],[Absent de]])</f>
        <v>2020</v>
      </c>
      <c r="H310" t="str">
        <f>TEXT(Absences[[#This Row],[Absent de]],"mmmm")</f>
        <v>décembre</v>
      </c>
      <c r="I310" t="s">
        <v>97</v>
      </c>
      <c r="J310">
        <v>10802</v>
      </c>
    </row>
    <row r="311" spans="1:10" x14ac:dyDescent="0.2">
      <c r="A311">
        <v>93888</v>
      </c>
      <c r="B311" s="12">
        <v>44195</v>
      </c>
      <c r="C311" s="12">
        <v>44195</v>
      </c>
      <c r="D311" t="s">
        <v>19</v>
      </c>
      <c r="E311" t="s">
        <v>34</v>
      </c>
      <c r="G311">
        <f>YEAR(Absences[[#This Row],[Absent de]])</f>
        <v>2020</v>
      </c>
      <c r="H311" t="str">
        <f>TEXT(Absences[[#This Row],[Absent de]],"mmmm")</f>
        <v>décembre</v>
      </c>
      <c r="I311" t="s">
        <v>97</v>
      </c>
      <c r="J311">
        <v>10802</v>
      </c>
    </row>
    <row r="312" spans="1:10" x14ac:dyDescent="0.2">
      <c r="A312">
        <v>93888</v>
      </c>
      <c r="B312" s="12">
        <v>44196</v>
      </c>
      <c r="C312" s="12">
        <v>44196</v>
      </c>
      <c r="D312" t="s">
        <v>19</v>
      </c>
      <c r="E312" t="s">
        <v>34</v>
      </c>
      <c r="G312">
        <f>YEAR(Absences[[#This Row],[Absent de]])</f>
        <v>2020</v>
      </c>
      <c r="H312" t="str">
        <f>TEXT(Absences[[#This Row],[Absent de]],"mmmm")</f>
        <v>décembre</v>
      </c>
      <c r="I312" t="s">
        <v>97</v>
      </c>
      <c r="J312">
        <v>10802</v>
      </c>
    </row>
    <row r="313" spans="1:10" x14ac:dyDescent="0.2">
      <c r="A313">
        <v>4120</v>
      </c>
      <c r="B313" s="12">
        <v>44193</v>
      </c>
      <c r="C313" s="12">
        <v>44193</v>
      </c>
      <c r="D313" t="s">
        <v>19</v>
      </c>
      <c r="E313" t="s">
        <v>34</v>
      </c>
      <c r="G313">
        <f>YEAR(Absences[[#This Row],[Absent de]])</f>
        <v>2020</v>
      </c>
      <c r="H313" t="str">
        <f>TEXT(Absences[[#This Row],[Absent de]],"mmmm")</f>
        <v>décembre</v>
      </c>
      <c r="I313" t="s">
        <v>97</v>
      </c>
      <c r="J313">
        <v>10205</v>
      </c>
    </row>
    <row r="314" spans="1:10" x14ac:dyDescent="0.2">
      <c r="A314">
        <v>4120</v>
      </c>
      <c r="B314" s="12">
        <v>44194</v>
      </c>
      <c r="C314" s="12">
        <v>44194</v>
      </c>
      <c r="D314" t="s">
        <v>19</v>
      </c>
      <c r="E314" t="s">
        <v>34</v>
      </c>
      <c r="G314">
        <f>YEAR(Absences[[#This Row],[Absent de]])</f>
        <v>2020</v>
      </c>
      <c r="H314" t="str">
        <f>TEXT(Absences[[#This Row],[Absent de]],"mmmm")</f>
        <v>décembre</v>
      </c>
      <c r="I314" t="s">
        <v>97</v>
      </c>
      <c r="J314">
        <v>10205</v>
      </c>
    </row>
    <row r="315" spans="1:10" x14ac:dyDescent="0.2">
      <c r="A315">
        <v>4120</v>
      </c>
      <c r="B315" s="12">
        <v>44195</v>
      </c>
      <c r="C315" s="12">
        <v>44195</v>
      </c>
      <c r="D315" t="s">
        <v>19</v>
      </c>
      <c r="E315" t="s">
        <v>34</v>
      </c>
      <c r="G315">
        <f>YEAR(Absences[[#This Row],[Absent de]])</f>
        <v>2020</v>
      </c>
      <c r="H315" t="str">
        <f>TEXT(Absences[[#This Row],[Absent de]],"mmmm")</f>
        <v>décembre</v>
      </c>
      <c r="I315" t="s">
        <v>97</v>
      </c>
      <c r="J315">
        <v>10205</v>
      </c>
    </row>
    <row r="316" spans="1:10" x14ac:dyDescent="0.2">
      <c r="A316">
        <v>4120</v>
      </c>
      <c r="B316" s="12">
        <v>44196</v>
      </c>
      <c r="C316" s="12">
        <v>44196</v>
      </c>
      <c r="D316" t="s">
        <v>19</v>
      </c>
      <c r="E316" t="s">
        <v>34</v>
      </c>
      <c r="G316">
        <f>YEAR(Absences[[#This Row],[Absent de]])</f>
        <v>2020</v>
      </c>
      <c r="H316" t="str">
        <f>TEXT(Absences[[#This Row],[Absent de]],"mmmm")</f>
        <v>décembre</v>
      </c>
      <c r="I316" t="s">
        <v>97</v>
      </c>
      <c r="J316">
        <v>10205</v>
      </c>
    </row>
    <row r="317" spans="1:10" x14ac:dyDescent="0.2">
      <c r="A317">
        <v>92306</v>
      </c>
      <c r="B317" s="12">
        <v>44193</v>
      </c>
      <c r="C317" s="12">
        <v>44193</v>
      </c>
      <c r="D317" t="s">
        <v>19</v>
      </c>
      <c r="E317" t="s">
        <v>34</v>
      </c>
      <c r="G317">
        <f>YEAR(Absences[[#This Row],[Absent de]])</f>
        <v>2020</v>
      </c>
      <c r="H317" t="str">
        <f>TEXT(Absences[[#This Row],[Absent de]],"mmmm")</f>
        <v>décembre</v>
      </c>
      <c r="I317" t="s">
        <v>97</v>
      </c>
      <c r="J317">
        <v>10205</v>
      </c>
    </row>
    <row r="318" spans="1:10" x14ac:dyDescent="0.2">
      <c r="A318">
        <v>92306</v>
      </c>
      <c r="B318" s="12">
        <v>44194</v>
      </c>
      <c r="C318" s="12">
        <v>44194</v>
      </c>
      <c r="D318" t="s">
        <v>19</v>
      </c>
      <c r="E318" t="s">
        <v>34</v>
      </c>
      <c r="G318">
        <f>YEAR(Absences[[#This Row],[Absent de]])</f>
        <v>2020</v>
      </c>
      <c r="H318" t="str">
        <f>TEXT(Absences[[#This Row],[Absent de]],"mmmm")</f>
        <v>décembre</v>
      </c>
      <c r="I318" t="s">
        <v>97</v>
      </c>
      <c r="J318">
        <v>10205</v>
      </c>
    </row>
    <row r="319" spans="1:10" x14ac:dyDescent="0.2">
      <c r="A319">
        <v>92306</v>
      </c>
      <c r="B319" s="12">
        <v>44195</v>
      </c>
      <c r="C319" s="12">
        <v>44195</v>
      </c>
      <c r="D319" t="s">
        <v>19</v>
      </c>
      <c r="E319" t="s">
        <v>34</v>
      </c>
      <c r="G319">
        <f>YEAR(Absences[[#This Row],[Absent de]])</f>
        <v>2020</v>
      </c>
      <c r="H319" t="str">
        <f>TEXT(Absences[[#This Row],[Absent de]],"mmmm")</f>
        <v>décembre</v>
      </c>
      <c r="I319" t="s">
        <v>97</v>
      </c>
      <c r="J319">
        <v>10205</v>
      </c>
    </row>
    <row r="320" spans="1:10" x14ac:dyDescent="0.2">
      <c r="A320">
        <v>92306</v>
      </c>
      <c r="B320" s="12">
        <v>44196</v>
      </c>
      <c r="C320" s="12">
        <v>44196</v>
      </c>
      <c r="D320" t="s">
        <v>19</v>
      </c>
      <c r="E320" t="s">
        <v>34</v>
      </c>
      <c r="G320">
        <f>YEAR(Absences[[#This Row],[Absent de]])</f>
        <v>2020</v>
      </c>
      <c r="H320" t="str">
        <f>TEXT(Absences[[#This Row],[Absent de]],"mmmm")</f>
        <v>décembre</v>
      </c>
      <c r="I320" t="s">
        <v>97</v>
      </c>
      <c r="J320">
        <v>10205</v>
      </c>
    </row>
    <row r="321" spans="1:10" x14ac:dyDescent="0.2">
      <c r="A321">
        <v>5620</v>
      </c>
      <c r="B321" s="12">
        <v>44193</v>
      </c>
      <c r="C321" s="12">
        <v>44193</v>
      </c>
      <c r="D321" t="s">
        <v>19</v>
      </c>
      <c r="E321" t="s">
        <v>34</v>
      </c>
      <c r="G321">
        <f>YEAR(Absences[[#This Row],[Absent de]])</f>
        <v>2020</v>
      </c>
      <c r="H321" t="str">
        <f>TEXT(Absences[[#This Row],[Absent de]],"mmmm")</f>
        <v>décembre</v>
      </c>
      <c r="I321" t="s">
        <v>97</v>
      </c>
      <c r="J321">
        <v>10205</v>
      </c>
    </row>
    <row r="322" spans="1:10" x14ac:dyDescent="0.2">
      <c r="A322">
        <v>5620</v>
      </c>
      <c r="B322" s="12">
        <v>44194</v>
      </c>
      <c r="C322" s="12">
        <v>44194</v>
      </c>
      <c r="D322" t="s">
        <v>19</v>
      </c>
      <c r="E322" t="s">
        <v>34</v>
      </c>
      <c r="G322">
        <f>YEAR(Absences[[#This Row],[Absent de]])</f>
        <v>2020</v>
      </c>
      <c r="H322" t="str">
        <f>TEXT(Absences[[#This Row],[Absent de]],"mmmm")</f>
        <v>décembre</v>
      </c>
      <c r="I322" t="s">
        <v>97</v>
      </c>
      <c r="J322">
        <v>10205</v>
      </c>
    </row>
    <row r="323" spans="1:10" x14ac:dyDescent="0.2">
      <c r="A323">
        <v>5620</v>
      </c>
      <c r="B323" s="12">
        <v>44195</v>
      </c>
      <c r="C323" s="12">
        <v>44195</v>
      </c>
      <c r="D323" t="s">
        <v>19</v>
      </c>
      <c r="E323" t="s">
        <v>34</v>
      </c>
      <c r="G323">
        <f>YEAR(Absences[[#This Row],[Absent de]])</f>
        <v>2020</v>
      </c>
      <c r="H323" t="str">
        <f>TEXT(Absences[[#This Row],[Absent de]],"mmmm")</f>
        <v>décembre</v>
      </c>
      <c r="I323" t="s">
        <v>97</v>
      </c>
      <c r="J323">
        <v>10205</v>
      </c>
    </row>
    <row r="324" spans="1:10" x14ac:dyDescent="0.2">
      <c r="A324">
        <v>5620</v>
      </c>
      <c r="B324" s="12">
        <v>44196</v>
      </c>
      <c r="C324" s="12">
        <v>44196</v>
      </c>
      <c r="D324" t="s">
        <v>19</v>
      </c>
      <c r="E324" t="s">
        <v>34</v>
      </c>
      <c r="G324">
        <f>YEAR(Absences[[#This Row],[Absent de]])</f>
        <v>2020</v>
      </c>
      <c r="H324" t="str">
        <f>TEXT(Absences[[#This Row],[Absent de]],"mmmm")</f>
        <v>décembre</v>
      </c>
      <c r="I324" t="s">
        <v>97</v>
      </c>
      <c r="J324">
        <v>10205</v>
      </c>
    </row>
    <row r="325" spans="1:10" x14ac:dyDescent="0.2">
      <c r="A325">
        <v>94035</v>
      </c>
      <c r="B325" s="12">
        <v>44193</v>
      </c>
      <c r="C325" s="12">
        <v>44193</v>
      </c>
      <c r="D325" t="s">
        <v>19</v>
      </c>
      <c r="E325" t="s">
        <v>34</v>
      </c>
      <c r="G325">
        <f>YEAR(Absences[[#This Row],[Absent de]])</f>
        <v>2020</v>
      </c>
      <c r="H325" t="str">
        <f>TEXT(Absences[[#This Row],[Absent de]],"mmmm")</f>
        <v>décembre</v>
      </c>
      <c r="I325" t="s">
        <v>103</v>
      </c>
      <c r="J325">
        <v>10802</v>
      </c>
    </row>
    <row r="326" spans="1:10" x14ac:dyDescent="0.2">
      <c r="A326">
        <v>94035</v>
      </c>
      <c r="B326" s="12">
        <v>44194</v>
      </c>
      <c r="C326" s="12">
        <v>44194</v>
      </c>
      <c r="D326" t="s">
        <v>19</v>
      </c>
      <c r="E326" t="s">
        <v>34</v>
      </c>
      <c r="G326">
        <f>YEAR(Absences[[#This Row],[Absent de]])</f>
        <v>2020</v>
      </c>
      <c r="H326" t="str">
        <f>TEXT(Absences[[#This Row],[Absent de]],"mmmm")</f>
        <v>décembre</v>
      </c>
      <c r="I326" t="s">
        <v>103</v>
      </c>
      <c r="J326">
        <v>10802</v>
      </c>
    </row>
    <row r="327" spans="1:10" x14ac:dyDescent="0.2">
      <c r="A327">
        <v>94035</v>
      </c>
      <c r="B327" s="12">
        <v>44195</v>
      </c>
      <c r="C327" s="12">
        <v>44195</v>
      </c>
      <c r="D327" t="s">
        <v>19</v>
      </c>
      <c r="E327" t="s">
        <v>34</v>
      </c>
      <c r="G327">
        <f>YEAR(Absences[[#This Row],[Absent de]])</f>
        <v>2020</v>
      </c>
      <c r="H327" t="str">
        <f>TEXT(Absences[[#This Row],[Absent de]],"mmmm")</f>
        <v>décembre</v>
      </c>
      <c r="I327" t="s">
        <v>103</v>
      </c>
      <c r="J327">
        <v>10802</v>
      </c>
    </row>
    <row r="328" spans="1:10" x14ac:dyDescent="0.2">
      <c r="A328">
        <v>94035</v>
      </c>
      <c r="B328" s="12">
        <v>44196</v>
      </c>
      <c r="C328" s="12">
        <v>44196</v>
      </c>
      <c r="D328" t="s">
        <v>19</v>
      </c>
      <c r="E328" t="s">
        <v>34</v>
      </c>
      <c r="G328">
        <f>YEAR(Absences[[#This Row],[Absent de]])</f>
        <v>2020</v>
      </c>
      <c r="H328" t="str">
        <f>TEXT(Absences[[#This Row],[Absent de]],"mmmm")</f>
        <v>décembre</v>
      </c>
      <c r="I328" t="s">
        <v>103</v>
      </c>
      <c r="J328">
        <v>10802</v>
      </c>
    </row>
    <row r="329" spans="1:10" x14ac:dyDescent="0.2">
      <c r="A329">
        <v>93080</v>
      </c>
      <c r="B329" s="12">
        <v>44193</v>
      </c>
      <c r="C329" s="12">
        <v>44193</v>
      </c>
      <c r="D329" t="s">
        <v>19</v>
      </c>
      <c r="E329" t="s">
        <v>34</v>
      </c>
      <c r="G329">
        <f>YEAR(Absences[[#This Row],[Absent de]])</f>
        <v>2020</v>
      </c>
      <c r="H329" t="str">
        <f>TEXT(Absences[[#This Row],[Absent de]],"mmmm")</f>
        <v>décembre</v>
      </c>
      <c r="I329" t="s">
        <v>98</v>
      </c>
      <c r="J329">
        <v>10205</v>
      </c>
    </row>
    <row r="330" spans="1:10" x14ac:dyDescent="0.2">
      <c r="A330">
        <v>93080</v>
      </c>
      <c r="B330" s="12">
        <v>44194</v>
      </c>
      <c r="C330" s="12">
        <v>44194</v>
      </c>
      <c r="D330" t="s">
        <v>19</v>
      </c>
      <c r="E330" t="s">
        <v>34</v>
      </c>
      <c r="G330">
        <f>YEAR(Absences[[#This Row],[Absent de]])</f>
        <v>2020</v>
      </c>
      <c r="H330" t="str">
        <f>TEXT(Absences[[#This Row],[Absent de]],"mmmm")</f>
        <v>décembre</v>
      </c>
      <c r="I330" t="s">
        <v>98</v>
      </c>
      <c r="J330">
        <v>10205</v>
      </c>
    </row>
    <row r="331" spans="1:10" x14ac:dyDescent="0.2">
      <c r="A331">
        <v>93080</v>
      </c>
      <c r="B331" s="12">
        <v>44195</v>
      </c>
      <c r="C331" s="12">
        <v>44195</v>
      </c>
      <c r="D331" t="s">
        <v>19</v>
      </c>
      <c r="E331" t="s">
        <v>34</v>
      </c>
      <c r="G331">
        <f>YEAR(Absences[[#This Row],[Absent de]])</f>
        <v>2020</v>
      </c>
      <c r="H331" t="str">
        <f>TEXT(Absences[[#This Row],[Absent de]],"mmmm")</f>
        <v>décembre</v>
      </c>
      <c r="I331" t="s">
        <v>98</v>
      </c>
      <c r="J331">
        <v>10205</v>
      </c>
    </row>
    <row r="332" spans="1:10" x14ac:dyDescent="0.2">
      <c r="A332">
        <v>93080</v>
      </c>
      <c r="B332" s="12">
        <v>44196</v>
      </c>
      <c r="C332" s="12">
        <v>44196</v>
      </c>
      <c r="D332" t="s">
        <v>19</v>
      </c>
      <c r="E332" t="s">
        <v>34</v>
      </c>
      <c r="G332">
        <f>YEAR(Absences[[#This Row],[Absent de]])</f>
        <v>2020</v>
      </c>
      <c r="H332" t="str">
        <f>TEXT(Absences[[#This Row],[Absent de]],"mmmm")</f>
        <v>décembre</v>
      </c>
      <c r="I332" t="s">
        <v>98</v>
      </c>
      <c r="J332">
        <v>10205</v>
      </c>
    </row>
    <row r="333" spans="1:10" x14ac:dyDescent="0.2">
      <c r="A333">
        <v>92475</v>
      </c>
      <c r="B333" s="12">
        <v>44193</v>
      </c>
      <c r="C333" s="12">
        <v>44193</v>
      </c>
      <c r="D333" t="s">
        <v>19</v>
      </c>
      <c r="E333" t="s">
        <v>34</v>
      </c>
      <c r="G333">
        <f>YEAR(Absences[[#This Row],[Absent de]])</f>
        <v>2020</v>
      </c>
      <c r="H333" t="str">
        <f>TEXT(Absences[[#This Row],[Absent de]],"mmmm")</f>
        <v>décembre</v>
      </c>
      <c r="I333" t="s">
        <v>98</v>
      </c>
      <c r="J333">
        <v>10205</v>
      </c>
    </row>
    <row r="334" spans="1:10" x14ac:dyDescent="0.2">
      <c r="A334">
        <v>92475</v>
      </c>
      <c r="B334" s="12">
        <v>44194</v>
      </c>
      <c r="C334" s="12">
        <v>44194</v>
      </c>
      <c r="D334" t="s">
        <v>19</v>
      </c>
      <c r="E334" t="s">
        <v>34</v>
      </c>
      <c r="G334">
        <f>YEAR(Absences[[#This Row],[Absent de]])</f>
        <v>2020</v>
      </c>
      <c r="H334" t="str">
        <f>TEXT(Absences[[#This Row],[Absent de]],"mmmm")</f>
        <v>décembre</v>
      </c>
      <c r="I334" t="s">
        <v>98</v>
      </c>
      <c r="J334">
        <v>10205</v>
      </c>
    </row>
    <row r="335" spans="1:10" x14ac:dyDescent="0.2">
      <c r="A335">
        <v>92475</v>
      </c>
      <c r="B335" s="12">
        <v>44195</v>
      </c>
      <c r="C335" s="12">
        <v>44195</v>
      </c>
      <c r="D335" t="s">
        <v>19</v>
      </c>
      <c r="E335" t="s">
        <v>34</v>
      </c>
      <c r="G335">
        <f>YEAR(Absences[[#This Row],[Absent de]])</f>
        <v>2020</v>
      </c>
      <c r="H335" t="str">
        <f>TEXT(Absences[[#This Row],[Absent de]],"mmmm")</f>
        <v>décembre</v>
      </c>
      <c r="I335" t="s">
        <v>98</v>
      </c>
      <c r="J335">
        <v>10205</v>
      </c>
    </row>
    <row r="336" spans="1:10" x14ac:dyDescent="0.2">
      <c r="A336">
        <v>92475</v>
      </c>
      <c r="B336" s="12">
        <v>44196</v>
      </c>
      <c r="C336" s="12">
        <v>44196</v>
      </c>
      <c r="D336" t="s">
        <v>19</v>
      </c>
      <c r="E336" t="s">
        <v>34</v>
      </c>
      <c r="G336">
        <f>YEAR(Absences[[#This Row],[Absent de]])</f>
        <v>2020</v>
      </c>
      <c r="H336" t="str">
        <f>TEXT(Absences[[#This Row],[Absent de]],"mmmm")</f>
        <v>décembre</v>
      </c>
      <c r="I336" t="s">
        <v>98</v>
      </c>
      <c r="J336">
        <v>10205</v>
      </c>
    </row>
    <row r="337" spans="1:10" x14ac:dyDescent="0.2">
      <c r="A337">
        <v>93474</v>
      </c>
      <c r="B337" s="12">
        <v>44193</v>
      </c>
      <c r="C337" s="12">
        <v>44193</v>
      </c>
      <c r="D337" t="s">
        <v>19</v>
      </c>
      <c r="E337" t="s">
        <v>34</v>
      </c>
      <c r="G337">
        <f>YEAR(Absences[[#This Row],[Absent de]])</f>
        <v>2020</v>
      </c>
      <c r="H337" t="str">
        <f>TEXT(Absences[[#This Row],[Absent de]],"mmmm")</f>
        <v>décembre</v>
      </c>
      <c r="I337" t="s">
        <v>98</v>
      </c>
      <c r="J337">
        <v>10205</v>
      </c>
    </row>
    <row r="338" spans="1:10" x14ac:dyDescent="0.2">
      <c r="A338">
        <v>93474</v>
      </c>
      <c r="B338" s="12">
        <v>44194</v>
      </c>
      <c r="C338" s="12">
        <v>44194</v>
      </c>
      <c r="D338" t="s">
        <v>19</v>
      </c>
      <c r="E338" t="s">
        <v>34</v>
      </c>
      <c r="G338">
        <f>YEAR(Absences[[#This Row],[Absent de]])</f>
        <v>2020</v>
      </c>
      <c r="H338" t="str">
        <f>TEXT(Absences[[#This Row],[Absent de]],"mmmm")</f>
        <v>décembre</v>
      </c>
      <c r="I338" t="s">
        <v>98</v>
      </c>
      <c r="J338">
        <v>10205</v>
      </c>
    </row>
    <row r="339" spans="1:10" x14ac:dyDescent="0.2">
      <c r="A339">
        <v>93474</v>
      </c>
      <c r="B339" s="12">
        <v>44195</v>
      </c>
      <c r="C339" s="12">
        <v>44195</v>
      </c>
      <c r="D339" t="s">
        <v>19</v>
      </c>
      <c r="E339" t="s">
        <v>34</v>
      </c>
      <c r="G339">
        <f>YEAR(Absences[[#This Row],[Absent de]])</f>
        <v>2020</v>
      </c>
      <c r="H339" t="str">
        <f>TEXT(Absences[[#This Row],[Absent de]],"mmmm")</f>
        <v>décembre</v>
      </c>
      <c r="I339" t="s">
        <v>98</v>
      </c>
      <c r="J339">
        <v>10205</v>
      </c>
    </row>
    <row r="340" spans="1:10" x14ac:dyDescent="0.2">
      <c r="A340">
        <v>93474</v>
      </c>
      <c r="B340" s="12">
        <v>44196</v>
      </c>
      <c r="C340" s="12">
        <v>44196</v>
      </c>
      <c r="D340" t="s">
        <v>19</v>
      </c>
      <c r="E340" t="s">
        <v>34</v>
      </c>
      <c r="G340">
        <f>YEAR(Absences[[#This Row],[Absent de]])</f>
        <v>2020</v>
      </c>
      <c r="H340" t="str">
        <f>TEXT(Absences[[#This Row],[Absent de]],"mmmm")</f>
        <v>décembre</v>
      </c>
      <c r="I340" t="s">
        <v>98</v>
      </c>
      <c r="J340">
        <v>10205</v>
      </c>
    </row>
    <row r="341" spans="1:10" x14ac:dyDescent="0.2">
      <c r="A341">
        <v>5943</v>
      </c>
      <c r="B341" s="12">
        <v>44193</v>
      </c>
      <c r="C341" s="12">
        <v>44193</v>
      </c>
      <c r="D341" t="s">
        <v>19</v>
      </c>
      <c r="E341" t="s">
        <v>34</v>
      </c>
      <c r="G341">
        <f>YEAR(Absences[[#This Row],[Absent de]])</f>
        <v>2020</v>
      </c>
      <c r="H341" t="str">
        <f>TEXT(Absences[[#This Row],[Absent de]],"mmmm")</f>
        <v>décembre</v>
      </c>
      <c r="I341" t="s">
        <v>102</v>
      </c>
      <c r="J341">
        <v>10205</v>
      </c>
    </row>
    <row r="342" spans="1:10" x14ac:dyDescent="0.2">
      <c r="A342">
        <v>5943</v>
      </c>
      <c r="B342" s="12">
        <v>44194</v>
      </c>
      <c r="C342" s="12">
        <v>44194</v>
      </c>
      <c r="D342" t="s">
        <v>19</v>
      </c>
      <c r="E342" t="s">
        <v>34</v>
      </c>
      <c r="G342">
        <f>YEAR(Absences[[#This Row],[Absent de]])</f>
        <v>2020</v>
      </c>
      <c r="H342" t="str">
        <f>TEXT(Absences[[#This Row],[Absent de]],"mmmm")</f>
        <v>décembre</v>
      </c>
      <c r="I342" t="s">
        <v>102</v>
      </c>
      <c r="J342">
        <v>10205</v>
      </c>
    </row>
    <row r="343" spans="1:10" x14ac:dyDescent="0.2">
      <c r="A343">
        <v>5943</v>
      </c>
      <c r="B343" s="12">
        <v>44195</v>
      </c>
      <c r="C343" s="12">
        <v>44195</v>
      </c>
      <c r="D343" t="s">
        <v>19</v>
      </c>
      <c r="E343" t="s">
        <v>34</v>
      </c>
      <c r="G343">
        <f>YEAR(Absences[[#This Row],[Absent de]])</f>
        <v>2020</v>
      </c>
      <c r="H343" t="str">
        <f>TEXT(Absences[[#This Row],[Absent de]],"mmmm")</f>
        <v>décembre</v>
      </c>
      <c r="I343" t="s">
        <v>102</v>
      </c>
      <c r="J343">
        <v>10205</v>
      </c>
    </row>
    <row r="344" spans="1:10" x14ac:dyDescent="0.2">
      <c r="A344">
        <v>5943</v>
      </c>
      <c r="B344" s="12">
        <v>44196</v>
      </c>
      <c r="C344" s="12">
        <v>44196</v>
      </c>
      <c r="D344" t="s">
        <v>19</v>
      </c>
      <c r="E344" t="s">
        <v>34</v>
      </c>
      <c r="G344">
        <f>YEAR(Absences[[#This Row],[Absent de]])</f>
        <v>2020</v>
      </c>
      <c r="H344" t="str">
        <f>TEXT(Absences[[#This Row],[Absent de]],"mmmm")</f>
        <v>décembre</v>
      </c>
      <c r="I344" t="s">
        <v>102</v>
      </c>
      <c r="J344">
        <v>10205</v>
      </c>
    </row>
    <row r="345" spans="1:10" x14ac:dyDescent="0.2">
      <c r="A345">
        <v>5953</v>
      </c>
      <c r="B345" s="12">
        <v>44193</v>
      </c>
      <c r="C345" s="12">
        <v>44193</v>
      </c>
      <c r="D345" t="s">
        <v>19</v>
      </c>
      <c r="E345" t="s">
        <v>34</v>
      </c>
      <c r="G345">
        <f>YEAR(Absences[[#This Row],[Absent de]])</f>
        <v>2020</v>
      </c>
      <c r="H345" t="str">
        <f>TEXT(Absences[[#This Row],[Absent de]],"mmmm")</f>
        <v>décembre</v>
      </c>
      <c r="I345" t="s">
        <v>101</v>
      </c>
      <c r="J345">
        <v>10205</v>
      </c>
    </row>
    <row r="346" spans="1:10" x14ac:dyDescent="0.2">
      <c r="A346">
        <v>5953</v>
      </c>
      <c r="B346" s="12">
        <v>44194</v>
      </c>
      <c r="C346" s="12">
        <v>44194</v>
      </c>
      <c r="D346" t="s">
        <v>19</v>
      </c>
      <c r="E346" t="s">
        <v>34</v>
      </c>
      <c r="G346">
        <f>YEAR(Absences[[#This Row],[Absent de]])</f>
        <v>2020</v>
      </c>
      <c r="H346" t="str">
        <f>TEXT(Absences[[#This Row],[Absent de]],"mmmm")</f>
        <v>décembre</v>
      </c>
      <c r="I346" t="s">
        <v>101</v>
      </c>
      <c r="J346">
        <v>10205</v>
      </c>
    </row>
    <row r="347" spans="1:10" x14ac:dyDescent="0.2">
      <c r="A347">
        <v>5953</v>
      </c>
      <c r="B347" s="12">
        <v>44195</v>
      </c>
      <c r="C347" s="12">
        <v>44195</v>
      </c>
      <c r="D347" t="s">
        <v>19</v>
      </c>
      <c r="E347" t="s">
        <v>34</v>
      </c>
      <c r="G347">
        <f>YEAR(Absences[[#This Row],[Absent de]])</f>
        <v>2020</v>
      </c>
      <c r="H347" t="str">
        <f>TEXT(Absences[[#This Row],[Absent de]],"mmmm")</f>
        <v>décembre</v>
      </c>
      <c r="I347" t="s">
        <v>101</v>
      </c>
      <c r="J347">
        <v>10205</v>
      </c>
    </row>
    <row r="348" spans="1:10" x14ac:dyDescent="0.2">
      <c r="A348">
        <v>5953</v>
      </c>
      <c r="B348" s="12">
        <v>44196</v>
      </c>
      <c r="C348" s="12">
        <v>44196</v>
      </c>
      <c r="D348" t="s">
        <v>19</v>
      </c>
      <c r="E348" t="s">
        <v>34</v>
      </c>
      <c r="G348">
        <f>YEAR(Absences[[#This Row],[Absent de]])</f>
        <v>2020</v>
      </c>
      <c r="H348" t="str">
        <f>TEXT(Absences[[#This Row],[Absent de]],"mmmm")</f>
        <v>décembre</v>
      </c>
      <c r="I348" t="s">
        <v>101</v>
      </c>
      <c r="J348">
        <v>10205</v>
      </c>
    </row>
    <row r="349" spans="1:10" x14ac:dyDescent="0.2">
      <c r="A349">
        <v>93757</v>
      </c>
      <c r="B349" s="12">
        <v>44186</v>
      </c>
      <c r="C349" s="12">
        <v>44186</v>
      </c>
      <c r="D349" t="s">
        <v>19</v>
      </c>
      <c r="E349" t="s">
        <v>34</v>
      </c>
      <c r="G349">
        <f>YEAR(Absences[[#This Row],[Absent de]])</f>
        <v>2020</v>
      </c>
      <c r="H349" t="str">
        <f>TEXT(Absences[[#This Row],[Absent de]],"mmmm")</f>
        <v>décembre</v>
      </c>
      <c r="I349" t="s">
        <v>99</v>
      </c>
      <c r="J349">
        <v>10205</v>
      </c>
    </row>
    <row r="350" spans="1:10" x14ac:dyDescent="0.2">
      <c r="A350">
        <v>93757</v>
      </c>
      <c r="B350" s="12">
        <v>44187</v>
      </c>
      <c r="C350" s="12">
        <v>44187</v>
      </c>
      <c r="D350" t="s">
        <v>19</v>
      </c>
      <c r="E350" t="s">
        <v>34</v>
      </c>
      <c r="G350">
        <f>YEAR(Absences[[#This Row],[Absent de]])</f>
        <v>2020</v>
      </c>
      <c r="H350" t="str">
        <f>TEXT(Absences[[#This Row],[Absent de]],"mmmm")</f>
        <v>décembre</v>
      </c>
      <c r="I350" t="s">
        <v>99</v>
      </c>
      <c r="J350">
        <v>10205</v>
      </c>
    </row>
    <row r="351" spans="1:10" x14ac:dyDescent="0.2">
      <c r="A351">
        <v>93757</v>
      </c>
      <c r="B351" s="12">
        <v>44188</v>
      </c>
      <c r="C351" s="12">
        <v>44188</v>
      </c>
      <c r="D351" t="s">
        <v>19</v>
      </c>
      <c r="E351" t="s">
        <v>34</v>
      </c>
      <c r="G351">
        <f>YEAR(Absences[[#This Row],[Absent de]])</f>
        <v>2020</v>
      </c>
      <c r="H351" t="str">
        <f>TEXT(Absences[[#This Row],[Absent de]],"mmmm")</f>
        <v>décembre</v>
      </c>
      <c r="I351" t="s">
        <v>99</v>
      </c>
      <c r="J351">
        <v>10205</v>
      </c>
    </row>
    <row r="352" spans="1:10" x14ac:dyDescent="0.2">
      <c r="A352">
        <v>93757</v>
      </c>
      <c r="B352" s="12">
        <v>44189</v>
      </c>
      <c r="C352" s="12">
        <v>44189</v>
      </c>
      <c r="D352" t="s">
        <v>19</v>
      </c>
      <c r="E352" t="s">
        <v>34</v>
      </c>
      <c r="G352">
        <f>YEAR(Absences[[#This Row],[Absent de]])</f>
        <v>2020</v>
      </c>
      <c r="H352" t="str">
        <f>TEXT(Absences[[#This Row],[Absent de]],"mmmm")</f>
        <v>décembre</v>
      </c>
      <c r="I352" t="s">
        <v>99</v>
      </c>
      <c r="J352">
        <v>10205</v>
      </c>
    </row>
    <row r="353" spans="1:10" x14ac:dyDescent="0.2">
      <c r="A353">
        <v>5953</v>
      </c>
      <c r="B353" s="12">
        <v>44183</v>
      </c>
      <c r="C353" s="12">
        <v>44183</v>
      </c>
      <c r="D353" t="s">
        <v>19</v>
      </c>
      <c r="E353" t="s">
        <v>34</v>
      </c>
      <c r="G353">
        <f>YEAR(Absences[[#This Row],[Absent de]])</f>
        <v>2020</v>
      </c>
      <c r="H353" t="str">
        <f>TEXT(Absences[[#This Row],[Absent de]],"mmmm")</f>
        <v>décembre</v>
      </c>
      <c r="I353" t="s">
        <v>101</v>
      </c>
      <c r="J353">
        <v>10205</v>
      </c>
    </row>
    <row r="354" spans="1:10" x14ac:dyDescent="0.2">
      <c r="A354">
        <v>5953</v>
      </c>
      <c r="B354" s="12">
        <v>44189</v>
      </c>
      <c r="C354" s="12">
        <v>44189</v>
      </c>
      <c r="D354" t="s">
        <v>19</v>
      </c>
      <c r="E354" t="s">
        <v>34</v>
      </c>
      <c r="G354">
        <f>YEAR(Absences[[#This Row],[Absent de]])</f>
        <v>2020</v>
      </c>
      <c r="H354" t="str">
        <f>TEXT(Absences[[#This Row],[Absent de]],"mmmm")</f>
        <v>décembre</v>
      </c>
      <c r="I354" t="s">
        <v>101</v>
      </c>
      <c r="J354">
        <v>10205</v>
      </c>
    </row>
    <row r="355" spans="1:10" x14ac:dyDescent="0.2">
      <c r="A355">
        <v>94035</v>
      </c>
      <c r="B355" s="12">
        <v>44189</v>
      </c>
      <c r="C355" s="12">
        <v>44189</v>
      </c>
      <c r="D355" t="s">
        <v>19</v>
      </c>
      <c r="E355" t="s">
        <v>34</v>
      </c>
      <c r="G355">
        <f>YEAR(Absences[[#This Row],[Absent de]])</f>
        <v>2020</v>
      </c>
      <c r="H355" t="str">
        <f>TEXT(Absences[[#This Row],[Absent de]],"mmmm")</f>
        <v>décembre</v>
      </c>
      <c r="I355" t="s">
        <v>103</v>
      </c>
      <c r="J355">
        <v>10802</v>
      </c>
    </row>
    <row r="356" spans="1:10" x14ac:dyDescent="0.2">
      <c r="A356">
        <v>93888</v>
      </c>
      <c r="B356" s="12">
        <v>44189</v>
      </c>
      <c r="C356" s="12">
        <v>44189</v>
      </c>
      <c r="D356" t="s">
        <v>19</v>
      </c>
      <c r="E356" t="s">
        <v>34</v>
      </c>
      <c r="G356">
        <f>YEAR(Absences[[#This Row],[Absent de]])</f>
        <v>2020</v>
      </c>
      <c r="H356" t="str">
        <f>TEXT(Absences[[#This Row],[Absent de]],"mmmm")</f>
        <v>décembre</v>
      </c>
      <c r="I356" t="s">
        <v>97</v>
      </c>
      <c r="J356">
        <v>10802</v>
      </c>
    </row>
    <row r="357" spans="1:10" x14ac:dyDescent="0.2">
      <c r="A357">
        <v>4120</v>
      </c>
      <c r="B357" s="12">
        <v>44186</v>
      </c>
      <c r="C357" s="12">
        <v>44186</v>
      </c>
      <c r="D357" t="s">
        <v>19</v>
      </c>
      <c r="E357" t="s">
        <v>34</v>
      </c>
      <c r="G357">
        <f>YEAR(Absences[[#This Row],[Absent de]])</f>
        <v>2020</v>
      </c>
      <c r="H357" t="str">
        <f>TEXT(Absences[[#This Row],[Absent de]],"mmmm")</f>
        <v>décembre</v>
      </c>
      <c r="I357" t="s">
        <v>97</v>
      </c>
      <c r="J357">
        <v>10205</v>
      </c>
    </row>
    <row r="358" spans="1:10" x14ac:dyDescent="0.2">
      <c r="A358">
        <v>4120</v>
      </c>
      <c r="B358" s="12">
        <v>44187</v>
      </c>
      <c r="C358" s="12">
        <v>44187</v>
      </c>
      <c r="D358" t="s">
        <v>19</v>
      </c>
      <c r="E358" t="s">
        <v>34</v>
      </c>
      <c r="G358">
        <f>YEAR(Absences[[#This Row],[Absent de]])</f>
        <v>2020</v>
      </c>
      <c r="H358" t="str">
        <f>TEXT(Absences[[#This Row],[Absent de]],"mmmm")</f>
        <v>décembre</v>
      </c>
      <c r="I358" t="s">
        <v>97</v>
      </c>
      <c r="J358">
        <v>10205</v>
      </c>
    </row>
    <row r="359" spans="1:10" x14ac:dyDescent="0.2">
      <c r="A359">
        <v>4120</v>
      </c>
      <c r="B359" s="12">
        <v>44188</v>
      </c>
      <c r="C359" s="12">
        <v>44188</v>
      </c>
      <c r="D359" t="s">
        <v>19</v>
      </c>
      <c r="E359" t="s">
        <v>34</v>
      </c>
      <c r="G359">
        <f>YEAR(Absences[[#This Row],[Absent de]])</f>
        <v>2020</v>
      </c>
      <c r="H359" t="str">
        <f>TEXT(Absences[[#This Row],[Absent de]],"mmmm")</f>
        <v>décembre</v>
      </c>
      <c r="I359" t="s">
        <v>97</v>
      </c>
      <c r="J359">
        <v>10205</v>
      </c>
    </row>
    <row r="360" spans="1:10" x14ac:dyDescent="0.2">
      <c r="A360">
        <v>4120</v>
      </c>
      <c r="B360" s="12">
        <v>44189</v>
      </c>
      <c r="C360" s="12">
        <v>44189</v>
      </c>
      <c r="D360" t="s">
        <v>19</v>
      </c>
      <c r="E360" t="s">
        <v>34</v>
      </c>
      <c r="G360">
        <f>YEAR(Absences[[#This Row],[Absent de]])</f>
        <v>2020</v>
      </c>
      <c r="H360" t="str">
        <f>TEXT(Absences[[#This Row],[Absent de]],"mmmm")</f>
        <v>décembre</v>
      </c>
      <c r="I360" t="s">
        <v>97</v>
      </c>
      <c r="J360">
        <v>10205</v>
      </c>
    </row>
    <row r="361" spans="1:10" x14ac:dyDescent="0.2">
      <c r="A361">
        <v>92306</v>
      </c>
      <c r="B361" s="12">
        <v>44186</v>
      </c>
      <c r="C361" s="12">
        <v>44186</v>
      </c>
      <c r="D361" t="s">
        <v>19</v>
      </c>
      <c r="E361" t="s">
        <v>34</v>
      </c>
      <c r="G361">
        <f>YEAR(Absences[[#This Row],[Absent de]])</f>
        <v>2020</v>
      </c>
      <c r="H361" t="str">
        <f>TEXT(Absences[[#This Row],[Absent de]],"mmmm")</f>
        <v>décembre</v>
      </c>
      <c r="I361" t="s">
        <v>97</v>
      </c>
      <c r="J361">
        <v>10205</v>
      </c>
    </row>
    <row r="362" spans="1:10" x14ac:dyDescent="0.2">
      <c r="A362">
        <v>92306</v>
      </c>
      <c r="B362" s="12">
        <v>44187</v>
      </c>
      <c r="C362" s="12">
        <v>44187</v>
      </c>
      <c r="D362" t="s">
        <v>19</v>
      </c>
      <c r="E362" t="s">
        <v>34</v>
      </c>
      <c r="G362">
        <f>YEAR(Absences[[#This Row],[Absent de]])</f>
        <v>2020</v>
      </c>
      <c r="H362" t="str">
        <f>TEXT(Absences[[#This Row],[Absent de]],"mmmm")</f>
        <v>décembre</v>
      </c>
      <c r="I362" t="s">
        <v>97</v>
      </c>
      <c r="J362">
        <v>10205</v>
      </c>
    </row>
    <row r="363" spans="1:10" x14ac:dyDescent="0.2">
      <c r="A363">
        <v>92306</v>
      </c>
      <c r="B363" s="12">
        <v>44188</v>
      </c>
      <c r="C363" s="12">
        <v>44188</v>
      </c>
      <c r="D363" t="s">
        <v>19</v>
      </c>
      <c r="E363" t="s">
        <v>34</v>
      </c>
      <c r="G363">
        <f>YEAR(Absences[[#This Row],[Absent de]])</f>
        <v>2020</v>
      </c>
      <c r="H363" t="str">
        <f>TEXT(Absences[[#This Row],[Absent de]],"mmmm")</f>
        <v>décembre</v>
      </c>
      <c r="I363" t="s">
        <v>97</v>
      </c>
      <c r="J363">
        <v>10205</v>
      </c>
    </row>
    <row r="364" spans="1:10" x14ac:dyDescent="0.2">
      <c r="A364">
        <v>92306</v>
      </c>
      <c r="B364" s="12">
        <v>44189</v>
      </c>
      <c r="C364" s="12">
        <v>44189</v>
      </c>
      <c r="D364" t="s">
        <v>19</v>
      </c>
      <c r="E364" t="s">
        <v>34</v>
      </c>
      <c r="G364">
        <f>YEAR(Absences[[#This Row],[Absent de]])</f>
        <v>2020</v>
      </c>
      <c r="H364" t="str">
        <f>TEXT(Absences[[#This Row],[Absent de]],"mmmm")</f>
        <v>décembre</v>
      </c>
      <c r="I364" t="s">
        <v>97</v>
      </c>
      <c r="J364">
        <v>10205</v>
      </c>
    </row>
    <row r="365" spans="1:10" x14ac:dyDescent="0.2">
      <c r="A365">
        <v>92475</v>
      </c>
      <c r="B365" s="12">
        <v>44186</v>
      </c>
      <c r="C365" s="12">
        <v>44186</v>
      </c>
      <c r="D365" t="s">
        <v>19</v>
      </c>
      <c r="E365" t="s">
        <v>34</v>
      </c>
      <c r="G365">
        <f>YEAR(Absences[[#This Row],[Absent de]])</f>
        <v>2020</v>
      </c>
      <c r="H365" t="str">
        <f>TEXT(Absences[[#This Row],[Absent de]],"mmmm")</f>
        <v>décembre</v>
      </c>
      <c r="I365" t="s">
        <v>98</v>
      </c>
      <c r="J365">
        <v>10205</v>
      </c>
    </row>
    <row r="366" spans="1:10" x14ac:dyDescent="0.2">
      <c r="A366">
        <v>92475</v>
      </c>
      <c r="B366" s="12">
        <v>44188</v>
      </c>
      <c r="C366" s="12">
        <v>44188</v>
      </c>
      <c r="D366" t="s">
        <v>19</v>
      </c>
      <c r="E366" t="s">
        <v>34</v>
      </c>
      <c r="G366">
        <f>YEAR(Absences[[#This Row],[Absent de]])</f>
        <v>2020</v>
      </c>
      <c r="H366" t="str">
        <f>TEXT(Absences[[#This Row],[Absent de]],"mmmm")</f>
        <v>décembre</v>
      </c>
      <c r="I366" t="s">
        <v>98</v>
      </c>
      <c r="J366">
        <v>10205</v>
      </c>
    </row>
    <row r="367" spans="1:10" x14ac:dyDescent="0.2">
      <c r="A367">
        <v>92475</v>
      </c>
      <c r="B367" s="12">
        <v>44189</v>
      </c>
      <c r="C367" s="12">
        <v>44189</v>
      </c>
      <c r="D367" t="s">
        <v>19</v>
      </c>
      <c r="E367" t="s">
        <v>34</v>
      </c>
      <c r="G367">
        <f>YEAR(Absences[[#This Row],[Absent de]])</f>
        <v>2020</v>
      </c>
      <c r="H367" t="str">
        <f>TEXT(Absences[[#This Row],[Absent de]],"mmmm")</f>
        <v>décembre</v>
      </c>
      <c r="I367" t="s">
        <v>98</v>
      </c>
      <c r="J367">
        <v>10205</v>
      </c>
    </row>
    <row r="368" spans="1:10" x14ac:dyDescent="0.2">
      <c r="A368">
        <v>5943</v>
      </c>
      <c r="B368" s="12">
        <v>44186</v>
      </c>
      <c r="C368" s="12">
        <v>44186</v>
      </c>
      <c r="D368" t="s">
        <v>19</v>
      </c>
      <c r="E368" t="s">
        <v>34</v>
      </c>
      <c r="G368">
        <f>YEAR(Absences[[#This Row],[Absent de]])</f>
        <v>2020</v>
      </c>
      <c r="H368" t="str">
        <f>TEXT(Absences[[#This Row],[Absent de]],"mmmm")</f>
        <v>décembre</v>
      </c>
      <c r="I368" t="s">
        <v>102</v>
      </c>
      <c r="J368">
        <v>10205</v>
      </c>
    </row>
    <row r="369" spans="1:10" x14ac:dyDescent="0.2">
      <c r="A369">
        <v>5943</v>
      </c>
      <c r="B369" s="12">
        <v>44187</v>
      </c>
      <c r="C369" s="12">
        <v>44187</v>
      </c>
      <c r="D369" t="s">
        <v>19</v>
      </c>
      <c r="E369" t="s">
        <v>34</v>
      </c>
      <c r="G369">
        <f>YEAR(Absences[[#This Row],[Absent de]])</f>
        <v>2020</v>
      </c>
      <c r="H369" t="str">
        <f>TEXT(Absences[[#This Row],[Absent de]],"mmmm")</f>
        <v>décembre</v>
      </c>
      <c r="I369" t="s">
        <v>102</v>
      </c>
      <c r="J369">
        <v>10205</v>
      </c>
    </row>
    <row r="370" spans="1:10" x14ac:dyDescent="0.2">
      <c r="A370">
        <v>5943</v>
      </c>
      <c r="B370" s="12">
        <v>44188</v>
      </c>
      <c r="C370" s="12">
        <v>44188</v>
      </c>
      <c r="D370" t="s">
        <v>19</v>
      </c>
      <c r="E370" t="s">
        <v>34</v>
      </c>
      <c r="G370">
        <f>YEAR(Absences[[#This Row],[Absent de]])</f>
        <v>2020</v>
      </c>
      <c r="H370" t="str">
        <f>TEXT(Absences[[#This Row],[Absent de]],"mmmm")</f>
        <v>décembre</v>
      </c>
      <c r="I370" t="s">
        <v>102</v>
      </c>
      <c r="J370">
        <v>10205</v>
      </c>
    </row>
    <row r="371" spans="1:10" x14ac:dyDescent="0.2">
      <c r="A371">
        <v>5943</v>
      </c>
      <c r="B371" s="12">
        <v>44189</v>
      </c>
      <c r="C371" s="12">
        <v>44189</v>
      </c>
      <c r="D371" t="s">
        <v>19</v>
      </c>
      <c r="E371" t="s">
        <v>34</v>
      </c>
      <c r="G371">
        <f>YEAR(Absences[[#This Row],[Absent de]])</f>
        <v>2020</v>
      </c>
      <c r="H371" t="str">
        <f>TEXT(Absences[[#This Row],[Absent de]],"mmmm")</f>
        <v>décembre</v>
      </c>
      <c r="I371" t="s">
        <v>102</v>
      </c>
      <c r="J371">
        <v>10205</v>
      </c>
    </row>
    <row r="372" spans="1:10" x14ac:dyDescent="0.2">
      <c r="A372">
        <v>93474</v>
      </c>
      <c r="B372" s="12">
        <v>44186</v>
      </c>
      <c r="C372" s="12">
        <v>44186</v>
      </c>
      <c r="D372" t="s">
        <v>19</v>
      </c>
      <c r="E372" t="s">
        <v>34</v>
      </c>
      <c r="G372">
        <f>YEAR(Absences[[#This Row],[Absent de]])</f>
        <v>2020</v>
      </c>
      <c r="H372" t="str">
        <f>TEXT(Absences[[#This Row],[Absent de]],"mmmm")</f>
        <v>décembre</v>
      </c>
      <c r="I372" t="s">
        <v>98</v>
      </c>
      <c r="J372">
        <v>10205</v>
      </c>
    </row>
    <row r="373" spans="1:10" x14ac:dyDescent="0.2">
      <c r="A373">
        <v>93474</v>
      </c>
      <c r="B373" s="12">
        <v>44187</v>
      </c>
      <c r="C373" s="12">
        <v>44187</v>
      </c>
      <c r="D373" t="s">
        <v>19</v>
      </c>
      <c r="E373" t="s">
        <v>34</v>
      </c>
      <c r="G373">
        <f>YEAR(Absences[[#This Row],[Absent de]])</f>
        <v>2020</v>
      </c>
      <c r="H373" t="str">
        <f>TEXT(Absences[[#This Row],[Absent de]],"mmmm")</f>
        <v>décembre</v>
      </c>
      <c r="I373" t="s">
        <v>98</v>
      </c>
      <c r="J373">
        <v>10205</v>
      </c>
    </row>
    <row r="374" spans="1:10" x14ac:dyDescent="0.2">
      <c r="A374">
        <v>93474</v>
      </c>
      <c r="B374" s="12">
        <v>44188</v>
      </c>
      <c r="C374" s="12">
        <v>44188</v>
      </c>
      <c r="D374" t="s">
        <v>19</v>
      </c>
      <c r="E374" t="s">
        <v>34</v>
      </c>
      <c r="G374">
        <f>YEAR(Absences[[#This Row],[Absent de]])</f>
        <v>2020</v>
      </c>
      <c r="H374" t="str">
        <f>TEXT(Absences[[#This Row],[Absent de]],"mmmm")</f>
        <v>décembre</v>
      </c>
      <c r="I374" t="s">
        <v>98</v>
      </c>
      <c r="J374">
        <v>10205</v>
      </c>
    </row>
    <row r="375" spans="1:10" x14ac:dyDescent="0.2">
      <c r="A375">
        <v>93474</v>
      </c>
      <c r="B375" s="12">
        <v>44189</v>
      </c>
      <c r="C375" s="12">
        <v>44189</v>
      </c>
      <c r="D375" t="s">
        <v>19</v>
      </c>
      <c r="E375" t="s">
        <v>34</v>
      </c>
      <c r="G375">
        <f>YEAR(Absences[[#This Row],[Absent de]])</f>
        <v>2020</v>
      </c>
      <c r="H375" t="str">
        <f>TEXT(Absences[[#This Row],[Absent de]],"mmmm")</f>
        <v>décembre</v>
      </c>
      <c r="I375" t="s">
        <v>98</v>
      </c>
      <c r="J375">
        <v>10205</v>
      </c>
    </row>
    <row r="376" spans="1:10" x14ac:dyDescent="0.2">
      <c r="A376">
        <v>93080</v>
      </c>
      <c r="B376" s="12">
        <v>44186</v>
      </c>
      <c r="C376" s="12">
        <v>44186</v>
      </c>
      <c r="D376" t="s">
        <v>19</v>
      </c>
      <c r="E376" t="s">
        <v>34</v>
      </c>
      <c r="G376">
        <f>YEAR(Absences[[#This Row],[Absent de]])</f>
        <v>2020</v>
      </c>
      <c r="H376" t="str">
        <f>TEXT(Absences[[#This Row],[Absent de]],"mmmm")</f>
        <v>décembre</v>
      </c>
      <c r="I376" t="s">
        <v>98</v>
      </c>
      <c r="J376">
        <v>10205</v>
      </c>
    </row>
    <row r="377" spans="1:10" x14ac:dyDescent="0.2">
      <c r="A377">
        <v>93080</v>
      </c>
      <c r="B377" s="12">
        <v>44188</v>
      </c>
      <c r="C377" s="12">
        <v>44188</v>
      </c>
      <c r="D377" t="s">
        <v>19</v>
      </c>
      <c r="E377" t="s">
        <v>34</v>
      </c>
      <c r="G377">
        <f>YEAR(Absences[[#This Row],[Absent de]])</f>
        <v>2020</v>
      </c>
      <c r="H377" t="str">
        <f>TEXT(Absences[[#This Row],[Absent de]],"mmmm")</f>
        <v>décembre</v>
      </c>
      <c r="I377" t="s">
        <v>98</v>
      </c>
      <c r="J377">
        <v>10205</v>
      </c>
    </row>
    <row r="378" spans="1:10" x14ac:dyDescent="0.2">
      <c r="A378">
        <v>93080</v>
      </c>
      <c r="B378" s="12">
        <v>44189</v>
      </c>
      <c r="C378" s="12">
        <v>44189</v>
      </c>
      <c r="D378" t="s">
        <v>19</v>
      </c>
      <c r="E378" t="s">
        <v>34</v>
      </c>
      <c r="G378">
        <f>YEAR(Absences[[#This Row],[Absent de]])</f>
        <v>2020</v>
      </c>
      <c r="H378" t="str">
        <f>TEXT(Absences[[#This Row],[Absent de]],"mmmm")</f>
        <v>décembre</v>
      </c>
      <c r="I378" t="s">
        <v>98</v>
      </c>
      <c r="J378">
        <v>10205</v>
      </c>
    </row>
    <row r="379" spans="1:10" x14ac:dyDescent="0.2">
      <c r="A379">
        <v>93906</v>
      </c>
      <c r="B379" s="12">
        <v>44189</v>
      </c>
      <c r="C379" s="12">
        <v>44189</v>
      </c>
      <c r="D379" t="s">
        <v>19</v>
      </c>
      <c r="E379" t="s">
        <v>34</v>
      </c>
      <c r="G379">
        <f>YEAR(Absences[[#This Row],[Absent de]])</f>
        <v>2020</v>
      </c>
      <c r="H379" t="str">
        <f>TEXT(Absences[[#This Row],[Absent de]],"mmmm")</f>
        <v>décembre</v>
      </c>
      <c r="I379" t="s">
        <v>100</v>
      </c>
      <c r="J379">
        <v>10205</v>
      </c>
    </row>
    <row r="380" spans="1:10" x14ac:dyDescent="0.2">
      <c r="A380">
        <v>92368</v>
      </c>
      <c r="B380" s="12">
        <v>44186</v>
      </c>
      <c r="C380" s="12">
        <v>44186</v>
      </c>
      <c r="D380" t="s">
        <v>19</v>
      </c>
      <c r="E380" t="s">
        <v>34</v>
      </c>
      <c r="G380">
        <f>YEAR(Absences[[#This Row],[Absent de]])</f>
        <v>2020</v>
      </c>
      <c r="H380" t="str">
        <f>TEXT(Absences[[#This Row],[Absent de]],"mmmm")</f>
        <v>décembre</v>
      </c>
      <c r="I380" t="s">
        <v>99</v>
      </c>
      <c r="J380">
        <v>10205</v>
      </c>
    </row>
    <row r="381" spans="1:10" x14ac:dyDescent="0.2">
      <c r="A381">
        <v>92368</v>
      </c>
      <c r="B381" s="12">
        <v>44188</v>
      </c>
      <c r="C381" s="12">
        <v>44188</v>
      </c>
      <c r="D381" t="s">
        <v>19</v>
      </c>
      <c r="E381" t="s">
        <v>34</v>
      </c>
      <c r="G381">
        <f>YEAR(Absences[[#This Row],[Absent de]])</f>
        <v>2020</v>
      </c>
      <c r="H381" t="str">
        <f>TEXT(Absences[[#This Row],[Absent de]],"mmmm")</f>
        <v>décembre</v>
      </c>
      <c r="I381" t="s">
        <v>99</v>
      </c>
      <c r="J381">
        <v>10205</v>
      </c>
    </row>
    <row r="382" spans="1:10" x14ac:dyDescent="0.2">
      <c r="A382">
        <v>92368</v>
      </c>
      <c r="B382" s="12">
        <v>44189</v>
      </c>
      <c r="C382" s="12">
        <v>44189</v>
      </c>
      <c r="D382" t="s">
        <v>19</v>
      </c>
      <c r="E382" t="s">
        <v>34</v>
      </c>
      <c r="G382">
        <f>YEAR(Absences[[#This Row],[Absent de]])</f>
        <v>2020</v>
      </c>
      <c r="H382" t="str">
        <f>TEXT(Absences[[#This Row],[Absent de]],"mmmm")</f>
        <v>décembre</v>
      </c>
      <c r="I382" t="s">
        <v>99</v>
      </c>
      <c r="J382">
        <v>10205</v>
      </c>
    </row>
    <row r="383" spans="1:10" x14ac:dyDescent="0.2">
      <c r="A383">
        <v>5943</v>
      </c>
      <c r="B383" s="12">
        <v>44182</v>
      </c>
      <c r="C383" s="12">
        <v>44182</v>
      </c>
      <c r="D383" t="s">
        <v>19</v>
      </c>
      <c r="E383" t="s">
        <v>34</v>
      </c>
      <c r="G383">
        <f>YEAR(Absences[[#This Row],[Absent de]])</f>
        <v>2020</v>
      </c>
      <c r="H383" t="str">
        <f>TEXT(Absences[[#This Row],[Absent de]],"mmmm")</f>
        <v>décembre</v>
      </c>
      <c r="I383" t="s">
        <v>102</v>
      </c>
      <c r="J383">
        <v>10205</v>
      </c>
    </row>
    <row r="384" spans="1:10" x14ac:dyDescent="0.2">
      <c r="A384">
        <v>5943</v>
      </c>
      <c r="B384" s="12">
        <v>44183</v>
      </c>
      <c r="C384" s="12">
        <v>44183</v>
      </c>
      <c r="D384" t="s">
        <v>19</v>
      </c>
      <c r="E384" t="s">
        <v>34</v>
      </c>
      <c r="G384">
        <f>YEAR(Absences[[#This Row],[Absent de]])</f>
        <v>2020</v>
      </c>
      <c r="H384" t="str">
        <f>TEXT(Absences[[#This Row],[Absent de]],"mmmm")</f>
        <v>décembre</v>
      </c>
      <c r="I384" t="s">
        <v>102</v>
      </c>
      <c r="J384">
        <v>10205</v>
      </c>
    </row>
    <row r="385" spans="1:10" x14ac:dyDescent="0.2">
      <c r="A385">
        <v>94035</v>
      </c>
      <c r="B385" s="38">
        <v>44582</v>
      </c>
      <c r="C385" s="38">
        <v>44582</v>
      </c>
      <c r="D385" t="s">
        <v>19</v>
      </c>
      <c r="E385" t="s">
        <v>78</v>
      </c>
      <c r="F385" t="s">
        <v>125</v>
      </c>
      <c r="G385">
        <f>YEAR(Absences[[#This Row],[Absent de]])</f>
        <v>2022</v>
      </c>
      <c r="H385" t="str">
        <f>TEXT(Absences[[#This Row],[Absent de]],"mmmm")</f>
        <v>janvier</v>
      </c>
      <c r="I385" t="s">
        <v>103</v>
      </c>
      <c r="J385">
        <v>10802</v>
      </c>
    </row>
    <row r="386" spans="1:10" x14ac:dyDescent="0.2">
      <c r="A386">
        <v>9747</v>
      </c>
      <c r="B386" s="38">
        <v>44595</v>
      </c>
      <c r="C386" s="38">
        <v>44595</v>
      </c>
      <c r="D386" t="s">
        <v>21</v>
      </c>
      <c r="E386" t="s">
        <v>34</v>
      </c>
      <c r="F386" t="s">
        <v>114</v>
      </c>
      <c r="G386">
        <f>YEAR(Absences[[#This Row],[Absent de]])</f>
        <v>2022</v>
      </c>
      <c r="H386" t="str">
        <f>TEXT(Absences[[#This Row],[Absent de]],"mmmm")</f>
        <v>février</v>
      </c>
      <c r="I386" t="s">
        <v>97</v>
      </c>
      <c r="J386">
        <v>10205</v>
      </c>
    </row>
    <row r="387" spans="1:10" x14ac:dyDescent="0.2">
      <c r="A387">
        <v>92475</v>
      </c>
      <c r="B387" s="38">
        <v>44600</v>
      </c>
      <c r="C387" s="38">
        <v>44600</v>
      </c>
      <c r="D387" t="s">
        <v>19</v>
      </c>
      <c r="E387" t="s">
        <v>34</v>
      </c>
      <c r="F387" t="s">
        <v>125</v>
      </c>
      <c r="G387">
        <f>YEAR(Absences[[#This Row],[Absent de]])</f>
        <v>2022</v>
      </c>
      <c r="H387" t="str">
        <f>TEXT(Absences[[#This Row],[Absent de]],"mmmm")</f>
        <v>février</v>
      </c>
      <c r="I387" t="s">
        <v>98</v>
      </c>
      <c r="J387">
        <v>10205</v>
      </c>
    </row>
    <row r="388" spans="1:10" x14ac:dyDescent="0.2">
      <c r="A388">
        <v>5943</v>
      </c>
      <c r="B388" s="38">
        <v>44623</v>
      </c>
      <c r="C388" s="38">
        <v>44623</v>
      </c>
      <c r="D388" t="s">
        <v>21</v>
      </c>
      <c r="E388" t="s">
        <v>34</v>
      </c>
      <c r="F388" t="s">
        <v>114</v>
      </c>
      <c r="G388">
        <f>YEAR(Absences[[#This Row],[Absent de]])</f>
        <v>2022</v>
      </c>
      <c r="H388" t="str">
        <f>TEXT(Absences[[#This Row],[Absent de]],"mmmm")</f>
        <v>mars</v>
      </c>
      <c r="I388" t="s">
        <v>102</v>
      </c>
      <c r="J388">
        <v>10205</v>
      </c>
    </row>
    <row r="389" spans="1:10" x14ac:dyDescent="0.2">
      <c r="A389">
        <v>93757</v>
      </c>
      <c r="B389" s="38">
        <v>44632</v>
      </c>
      <c r="C389" s="38">
        <v>44632</v>
      </c>
      <c r="D389" t="s">
        <v>19</v>
      </c>
      <c r="E389" t="s">
        <v>34</v>
      </c>
      <c r="F389" t="s">
        <v>114</v>
      </c>
      <c r="G389">
        <f>YEAR(Absences[[#This Row],[Absent de]])</f>
        <v>2022</v>
      </c>
      <c r="H389" t="str">
        <f>TEXT(Absences[[#This Row],[Absent de]],"mmmm")</f>
        <v>mars</v>
      </c>
      <c r="I389" t="s">
        <v>99</v>
      </c>
      <c r="J389">
        <v>10205</v>
      </c>
    </row>
    <row r="390" spans="1:10" x14ac:dyDescent="0.2">
      <c r="A390">
        <v>93757</v>
      </c>
      <c r="B390" s="38">
        <v>44633</v>
      </c>
      <c r="C390" s="38">
        <v>44633</v>
      </c>
      <c r="D390" t="s">
        <v>19</v>
      </c>
      <c r="E390" t="s">
        <v>34</v>
      </c>
      <c r="F390" t="s">
        <v>125</v>
      </c>
      <c r="G390">
        <f>YEAR(Absences[[#This Row],[Absent de]])</f>
        <v>2022</v>
      </c>
      <c r="H390" t="str">
        <f>TEXT(Absences[[#This Row],[Absent de]],"mmmm")</f>
        <v>mars</v>
      </c>
      <c r="I390" t="s">
        <v>99</v>
      </c>
      <c r="J390">
        <v>10205</v>
      </c>
    </row>
    <row r="391" spans="1:10" x14ac:dyDescent="0.2">
      <c r="A391">
        <v>93757</v>
      </c>
      <c r="B391" s="38">
        <v>44639</v>
      </c>
      <c r="C391" s="38">
        <v>44639</v>
      </c>
      <c r="D391" t="s">
        <v>19</v>
      </c>
      <c r="E391" t="s">
        <v>34</v>
      </c>
      <c r="F391" t="s">
        <v>114</v>
      </c>
      <c r="G391">
        <f>YEAR(Absences[[#This Row],[Absent de]])</f>
        <v>2022</v>
      </c>
      <c r="H391" t="str">
        <f>TEXT(Absences[[#This Row],[Absent de]],"mmmm")</f>
        <v>mars</v>
      </c>
      <c r="I391" t="s">
        <v>99</v>
      </c>
      <c r="J391">
        <v>10205</v>
      </c>
    </row>
    <row r="392" spans="1:10" x14ac:dyDescent="0.2">
      <c r="A392">
        <v>93757</v>
      </c>
      <c r="B392" s="38">
        <v>44640</v>
      </c>
      <c r="C392" s="38">
        <v>44640</v>
      </c>
      <c r="D392" t="s">
        <v>19</v>
      </c>
      <c r="E392" t="s">
        <v>34</v>
      </c>
      <c r="F392" t="s">
        <v>114</v>
      </c>
      <c r="G392">
        <f>YEAR(Absences[[#This Row],[Absent de]])</f>
        <v>2022</v>
      </c>
      <c r="H392" t="str">
        <f>TEXT(Absences[[#This Row],[Absent de]],"mmmm")</f>
        <v>mars</v>
      </c>
      <c r="I392" t="s">
        <v>99</v>
      </c>
      <c r="J392">
        <v>10205</v>
      </c>
    </row>
    <row r="393" spans="1:10" x14ac:dyDescent="0.2">
      <c r="A393">
        <v>93757</v>
      </c>
      <c r="B393" s="38">
        <v>44662</v>
      </c>
      <c r="C393" s="38">
        <v>44662</v>
      </c>
      <c r="D393" t="s">
        <v>20</v>
      </c>
      <c r="E393" t="s">
        <v>34</v>
      </c>
      <c r="F393" t="s">
        <v>125</v>
      </c>
      <c r="G393">
        <v>2022</v>
      </c>
      <c r="H393" t="s">
        <v>120</v>
      </c>
      <c r="I393" t="s">
        <v>99</v>
      </c>
      <c r="J393">
        <v>10205</v>
      </c>
    </row>
    <row r="394" spans="1:10" x14ac:dyDescent="0.2">
      <c r="A394">
        <v>93962</v>
      </c>
      <c r="B394" s="38">
        <v>44627</v>
      </c>
      <c r="C394" s="38">
        <v>44627</v>
      </c>
      <c r="D394" t="s">
        <v>19</v>
      </c>
      <c r="E394" t="s">
        <v>34</v>
      </c>
      <c r="F394" t="s">
        <v>114</v>
      </c>
      <c r="G394">
        <v>2022</v>
      </c>
      <c r="H394" t="s">
        <v>133</v>
      </c>
      <c r="I394" t="s">
        <v>128</v>
      </c>
      <c r="J394">
        <v>10205</v>
      </c>
    </row>
    <row r="395" spans="1:10" x14ac:dyDescent="0.2">
      <c r="A395">
        <v>93962</v>
      </c>
      <c r="B395" s="38">
        <v>44628</v>
      </c>
      <c r="C395" s="38">
        <v>44628</v>
      </c>
      <c r="D395" t="s">
        <v>19</v>
      </c>
      <c r="E395" t="s">
        <v>34</v>
      </c>
      <c r="F395" t="s">
        <v>114</v>
      </c>
      <c r="G395">
        <v>2022</v>
      </c>
      <c r="H395" t="s">
        <v>133</v>
      </c>
      <c r="I395" t="s">
        <v>128</v>
      </c>
      <c r="J395">
        <v>10205</v>
      </c>
    </row>
    <row r="396" spans="1:10" x14ac:dyDescent="0.2">
      <c r="A396">
        <v>93962</v>
      </c>
      <c r="B396" s="38">
        <v>44629</v>
      </c>
      <c r="C396" s="38">
        <v>44629</v>
      </c>
      <c r="D396" t="s">
        <v>19</v>
      </c>
      <c r="E396" t="s">
        <v>34</v>
      </c>
      <c r="F396" t="s">
        <v>114</v>
      </c>
      <c r="G396">
        <v>2022</v>
      </c>
      <c r="H396" t="s">
        <v>133</v>
      </c>
      <c r="I396" t="s">
        <v>128</v>
      </c>
      <c r="J396">
        <v>10205</v>
      </c>
    </row>
    <row r="397" spans="1:10" x14ac:dyDescent="0.2">
      <c r="A397">
        <v>93962</v>
      </c>
      <c r="B397" s="38">
        <v>44630</v>
      </c>
      <c r="C397" s="38">
        <v>44630</v>
      </c>
      <c r="D397" t="s">
        <v>19</v>
      </c>
      <c r="E397" t="s">
        <v>34</v>
      </c>
      <c r="F397" t="s">
        <v>114</v>
      </c>
      <c r="G397">
        <v>2022</v>
      </c>
      <c r="H397" t="s">
        <v>133</v>
      </c>
      <c r="I397" t="s">
        <v>128</v>
      </c>
      <c r="J397">
        <v>10205</v>
      </c>
    </row>
    <row r="398" spans="1:10" x14ac:dyDescent="0.2">
      <c r="A398">
        <v>93962</v>
      </c>
      <c r="B398" s="38">
        <v>44631</v>
      </c>
      <c r="C398" s="38">
        <v>44631</v>
      </c>
      <c r="D398" t="s">
        <v>19</v>
      </c>
      <c r="E398" t="s">
        <v>34</v>
      </c>
      <c r="F398" t="s">
        <v>114</v>
      </c>
      <c r="G398">
        <v>2022</v>
      </c>
      <c r="H398" t="s">
        <v>133</v>
      </c>
      <c r="I398" t="s">
        <v>128</v>
      </c>
      <c r="J398">
        <v>10205</v>
      </c>
    </row>
    <row r="399" spans="1:10" x14ac:dyDescent="0.2">
      <c r="A399">
        <v>93474</v>
      </c>
      <c r="B399" s="38">
        <v>44621</v>
      </c>
      <c r="C399" s="38">
        <v>44621</v>
      </c>
      <c r="D399" t="s">
        <v>21</v>
      </c>
      <c r="E399" t="s">
        <v>34</v>
      </c>
      <c r="F399" t="s">
        <v>125</v>
      </c>
      <c r="G399">
        <v>2022</v>
      </c>
      <c r="H399" t="s">
        <v>133</v>
      </c>
      <c r="I399" t="s">
        <v>129</v>
      </c>
      <c r="J399">
        <v>10205</v>
      </c>
    </row>
    <row r="400" spans="1:10" x14ac:dyDescent="0.2">
      <c r="A400">
        <v>93474</v>
      </c>
      <c r="B400" s="38">
        <v>44622</v>
      </c>
      <c r="C400" s="38">
        <v>44622</v>
      </c>
      <c r="D400" t="s">
        <v>21</v>
      </c>
      <c r="E400" t="s">
        <v>34</v>
      </c>
      <c r="F400" t="s">
        <v>114</v>
      </c>
      <c r="G400">
        <v>2022</v>
      </c>
      <c r="H400" t="s">
        <v>133</v>
      </c>
      <c r="I400" t="s">
        <v>129</v>
      </c>
      <c r="J400">
        <v>10205</v>
      </c>
    </row>
    <row r="401" spans="1:10" x14ac:dyDescent="0.2">
      <c r="A401">
        <v>93474</v>
      </c>
      <c r="B401" s="38">
        <v>44623</v>
      </c>
      <c r="C401" s="38">
        <v>44623</v>
      </c>
      <c r="D401" t="s">
        <v>21</v>
      </c>
      <c r="E401" t="s">
        <v>34</v>
      </c>
      <c r="F401" t="s">
        <v>114</v>
      </c>
      <c r="G401">
        <v>2022</v>
      </c>
      <c r="H401" t="s">
        <v>133</v>
      </c>
      <c r="I401" t="s">
        <v>129</v>
      </c>
      <c r="J401">
        <v>10205</v>
      </c>
    </row>
    <row r="402" spans="1:10" x14ac:dyDescent="0.2">
      <c r="A402">
        <v>93474</v>
      </c>
      <c r="B402" s="38">
        <v>44624</v>
      </c>
      <c r="C402" s="38">
        <v>44624</v>
      </c>
      <c r="D402" t="s">
        <v>21</v>
      </c>
      <c r="E402" t="s">
        <v>34</v>
      </c>
      <c r="F402" t="s">
        <v>114</v>
      </c>
      <c r="G402">
        <v>2022</v>
      </c>
      <c r="H402" t="s">
        <v>133</v>
      </c>
      <c r="I402" t="s">
        <v>129</v>
      </c>
      <c r="J402">
        <v>10205</v>
      </c>
    </row>
    <row r="403" spans="1:10" x14ac:dyDescent="0.2">
      <c r="A403">
        <v>93474</v>
      </c>
      <c r="B403" s="38">
        <v>44625</v>
      </c>
      <c r="C403" s="38">
        <v>44625</v>
      </c>
      <c r="D403" t="s">
        <v>21</v>
      </c>
      <c r="E403" t="s">
        <v>34</v>
      </c>
      <c r="F403" t="s">
        <v>114</v>
      </c>
      <c r="G403">
        <v>2022</v>
      </c>
      <c r="H403" t="s">
        <v>133</v>
      </c>
      <c r="I403" t="s">
        <v>129</v>
      </c>
      <c r="J403">
        <v>10205</v>
      </c>
    </row>
    <row r="404" spans="1:10" x14ac:dyDescent="0.2">
      <c r="A404">
        <v>93474</v>
      </c>
      <c r="B404" s="38">
        <v>44626</v>
      </c>
      <c r="C404" s="38">
        <v>44626</v>
      </c>
      <c r="D404" t="s">
        <v>21</v>
      </c>
      <c r="E404" t="s">
        <v>34</v>
      </c>
      <c r="F404" t="s">
        <v>125</v>
      </c>
      <c r="G404">
        <v>2022</v>
      </c>
      <c r="H404" t="s">
        <v>133</v>
      </c>
      <c r="I404" t="s">
        <v>129</v>
      </c>
      <c r="J404">
        <v>10205</v>
      </c>
    </row>
    <row r="405" spans="1:10" x14ac:dyDescent="0.2">
      <c r="A405">
        <v>93474</v>
      </c>
      <c r="B405" s="38">
        <v>44627</v>
      </c>
      <c r="C405" s="38">
        <v>44627</v>
      </c>
      <c r="D405" t="s">
        <v>21</v>
      </c>
      <c r="E405" t="s">
        <v>34</v>
      </c>
      <c r="F405" t="s">
        <v>114</v>
      </c>
      <c r="G405">
        <v>2022</v>
      </c>
      <c r="H405" t="s">
        <v>133</v>
      </c>
      <c r="I405" t="s">
        <v>129</v>
      </c>
      <c r="J405">
        <v>10205</v>
      </c>
    </row>
    <row r="406" spans="1:10" x14ac:dyDescent="0.2">
      <c r="A406">
        <v>93474</v>
      </c>
      <c r="B406" s="38">
        <v>44628</v>
      </c>
      <c r="C406" s="38">
        <v>44628</v>
      </c>
      <c r="D406" t="s">
        <v>21</v>
      </c>
      <c r="E406" t="s">
        <v>34</v>
      </c>
      <c r="F406" t="s">
        <v>114</v>
      </c>
      <c r="G406">
        <v>2022</v>
      </c>
      <c r="H406" t="s">
        <v>133</v>
      </c>
      <c r="I406" t="s">
        <v>129</v>
      </c>
      <c r="J406">
        <v>10205</v>
      </c>
    </row>
    <row r="407" spans="1:10" x14ac:dyDescent="0.2">
      <c r="A407">
        <v>93474</v>
      </c>
      <c r="B407" s="38">
        <v>44629</v>
      </c>
      <c r="C407" s="38">
        <v>44629</v>
      </c>
      <c r="D407" t="s">
        <v>21</v>
      </c>
      <c r="E407" t="s">
        <v>34</v>
      </c>
      <c r="F407" t="s">
        <v>125</v>
      </c>
      <c r="G407">
        <v>2022</v>
      </c>
      <c r="H407" t="s">
        <v>133</v>
      </c>
      <c r="I407" t="s">
        <v>129</v>
      </c>
      <c r="J407">
        <v>10205</v>
      </c>
    </row>
    <row r="408" spans="1:10" x14ac:dyDescent="0.2">
      <c r="A408">
        <v>93474</v>
      </c>
      <c r="B408" s="38">
        <v>44630</v>
      </c>
      <c r="C408" s="38">
        <v>44630</v>
      </c>
      <c r="D408" t="s">
        <v>21</v>
      </c>
      <c r="E408" t="s">
        <v>34</v>
      </c>
      <c r="F408" t="s">
        <v>114</v>
      </c>
      <c r="G408">
        <v>2022</v>
      </c>
      <c r="H408" t="s">
        <v>133</v>
      </c>
      <c r="I408" t="s">
        <v>129</v>
      </c>
      <c r="J408">
        <v>10205</v>
      </c>
    </row>
    <row r="409" spans="1:10" x14ac:dyDescent="0.2">
      <c r="A409">
        <v>93474</v>
      </c>
      <c r="B409" s="38">
        <v>44631</v>
      </c>
      <c r="C409" s="38">
        <v>44631</v>
      </c>
      <c r="D409" t="s">
        <v>21</v>
      </c>
      <c r="E409" t="s">
        <v>34</v>
      </c>
      <c r="F409" t="s">
        <v>114</v>
      </c>
      <c r="G409">
        <v>2022</v>
      </c>
      <c r="H409" t="s">
        <v>133</v>
      </c>
      <c r="I409" t="s">
        <v>129</v>
      </c>
      <c r="J409">
        <v>10205</v>
      </c>
    </row>
    <row r="410" spans="1:10" x14ac:dyDescent="0.2">
      <c r="A410">
        <v>93474</v>
      </c>
      <c r="B410" s="38">
        <v>44632</v>
      </c>
      <c r="C410" s="38">
        <v>44632</v>
      </c>
      <c r="D410" t="s">
        <v>21</v>
      </c>
      <c r="E410" t="s">
        <v>34</v>
      </c>
      <c r="F410" t="s">
        <v>125</v>
      </c>
      <c r="G410">
        <v>2022</v>
      </c>
      <c r="H410" t="s">
        <v>133</v>
      </c>
      <c r="I410" t="s">
        <v>129</v>
      </c>
      <c r="J410">
        <v>10205</v>
      </c>
    </row>
    <row r="411" spans="1:10" x14ac:dyDescent="0.2">
      <c r="A411">
        <v>93474</v>
      </c>
      <c r="B411" s="38">
        <v>44633</v>
      </c>
      <c r="C411" s="38">
        <v>44633</v>
      </c>
      <c r="D411" t="s">
        <v>21</v>
      </c>
      <c r="E411" t="s">
        <v>34</v>
      </c>
      <c r="F411" t="s">
        <v>114</v>
      </c>
      <c r="G411">
        <v>2022</v>
      </c>
      <c r="H411" t="s">
        <v>133</v>
      </c>
      <c r="I411" t="s">
        <v>129</v>
      </c>
      <c r="J411">
        <v>10205</v>
      </c>
    </row>
    <row r="412" spans="1:10" x14ac:dyDescent="0.2">
      <c r="A412">
        <v>93474</v>
      </c>
      <c r="B412" s="38">
        <v>44634</v>
      </c>
      <c r="C412" s="38">
        <v>44634</v>
      </c>
      <c r="D412" t="s">
        <v>21</v>
      </c>
      <c r="E412" t="s">
        <v>34</v>
      </c>
      <c r="F412" t="s">
        <v>114</v>
      </c>
      <c r="G412">
        <v>2022</v>
      </c>
      <c r="H412" t="s">
        <v>133</v>
      </c>
      <c r="I412" t="s">
        <v>129</v>
      </c>
      <c r="J412">
        <v>10205</v>
      </c>
    </row>
    <row r="413" spans="1:10" x14ac:dyDescent="0.2">
      <c r="A413">
        <v>93474</v>
      </c>
      <c r="B413" s="38">
        <v>44635</v>
      </c>
      <c r="C413" s="38">
        <v>44635</v>
      </c>
      <c r="D413" t="s">
        <v>21</v>
      </c>
      <c r="E413" t="s">
        <v>34</v>
      </c>
      <c r="F413" t="s">
        <v>125</v>
      </c>
      <c r="G413">
        <v>2022</v>
      </c>
      <c r="H413" t="s">
        <v>133</v>
      </c>
      <c r="I413" t="s">
        <v>129</v>
      </c>
      <c r="J413">
        <v>10205</v>
      </c>
    </row>
    <row r="414" spans="1:10" x14ac:dyDescent="0.2">
      <c r="A414">
        <v>93474</v>
      </c>
      <c r="B414" s="38">
        <v>44636</v>
      </c>
      <c r="C414" s="38">
        <v>44636</v>
      </c>
      <c r="D414" t="s">
        <v>21</v>
      </c>
      <c r="E414" t="s">
        <v>34</v>
      </c>
      <c r="F414" t="s">
        <v>114</v>
      </c>
      <c r="G414">
        <v>2022</v>
      </c>
      <c r="H414" t="s">
        <v>133</v>
      </c>
      <c r="I414" t="s">
        <v>129</v>
      </c>
      <c r="J414">
        <v>10205</v>
      </c>
    </row>
    <row r="415" spans="1:10" x14ac:dyDescent="0.2">
      <c r="A415">
        <v>93474</v>
      </c>
      <c r="B415" s="38">
        <v>44637</v>
      </c>
      <c r="C415" s="38">
        <v>44637</v>
      </c>
      <c r="D415" t="s">
        <v>21</v>
      </c>
      <c r="E415" t="s">
        <v>34</v>
      </c>
      <c r="F415" t="s">
        <v>114</v>
      </c>
      <c r="G415">
        <v>2022</v>
      </c>
      <c r="H415" t="s">
        <v>133</v>
      </c>
      <c r="I415" t="s">
        <v>129</v>
      </c>
      <c r="J415">
        <v>10205</v>
      </c>
    </row>
    <row r="416" spans="1:10" x14ac:dyDescent="0.2">
      <c r="A416">
        <v>93474</v>
      </c>
      <c r="B416" s="38">
        <v>44638</v>
      </c>
      <c r="C416" s="38">
        <v>44638</v>
      </c>
      <c r="D416" t="s">
        <v>21</v>
      </c>
      <c r="E416" t="s">
        <v>34</v>
      </c>
      <c r="F416" t="s">
        <v>114</v>
      </c>
      <c r="G416">
        <v>2022</v>
      </c>
      <c r="H416" t="s">
        <v>133</v>
      </c>
      <c r="I416" t="s">
        <v>129</v>
      </c>
      <c r="J416">
        <v>10205</v>
      </c>
    </row>
    <row r="417" spans="1:10" x14ac:dyDescent="0.2">
      <c r="A417">
        <v>93474</v>
      </c>
      <c r="B417" s="38">
        <v>44639</v>
      </c>
      <c r="C417" s="38">
        <v>44639</v>
      </c>
      <c r="D417" t="s">
        <v>21</v>
      </c>
      <c r="E417" t="s">
        <v>34</v>
      </c>
      <c r="F417" t="s">
        <v>114</v>
      </c>
      <c r="G417">
        <v>2022</v>
      </c>
      <c r="H417" t="s">
        <v>133</v>
      </c>
      <c r="I417" t="s">
        <v>129</v>
      </c>
      <c r="J417">
        <v>10205</v>
      </c>
    </row>
    <row r="418" spans="1:10" x14ac:dyDescent="0.2">
      <c r="A418">
        <v>93474</v>
      </c>
      <c r="B418" s="38">
        <v>44640</v>
      </c>
      <c r="C418" s="38">
        <v>44640</v>
      </c>
      <c r="D418" t="s">
        <v>21</v>
      </c>
      <c r="E418" t="s">
        <v>34</v>
      </c>
      <c r="F418" t="s">
        <v>125</v>
      </c>
      <c r="G418">
        <v>2022</v>
      </c>
      <c r="H418" t="s">
        <v>133</v>
      </c>
      <c r="I418" t="s">
        <v>129</v>
      </c>
      <c r="J418">
        <v>10205</v>
      </c>
    </row>
    <row r="419" spans="1:10" x14ac:dyDescent="0.2">
      <c r="A419">
        <v>93474</v>
      </c>
      <c r="B419" s="38">
        <v>44641</v>
      </c>
      <c r="C419" s="38">
        <v>44641</v>
      </c>
      <c r="D419" t="s">
        <v>21</v>
      </c>
      <c r="E419" t="s">
        <v>34</v>
      </c>
      <c r="F419" t="s">
        <v>114</v>
      </c>
      <c r="G419">
        <v>2022</v>
      </c>
      <c r="H419" t="s">
        <v>133</v>
      </c>
      <c r="I419" t="s">
        <v>129</v>
      </c>
      <c r="J419">
        <v>10205</v>
      </c>
    </row>
    <row r="420" spans="1:10" x14ac:dyDescent="0.2">
      <c r="A420">
        <v>93474</v>
      </c>
      <c r="B420" s="38">
        <v>44642</v>
      </c>
      <c r="C420" s="38">
        <v>44642</v>
      </c>
      <c r="D420" t="s">
        <v>21</v>
      </c>
      <c r="E420" t="s">
        <v>34</v>
      </c>
      <c r="F420" t="s">
        <v>114</v>
      </c>
      <c r="G420">
        <v>2022</v>
      </c>
      <c r="H420" t="s">
        <v>133</v>
      </c>
      <c r="I420" t="s">
        <v>129</v>
      </c>
      <c r="J420">
        <v>10205</v>
      </c>
    </row>
    <row r="421" spans="1:10" x14ac:dyDescent="0.2">
      <c r="A421">
        <v>93474</v>
      </c>
      <c r="B421" s="38">
        <v>44643</v>
      </c>
      <c r="C421" s="38">
        <v>44643</v>
      </c>
      <c r="D421" t="s">
        <v>21</v>
      </c>
      <c r="E421" t="s">
        <v>34</v>
      </c>
      <c r="F421" t="s">
        <v>114</v>
      </c>
      <c r="G421">
        <v>2022</v>
      </c>
      <c r="H421" t="s">
        <v>133</v>
      </c>
      <c r="I421" t="s">
        <v>129</v>
      </c>
      <c r="J421">
        <v>10205</v>
      </c>
    </row>
    <row r="422" spans="1:10" x14ac:dyDescent="0.2">
      <c r="A422">
        <v>93474</v>
      </c>
      <c r="B422" s="38">
        <v>44644</v>
      </c>
      <c r="C422" s="38">
        <v>44644</v>
      </c>
      <c r="D422" t="s">
        <v>21</v>
      </c>
      <c r="E422" t="s">
        <v>34</v>
      </c>
      <c r="F422" t="s">
        <v>114</v>
      </c>
      <c r="G422">
        <v>2022</v>
      </c>
      <c r="H422" t="s">
        <v>133</v>
      </c>
      <c r="I422" t="s">
        <v>129</v>
      </c>
      <c r="J422">
        <v>10205</v>
      </c>
    </row>
    <row r="423" spans="1:10" x14ac:dyDescent="0.2">
      <c r="A423">
        <v>93474</v>
      </c>
      <c r="B423" s="38">
        <v>44645</v>
      </c>
      <c r="C423" s="38">
        <v>44645</v>
      </c>
      <c r="D423" t="s">
        <v>21</v>
      </c>
      <c r="E423" t="s">
        <v>34</v>
      </c>
      <c r="F423" t="s">
        <v>125</v>
      </c>
      <c r="G423">
        <v>2022</v>
      </c>
      <c r="H423" t="s">
        <v>133</v>
      </c>
      <c r="I423" t="s">
        <v>129</v>
      </c>
      <c r="J423">
        <v>10205</v>
      </c>
    </row>
    <row r="424" spans="1:10" x14ac:dyDescent="0.2">
      <c r="A424">
        <v>93474</v>
      </c>
      <c r="B424" s="38">
        <v>44646</v>
      </c>
      <c r="C424" s="38">
        <v>44646</v>
      </c>
      <c r="D424" t="s">
        <v>21</v>
      </c>
      <c r="E424" t="s">
        <v>34</v>
      </c>
      <c r="F424" t="s">
        <v>114</v>
      </c>
      <c r="G424">
        <v>2022</v>
      </c>
      <c r="H424" t="s">
        <v>133</v>
      </c>
      <c r="I424" t="s">
        <v>129</v>
      </c>
      <c r="J424">
        <v>10205</v>
      </c>
    </row>
    <row r="425" spans="1:10" x14ac:dyDescent="0.2">
      <c r="A425">
        <v>93474</v>
      </c>
      <c r="B425" s="38">
        <v>44647</v>
      </c>
      <c r="C425" s="38">
        <v>44647</v>
      </c>
      <c r="D425" t="s">
        <v>21</v>
      </c>
      <c r="E425" t="s">
        <v>34</v>
      </c>
      <c r="F425" t="s">
        <v>114</v>
      </c>
      <c r="G425">
        <v>2022</v>
      </c>
      <c r="H425" t="s">
        <v>133</v>
      </c>
      <c r="I425" t="s">
        <v>129</v>
      </c>
      <c r="J425">
        <v>10205</v>
      </c>
    </row>
    <row r="426" spans="1:10" x14ac:dyDescent="0.2">
      <c r="A426">
        <v>93474</v>
      </c>
      <c r="B426" s="38">
        <v>44648</v>
      </c>
      <c r="C426" s="38">
        <v>44648</v>
      </c>
      <c r="D426" t="s">
        <v>21</v>
      </c>
      <c r="E426" t="s">
        <v>34</v>
      </c>
      <c r="F426" t="s">
        <v>114</v>
      </c>
      <c r="G426">
        <v>2022</v>
      </c>
      <c r="H426" t="s">
        <v>133</v>
      </c>
      <c r="I426" t="s">
        <v>129</v>
      </c>
      <c r="J426">
        <v>10205</v>
      </c>
    </row>
    <row r="427" spans="1:10" x14ac:dyDescent="0.2">
      <c r="A427">
        <v>93474</v>
      </c>
      <c r="B427" s="38">
        <v>44649</v>
      </c>
      <c r="C427" s="38">
        <v>44649</v>
      </c>
      <c r="D427" t="s">
        <v>21</v>
      </c>
      <c r="E427" t="s">
        <v>34</v>
      </c>
      <c r="F427" t="s">
        <v>125</v>
      </c>
      <c r="G427">
        <v>2022</v>
      </c>
      <c r="H427" t="s">
        <v>133</v>
      </c>
      <c r="I427" t="s">
        <v>129</v>
      </c>
      <c r="J427">
        <v>10205</v>
      </c>
    </row>
    <row r="428" spans="1:10" x14ac:dyDescent="0.2">
      <c r="A428">
        <v>93474</v>
      </c>
      <c r="B428" s="38">
        <v>44650</v>
      </c>
      <c r="C428" s="38">
        <v>44650</v>
      </c>
      <c r="D428" t="s">
        <v>21</v>
      </c>
      <c r="E428" t="s">
        <v>34</v>
      </c>
      <c r="F428" t="s">
        <v>114</v>
      </c>
      <c r="G428">
        <v>2022</v>
      </c>
      <c r="H428" t="s">
        <v>133</v>
      </c>
      <c r="I428" t="s">
        <v>129</v>
      </c>
      <c r="J428">
        <v>10205</v>
      </c>
    </row>
    <row r="429" spans="1:10" x14ac:dyDescent="0.2">
      <c r="A429">
        <v>93474</v>
      </c>
      <c r="B429" s="38">
        <v>44651</v>
      </c>
      <c r="C429" s="38">
        <v>44651</v>
      </c>
      <c r="D429" t="s">
        <v>21</v>
      </c>
      <c r="E429" t="s">
        <v>34</v>
      </c>
      <c r="F429" t="s">
        <v>114</v>
      </c>
      <c r="G429">
        <v>2022</v>
      </c>
      <c r="H429" t="s">
        <v>133</v>
      </c>
      <c r="I429" t="s">
        <v>129</v>
      </c>
      <c r="J429">
        <v>10205</v>
      </c>
    </row>
    <row r="430" spans="1:10" x14ac:dyDescent="0.2">
      <c r="A430">
        <v>92566</v>
      </c>
      <c r="B430" s="38">
        <v>44642</v>
      </c>
      <c r="C430" s="38">
        <v>44642</v>
      </c>
      <c r="D430" t="s">
        <v>20</v>
      </c>
      <c r="E430" t="s">
        <v>34</v>
      </c>
      <c r="F430" t="s">
        <v>125</v>
      </c>
      <c r="G430">
        <v>2022</v>
      </c>
      <c r="H430" t="s">
        <v>133</v>
      </c>
      <c r="I430" t="s">
        <v>127</v>
      </c>
      <c r="J430">
        <v>10205</v>
      </c>
    </row>
    <row r="431" spans="1:10" x14ac:dyDescent="0.2">
      <c r="A431">
        <v>92566</v>
      </c>
      <c r="B431" s="38">
        <v>44643</v>
      </c>
      <c r="C431" s="38">
        <v>44643</v>
      </c>
      <c r="D431" t="s">
        <v>20</v>
      </c>
      <c r="E431" t="s">
        <v>34</v>
      </c>
      <c r="F431" t="s">
        <v>114</v>
      </c>
      <c r="G431">
        <v>2022</v>
      </c>
      <c r="H431" t="s">
        <v>133</v>
      </c>
      <c r="I431" t="s">
        <v>127</v>
      </c>
      <c r="J431">
        <v>10205</v>
      </c>
    </row>
    <row r="432" spans="1:10" x14ac:dyDescent="0.2">
      <c r="A432">
        <v>92566</v>
      </c>
      <c r="B432" s="38">
        <v>44644</v>
      </c>
      <c r="C432" s="38">
        <v>44644</v>
      </c>
      <c r="D432" t="s">
        <v>20</v>
      </c>
      <c r="E432" t="s">
        <v>34</v>
      </c>
      <c r="F432" t="s">
        <v>114</v>
      </c>
      <c r="G432">
        <v>2022</v>
      </c>
      <c r="H432" t="s">
        <v>133</v>
      </c>
      <c r="I432" t="s">
        <v>127</v>
      </c>
      <c r="J432">
        <v>10205</v>
      </c>
    </row>
    <row r="433" spans="1:10" x14ac:dyDescent="0.2">
      <c r="A433">
        <v>92566</v>
      </c>
      <c r="B433" s="38">
        <v>44645</v>
      </c>
      <c r="C433" s="38">
        <v>44645</v>
      </c>
      <c r="D433" t="s">
        <v>20</v>
      </c>
      <c r="E433" t="s">
        <v>34</v>
      </c>
      <c r="F433" t="s">
        <v>125</v>
      </c>
      <c r="G433">
        <v>2022</v>
      </c>
      <c r="H433" t="s">
        <v>133</v>
      </c>
      <c r="I433" t="s">
        <v>127</v>
      </c>
      <c r="J433">
        <v>10205</v>
      </c>
    </row>
    <row r="434" spans="1:10" x14ac:dyDescent="0.2">
      <c r="A434">
        <v>92566</v>
      </c>
      <c r="B434" s="38">
        <v>44646</v>
      </c>
      <c r="C434" s="38">
        <v>44646</v>
      </c>
      <c r="D434" t="s">
        <v>20</v>
      </c>
      <c r="E434" t="s">
        <v>34</v>
      </c>
      <c r="F434" t="s">
        <v>114</v>
      </c>
      <c r="G434">
        <v>2022</v>
      </c>
      <c r="H434" t="s">
        <v>133</v>
      </c>
      <c r="I434" t="s">
        <v>127</v>
      </c>
      <c r="J434">
        <v>10205</v>
      </c>
    </row>
    <row r="435" spans="1:10" x14ac:dyDescent="0.2">
      <c r="A435">
        <v>92566</v>
      </c>
      <c r="B435" s="38">
        <v>44647</v>
      </c>
      <c r="C435" s="38">
        <v>44647</v>
      </c>
      <c r="D435" t="s">
        <v>20</v>
      </c>
      <c r="E435" t="s">
        <v>34</v>
      </c>
      <c r="F435" t="s">
        <v>125</v>
      </c>
      <c r="G435">
        <v>2022</v>
      </c>
      <c r="H435" t="s">
        <v>133</v>
      </c>
      <c r="I435" t="s">
        <v>127</v>
      </c>
      <c r="J435">
        <v>10205</v>
      </c>
    </row>
    <row r="436" spans="1:10" x14ac:dyDescent="0.2">
      <c r="A436">
        <v>92566</v>
      </c>
      <c r="B436" s="38">
        <v>44648</v>
      </c>
      <c r="C436" s="38">
        <v>44648</v>
      </c>
      <c r="D436" t="s">
        <v>20</v>
      </c>
      <c r="E436" t="s">
        <v>34</v>
      </c>
      <c r="F436" t="s">
        <v>114</v>
      </c>
      <c r="G436">
        <v>2022</v>
      </c>
      <c r="H436" t="s">
        <v>133</v>
      </c>
      <c r="I436" t="s">
        <v>127</v>
      </c>
      <c r="J436">
        <v>10205</v>
      </c>
    </row>
    <row r="437" spans="1:10" x14ac:dyDescent="0.2">
      <c r="A437">
        <v>92566</v>
      </c>
      <c r="B437" s="38">
        <v>44649</v>
      </c>
      <c r="C437" s="38">
        <v>44649</v>
      </c>
      <c r="D437" t="s">
        <v>20</v>
      </c>
      <c r="E437" t="s">
        <v>34</v>
      </c>
      <c r="F437" t="s">
        <v>114</v>
      </c>
      <c r="G437">
        <v>2022</v>
      </c>
      <c r="H437" t="s">
        <v>133</v>
      </c>
      <c r="I437" t="s">
        <v>127</v>
      </c>
      <c r="J437">
        <v>10205</v>
      </c>
    </row>
    <row r="438" spans="1:10" x14ac:dyDescent="0.2">
      <c r="A438">
        <v>92566</v>
      </c>
      <c r="B438" s="38">
        <v>44650</v>
      </c>
      <c r="C438" s="38">
        <v>44650</v>
      </c>
      <c r="D438" t="s">
        <v>20</v>
      </c>
      <c r="E438" t="s">
        <v>34</v>
      </c>
      <c r="F438" t="s">
        <v>125</v>
      </c>
      <c r="G438">
        <v>2022</v>
      </c>
      <c r="H438" t="s">
        <v>133</v>
      </c>
      <c r="I438" t="s">
        <v>127</v>
      </c>
      <c r="J438">
        <v>10205</v>
      </c>
    </row>
    <row r="439" spans="1:10" x14ac:dyDescent="0.2">
      <c r="A439">
        <v>92566</v>
      </c>
      <c r="B439" s="38">
        <v>44651</v>
      </c>
      <c r="C439" s="38">
        <v>44651</v>
      </c>
      <c r="D439" t="s">
        <v>20</v>
      </c>
      <c r="E439" t="s">
        <v>34</v>
      </c>
      <c r="F439" t="s">
        <v>114</v>
      </c>
      <c r="G439">
        <v>2022</v>
      </c>
      <c r="H439" t="s">
        <v>133</v>
      </c>
      <c r="I439" t="s">
        <v>127</v>
      </c>
      <c r="J439">
        <v>10205</v>
      </c>
    </row>
    <row r="440" spans="1:10" x14ac:dyDescent="0.2">
      <c r="A440">
        <v>4120</v>
      </c>
      <c r="B440" s="38">
        <v>44655</v>
      </c>
      <c r="C440" s="38">
        <v>44655</v>
      </c>
      <c r="D440" t="s">
        <v>19</v>
      </c>
      <c r="E440" t="s">
        <v>34</v>
      </c>
      <c r="G440">
        <v>2022</v>
      </c>
      <c r="H440" t="s">
        <v>120</v>
      </c>
      <c r="I440" t="s">
        <v>128</v>
      </c>
      <c r="J440">
        <v>10205</v>
      </c>
    </row>
    <row r="441" spans="1:10" x14ac:dyDescent="0.2">
      <c r="A441">
        <v>4120</v>
      </c>
      <c r="B441" s="38">
        <v>44656</v>
      </c>
      <c r="C441" s="38">
        <v>44656</v>
      </c>
      <c r="D441" t="s">
        <v>19</v>
      </c>
      <c r="E441" t="s">
        <v>34</v>
      </c>
      <c r="F441" t="s">
        <v>114</v>
      </c>
      <c r="G441">
        <v>2022</v>
      </c>
      <c r="H441" t="s">
        <v>120</v>
      </c>
      <c r="I441" t="s">
        <v>128</v>
      </c>
      <c r="J441">
        <v>10205</v>
      </c>
    </row>
    <row r="442" spans="1:10" x14ac:dyDescent="0.2">
      <c r="A442">
        <v>4120</v>
      </c>
      <c r="B442" s="38">
        <v>44657</v>
      </c>
      <c r="C442" s="38">
        <v>44657</v>
      </c>
      <c r="D442" t="s">
        <v>19</v>
      </c>
      <c r="E442" t="s">
        <v>34</v>
      </c>
      <c r="F442" t="s">
        <v>114</v>
      </c>
      <c r="G442">
        <v>2022</v>
      </c>
      <c r="H442" t="s">
        <v>120</v>
      </c>
      <c r="I442" t="s">
        <v>128</v>
      </c>
      <c r="J442">
        <v>10205</v>
      </c>
    </row>
    <row r="443" spans="1:10" x14ac:dyDescent="0.2">
      <c r="A443">
        <v>4120</v>
      </c>
      <c r="B443" s="38">
        <v>44658</v>
      </c>
      <c r="C443" s="38">
        <v>44658</v>
      </c>
      <c r="D443" t="s">
        <v>19</v>
      </c>
      <c r="E443" t="s">
        <v>34</v>
      </c>
      <c r="F443" t="s">
        <v>125</v>
      </c>
      <c r="G443">
        <v>2022</v>
      </c>
      <c r="H443" t="s">
        <v>120</v>
      </c>
      <c r="I443" t="s">
        <v>128</v>
      </c>
      <c r="J443">
        <v>10205</v>
      </c>
    </row>
    <row r="444" spans="1:10" x14ac:dyDescent="0.2">
      <c r="A444">
        <v>4120</v>
      </c>
      <c r="B444" s="38">
        <v>44659</v>
      </c>
      <c r="C444" s="38">
        <v>44659</v>
      </c>
      <c r="D444" t="s">
        <v>19</v>
      </c>
      <c r="E444" t="s">
        <v>34</v>
      </c>
      <c r="F444" t="s">
        <v>114</v>
      </c>
      <c r="G444">
        <v>2022</v>
      </c>
      <c r="H444" t="s">
        <v>120</v>
      </c>
      <c r="I444" t="s">
        <v>128</v>
      </c>
      <c r="J444">
        <v>10205</v>
      </c>
    </row>
    <row r="445" spans="1:10" x14ac:dyDescent="0.2">
      <c r="A445">
        <v>93474</v>
      </c>
      <c r="B445" s="38">
        <v>44652</v>
      </c>
      <c r="C445" s="38">
        <v>44652</v>
      </c>
      <c r="D445" t="s">
        <v>21</v>
      </c>
      <c r="E445" t="s">
        <v>34</v>
      </c>
      <c r="F445" t="s">
        <v>114</v>
      </c>
      <c r="G445">
        <v>2022</v>
      </c>
      <c r="H445" t="s">
        <v>120</v>
      </c>
      <c r="I445" t="s">
        <v>129</v>
      </c>
      <c r="J445">
        <v>10205</v>
      </c>
    </row>
    <row r="446" spans="1:10" x14ac:dyDescent="0.2">
      <c r="A446">
        <v>93474</v>
      </c>
      <c r="B446" s="38">
        <v>44653</v>
      </c>
      <c r="C446" s="38">
        <v>44653</v>
      </c>
      <c r="D446" t="s">
        <v>21</v>
      </c>
      <c r="E446" t="s">
        <v>34</v>
      </c>
      <c r="F446" t="s">
        <v>114</v>
      </c>
      <c r="G446">
        <v>2022</v>
      </c>
      <c r="H446" t="s">
        <v>120</v>
      </c>
      <c r="I446" t="s">
        <v>129</v>
      </c>
      <c r="J446">
        <v>10205</v>
      </c>
    </row>
    <row r="447" spans="1:10" x14ac:dyDescent="0.2">
      <c r="A447">
        <v>93474</v>
      </c>
      <c r="B447" s="38">
        <v>44654</v>
      </c>
      <c r="C447" s="38">
        <v>44654</v>
      </c>
      <c r="D447" t="s">
        <v>21</v>
      </c>
      <c r="E447" t="s">
        <v>34</v>
      </c>
      <c r="F447" t="s">
        <v>114</v>
      </c>
      <c r="G447">
        <v>2022</v>
      </c>
      <c r="H447" t="s">
        <v>120</v>
      </c>
      <c r="I447" t="s">
        <v>129</v>
      </c>
      <c r="J447">
        <v>10205</v>
      </c>
    </row>
    <row r="448" spans="1:10" x14ac:dyDescent="0.2">
      <c r="A448">
        <v>93474</v>
      </c>
      <c r="B448" s="38">
        <v>44655</v>
      </c>
      <c r="C448" s="38">
        <v>44655</v>
      </c>
      <c r="D448" t="s">
        <v>21</v>
      </c>
      <c r="E448" t="s">
        <v>34</v>
      </c>
      <c r="F448" t="s">
        <v>114</v>
      </c>
      <c r="G448">
        <v>2022</v>
      </c>
      <c r="H448" t="s">
        <v>120</v>
      </c>
      <c r="I448" t="s">
        <v>129</v>
      </c>
      <c r="J448">
        <v>10205</v>
      </c>
    </row>
    <row r="449" spans="1:10" x14ac:dyDescent="0.2">
      <c r="A449">
        <v>93474</v>
      </c>
      <c r="B449" s="38">
        <v>44656</v>
      </c>
      <c r="C449" s="38">
        <v>44656</v>
      </c>
      <c r="D449" t="s">
        <v>21</v>
      </c>
      <c r="E449" t="s">
        <v>34</v>
      </c>
      <c r="F449" t="s">
        <v>114</v>
      </c>
      <c r="G449">
        <v>2022</v>
      </c>
      <c r="H449" t="s">
        <v>120</v>
      </c>
      <c r="I449" t="s">
        <v>129</v>
      </c>
      <c r="J449">
        <v>10205</v>
      </c>
    </row>
    <row r="450" spans="1:10" x14ac:dyDescent="0.2">
      <c r="A450">
        <v>93474</v>
      </c>
      <c r="B450" s="38">
        <v>44657</v>
      </c>
      <c r="C450" s="38">
        <v>44657</v>
      </c>
      <c r="D450" t="s">
        <v>21</v>
      </c>
      <c r="E450" t="s">
        <v>34</v>
      </c>
      <c r="F450" t="s">
        <v>125</v>
      </c>
      <c r="G450">
        <v>2022</v>
      </c>
      <c r="H450" t="s">
        <v>120</v>
      </c>
      <c r="I450" t="s">
        <v>129</v>
      </c>
      <c r="J450">
        <v>10205</v>
      </c>
    </row>
    <row r="451" spans="1:10" x14ac:dyDescent="0.2">
      <c r="A451">
        <v>93474</v>
      </c>
      <c r="B451" s="38">
        <v>44658</v>
      </c>
      <c r="C451" s="38">
        <v>44658</v>
      </c>
      <c r="D451" t="s">
        <v>21</v>
      </c>
      <c r="E451" t="s">
        <v>34</v>
      </c>
      <c r="F451" t="s">
        <v>114</v>
      </c>
      <c r="G451">
        <v>2022</v>
      </c>
      <c r="H451" t="s">
        <v>120</v>
      </c>
      <c r="I451" t="s">
        <v>129</v>
      </c>
      <c r="J451">
        <v>10205</v>
      </c>
    </row>
    <row r="452" spans="1:10" x14ac:dyDescent="0.2">
      <c r="A452">
        <v>93474</v>
      </c>
      <c r="B452" s="38">
        <v>44659</v>
      </c>
      <c r="C452" s="38">
        <v>44659</v>
      </c>
      <c r="D452" t="s">
        <v>21</v>
      </c>
      <c r="E452" t="s">
        <v>34</v>
      </c>
      <c r="F452" t="s">
        <v>114</v>
      </c>
      <c r="G452">
        <v>2022</v>
      </c>
      <c r="H452" t="s">
        <v>120</v>
      </c>
      <c r="I452" t="s">
        <v>129</v>
      </c>
      <c r="J452">
        <v>10205</v>
      </c>
    </row>
    <row r="453" spans="1:10" x14ac:dyDescent="0.2">
      <c r="A453">
        <v>93474</v>
      </c>
      <c r="B453" s="38">
        <v>44660</v>
      </c>
      <c r="C453" s="38">
        <v>44660</v>
      </c>
      <c r="D453" t="s">
        <v>21</v>
      </c>
      <c r="E453" t="s">
        <v>34</v>
      </c>
      <c r="F453" t="s">
        <v>114</v>
      </c>
      <c r="G453">
        <v>2022</v>
      </c>
      <c r="H453" t="s">
        <v>120</v>
      </c>
      <c r="I453" t="s">
        <v>129</v>
      </c>
      <c r="J453">
        <v>10205</v>
      </c>
    </row>
    <row r="454" spans="1:10" x14ac:dyDescent="0.2">
      <c r="A454">
        <v>93474</v>
      </c>
      <c r="B454" s="38">
        <v>44661</v>
      </c>
      <c r="C454" s="38">
        <v>44661</v>
      </c>
      <c r="D454" t="s">
        <v>21</v>
      </c>
      <c r="E454" t="s">
        <v>34</v>
      </c>
      <c r="F454" t="s">
        <v>114</v>
      </c>
      <c r="G454">
        <v>2022</v>
      </c>
      <c r="H454" t="s">
        <v>120</v>
      </c>
      <c r="I454" t="s">
        <v>129</v>
      </c>
      <c r="J454">
        <v>10205</v>
      </c>
    </row>
    <row r="455" spans="1:10" x14ac:dyDescent="0.2">
      <c r="A455">
        <v>93474</v>
      </c>
      <c r="B455" s="38">
        <v>44662</v>
      </c>
      <c r="C455" s="38">
        <v>44662</v>
      </c>
      <c r="D455" t="s">
        <v>21</v>
      </c>
      <c r="E455" t="s">
        <v>34</v>
      </c>
      <c r="F455" t="s">
        <v>114</v>
      </c>
      <c r="G455">
        <v>2022</v>
      </c>
      <c r="H455" t="s">
        <v>120</v>
      </c>
      <c r="I455" t="s">
        <v>129</v>
      </c>
      <c r="J455">
        <v>10205</v>
      </c>
    </row>
    <row r="456" spans="1:10" x14ac:dyDescent="0.2">
      <c r="A456">
        <v>93474</v>
      </c>
      <c r="B456" s="38">
        <v>44663</v>
      </c>
      <c r="C456" s="38">
        <v>44663</v>
      </c>
      <c r="D456" t="s">
        <v>21</v>
      </c>
      <c r="E456" t="s">
        <v>34</v>
      </c>
      <c r="F456" t="s">
        <v>125</v>
      </c>
      <c r="G456">
        <v>2022</v>
      </c>
      <c r="H456" t="s">
        <v>120</v>
      </c>
      <c r="I456" t="s">
        <v>129</v>
      </c>
      <c r="J456">
        <v>10205</v>
      </c>
    </row>
    <row r="457" spans="1:10" x14ac:dyDescent="0.2">
      <c r="A457">
        <v>93474</v>
      </c>
      <c r="B457" s="38">
        <v>44664</v>
      </c>
      <c r="C457" s="38">
        <v>44664</v>
      </c>
      <c r="D457" t="s">
        <v>21</v>
      </c>
      <c r="E457" t="s">
        <v>34</v>
      </c>
      <c r="F457" t="s">
        <v>114</v>
      </c>
      <c r="G457">
        <v>2022</v>
      </c>
      <c r="H457" t="s">
        <v>120</v>
      </c>
      <c r="I457" t="s">
        <v>129</v>
      </c>
      <c r="J457">
        <v>10205</v>
      </c>
    </row>
    <row r="458" spans="1:10" x14ac:dyDescent="0.2">
      <c r="A458">
        <v>93474</v>
      </c>
      <c r="B458" s="38">
        <v>44665</v>
      </c>
      <c r="C458" s="38">
        <v>44665</v>
      </c>
      <c r="D458" t="s">
        <v>21</v>
      </c>
      <c r="E458" t="s">
        <v>34</v>
      </c>
      <c r="F458" t="s">
        <v>114</v>
      </c>
      <c r="G458">
        <v>2022</v>
      </c>
      <c r="H458" t="s">
        <v>120</v>
      </c>
      <c r="I458" t="s">
        <v>129</v>
      </c>
      <c r="J458">
        <v>10205</v>
      </c>
    </row>
    <row r="459" spans="1:10" x14ac:dyDescent="0.2">
      <c r="A459">
        <v>93474</v>
      </c>
      <c r="B459" s="38">
        <v>44666</v>
      </c>
      <c r="C459" s="38">
        <v>44666</v>
      </c>
      <c r="D459" t="s">
        <v>21</v>
      </c>
      <c r="E459" t="s">
        <v>34</v>
      </c>
      <c r="F459" t="s">
        <v>114</v>
      </c>
      <c r="G459">
        <v>2022</v>
      </c>
      <c r="H459" t="s">
        <v>120</v>
      </c>
      <c r="I459" t="s">
        <v>129</v>
      </c>
      <c r="J459">
        <v>10205</v>
      </c>
    </row>
    <row r="460" spans="1:10" x14ac:dyDescent="0.2">
      <c r="A460">
        <v>93474</v>
      </c>
      <c r="B460" s="38">
        <v>44667</v>
      </c>
      <c r="C460" s="38">
        <v>44667</v>
      </c>
      <c r="D460" t="s">
        <v>21</v>
      </c>
      <c r="E460" t="s">
        <v>34</v>
      </c>
      <c r="F460" t="s">
        <v>125</v>
      </c>
      <c r="G460">
        <v>2022</v>
      </c>
      <c r="H460" t="s">
        <v>120</v>
      </c>
      <c r="I460" t="s">
        <v>129</v>
      </c>
      <c r="J460">
        <v>10205</v>
      </c>
    </row>
    <row r="461" spans="1:10" x14ac:dyDescent="0.2">
      <c r="A461">
        <v>93474</v>
      </c>
      <c r="B461" s="38">
        <v>44668</v>
      </c>
      <c r="C461" s="38">
        <v>44668</v>
      </c>
      <c r="D461" t="s">
        <v>21</v>
      </c>
      <c r="E461" t="s">
        <v>34</v>
      </c>
      <c r="F461" t="s">
        <v>114</v>
      </c>
      <c r="G461">
        <v>2022</v>
      </c>
      <c r="H461" t="s">
        <v>120</v>
      </c>
      <c r="I461" t="s">
        <v>129</v>
      </c>
      <c r="J461">
        <v>10205</v>
      </c>
    </row>
    <row r="462" spans="1:10" x14ac:dyDescent="0.2">
      <c r="A462">
        <v>93474</v>
      </c>
      <c r="B462" s="38">
        <v>44669</v>
      </c>
      <c r="C462" s="38">
        <v>44669</v>
      </c>
      <c r="D462" t="s">
        <v>21</v>
      </c>
      <c r="E462" t="s">
        <v>34</v>
      </c>
      <c r="F462" t="s">
        <v>114</v>
      </c>
      <c r="G462">
        <v>2022</v>
      </c>
      <c r="H462" t="s">
        <v>120</v>
      </c>
      <c r="I462" t="s">
        <v>129</v>
      </c>
      <c r="J462">
        <v>10205</v>
      </c>
    </row>
    <row r="463" spans="1:10" x14ac:dyDescent="0.2">
      <c r="A463">
        <v>93474</v>
      </c>
      <c r="B463" s="38">
        <v>44670</v>
      </c>
      <c r="C463" s="38">
        <v>44670</v>
      </c>
      <c r="D463" t="s">
        <v>21</v>
      </c>
      <c r="E463" t="s">
        <v>34</v>
      </c>
      <c r="F463" t="s">
        <v>114</v>
      </c>
      <c r="G463">
        <v>2022</v>
      </c>
      <c r="H463" t="s">
        <v>120</v>
      </c>
      <c r="I463" t="s">
        <v>129</v>
      </c>
      <c r="J463">
        <v>10205</v>
      </c>
    </row>
    <row r="464" spans="1:10" x14ac:dyDescent="0.2">
      <c r="A464">
        <v>93474</v>
      </c>
      <c r="B464" s="38">
        <v>44671</v>
      </c>
      <c r="C464" s="38">
        <v>44671</v>
      </c>
      <c r="D464" t="s">
        <v>21</v>
      </c>
      <c r="E464" t="s">
        <v>34</v>
      </c>
      <c r="F464" t="s">
        <v>125</v>
      </c>
      <c r="G464">
        <v>2022</v>
      </c>
      <c r="H464" t="s">
        <v>120</v>
      </c>
      <c r="I464" t="s">
        <v>129</v>
      </c>
      <c r="J464">
        <v>10205</v>
      </c>
    </row>
    <row r="465" spans="1:10" x14ac:dyDescent="0.2">
      <c r="A465">
        <v>93474</v>
      </c>
      <c r="B465" s="38">
        <v>44672</v>
      </c>
      <c r="C465" s="38">
        <v>44672</v>
      </c>
      <c r="D465" t="s">
        <v>21</v>
      </c>
      <c r="E465" t="s">
        <v>34</v>
      </c>
      <c r="F465" t="s">
        <v>114</v>
      </c>
      <c r="G465">
        <v>2022</v>
      </c>
      <c r="H465" t="s">
        <v>120</v>
      </c>
      <c r="I465" t="s">
        <v>129</v>
      </c>
      <c r="J465">
        <v>10205</v>
      </c>
    </row>
    <row r="466" spans="1:10" x14ac:dyDescent="0.2">
      <c r="A466">
        <v>93474</v>
      </c>
      <c r="B466" s="38">
        <v>44673</v>
      </c>
      <c r="C466" s="38">
        <v>44673</v>
      </c>
      <c r="D466" t="s">
        <v>21</v>
      </c>
      <c r="E466" t="s">
        <v>34</v>
      </c>
      <c r="F466" t="s">
        <v>114</v>
      </c>
      <c r="G466">
        <v>2022</v>
      </c>
      <c r="H466" t="s">
        <v>120</v>
      </c>
      <c r="I466" t="s">
        <v>129</v>
      </c>
      <c r="J466">
        <v>10205</v>
      </c>
    </row>
    <row r="467" spans="1:10" x14ac:dyDescent="0.2">
      <c r="A467">
        <v>93474</v>
      </c>
      <c r="B467" s="38">
        <v>44674</v>
      </c>
      <c r="C467" s="38">
        <v>44674</v>
      </c>
      <c r="D467" t="s">
        <v>21</v>
      </c>
      <c r="E467" t="s">
        <v>34</v>
      </c>
      <c r="F467" t="s">
        <v>114</v>
      </c>
      <c r="G467">
        <v>2022</v>
      </c>
      <c r="H467" t="s">
        <v>120</v>
      </c>
      <c r="I467" t="s">
        <v>129</v>
      </c>
      <c r="J467">
        <v>10205</v>
      </c>
    </row>
    <row r="468" spans="1:10" x14ac:dyDescent="0.2">
      <c r="A468">
        <v>93474</v>
      </c>
      <c r="B468" s="38">
        <v>44675</v>
      </c>
      <c r="C468" s="38">
        <v>44675</v>
      </c>
      <c r="D468" t="s">
        <v>21</v>
      </c>
      <c r="E468" t="s">
        <v>34</v>
      </c>
      <c r="F468" t="s">
        <v>125</v>
      </c>
      <c r="G468">
        <v>2022</v>
      </c>
      <c r="H468" t="s">
        <v>120</v>
      </c>
      <c r="I468" t="s">
        <v>129</v>
      </c>
      <c r="J468">
        <v>10205</v>
      </c>
    </row>
    <row r="469" spans="1:10" x14ac:dyDescent="0.2">
      <c r="A469">
        <v>93474</v>
      </c>
      <c r="B469" s="38">
        <v>44676</v>
      </c>
      <c r="C469" s="38">
        <v>44676</v>
      </c>
      <c r="D469" t="s">
        <v>21</v>
      </c>
      <c r="E469" t="s">
        <v>34</v>
      </c>
      <c r="F469" t="s">
        <v>114</v>
      </c>
      <c r="G469">
        <v>2022</v>
      </c>
      <c r="H469" t="s">
        <v>120</v>
      </c>
      <c r="I469" t="s">
        <v>129</v>
      </c>
      <c r="J469">
        <v>10205</v>
      </c>
    </row>
    <row r="470" spans="1:10" x14ac:dyDescent="0.2">
      <c r="A470">
        <v>93474</v>
      </c>
      <c r="B470" s="38">
        <v>44677</v>
      </c>
      <c r="C470" s="38">
        <v>44677</v>
      </c>
      <c r="D470" t="s">
        <v>21</v>
      </c>
      <c r="E470" t="s">
        <v>34</v>
      </c>
      <c r="F470" t="s">
        <v>114</v>
      </c>
      <c r="G470">
        <v>2022</v>
      </c>
      <c r="H470" t="s">
        <v>120</v>
      </c>
      <c r="I470" t="s">
        <v>129</v>
      </c>
      <c r="J470">
        <v>10205</v>
      </c>
    </row>
    <row r="471" spans="1:10" x14ac:dyDescent="0.2">
      <c r="A471">
        <v>93474</v>
      </c>
      <c r="B471" s="38">
        <v>44678</v>
      </c>
      <c r="C471" s="38">
        <v>44678</v>
      </c>
      <c r="D471" t="s">
        <v>21</v>
      </c>
      <c r="E471" t="s">
        <v>34</v>
      </c>
      <c r="F471" t="s">
        <v>114</v>
      </c>
      <c r="G471">
        <v>2022</v>
      </c>
      <c r="H471" t="s">
        <v>120</v>
      </c>
      <c r="I471" t="s">
        <v>129</v>
      </c>
      <c r="J471">
        <v>10205</v>
      </c>
    </row>
    <row r="472" spans="1:10" x14ac:dyDescent="0.2">
      <c r="A472">
        <v>93474</v>
      </c>
      <c r="B472" s="38">
        <v>44679</v>
      </c>
      <c r="C472" s="38">
        <v>44679</v>
      </c>
      <c r="D472" t="s">
        <v>21</v>
      </c>
      <c r="E472" t="s">
        <v>34</v>
      </c>
      <c r="F472" t="s">
        <v>125</v>
      </c>
      <c r="G472">
        <v>2022</v>
      </c>
      <c r="H472" t="s">
        <v>120</v>
      </c>
      <c r="I472" t="s">
        <v>129</v>
      </c>
      <c r="J472">
        <v>10205</v>
      </c>
    </row>
    <row r="473" spans="1:10" x14ac:dyDescent="0.2">
      <c r="A473">
        <v>93474</v>
      </c>
      <c r="B473" s="38">
        <v>44680</v>
      </c>
      <c r="C473" s="38">
        <v>44680</v>
      </c>
      <c r="D473" t="s">
        <v>21</v>
      </c>
      <c r="E473" t="s">
        <v>34</v>
      </c>
      <c r="F473" t="s">
        <v>114</v>
      </c>
      <c r="G473">
        <v>2022</v>
      </c>
      <c r="H473" t="s">
        <v>120</v>
      </c>
      <c r="I473" t="s">
        <v>129</v>
      </c>
      <c r="J473">
        <v>10205</v>
      </c>
    </row>
    <row r="474" spans="1:10" x14ac:dyDescent="0.2">
      <c r="A474">
        <v>92306</v>
      </c>
      <c r="B474" s="38">
        <v>44670</v>
      </c>
      <c r="C474" s="38">
        <v>44670</v>
      </c>
      <c r="D474" t="s">
        <v>19</v>
      </c>
      <c r="E474" t="s">
        <v>34</v>
      </c>
      <c r="F474" t="s">
        <v>114</v>
      </c>
      <c r="G474">
        <v>2022</v>
      </c>
      <c r="H474" t="s">
        <v>120</v>
      </c>
      <c r="I474" t="s">
        <v>128</v>
      </c>
      <c r="J474">
        <v>10205</v>
      </c>
    </row>
    <row r="475" spans="1:10" x14ac:dyDescent="0.2">
      <c r="A475">
        <v>92306</v>
      </c>
      <c r="B475" s="38">
        <v>44671</v>
      </c>
      <c r="C475" s="38">
        <v>44671</v>
      </c>
      <c r="D475" t="s">
        <v>19</v>
      </c>
      <c r="E475" t="s">
        <v>34</v>
      </c>
      <c r="F475" t="s">
        <v>125</v>
      </c>
      <c r="G475">
        <v>2022</v>
      </c>
      <c r="H475" t="s">
        <v>120</v>
      </c>
      <c r="I475" t="s">
        <v>128</v>
      </c>
      <c r="J475">
        <v>10205</v>
      </c>
    </row>
    <row r="476" spans="1:10" x14ac:dyDescent="0.2">
      <c r="A476">
        <v>92306</v>
      </c>
      <c r="B476" s="38">
        <v>44672</v>
      </c>
      <c r="C476" s="38">
        <v>44672</v>
      </c>
      <c r="D476" t="s">
        <v>19</v>
      </c>
      <c r="E476" t="s">
        <v>34</v>
      </c>
      <c r="F476" t="s">
        <v>114</v>
      </c>
      <c r="G476">
        <v>2022</v>
      </c>
      <c r="H476" t="s">
        <v>120</v>
      </c>
      <c r="I476" t="s">
        <v>128</v>
      </c>
      <c r="J476">
        <v>10205</v>
      </c>
    </row>
    <row r="477" spans="1:10" x14ac:dyDescent="0.2">
      <c r="A477">
        <v>92306</v>
      </c>
      <c r="B477" s="38">
        <v>44673</v>
      </c>
      <c r="C477" s="38">
        <v>44673</v>
      </c>
      <c r="D477" t="s">
        <v>19</v>
      </c>
      <c r="E477" t="s">
        <v>34</v>
      </c>
      <c r="F477" t="s">
        <v>125</v>
      </c>
      <c r="G477">
        <v>2022</v>
      </c>
      <c r="H477" t="s">
        <v>120</v>
      </c>
      <c r="I477" t="s">
        <v>128</v>
      </c>
      <c r="J477">
        <v>10205</v>
      </c>
    </row>
    <row r="478" spans="1:10" x14ac:dyDescent="0.2">
      <c r="A478">
        <v>92306</v>
      </c>
      <c r="B478" s="38">
        <v>44674</v>
      </c>
      <c r="C478" s="38">
        <v>44674</v>
      </c>
      <c r="D478" t="s">
        <v>19</v>
      </c>
      <c r="E478" t="s">
        <v>34</v>
      </c>
      <c r="F478" t="s">
        <v>114</v>
      </c>
      <c r="G478">
        <v>2022</v>
      </c>
      <c r="H478" t="s">
        <v>120</v>
      </c>
      <c r="I478" t="s">
        <v>128</v>
      </c>
      <c r="J478">
        <v>10205</v>
      </c>
    </row>
    <row r="479" spans="1:10" x14ac:dyDescent="0.2">
      <c r="A479">
        <v>92306</v>
      </c>
      <c r="B479" s="38">
        <v>44675</v>
      </c>
      <c r="C479" s="38">
        <v>44675</v>
      </c>
      <c r="D479" t="s">
        <v>19</v>
      </c>
      <c r="E479" t="s">
        <v>34</v>
      </c>
      <c r="F479" t="s">
        <v>114</v>
      </c>
      <c r="G479">
        <v>2022</v>
      </c>
      <c r="H479" t="s">
        <v>120</v>
      </c>
      <c r="I479" t="s">
        <v>128</v>
      </c>
      <c r="J479">
        <v>10205</v>
      </c>
    </row>
    <row r="480" spans="1:10" x14ac:dyDescent="0.2">
      <c r="A480">
        <v>92306</v>
      </c>
      <c r="B480" s="38">
        <v>44676</v>
      </c>
      <c r="C480" s="38">
        <v>44676</v>
      </c>
      <c r="D480" t="s">
        <v>19</v>
      </c>
      <c r="E480" t="s">
        <v>34</v>
      </c>
      <c r="F480" t="s">
        <v>125</v>
      </c>
      <c r="G480">
        <v>2022</v>
      </c>
      <c r="H480" t="s">
        <v>120</v>
      </c>
      <c r="I480" t="s">
        <v>128</v>
      </c>
      <c r="J480">
        <v>10205</v>
      </c>
    </row>
    <row r="481" spans="1:10" x14ac:dyDescent="0.2">
      <c r="A481">
        <v>93080</v>
      </c>
      <c r="B481" s="38">
        <v>44655</v>
      </c>
      <c r="C481" s="38">
        <v>44655</v>
      </c>
      <c r="D481" t="s">
        <v>19</v>
      </c>
      <c r="E481" t="s">
        <v>34</v>
      </c>
      <c r="F481" t="s">
        <v>114</v>
      </c>
      <c r="G481">
        <v>2022</v>
      </c>
      <c r="H481" t="s">
        <v>120</v>
      </c>
      <c r="I481" t="s">
        <v>129</v>
      </c>
      <c r="J481">
        <v>10205</v>
      </c>
    </row>
    <row r="482" spans="1:10" x14ac:dyDescent="0.2">
      <c r="A482">
        <v>94035</v>
      </c>
      <c r="B482" s="38">
        <v>44665</v>
      </c>
      <c r="C482" s="38">
        <v>44665</v>
      </c>
      <c r="D482" t="s">
        <v>19</v>
      </c>
      <c r="E482" t="s">
        <v>34</v>
      </c>
      <c r="F482" t="s">
        <v>125</v>
      </c>
      <c r="G482">
        <v>2022</v>
      </c>
      <c r="H482" t="s">
        <v>120</v>
      </c>
      <c r="I482" t="s">
        <v>130</v>
      </c>
      <c r="J482">
        <v>10802</v>
      </c>
    </row>
    <row r="483" spans="1:10" x14ac:dyDescent="0.2">
      <c r="A483">
        <v>94035</v>
      </c>
      <c r="B483" s="38">
        <v>44670</v>
      </c>
      <c r="C483" s="38">
        <v>44670</v>
      </c>
      <c r="D483" t="s">
        <v>19</v>
      </c>
      <c r="E483" t="s">
        <v>34</v>
      </c>
      <c r="F483" t="s">
        <v>114</v>
      </c>
      <c r="G483">
        <v>2022</v>
      </c>
      <c r="H483" t="s">
        <v>120</v>
      </c>
      <c r="I483" t="s">
        <v>130</v>
      </c>
      <c r="J483">
        <v>10802</v>
      </c>
    </row>
    <row r="484" spans="1:10" x14ac:dyDescent="0.2">
      <c r="A484">
        <v>93962</v>
      </c>
      <c r="B484" s="38">
        <v>44652</v>
      </c>
      <c r="C484" s="38">
        <v>44652</v>
      </c>
      <c r="D484" t="s">
        <v>19</v>
      </c>
      <c r="E484" t="s">
        <v>34</v>
      </c>
      <c r="F484" t="s">
        <v>114</v>
      </c>
      <c r="G484">
        <v>2022</v>
      </c>
      <c r="H484" t="s">
        <v>120</v>
      </c>
      <c r="I484" t="s">
        <v>128</v>
      </c>
      <c r="J484">
        <v>10205</v>
      </c>
    </row>
    <row r="485" spans="1:10" x14ac:dyDescent="0.2">
      <c r="A485">
        <v>93962</v>
      </c>
      <c r="B485" s="38">
        <v>44653</v>
      </c>
      <c r="C485" s="38">
        <v>44653</v>
      </c>
      <c r="D485" t="s">
        <v>19</v>
      </c>
      <c r="E485" t="s">
        <v>34</v>
      </c>
      <c r="F485" t="s">
        <v>125</v>
      </c>
      <c r="G485">
        <v>2022</v>
      </c>
      <c r="H485" t="s">
        <v>120</v>
      </c>
      <c r="I485" t="s">
        <v>128</v>
      </c>
      <c r="J485">
        <v>10205</v>
      </c>
    </row>
    <row r="486" spans="1:10" x14ac:dyDescent="0.2">
      <c r="A486">
        <v>93962</v>
      </c>
      <c r="B486" s="38">
        <v>44654</v>
      </c>
      <c r="C486" s="38">
        <v>44654</v>
      </c>
      <c r="D486" t="s">
        <v>19</v>
      </c>
      <c r="E486" t="s">
        <v>34</v>
      </c>
      <c r="F486" t="s">
        <v>114</v>
      </c>
      <c r="G486">
        <v>2022</v>
      </c>
      <c r="H486" t="s">
        <v>120</v>
      </c>
      <c r="I486" t="s">
        <v>128</v>
      </c>
      <c r="J486">
        <v>10205</v>
      </c>
    </row>
    <row r="487" spans="1:10" x14ac:dyDescent="0.2">
      <c r="A487">
        <v>93962</v>
      </c>
      <c r="B487" s="38">
        <v>44655</v>
      </c>
      <c r="C487" s="38">
        <v>44655</v>
      </c>
      <c r="D487" t="s">
        <v>19</v>
      </c>
      <c r="E487" t="s">
        <v>34</v>
      </c>
      <c r="F487" t="s">
        <v>125</v>
      </c>
      <c r="G487">
        <v>2022</v>
      </c>
      <c r="H487" t="s">
        <v>120</v>
      </c>
      <c r="I487" t="s">
        <v>128</v>
      </c>
      <c r="J487">
        <v>10205</v>
      </c>
    </row>
    <row r="488" spans="1:10" x14ac:dyDescent="0.2">
      <c r="A488">
        <v>93962</v>
      </c>
      <c r="B488" s="38">
        <v>44656</v>
      </c>
      <c r="C488" s="38">
        <v>44656</v>
      </c>
      <c r="D488" t="s">
        <v>19</v>
      </c>
      <c r="E488" t="s">
        <v>34</v>
      </c>
      <c r="F488" t="s">
        <v>114</v>
      </c>
      <c r="G488">
        <v>2022</v>
      </c>
      <c r="H488" t="s">
        <v>120</v>
      </c>
      <c r="I488" t="s">
        <v>128</v>
      </c>
      <c r="J488">
        <v>10205</v>
      </c>
    </row>
    <row r="489" spans="1:10" x14ac:dyDescent="0.2">
      <c r="A489">
        <v>93962</v>
      </c>
      <c r="B489" s="38">
        <v>44657</v>
      </c>
      <c r="C489" s="38">
        <v>44657</v>
      </c>
      <c r="D489" t="s">
        <v>19</v>
      </c>
      <c r="E489" t="s">
        <v>34</v>
      </c>
      <c r="F489" t="s">
        <v>125</v>
      </c>
      <c r="G489">
        <v>2022</v>
      </c>
      <c r="H489" t="s">
        <v>120</v>
      </c>
      <c r="I489" t="s">
        <v>128</v>
      </c>
      <c r="J489">
        <v>10205</v>
      </c>
    </row>
    <row r="490" spans="1:10" x14ac:dyDescent="0.2">
      <c r="A490">
        <v>93962</v>
      </c>
      <c r="B490" s="38">
        <v>44658</v>
      </c>
      <c r="C490" s="38">
        <v>44658</v>
      </c>
      <c r="D490" t="s">
        <v>19</v>
      </c>
      <c r="E490" t="s">
        <v>34</v>
      </c>
      <c r="F490" t="s">
        <v>114</v>
      </c>
      <c r="G490">
        <v>2022</v>
      </c>
      <c r="H490" t="s">
        <v>120</v>
      </c>
      <c r="I490" t="s">
        <v>128</v>
      </c>
      <c r="J490">
        <v>10205</v>
      </c>
    </row>
    <row r="491" spans="1:10" x14ac:dyDescent="0.2">
      <c r="A491">
        <v>93962</v>
      </c>
      <c r="B491" s="38">
        <v>44659</v>
      </c>
      <c r="C491" s="38">
        <v>44659</v>
      </c>
      <c r="D491" t="s">
        <v>19</v>
      </c>
      <c r="E491" t="s">
        <v>34</v>
      </c>
      <c r="F491" t="s">
        <v>114</v>
      </c>
      <c r="G491">
        <v>2022</v>
      </c>
      <c r="H491" t="s">
        <v>120</v>
      </c>
      <c r="I491" t="s">
        <v>128</v>
      </c>
      <c r="J491">
        <v>10205</v>
      </c>
    </row>
  </sheetData>
  <phoneticPr fontId="7" type="noConversion"/>
  <pageMargins left="0.7" right="0.7" top="0.75" bottom="0.75" header="0.3" footer="0.3"/>
  <pageSetup paperSize="9" orientation="portrait" verticalDpi="0" r:id="rId1"/>
  <ignoredErrors>
    <ignoredError sqref="G393:H393" calculatedColumn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827C5-3A65-485A-A8BC-31DA6D74508B}">
  <sheetPr codeName="Feuil3"/>
  <dimension ref="A1:V24"/>
  <sheetViews>
    <sheetView topLeftCell="B1" zoomScaleNormal="100" workbookViewId="0">
      <selection activeCell="H30" sqref="H30"/>
    </sheetView>
  </sheetViews>
  <sheetFormatPr baseColWidth="10" defaultRowHeight="12.75" x14ac:dyDescent="0.2"/>
  <cols>
    <col min="1" max="1" width="11.125" customWidth="1"/>
    <col min="2" max="2" width="9.5" bestFit="1" customWidth="1"/>
    <col min="3" max="3" width="11.125" bestFit="1" customWidth="1"/>
    <col min="4" max="4" width="20.125" bestFit="1" customWidth="1"/>
    <col min="5" max="5" width="9" customWidth="1"/>
    <col min="6" max="6" width="30.75" style="23" customWidth="1"/>
    <col min="7" max="7" width="16.25" style="23" customWidth="1"/>
    <col min="8" max="8" width="15.125" style="12" customWidth="1"/>
    <col min="9" max="9" width="14.375" style="12" customWidth="1"/>
    <col min="10" max="11" width="14" style="3" customWidth="1"/>
    <col min="12" max="12" width="25.375" bestFit="1" customWidth="1"/>
    <col min="13" max="13" width="18.375" bestFit="1" customWidth="1"/>
    <col min="14" max="14" width="12.125" customWidth="1"/>
    <col min="15" max="15" width="20.125" bestFit="1" customWidth="1"/>
    <col min="16" max="16" width="7.625" customWidth="1"/>
    <col min="17" max="17" width="9.875" customWidth="1"/>
    <col min="18" max="18" width="27.5" bestFit="1" customWidth="1"/>
    <col min="19" max="19" width="7.125" customWidth="1"/>
    <col min="20" max="20" width="10.25" bestFit="1" customWidth="1"/>
    <col min="21" max="21" width="5.625" bestFit="1" customWidth="1"/>
    <col min="22" max="22" width="14.25" bestFit="1" customWidth="1"/>
  </cols>
  <sheetData>
    <row r="1" spans="1:22" ht="38.25" x14ac:dyDescent="0.2">
      <c r="A1" s="4" t="s">
        <v>1</v>
      </c>
      <c r="B1" s="4" t="s">
        <v>2</v>
      </c>
      <c r="C1" s="4" t="s">
        <v>3</v>
      </c>
      <c r="D1" s="4" t="s">
        <v>0</v>
      </c>
      <c r="E1" s="4" t="s">
        <v>46</v>
      </c>
      <c r="F1" s="24" t="s">
        <v>33</v>
      </c>
      <c r="G1" s="24" t="s">
        <v>95</v>
      </c>
      <c r="H1" s="55" t="s">
        <v>4</v>
      </c>
      <c r="I1" s="55" t="s">
        <v>5</v>
      </c>
      <c r="J1" s="35" t="s">
        <v>96</v>
      </c>
      <c r="K1" s="35" t="s">
        <v>109</v>
      </c>
      <c r="L1" s="4" t="s">
        <v>28</v>
      </c>
      <c r="M1" s="4" t="s">
        <v>6</v>
      </c>
      <c r="N1" s="5" t="s">
        <v>118</v>
      </c>
      <c r="O1" s="4" t="s">
        <v>0</v>
      </c>
      <c r="P1" s="5" t="s">
        <v>116</v>
      </c>
      <c r="Q1" s="5" t="s">
        <v>117</v>
      </c>
      <c r="R1" s="4" t="s">
        <v>18</v>
      </c>
      <c r="S1" s="5" t="s">
        <v>39</v>
      </c>
      <c r="T1" s="5" t="s">
        <v>80</v>
      </c>
      <c r="U1" s="4" t="s">
        <v>79</v>
      </c>
      <c r="V1" s="4" t="s">
        <v>29</v>
      </c>
    </row>
    <row r="2" spans="1:22" x14ac:dyDescent="0.2">
      <c r="A2">
        <v>92368</v>
      </c>
      <c r="B2" t="s">
        <v>124</v>
      </c>
      <c r="C2">
        <v>1</v>
      </c>
      <c r="D2" t="s">
        <v>126</v>
      </c>
      <c r="E2" s="57">
        <v>10205</v>
      </c>
      <c r="F2" t="str">
        <f t="shared" ref="F2:F24" si="0">B2&amp; " " &amp;C2</f>
        <v>Employé  1</v>
      </c>
      <c r="G2" s="69" t="s">
        <v>34</v>
      </c>
      <c r="H2" s="42">
        <v>43466</v>
      </c>
      <c r="I2" s="12">
        <v>72686</v>
      </c>
      <c r="J2" s="3" t="s">
        <v>34</v>
      </c>
      <c r="K2" s="68" t="s">
        <v>34</v>
      </c>
      <c r="L2" s="6">
        <f>DATE(Calendrier!$C$2,1,1)</f>
        <v>44562</v>
      </c>
      <c r="M2" s="7" t="s">
        <v>7</v>
      </c>
      <c r="N2" s="8"/>
      <c r="P2">
        <f>NETWORKDAYS(DATE(Calendrier!$C$2,1,1),DATE(Calendrier!$C$2,12+1,1)-1,DATA!$L$2:$L$12)</f>
        <v>253</v>
      </c>
      <c r="Q2" s="2">
        <f>COUNTIF(TBCOLLAB[Date de sorti],"&gt;="&amp;DATE(Calendrier!$C$2,12,31))</f>
        <v>14</v>
      </c>
      <c r="R2" s="9" t="s">
        <v>19</v>
      </c>
      <c r="S2" s="13">
        <v>1</v>
      </c>
      <c r="T2" s="13">
        <v>0.5</v>
      </c>
      <c r="U2" s="9"/>
      <c r="V2" s="9" t="s">
        <v>30</v>
      </c>
    </row>
    <row r="3" spans="1:22" x14ac:dyDescent="0.2">
      <c r="A3">
        <v>93757</v>
      </c>
      <c r="B3" t="s">
        <v>124</v>
      </c>
      <c r="C3">
        <v>2</v>
      </c>
      <c r="D3" t="s">
        <v>126</v>
      </c>
      <c r="E3" s="57">
        <v>10205</v>
      </c>
      <c r="F3" t="str">
        <f t="shared" si="0"/>
        <v>Employé  2</v>
      </c>
      <c r="G3" s="69" t="s">
        <v>34</v>
      </c>
      <c r="H3" s="42">
        <v>43466</v>
      </c>
      <c r="I3" s="12">
        <v>72686</v>
      </c>
      <c r="J3" s="3" t="s">
        <v>34</v>
      </c>
      <c r="K3" s="68" t="s">
        <v>34</v>
      </c>
      <c r="L3" s="6">
        <f>DATE(Calendrier!$C$2,12,26)</f>
        <v>44921</v>
      </c>
      <c r="M3" s="7" t="s">
        <v>13</v>
      </c>
      <c r="N3" s="72">
        <f>COUNTIF(Tableau2[[Colonne2]:[Colonne6]],Tableau6[[#This Row],[Secteur]])</f>
        <v>2</v>
      </c>
      <c r="O3" t="s">
        <v>126</v>
      </c>
      <c r="P3">
        <f>NETWORKDAYS(DATE(Calendrier!$C$2,Calendrier!$D$2,1),DATE(Calendrier!$C$2,Calendrier!$D$2+1,1)-1,DATA!$N$2:$N$9)</f>
        <v>21</v>
      </c>
      <c r="Q3" s="2">
        <f>COUNTIFS(TBCOLLAB[Date d''entrée],"&lt;="&amp;DATE(Calendrier!$C$2,Calendrier!$D$2,1),TBCOLLAB[Date de sorti],"&gt;="&amp;DATE(Calendrier!$C$2,Calendrier!$D$2,31))</f>
        <v>15</v>
      </c>
      <c r="R3" s="9" t="s">
        <v>20</v>
      </c>
      <c r="S3" s="14" t="s">
        <v>40</v>
      </c>
      <c r="T3" s="14" t="s">
        <v>81</v>
      </c>
      <c r="U3" s="9"/>
      <c r="V3" s="9" t="s">
        <v>31</v>
      </c>
    </row>
    <row r="4" spans="1:22" x14ac:dyDescent="0.2">
      <c r="A4">
        <v>93906</v>
      </c>
      <c r="B4" t="s">
        <v>124</v>
      </c>
      <c r="C4">
        <v>3</v>
      </c>
      <c r="D4" t="s">
        <v>127</v>
      </c>
      <c r="E4" s="57">
        <v>10205</v>
      </c>
      <c r="F4" t="str">
        <f t="shared" si="0"/>
        <v>Employé  3</v>
      </c>
      <c r="G4" s="69" t="s">
        <v>34</v>
      </c>
      <c r="H4" s="42">
        <v>43466</v>
      </c>
      <c r="I4" s="12">
        <v>44498</v>
      </c>
      <c r="J4" s="3" t="s">
        <v>78</v>
      </c>
      <c r="K4" s="68" t="s">
        <v>34</v>
      </c>
      <c r="L4" s="6">
        <f>DATE(Calendrier!$C$2,1,2)</f>
        <v>44563</v>
      </c>
      <c r="M4" s="7" t="s">
        <v>10</v>
      </c>
      <c r="N4" s="72">
        <f>COUNTIF(Tableau2[[Colonne2]:[Colonne6]],Tableau6[[#This Row],[Secteur]])</f>
        <v>1</v>
      </c>
      <c r="O4" t="s">
        <v>127</v>
      </c>
      <c r="P4" s="2"/>
      <c r="Q4" s="2"/>
      <c r="R4" s="9" t="s">
        <v>21</v>
      </c>
      <c r="S4" s="15" t="s">
        <v>41</v>
      </c>
      <c r="T4" s="15" t="s">
        <v>82</v>
      </c>
      <c r="U4" s="9"/>
      <c r="V4" s="9" t="s">
        <v>48</v>
      </c>
    </row>
    <row r="5" spans="1:22" x14ac:dyDescent="0.2">
      <c r="A5">
        <v>92566</v>
      </c>
      <c r="B5" t="s">
        <v>124</v>
      </c>
      <c r="C5">
        <v>4</v>
      </c>
      <c r="D5" t="s">
        <v>127</v>
      </c>
      <c r="E5" s="57">
        <v>10205</v>
      </c>
      <c r="F5" t="str">
        <f t="shared" si="0"/>
        <v>Employé  4</v>
      </c>
      <c r="G5" s="69" t="s">
        <v>34</v>
      </c>
      <c r="H5" s="42">
        <v>44501</v>
      </c>
      <c r="I5" s="12">
        <v>72686</v>
      </c>
      <c r="J5" s="3" t="s">
        <v>78</v>
      </c>
      <c r="K5" s="68" t="s">
        <v>34</v>
      </c>
      <c r="L5" s="6">
        <f>L6-3</f>
        <v>44666</v>
      </c>
      <c r="M5" s="7" t="s">
        <v>8</v>
      </c>
      <c r="N5" s="72">
        <f>COUNTIF(Tableau2[[Colonne2]:[Colonne6]],Tableau6[[#This Row],[Secteur]])</f>
        <v>5</v>
      </c>
      <c r="O5" t="s">
        <v>128</v>
      </c>
      <c r="P5" s="2"/>
      <c r="Q5" s="2"/>
      <c r="R5" s="9" t="s">
        <v>110</v>
      </c>
      <c r="S5" s="67" t="s">
        <v>107</v>
      </c>
      <c r="T5" s="67" t="s">
        <v>108</v>
      </c>
      <c r="U5" s="9"/>
    </row>
    <row r="6" spans="1:22" x14ac:dyDescent="0.2">
      <c r="A6">
        <v>93888</v>
      </c>
      <c r="B6" t="s">
        <v>124</v>
      </c>
      <c r="C6">
        <v>5</v>
      </c>
      <c r="D6" t="s">
        <v>128</v>
      </c>
      <c r="E6" s="57">
        <v>10802</v>
      </c>
      <c r="F6" t="str">
        <f t="shared" si="0"/>
        <v>Employé  5</v>
      </c>
      <c r="G6" s="69" t="s">
        <v>78</v>
      </c>
      <c r="H6" s="42">
        <v>43466</v>
      </c>
      <c r="I6" s="12">
        <v>44408</v>
      </c>
      <c r="J6" s="3" t="s">
        <v>34</v>
      </c>
      <c r="K6" s="68" t="s">
        <v>34</v>
      </c>
      <c r="L6" s="6">
        <f>ROUND(DATE(Calendrier!$C$2,4,MOD(234-11*MOD(Calendrier!$C$2,19),30))/7,0)*7-6+1</f>
        <v>44669</v>
      </c>
      <c r="M6" s="7" t="s">
        <v>9</v>
      </c>
      <c r="N6" s="72">
        <f>COUNTIF(Tableau2[[Colonne2]:[Colonne6]],Tableau6[[#This Row],[Secteur]])</f>
        <v>5</v>
      </c>
      <c r="O6" t="s">
        <v>129</v>
      </c>
      <c r="P6" s="2"/>
      <c r="Q6" s="2"/>
      <c r="R6" s="9" t="s">
        <v>27</v>
      </c>
      <c r="S6" s="18" t="s">
        <v>47</v>
      </c>
      <c r="T6" s="18" t="s">
        <v>88</v>
      </c>
      <c r="U6" s="9"/>
    </row>
    <row r="7" spans="1:22" ht="15" x14ac:dyDescent="0.2">
      <c r="A7">
        <v>93804</v>
      </c>
      <c r="B7" t="s">
        <v>124</v>
      </c>
      <c r="C7">
        <v>6</v>
      </c>
      <c r="D7" t="s">
        <v>128</v>
      </c>
      <c r="E7" s="57">
        <v>10205</v>
      </c>
      <c r="F7" t="str">
        <f t="shared" si="0"/>
        <v>Employé  6</v>
      </c>
      <c r="G7" s="69" t="s">
        <v>34</v>
      </c>
      <c r="H7" s="42">
        <v>44327</v>
      </c>
      <c r="I7" s="12">
        <v>44407</v>
      </c>
      <c r="J7" s="3" t="s">
        <v>78</v>
      </c>
      <c r="K7" s="68" t="s">
        <v>34</v>
      </c>
      <c r="L7" s="6">
        <f>DATE(Calendrier!$C$2,5,1)</f>
        <v>44682</v>
      </c>
      <c r="M7" s="7" t="s">
        <v>16</v>
      </c>
      <c r="N7" s="72">
        <f>COUNTIF(Tableau2[[Colonne2]:[Colonne6]],Tableau6[[#This Row],[Secteur]])</f>
        <v>1</v>
      </c>
      <c r="O7" t="s">
        <v>130</v>
      </c>
      <c r="P7" s="2"/>
      <c r="Q7" s="2"/>
      <c r="R7" s="9" t="s">
        <v>24</v>
      </c>
      <c r="S7" s="16" t="s">
        <v>44</v>
      </c>
      <c r="T7" s="16" t="s">
        <v>85</v>
      </c>
      <c r="U7" s="9"/>
    </row>
    <row r="8" spans="1:22" x14ac:dyDescent="0.2">
      <c r="A8">
        <v>4120</v>
      </c>
      <c r="B8" t="s">
        <v>124</v>
      </c>
      <c r="C8">
        <v>7</v>
      </c>
      <c r="D8" t="s">
        <v>128</v>
      </c>
      <c r="E8" s="57">
        <v>10205</v>
      </c>
      <c r="F8" t="str">
        <f t="shared" si="0"/>
        <v>Employé  7</v>
      </c>
      <c r="G8" s="69" t="s">
        <v>34</v>
      </c>
      <c r="H8" s="42">
        <v>43466</v>
      </c>
      <c r="I8" s="12">
        <v>72686</v>
      </c>
      <c r="J8" s="3" t="s">
        <v>34</v>
      </c>
      <c r="K8" s="68" t="s">
        <v>34</v>
      </c>
      <c r="L8" s="6">
        <f>L6+38</f>
        <v>44707</v>
      </c>
      <c r="M8" s="7" t="s">
        <v>15</v>
      </c>
      <c r="N8" s="72">
        <f>COUNTIF(Tableau2[[Colonne2]:[Colonne6]],Tableau6[[#This Row],[Secteur]])</f>
        <v>1</v>
      </c>
      <c r="O8" t="s">
        <v>131</v>
      </c>
      <c r="P8" s="2"/>
      <c r="Q8" s="2"/>
      <c r="R8" s="9" t="s">
        <v>22</v>
      </c>
      <c r="S8" s="20" t="s">
        <v>42</v>
      </c>
      <c r="T8" s="20" t="s">
        <v>83</v>
      </c>
      <c r="U8" s="9"/>
    </row>
    <row r="9" spans="1:22" x14ac:dyDescent="0.2">
      <c r="A9">
        <v>92306</v>
      </c>
      <c r="B9" t="s">
        <v>124</v>
      </c>
      <c r="C9">
        <v>8</v>
      </c>
      <c r="D9" t="s">
        <v>128</v>
      </c>
      <c r="E9" s="57">
        <v>10205</v>
      </c>
      <c r="F9" t="str">
        <f t="shared" si="0"/>
        <v>Employé  8</v>
      </c>
      <c r="G9" s="69" t="s">
        <v>34</v>
      </c>
      <c r="H9" s="42">
        <v>43466</v>
      </c>
      <c r="I9" s="12">
        <v>72686</v>
      </c>
      <c r="J9" s="3" t="s">
        <v>34</v>
      </c>
      <c r="K9" s="68" t="s">
        <v>34</v>
      </c>
      <c r="L9" s="6">
        <f>L8+1</f>
        <v>44708</v>
      </c>
      <c r="M9" s="7" t="s">
        <v>14</v>
      </c>
      <c r="N9" s="72">
        <f>COUNTIF(Tableau2[[Colonne2]:[Colonne6]],Tableau6[[#This Row],[Secteur]])</f>
        <v>1</v>
      </c>
      <c r="O9" t="s">
        <v>132</v>
      </c>
      <c r="P9" s="2"/>
      <c r="Q9" s="2"/>
      <c r="R9" s="9" t="s">
        <v>23</v>
      </c>
      <c r="S9" s="19" t="s">
        <v>43</v>
      </c>
      <c r="T9" s="19" t="s">
        <v>84</v>
      </c>
      <c r="U9" s="9"/>
    </row>
    <row r="10" spans="1:22" x14ac:dyDescent="0.2">
      <c r="A10">
        <v>5620</v>
      </c>
      <c r="B10" t="s">
        <v>124</v>
      </c>
      <c r="C10">
        <v>9</v>
      </c>
      <c r="D10" t="s">
        <v>128</v>
      </c>
      <c r="E10" s="57">
        <v>10205</v>
      </c>
      <c r="F10" t="str">
        <f t="shared" si="0"/>
        <v>Employé  9</v>
      </c>
      <c r="G10" s="69" t="s">
        <v>34</v>
      </c>
      <c r="H10" s="42">
        <v>43466</v>
      </c>
      <c r="I10" s="12">
        <v>44272</v>
      </c>
      <c r="J10" s="3" t="s">
        <v>34</v>
      </c>
      <c r="K10" s="68" t="s">
        <v>34</v>
      </c>
      <c r="L10" s="6">
        <f>L6+49</f>
        <v>44718</v>
      </c>
      <c r="M10" s="7" t="s">
        <v>11</v>
      </c>
      <c r="P10" s="2"/>
      <c r="Q10" s="2"/>
      <c r="R10" s="9" t="s">
        <v>25</v>
      </c>
      <c r="S10" s="21" t="s">
        <v>45</v>
      </c>
      <c r="T10" s="21" t="s">
        <v>86</v>
      </c>
      <c r="U10" s="9"/>
    </row>
    <row r="11" spans="1:22" ht="15" x14ac:dyDescent="0.2">
      <c r="A11">
        <v>94212</v>
      </c>
      <c r="B11" t="s">
        <v>124</v>
      </c>
      <c r="C11">
        <v>10</v>
      </c>
      <c r="D11" t="s">
        <v>128</v>
      </c>
      <c r="E11" s="57">
        <v>10802</v>
      </c>
      <c r="F11" t="str">
        <f t="shared" si="0"/>
        <v>Employé  10</v>
      </c>
      <c r="G11" s="69" t="s">
        <v>78</v>
      </c>
      <c r="H11" s="42">
        <v>44228</v>
      </c>
      <c r="I11" s="12">
        <v>44407</v>
      </c>
      <c r="J11" s="3" t="s">
        <v>34</v>
      </c>
      <c r="K11" s="68" t="s">
        <v>34</v>
      </c>
      <c r="L11" s="6">
        <f>DATE(Calendrier!$C$2,8,1)</f>
        <v>44774</v>
      </c>
      <c r="M11" s="7" t="s">
        <v>17</v>
      </c>
      <c r="P11" s="2"/>
      <c r="Q11" s="2"/>
      <c r="R11" s="9" t="s">
        <v>26</v>
      </c>
      <c r="S11" s="17" t="s">
        <v>46</v>
      </c>
      <c r="T11" s="17" t="s">
        <v>87</v>
      </c>
      <c r="U11" s="2"/>
    </row>
    <row r="12" spans="1:22" x14ac:dyDescent="0.2">
      <c r="A12">
        <v>93962</v>
      </c>
      <c r="B12" t="s">
        <v>124</v>
      </c>
      <c r="C12">
        <v>11</v>
      </c>
      <c r="D12" t="s">
        <v>128</v>
      </c>
      <c r="E12" s="57">
        <v>10205</v>
      </c>
      <c r="F12" t="str">
        <f t="shared" si="0"/>
        <v>Employé  11</v>
      </c>
      <c r="G12" s="69" t="s">
        <v>34</v>
      </c>
      <c r="H12" s="42">
        <v>44312</v>
      </c>
      <c r="I12" s="12">
        <v>72686</v>
      </c>
      <c r="J12" s="3" t="s">
        <v>78</v>
      </c>
      <c r="K12" s="68" t="s">
        <v>34</v>
      </c>
      <c r="L12" s="6">
        <f>DATE(Calendrier!$C$2,12,25)</f>
        <v>44920</v>
      </c>
      <c r="M12" s="7" t="s">
        <v>12</v>
      </c>
      <c r="P12" s="2"/>
      <c r="Q12" s="2"/>
      <c r="R12" s="9" t="s">
        <v>121</v>
      </c>
      <c r="S12" s="79" t="s">
        <v>122</v>
      </c>
      <c r="T12" s="80" t="s">
        <v>123</v>
      </c>
      <c r="U12" s="2"/>
    </row>
    <row r="13" spans="1:22" x14ac:dyDescent="0.2">
      <c r="A13">
        <v>9747</v>
      </c>
      <c r="B13" t="s">
        <v>124</v>
      </c>
      <c r="C13">
        <v>12</v>
      </c>
      <c r="D13" t="s">
        <v>128</v>
      </c>
      <c r="E13" s="57">
        <v>10205</v>
      </c>
      <c r="F13" t="str">
        <f t="shared" si="0"/>
        <v>Employé  12</v>
      </c>
      <c r="G13" s="69" t="s">
        <v>34</v>
      </c>
      <c r="H13" s="42">
        <v>44280</v>
      </c>
      <c r="I13" s="12">
        <v>72686</v>
      </c>
      <c r="J13" s="3" t="s">
        <v>78</v>
      </c>
      <c r="K13" s="68" t="s">
        <v>34</v>
      </c>
      <c r="L13" s="71"/>
      <c r="M13" s="2"/>
      <c r="P13" s="2"/>
      <c r="Q13" s="2"/>
      <c r="T13" s="10"/>
    </row>
    <row r="14" spans="1:22" x14ac:dyDescent="0.2">
      <c r="A14">
        <v>93342</v>
      </c>
      <c r="B14" t="s">
        <v>124</v>
      </c>
      <c r="C14">
        <v>13</v>
      </c>
      <c r="D14" t="s">
        <v>128</v>
      </c>
      <c r="E14" s="57">
        <v>10205</v>
      </c>
      <c r="F14" t="str">
        <f t="shared" si="0"/>
        <v>Employé  13</v>
      </c>
      <c r="G14" s="69" t="s">
        <v>34</v>
      </c>
      <c r="H14" s="42">
        <v>44431</v>
      </c>
      <c r="I14" s="12">
        <v>44554</v>
      </c>
      <c r="J14" s="3" t="s">
        <v>78</v>
      </c>
      <c r="K14" s="68" t="s">
        <v>34</v>
      </c>
      <c r="T14" s="10"/>
    </row>
    <row r="15" spans="1:22" x14ac:dyDescent="0.2">
      <c r="A15">
        <v>94310</v>
      </c>
      <c r="B15" t="s">
        <v>124</v>
      </c>
      <c r="C15">
        <v>14</v>
      </c>
      <c r="D15" t="s">
        <v>128</v>
      </c>
      <c r="E15" s="57">
        <v>10802</v>
      </c>
      <c r="F15" t="str">
        <f t="shared" si="0"/>
        <v>Employé  14</v>
      </c>
      <c r="G15" s="69" t="s">
        <v>78</v>
      </c>
      <c r="H15" s="42">
        <v>44410</v>
      </c>
      <c r="I15" s="12">
        <v>45503</v>
      </c>
      <c r="J15" s="3" t="s">
        <v>34</v>
      </c>
      <c r="K15" s="68" t="s">
        <v>34</v>
      </c>
    </row>
    <row r="16" spans="1:22" x14ac:dyDescent="0.2">
      <c r="A16">
        <v>93732</v>
      </c>
      <c r="B16" t="s">
        <v>124</v>
      </c>
      <c r="C16">
        <v>15</v>
      </c>
      <c r="D16" t="s">
        <v>129</v>
      </c>
      <c r="E16" s="57">
        <v>10205</v>
      </c>
      <c r="F16" t="str">
        <f t="shared" si="0"/>
        <v>Employé  15</v>
      </c>
      <c r="G16" s="69" t="s">
        <v>34</v>
      </c>
      <c r="H16" s="42">
        <v>44228</v>
      </c>
      <c r="I16" s="12">
        <v>44651</v>
      </c>
      <c r="J16" s="3" t="s">
        <v>78</v>
      </c>
      <c r="K16" s="68" t="s">
        <v>34</v>
      </c>
    </row>
    <row r="17" spans="1:11" x14ac:dyDescent="0.2">
      <c r="A17">
        <v>93080</v>
      </c>
      <c r="B17" t="s">
        <v>124</v>
      </c>
      <c r="C17">
        <v>16</v>
      </c>
      <c r="D17" t="s">
        <v>129</v>
      </c>
      <c r="E17" s="57">
        <v>10205</v>
      </c>
      <c r="F17" t="str">
        <f t="shared" si="0"/>
        <v>Employé  16</v>
      </c>
      <c r="G17" s="69" t="s">
        <v>34</v>
      </c>
      <c r="H17" s="42">
        <v>43466</v>
      </c>
      <c r="I17" s="12">
        <v>72686</v>
      </c>
      <c r="J17" s="3" t="s">
        <v>34</v>
      </c>
      <c r="K17" s="68" t="s">
        <v>34</v>
      </c>
    </row>
    <row r="18" spans="1:11" x14ac:dyDescent="0.2">
      <c r="A18">
        <v>92475</v>
      </c>
      <c r="B18" t="s">
        <v>124</v>
      </c>
      <c r="C18">
        <v>17</v>
      </c>
      <c r="D18" t="s">
        <v>129</v>
      </c>
      <c r="E18" s="57">
        <v>10205</v>
      </c>
      <c r="F18" t="str">
        <f t="shared" si="0"/>
        <v>Employé  17</v>
      </c>
      <c r="G18" s="69" t="s">
        <v>34</v>
      </c>
      <c r="H18" s="42">
        <v>43466</v>
      </c>
      <c r="I18" s="12">
        <v>72686</v>
      </c>
      <c r="J18" s="3" t="s">
        <v>34</v>
      </c>
      <c r="K18" s="68" t="s">
        <v>34</v>
      </c>
    </row>
    <row r="19" spans="1:11" x14ac:dyDescent="0.2">
      <c r="A19">
        <v>93474</v>
      </c>
      <c r="B19" t="s">
        <v>124</v>
      </c>
      <c r="C19">
        <v>18</v>
      </c>
      <c r="D19" t="s">
        <v>129</v>
      </c>
      <c r="E19" s="57">
        <v>10205</v>
      </c>
      <c r="F19" t="str">
        <f t="shared" si="0"/>
        <v>Employé  18</v>
      </c>
      <c r="G19" s="69" t="s">
        <v>34</v>
      </c>
      <c r="H19" s="42">
        <v>43466</v>
      </c>
      <c r="I19" s="12">
        <v>72686</v>
      </c>
      <c r="J19" s="3" t="s">
        <v>34</v>
      </c>
      <c r="K19" s="68" t="s">
        <v>34</v>
      </c>
    </row>
    <row r="20" spans="1:11" x14ac:dyDescent="0.2">
      <c r="A20">
        <v>94031</v>
      </c>
      <c r="B20" t="s">
        <v>124</v>
      </c>
      <c r="C20">
        <v>19</v>
      </c>
      <c r="D20" t="s">
        <v>129</v>
      </c>
      <c r="E20" s="57">
        <v>10205</v>
      </c>
      <c r="F20" t="str">
        <f t="shared" si="0"/>
        <v>Employé  19</v>
      </c>
      <c r="G20" s="69" t="s">
        <v>34</v>
      </c>
      <c r="H20" s="42">
        <v>44382</v>
      </c>
      <c r="I20" s="12">
        <v>44465</v>
      </c>
      <c r="J20" s="3" t="s">
        <v>78</v>
      </c>
      <c r="K20" s="68" t="s">
        <v>34</v>
      </c>
    </row>
    <row r="21" spans="1:11" x14ac:dyDescent="0.2">
      <c r="A21">
        <v>5300</v>
      </c>
      <c r="B21" t="s">
        <v>124</v>
      </c>
      <c r="C21">
        <v>20</v>
      </c>
      <c r="D21" t="s">
        <v>129</v>
      </c>
      <c r="E21" s="57">
        <v>10205</v>
      </c>
      <c r="F21" t="str">
        <f t="shared" si="0"/>
        <v>Employé  20</v>
      </c>
      <c r="G21" s="69" t="s">
        <v>34</v>
      </c>
      <c r="H21" s="42">
        <v>44470</v>
      </c>
      <c r="I21" s="12">
        <v>72686</v>
      </c>
      <c r="J21" s="3" t="s">
        <v>78</v>
      </c>
      <c r="K21" s="68" t="s">
        <v>34</v>
      </c>
    </row>
    <row r="22" spans="1:11" x14ac:dyDescent="0.2">
      <c r="A22">
        <v>94035</v>
      </c>
      <c r="B22" t="s">
        <v>124</v>
      </c>
      <c r="C22">
        <v>21</v>
      </c>
      <c r="D22" t="s">
        <v>130</v>
      </c>
      <c r="E22" s="57">
        <v>10802</v>
      </c>
      <c r="F22" t="str">
        <f t="shared" si="0"/>
        <v>Employé  21</v>
      </c>
      <c r="G22" s="69" t="s">
        <v>78</v>
      </c>
      <c r="H22" s="42">
        <v>43466</v>
      </c>
      <c r="I22" s="12">
        <v>44773</v>
      </c>
      <c r="J22" s="3" t="s">
        <v>34</v>
      </c>
      <c r="K22" s="68" t="s">
        <v>34</v>
      </c>
    </row>
    <row r="23" spans="1:11" x14ac:dyDescent="0.2">
      <c r="A23">
        <v>5943</v>
      </c>
      <c r="B23" t="s">
        <v>124</v>
      </c>
      <c r="C23">
        <v>22</v>
      </c>
      <c r="D23" t="s">
        <v>131</v>
      </c>
      <c r="E23" s="57">
        <v>10205</v>
      </c>
      <c r="F23" t="str">
        <f t="shared" si="0"/>
        <v>Employé  22</v>
      </c>
      <c r="G23" s="69" t="s">
        <v>34</v>
      </c>
      <c r="H23" s="42">
        <v>43466</v>
      </c>
      <c r="I23" s="12">
        <v>72686</v>
      </c>
      <c r="J23" s="3" t="s">
        <v>34</v>
      </c>
      <c r="K23" s="68" t="s">
        <v>34</v>
      </c>
    </row>
    <row r="24" spans="1:11" x14ac:dyDescent="0.2">
      <c r="A24">
        <v>5953</v>
      </c>
      <c r="B24" t="s">
        <v>124</v>
      </c>
      <c r="C24">
        <v>23</v>
      </c>
      <c r="D24" t="s">
        <v>132</v>
      </c>
      <c r="E24" s="57">
        <v>10205</v>
      </c>
      <c r="F24" t="str">
        <f t="shared" si="0"/>
        <v>Employé  23</v>
      </c>
      <c r="G24" s="69" t="s">
        <v>34</v>
      </c>
      <c r="H24" s="42">
        <v>43466</v>
      </c>
      <c r="I24" s="12">
        <v>72686</v>
      </c>
      <c r="J24" s="3" t="s">
        <v>34</v>
      </c>
      <c r="K24" s="68" t="s">
        <v>34</v>
      </c>
    </row>
  </sheetData>
  <phoneticPr fontId="7" type="noConversion"/>
  <pageMargins left="0.7" right="0.7" top="0.75" bottom="0.75" header="0.3" footer="0.3"/>
  <pageSetup paperSize="9" orientation="portrait" verticalDpi="0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Calendrier</vt:lpstr>
      <vt:lpstr>USER</vt:lpstr>
      <vt:lpstr>DB_ABS</vt:lpstr>
      <vt:lpstr>DATA</vt:lpstr>
      <vt:lpstr>Calendrier_TEST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Voyame Kilian</cp:lastModifiedBy>
  <cp:lastPrinted>2022-04-04T08:14:21Z</cp:lastPrinted>
  <dcterms:created xsi:type="dcterms:W3CDTF">2020-03-17T20:29:19Z</dcterms:created>
  <dcterms:modified xsi:type="dcterms:W3CDTF">2022-04-29T12:39:50Z</dcterms:modified>
</cp:coreProperties>
</file>