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DB4DF949-FC0F-438C-AE46-78583A4F107A}" xr6:coauthVersionLast="47" xr6:coauthVersionMax="47" xr10:uidLastSave="{00000000-0000-0000-0000-000000000000}"/>
  <bookViews>
    <workbookView xWindow="-110" yWindow="-110" windowWidth="19420" windowHeight="10300" xr2:uid="{C8A8CD4D-62FB-4D45-9901-C05035252B80}"/>
  </bookViews>
  <sheets>
    <sheet name="Fichier client" sheetId="1" r:id="rId1"/>
    <sheet name="Suivi client" sheetId="4" r:id="rId2"/>
    <sheet name="Grille tarifaire" sheetId="3" r:id="rId3"/>
    <sheet name="Rétrocessions" sheetId="2" r:id="rId4"/>
    <sheet name="Ne pas toucher" sheetId="5" r:id="rId5"/>
  </sheets>
  <definedNames>
    <definedName name="_xlnm._FilterDatabase" localSheetId="0" hidden="1">'Fichier client'!$B$1:$L$25</definedName>
    <definedName name="_xlnm._FilterDatabase" localSheetId="2" hidden="1">'Grille tarifaire'!$A$1:$F$66</definedName>
    <definedName name="_xlnm._FilterDatabase" localSheetId="1" hidden="1">'Suivi client'!$B$1:$I$25</definedName>
    <definedName name="_xleta.NOT" hidden="1" xlm="1">#NAME?</definedName>
    <definedName name="_xlnm.Print_Titles" localSheetId="0">'Fichier client'!$1:$1</definedName>
    <definedName name="_xlnm.Print_Titles" localSheetId="1">'Suivi client'!$1:$1</definedName>
    <definedName name="_xlnm.Print_Area" localSheetId="0">'Fichier client'!$B$1:$Q$10</definedName>
    <definedName name="_xlnm.Print_Area" localSheetId="1">'Suivi client'!$B$1:$N$10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4" i="1"/>
  <c r="F4" i="1" a="1"/>
  <c r="F4" i="1" s="1"/>
  <c r="D3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" i="1"/>
  <c r="E3" i="1" a="1"/>
  <c r="E3" i="1" s="1"/>
  <c r="I25" i="4"/>
  <c r="E25" i="4" s="1"/>
  <c r="G25" i="4" s="1" a="1"/>
  <c r="G25" i="4" s="1"/>
  <c r="H25" i="4"/>
  <c r="D25" i="4"/>
  <c r="I24" i="4"/>
  <c r="H24" i="4"/>
  <c r="D24" i="4"/>
  <c r="E24" i="4" s="1"/>
  <c r="G24" i="4" s="1" a="1"/>
  <c r="G24" i="4" s="1"/>
  <c r="I23" i="4"/>
  <c r="H23" i="4"/>
  <c r="D23" i="4"/>
  <c r="E23" i="4" s="1"/>
  <c r="G23" i="4" s="1" a="1"/>
  <c r="G23" i="4" s="1"/>
  <c r="I22" i="4"/>
  <c r="H22" i="4"/>
  <c r="D22" i="4"/>
  <c r="E22" i="4" s="1"/>
  <c r="G22" i="4" s="1" a="1"/>
  <c r="G22" i="4" s="1"/>
  <c r="I21" i="4"/>
  <c r="H21" i="4"/>
  <c r="D21" i="4"/>
  <c r="E21" i="4" s="1"/>
  <c r="G21" i="4" s="1" a="1"/>
  <c r="G21" i="4" s="1"/>
  <c r="I20" i="4"/>
  <c r="H20" i="4"/>
  <c r="D20" i="4"/>
  <c r="E20" i="4" s="1"/>
  <c r="G20" i="4" s="1" a="1"/>
  <c r="G20" i="4" s="1"/>
  <c r="I19" i="4"/>
  <c r="H19" i="4"/>
  <c r="D19" i="4"/>
  <c r="E19" i="4" s="1"/>
  <c r="G19" i="4" s="1" a="1"/>
  <c r="G19" i="4" s="1"/>
  <c r="I18" i="4"/>
  <c r="H18" i="4"/>
  <c r="D18" i="4"/>
  <c r="E18" i="4" s="1"/>
  <c r="G18" i="4" s="1" a="1"/>
  <c r="G18" i="4" s="1"/>
  <c r="I17" i="4"/>
  <c r="H17" i="4"/>
  <c r="D17" i="4"/>
  <c r="E17" i="4" s="1"/>
  <c r="G17" i="4" s="1" a="1"/>
  <c r="G17" i="4" s="1"/>
  <c r="I16" i="4"/>
  <c r="H16" i="4"/>
  <c r="D16" i="4"/>
  <c r="E16" i="4" s="1"/>
  <c r="G16" i="4" s="1" a="1"/>
  <c r="G16" i="4" s="1"/>
  <c r="I15" i="4"/>
  <c r="H15" i="4"/>
  <c r="D15" i="4"/>
  <c r="E15" i="4" s="1"/>
  <c r="G15" i="4" s="1" a="1"/>
  <c r="G15" i="4" s="1"/>
  <c r="I14" i="4"/>
  <c r="H14" i="4"/>
  <c r="D14" i="4"/>
  <c r="E14" i="4" s="1"/>
  <c r="G14" i="4" s="1" a="1"/>
  <c r="G14" i="4" s="1"/>
  <c r="I13" i="4"/>
  <c r="H13" i="4"/>
  <c r="D13" i="4"/>
  <c r="E13" i="4" s="1"/>
  <c r="G13" i="4" s="1" a="1"/>
  <c r="G13" i="4" s="1"/>
  <c r="I12" i="4"/>
  <c r="H12" i="4"/>
  <c r="D12" i="4"/>
  <c r="E12" i="4" s="1"/>
  <c r="G12" i="4" s="1" a="1"/>
  <c r="G12" i="4" s="1"/>
  <c r="I11" i="4"/>
  <c r="H11" i="4"/>
  <c r="D11" i="4"/>
  <c r="E11" i="4" s="1"/>
  <c r="G11" i="4" s="1" a="1"/>
  <c r="G11" i="4" s="1"/>
  <c r="I10" i="4"/>
  <c r="H10" i="4"/>
  <c r="D10" i="4"/>
  <c r="E10" i="4" s="1"/>
  <c r="G10" i="4" s="1" a="1"/>
  <c r="G10" i="4" s="1"/>
  <c r="I9" i="4"/>
  <c r="H9" i="4"/>
  <c r="D9" i="4"/>
  <c r="E9" i="4" s="1"/>
  <c r="G9" i="4" s="1" a="1"/>
  <c r="G9" i="4" s="1"/>
  <c r="I8" i="4"/>
  <c r="H8" i="4"/>
  <c r="D8" i="4"/>
  <c r="E8" i="4" s="1"/>
  <c r="G8" i="4" s="1" a="1"/>
  <c r="G8" i="4" s="1"/>
  <c r="I7" i="4"/>
  <c r="H7" i="4"/>
  <c r="D7" i="4"/>
  <c r="E7" i="4" s="1"/>
  <c r="G7" i="4" s="1" a="1"/>
  <c r="G7" i="4" s="1"/>
  <c r="I6" i="4"/>
  <c r="H6" i="4"/>
  <c r="D6" i="4"/>
  <c r="E6" i="4" s="1"/>
  <c r="G6" i="4" s="1" a="1"/>
  <c r="G6" i="4" s="1"/>
  <c r="I5" i="4"/>
  <c r="H5" i="4"/>
  <c r="D5" i="4"/>
  <c r="E5" i="4" s="1"/>
  <c r="G5" i="4" s="1" a="1"/>
  <c r="G5" i="4" s="1"/>
  <c r="I4" i="4"/>
  <c r="H4" i="4"/>
  <c r="D4" i="4"/>
  <c r="E4" i="4" s="1"/>
  <c r="G4" i="4" s="1" a="1"/>
  <c r="G4" i="4" s="1"/>
  <c r="I3" i="4"/>
  <c r="H3" i="4"/>
  <c r="D3" i="4"/>
  <c r="E3" i="4" s="1"/>
  <c r="G3" i="4" s="1" a="1"/>
  <c r="G3" i="4" s="1"/>
  <c r="I2" i="4"/>
  <c r="H2" i="4"/>
  <c r="D2" i="4"/>
  <c r="E2" i="4" s="1"/>
  <c r="G2" i="4" s="1" a="1"/>
  <c r="G2" i="4" s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5" i="1"/>
  <c r="K7" i="1"/>
  <c r="K8" i="1"/>
  <c r="K10" i="1"/>
  <c r="K3" i="1"/>
  <c r="K4" i="1"/>
  <c r="K6" i="1"/>
  <c r="K9" i="1"/>
  <c r="K2" i="1"/>
  <c r="L8" i="1"/>
  <c r="L9" i="1"/>
  <c r="L10" i="1"/>
  <c r="L11" i="1"/>
  <c r="L12" i="1"/>
  <c r="E5" i="1" l="1" a="1"/>
  <c r="E5" i="1" s="1"/>
  <c r="E4" i="1" a="1"/>
  <c r="E4" i="1" s="1"/>
  <c r="G4" i="1" s="1"/>
  <c r="H9" i="1"/>
  <c r="J9" i="1" s="1" a="1"/>
  <c r="J9" i="1" s="1"/>
  <c r="H23" i="1"/>
  <c r="J23" i="1" s="1" a="1"/>
  <c r="J23" i="1" s="1"/>
  <c r="H8" i="1"/>
  <c r="J8" i="1" s="1" a="1"/>
  <c r="J8" i="1" s="1"/>
  <c r="H20" i="1"/>
  <c r="J20" i="1" s="1" a="1"/>
  <c r="J20" i="1" s="1"/>
  <c r="H22" i="1"/>
  <c r="J22" i="1" s="1" a="1"/>
  <c r="J22" i="1" s="1"/>
  <c r="H17" i="1"/>
  <c r="J17" i="1" s="1" a="1"/>
  <c r="J17" i="1" s="1"/>
  <c r="H18" i="1"/>
  <c r="J18" i="1" s="1" a="1"/>
  <c r="J18" i="1" s="1"/>
  <c r="H16" i="1"/>
  <c r="J16" i="1" s="1" a="1"/>
  <c r="J16" i="1" s="1"/>
  <c r="H15" i="1"/>
  <c r="J15" i="1" s="1" a="1"/>
  <c r="J15" i="1" s="1"/>
  <c r="H12" i="1"/>
  <c r="J12" i="1" s="1" a="1"/>
  <c r="J12" i="1" s="1"/>
  <c r="H13" i="1"/>
  <c r="J13" i="1" s="1" a="1"/>
  <c r="J13" i="1" s="1"/>
  <c r="H25" i="1"/>
  <c r="J25" i="1" s="1" a="1"/>
  <c r="J25" i="1" s="1"/>
  <c r="H14" i="1"/>
  <c r="J14" i="1" s="1" a="1"/>
  <c r="J14" i="1" s="1"/>
  <c r="H19" i="1"/>
  <c r="J19" i="1" s="1" a="1"/>
  <c r="J19" i="1" s="1"/>
  <c r="H24" i="1"/>
  <c r="J24" i="1" s="1" a="1"/>
  <c r="J24" i="1" s="1"/>
  <c r="H21" i="1"/>
  <c r="J21" i="1" s="1" a="1"/>
  <c r="J21" i="1" s="1"/>
  <c r="H10" i="1"/>
  <c r="J10" i="1" s="1" a="1"/>
  <c r="J10" i="1" s="1"/>
  <c r="H11" i="1"/>
  <c r="J11" i="1" s="1" a="1"/>
  <c r="J11" i="1" s="1"/>
  <c r="L7" i="1" l="1"/>
  <c r="H7" i="1" l="1"/>
  <c r="J7" i="1" s="1" a="1"/>
  <c r="J7" i="1" s="1"/>
  <c r="E2" i="1" l="1" a="1"/>
  <c r="E2" i="1" s="1"/>
  <c r="L5" i="1"/>
  <c r="L6" i="1"/>
  <c r="L2" i="1"/>
  <c r="L3" i="1"/>
  <c r="L4" i="1"/>
  <c r="H4" i="1" s="1"/>
  <c r="J4" i="1" s="1" a="1"/>
  <c r="J4" i="1" s="1"/>
  <c r="H2" i="1" l="1"/>
  <c r="J2" i="1" s="1" a="1"/>
  <c r="J2" i="1" s="1"/>
  <c r="E6" i="1" a="1"/>
  <c r="E6" i="1" s="1"/>
  <c r="G3" i="1"/>
  <c r="H3" i="1" s="1"/>
  <c r="J3" i="1" s="1" a="1"/>
  <c r="J3" i="1" s="1"/>
  <c r="F5" i="1"/>
  <c r="J5" i="1"/>
  <c r="J5" i="1" a="1"/>
  <c r="F5" i="1" a="1"/>
  <c r="G5" i="1"/>
  <c r="H5" i="1"/>
  <c r="F6" i="1"/>
  <c r="J6" i="1"/>
  <c r="F6" i="1" a="1"/>
  <c r="G6" i="1"/>
  <c r="H6" i="1"/>
  <c r="J6" i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<sst xmlns="http://schemas.openxmlformats.org/spreadsheetml/2006/main" count="192" uniqueCount="164">
  <si>
    <t>Date du soin</t>
  </si>
  <si>
    <t>Intervenant</t>
  </si>
  <si>
    <t>Montant Forfait acheté</t>
  </si>
  <si>
    <t xml:space="preserve">     Séance n°</t>
  </si>
  <si>
    <t>Nombre total de séances</t>
  </si>
  <si>
    <t>Nom - Prénom</t>
  </si>
  <si>
    <t>Prix d'une séance</t>
  </si>
  <si>
    <t xml:space="preserve">    </t>
  </si>
  <si>
    <t xml:space="preserve">   </t>
  </si>
  <si>
    <t>Quote-part</t>
  </si>
  <si>
    <t>NOVEMBRE</t>
  </si>
  <si>
    <t>DECEMBRE</t>
  </si>
  <si>
    <t>Somme encaissée</t>
  </si>
  <si>
    <t>1er intervenant</t>
  </si>
  <si>
    <t>Somme rétrocédée Anais</t>
  </si>
  <si>
    <t>Somme rétrocédée Christian</t>
  </si>
  <si>
    <t>Somme rétrocédée Matthieu</t>
  </si>
  <si>
    <t>Nombre Séances</t>
  </si>
  <si>
    <t>Nombre Séances rétrocédées</t>
  </si>
  <si>
    <t>Séance HT</t>
  </si>
  <si>
    <t>Séance TTC</t>
  </si>
  <si>
    <t>Forfait 5 séances HT</t>
  </si>
  <si>
    <t>Forfait 5 séances TTC</t>
  </si>
  <si>
    <t>Motif</t>
  </si>
  <si>
    <t>Photobiomodulation</t>
  </si>
  <si>
    <t>Première consultation</t>
  </si>
  <si>
    <t>Nom</t>
  </si>
  <si>
    <t>Prénom</t>
  </si>
  <si>
    <t>Date</t>
  </si>
  <si>
    <t>Jean</t>
  </si>
  <si>
    <t>JARDIN</t>
  </si>
  <si>
    <t>Christine</t>
  </si>
  <si>
    <t>Nouveau Forfait</t>
  </si>
  <si>
    <t>DUPONT</t>
  </si>
  <si>
    <t>Oui</t>
  </si>
  <si>
    <t>Référence Forfait</t>
  </si>
  <si>
    <t>DUPOND</t>
  </si>
  <si>
    <t>Epilation femme - Poitrine</t>
  </si>
  <si>
    <t>Epilation femme - Ventre</t>
  </si>
  <si>
    <t>Epilation femme - Ligne médiane</t>
  </si>
  <si>
    <t>Epilation femme - Aréoles</t>
  </si>
  <si>
    <t>Epilation femme - Bas du Dos</t>
  </si>
  <si>
    <t>Epilation femme - Haut Dos</t>
  </si>
  <si>
    <t>Epilation femme - Dos complet</t>
  </si>
  <si>
    <t>Epilation femme - SIF</t>
  </si>
  <si>
    <t>Epilation femme - Classique</t>
  </si>
  <si>
    <t>Epilation femme - Echancré</t>
  </si>
  <si>
    <t>Epilation femme - Brésilien</t>
  </si>
  <si>
    <t>Epilation femme - Intégral</t>
  </si>
  <si>
    <t>Epilation femme - Fesses</t>
  </si>
  <si>
    <t>Epilation femme - Lèvres</t>
  </si>
  <si>
    <t>Epilation femme - Menton</t>
  </si>
  <si>
    <t>Epilation femme - Cou</t>
  </si>
  <si>
    <t>Epilation femme - Ovale Visage</t>
  </si>
  <si>
    <t>Epilation femme - Nuque</t>
  </si>
  <si>
    <t>Epilation femme - Aisselles</t>
  </si>
  <si>
    <t>Epilation femme - Av Bras</t>
  </si>
  <si>
    <t>Epilation femme - Bras</t>
  </si>
  <si>
    <t>Epilation femme - Epaules</t>
  </si>
  <si>
    <t>Epilation femme - Mains</t>
  </si>
  <si>
    <t>Epilation femme - Pieds</t>
  </si>
  <si>
    <t>Epilation femme - Cuisses</t>
  </si>
  <si>
    <t>Epilation homme - Lèvres</t>
  </si>
  <si>
    <t>Epilation homme - Menton</t>
  </si>
  <si>
    <t>Epilation homme - Cou</t>
  </si>
  <si>
    <t>Epilation homme - Ovale Visage</t>
  </si>
  <si>
    <t>Epilation homme - Nuque</t>
  </si>
  <si>
    <t>Epilation homme - Aisselles</t>
  </si>
  <si>
    <t>Epilation homme - Av Bras</t>
  </si>
  <si>
    <t>Epilation homme - Bras</t>
  </si>
  <si>
    <t>Epilation homme - Epaules</t>
  </si>
  <si>
    <t>Epilation homme - Mains</t>
  </si>
  <si>
    <t>Epilation homme - Torse</t>
  </si>
  <si>
    <t>Epilation homme - Ventre</t>
  </si>
  <si>
    <t>Epilation homme - Bas du Dos</t>
  </si>
  <si>
    <t>Epilation homme - Haut Dos</t>
  </si>
  <si>
    <t>Epilation homme - Dos complet</t>
  </si>
  <si>
    <t>Epilation homme - SIF</t>
  </si>
  <si>
    <t>Epilation homme - Classique</t>
  </si>
  <si>
    <t>Epilation homme - Echancré</t>
  </si>
  <si>
    <t>Epilation homme - Brésilien</t>
  </si>
  <si>
    <t>Epilation homme - Intégral</t>
  </si>
  <si>
    <t>Epilation homme - Fesses</t>
  </si>
  <si>
    <t>Epilation homme - Pieds</t>
  </si>
  <si>
    <t>Epilation homme - Cuisses</t>
  </si>
  <si>
    <t>CS</t>
  </si>
  <si>
    <t>Detatouage - XS</t>
  </si>
  <si>
    <t>Detatouage - S</t>
  </si>
  <si>
    <t>Detatouage - M</t>
  </si>
  <si>
    <t>Detatouage - L</t>
  </si>
  <si>
    <t>Detatouage - XL</t>
  </si>
  <si>
    <t>Detatouage - XXL</t>
  </si>
  <si>
    <t>Aquapure - Visage</t>
  </si>
  <si>
    <t>Aquapure - Visage + cou</t>
  </si>
  <si>
    <t>Aquapure - Visage + cou + décolleté</t>
  </si>
  <si>
    <t>Epilation femme - Demi jambes</t>
  </si>
  <si>
    <t>Epilation femme - Entières jambes</t>
  </si>
  <si>
    <t>Epilation homme - Demi jambes</t>
  </si>
  <si>
    <t>Epilation homme - Entières jambes</t>
  </si>
  <si>
    <t>PBM</t>
  </si>
  <si>
    <t>Forfait choisi</t>
  </si>
  <si>
    <t>Epil F Lèvres</t>
  </si>
  <si>
    <t>Epil F Menton</t>
  </si>
  <si>
    <t>Epil F Cou</t>
  </si>
  <si>
    <t>Epil F Ovale visage</t>
  </si>
  <si>
    <t>Epil F Nuque</t>
  </si>
  <si>
    <t>Epil F Aisselles</t>
  </si>
  <si>
    <t>Epil F Av Bras</t>
  </si>
  <si>
    <t>Epil F Bras</t>
  </si>
  <si>
    <t>Epil F Epaules</t>
  </si>
  <si>
    <t>Epil F Mains</t>
  </si>
  <si>
    <t>Epil F Poitrine</t>
  </si>
  <si>
    <t>Epil F Ventre</t>
  </si>
  <si>
    <t>Epil F Ligne Mediane</t>
  </si>
  <si>
    <t>Epil F Aréole</t>
  </si>
  <si>
    <t>Epil F Bas du Dos</t>
  </si>
  <si>
    <t>Epil F Haut du Dos</t>
  </si>
  <si>
    <t>Epil  Fdos Complet</t>
  </si>
  <si>
    <t>Epil F SIF</t>
  </si>
  <si>
    <t>Epil F Maillot Classique</t>
  </si>
  <si>
    <t>Epil F Maillot Echancré</t>
  </si>
  <si>
    <t>Epil F Maillot Brésilien</t>
  </si>
  <si>
    <t>Epil F Maillot Intégral</t>
  </si>
  <si>
    <t>Epil F Fesses</t>
  </si>
  <si>
    <t>Epil F Pieds</t>
  </si>
  <si>
    <t>Epil F Jambes Entières</t>
  </si>
  <si>
    <t>Epil F Cuisses</t>
  </si>
  <si>
    <t>Epil H Lèvres</t>
  </si>
  <si>
    <t>Epil H Menton</t>
  </si>
  <si>
    <t>Epil H Cou</t>
  </si>
  <si>
    <t>Epil H Ovale visage</t>
  </si>
  <si>
    <t>Epil H Nuque</t>
  </si>
  <si>
    <t>Epil H Aisselles</t>
  </si>
  <si>
    <t>Epil H Av Bras</t>
  </si>
  <si>
    <t>Epil H Bras</t>
  </si>
  <si>
    <t>Epil H Epaules</t>
  </si>
  <si>
    <t>Epil H Mains</t>
  </si>
  <si>
    <t>Epil H Torse</t>
  </si>
  <si>
    <t>Epil H Ventre</t>
  </si>
  <si>
    <t>Epil H Bas du Dos</t>
  </si>
  <si>
    <t>Epil H Haut du Dos</t>
  </si>
  <si>
    <t>Epil H Dos Complet</t>
  </si>
  <si>
    <t>Epil H SIF</t>
  </si>
  <si>
    <t>Epil H Maillot Clasique</t>
  </si>
  <si>
    <t>Epil H Maillot Echancré</t>
  </si>
  <si>
    <t>Epil H Maillot Brésilien</t>
  </si>
  <si>
    <t>Epil H Maillot Intégral</t>
  </si>
  <si>
    <t>Epil H Fesses</t>
  </si>
  <si>
    <t>Epil H Pieds</t>
  </si>
  <si>
    <t>Epil H Demi Jambes</t>
  </si>
  <si>
    <t>Epil F Demi Jambes</t>
  </si>
  <si>
    <t>Epil H Jambes Entières</t>
  </si>
  <si>
    <t>Epil H Cuisses</t>
  </si>
  <si>
    <t>Detatou XS</t>
  </si>
  <si>
    <t>Detatou S</t>
  </si>
  <si>
    <t>Detatou M</t>
  </si>
  <si>
    <t>Detatou L</t>
  </si>
  <si>
    <t>Detatou XL</t>
  </si>
  <si>
    <t>Detatou XXL</t>
  </si>
  <si>
    <t>AquaP Visage</t>
  </si>
  <si>
    <t>AquaP Vis+Cou+décol</t>
  </si>
  <si>
    <t>AquaP Vis+Cou</t>
  </si>
  <si>
    <t>Saisir Code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</si>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</sst>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#,##0.00\ &quot;€&quot;;[Red]\-#,##0.00\ &quot;€&quot;"/>
    <numFmt numFmtId="164" formatCode="#,##0.00\ &quot;€&quot;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 diagonalUp="1">
      <left style="thick">
        <color indexed="64"/>
      </left>
      <right style="thin">
        <color indexed="64"/>
      </right>
      <top style="thin">
        <color indexed="64"/>
      </top>
      <bottom/>
      <diagonal style="thick">
        <color indexed="64"/>
      </diagonal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ck">
        <color indexed="64"/>
      </bottom>
      <diagonal style="thick">
        <color indexed="64"/>
      </diagonal>
    </border>
    <border diagonalUp="1"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ck">
        <color indexed="64"/>
      </diagonal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14" fontId="3" fillId="0" borderId="6" xfId="0" applyNumberFormat="1" applyFont="1" applyBorder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14" fontId="3" fillId="0" borderId="7" xfId="0" applyNumberFormat="1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1" fontId="3" fillId="0" borderId="2" xfId="0" applyNumberFormat="1" applyFont="1" applyBorder="1" applyAlignment="1" applyProtection="1">
      <alignment horizontal="center" vertical="center"/>
      <protection locked="0"/>
    </xf>
    <xf numFmtId="14" fontId="4" fillId="0" borderId="7" xfId="0" applyNumberFormat="1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4" fillId="0" borderId="1" xfId="0" applyFont="1" applyBorder="1" applyProtection="1">
      <protection locked="0"/>
    </xf>
    <xf numFmtId="164" fontId="4" fillId="0" borderId="19" xfId="0" applyNumberFormat="1" applyFont="1" applyBorder="1" applyAlignment="1" applyProtection="1">
      <alignment horizontal="center" vertical="center"/>
      <protection locked="0"/>
    </xf>
    <xf numFmtId="164" fontId="4" fillId="0" borderId="7" xfId="0" applyNumberFormat="1" applyFont="1" applyBorder="1" applyAlignment="1" applyProtection="1">
      <alignment horizontal="center" vertical="center"/>
      <protection locked="0"/>
    </xf>
    <xf numFmtId="164" fontId="0" fillId="0" borderId="10" xfId="0" applyNumberForma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center"/>
    </xf>
    <xf numFmtId="20" fontId="4" fillId="0" borderId="7" xfId="0" applyNumberFormat="1" applyFont="1" applyBorder="1" applyAlignment="1" applyProtection="1">
      <alignment horizontal="center" vertical="center"/>
      <protection locked="0"/>
    </xf>
    <xf numFmtId="20" fontId="4" fillId="0" borderId="1" xfId="0" applyNumberFormat="1" applyFont="1" applyBorder="1" applyProtection="1">
      <protection locked="0"/>
    </xf>
    <xf numFmtId="14" fontId="4" fillId="0" borderId="6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5" fillId="2" borderId="11" xfId="0" applyFont="1" applyFill="1" applyBorder="1" applyAlignment="1">
      <alignment horizontal="center" vertical="center" textRotation="60" wrapText="1"/>
    </xf>
    <xf numFmtId="0" fontId="5" fillId="2" borderId="14" xfId="0" applyFont="1" applyFill="1" applyBorder="1" applyAlignment="1">
      <alignment horizontal="center" vertical="center" textRotation="60"/>
    </xf>
    <xf numFmtId="0" fontId="5" fillId="2" borderId="17" xfId="0" applyFont="1" applyFill="1" applyBorder="1" applyAlignment="1">
      <alignment horizontal="center" vertical="center" textRotation="60" wrapText="1"/>
    </xf>
    <xf numFmtId="0" fontId="5" fillId="2" borderId="18" xfId="0" applyFont="1" applyFill="1" applyBorder="1" applyAlignment="1">
      <alignment horizontal="center" vertical="center" textRotation="60" wrapText="1"/>
    </xf>
    <xf numFmtId="0" fontId="5" fillId="2" borderId="13" xfId="0" applyFont="1" applyFill="1" applyBorder="1" applyAlignment="1">
      <alignment horizontal="center" vertical="center" textRotation="60"/>
    </xf>
    <xf numFmtId="0" fontId="6" fillId="2" borderId="12" xfId="0" applyFont="1" applyFill="1" applyBorder="1" applyAlignment="1">
      <alignment horizontal="center" vertical="center" textRotation="60"/>
    </xf>
    <xf numFmtId="0" fontId="5" fillId="2" borderId="15" xfId="0" applyFont="1" applyFill="1" applyBorder="1" applyAlignment="1">
      <alignment horizontal="center" vertical="center" textRotation="60"/>
    </xf>
    <xf numFmtId="0" fontId="5" fillId="2" borderId="16" xfId="0" applyFont="1" applyFill="1" applyBorder="1" applyAlignment="1">
      <alignment horizontal="center" vertical="center" textRotation="60"/>
    </xf>
    <xf numFmtId="0" fontId="6" fillId="2" borderId="14" xfId="0" applyFont="1" applyFill="1" applyBorder="1" applyAlignment="1">
      <alignment horizontal="center" vertical="center" textRotation="60" wrapText="1"/>
    </xf>
    <xf numFmtId="0" fontId="6" fillId="2" borderId="13" xfId="0" applyFont="1" applyFill="1" applyBorder="1" applyAlignment="1">
      <alignment horizontal="center" vertical="center" textRotation="60" wrapText="1"/>
    </xf>
    <xf numFmtId="8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3" borderId="0" xfId="0" applyFill="1"/>
    <xf numFmtId="8" fontId="0" fillId="3" borderId="0" xfId="0" applyNumberFormat="1" applyFill="1" applyAlignment="1">
      <alignment horizontal="center"/>
    </xf>
    <xf numFmtId="0" fontId="4" fillId="3" borderId="0" xfId="0" applyFont="1" applyFill="1"/>
    <xf numFmtId="0" fontId="4" fillId="0" borderId="5" xfId="0" applyFont="1" applyBorder="1" applyProtection="1">
      <protection locked="0"/>
    </xf>
    <xf numFmtId="0" fontId="0" fillId="0" borderId="5" xfId="0" applyBorder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20" fontId="4" fillId="0" borderId="5" xfId="0" applyNumberFormat="1" applyFont="1" applyBorder="1" applyProtection="1">
      <protection locked="0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8" fontId="4" fillId="0" borderId="0" xfId="0" applyNumberFormat="1" applyFont="1" applyAlignment="1">
      <alignment horizontal="center"/>
    </xf>
    <xf numFmtId="0" fontId="4" fillId="0" borderId="5" xfId="0" applyFont="1" applyBorder="1" applyAlignment="1" applyProtection="1">
      <alignment horizontal="center"/>
      <protection locked="0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17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 xr:uid="{ED8531D5-1E27-4F95-93C7-DF8892620337}"/>
  </cellStyles>
  <dxfs count="26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9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9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</dxfs>
  <tableStyles count="1" defaultTableStyle="TableStyleMedium2" defaultPivotStyle="PivotStyleLight16">
    <tableStyle name="Style de tableau 1" pivot="0" count="2" xr9:uid="{D5EB23EE-1340-41B4-94FE-85EFB6888B7C}">
      <tableStyleElement type="firstRowStripe" dxfId="25"/>
      <tableStyleElement type="secondRowStripe" dxfId="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688F1-0D07-4606-99E3-358E928CAA7E}">
  <sheetPr codeName="Feuil1"/>
  <dimension ref="A1:R332"/>
  <sheetViews>
    <sheetView tabSelected="1" zoomScaleNormal="100" zoomScaleSheetLayoutView="100" workbookViewId="0">
      <pane ySplit="1" topLeftCell="A2" activePane="bottomLeft" state="frozenSplit"/>
      <selection pane="bottomLeft" activeCell="C8" sqref="C8"/>
    </sheetView>
  </sheetViews>
  <sheetFormatPr baseColWidth="10" defaultColWidth="10" defaultRowHeight="38.25" customHeight="1" x14ac:dyDescent="0.25"/>
  <cols>
    <col min="1" max="1" width="12.54296875" style="11" customWidth="1"/>
    <col min="2" max="2" width="19" style="1" customWidth="1"/>
    <col min="3" max="3" width="17.81640625" style="1" customWidth="1"/>
    <col min="4" max="4" width="6.54296875" style="1" customWidth="1"/>
    <col min="5" max="5" width="17.26953125" style="1" customWidth="1"/>
    <col min="6" max="6" width="20.7265625" style="1" customWidth="1"/>
    <col min="7" max="8" width="11" style="11" customWidth="1"/>
    <col min="9" max="10" width="12.54296875" style="1" customWidth="1"/>
    <col min="11" max="11" width="6.54296875" style="1" customWidth="1"/>
    <col min="12" max="12" width="6.1796875" style="2" customWidth="1"/>
    <col min="13" max="17" width="11.7265625" style="1" customWidth="1"/>
    <col min="18" max="16384" width="10" style="1"/>
  </cols>
  <sheetData>
    <row r="1" spans="1:18" s="4" customFormat="1" ht="161.25" customHeight="1" thickBot="1" x14ac:dyDescent="0.3">
      <c r="A1" s="63" t="s">
        <v>28</v>
      </c>
      <c r="B1" s="64" t="s">
        <v>26</v>
      </c>
      <c r="C1" s="64" t="s">
        <v>27</v>
      </c>
      <c r="D1" s="64" t="s">
        <v>32</v>
      </c>
      <c r="E1" s="64" t="s">
        <v>35</v>
      </c>
      <c r="F1" s="64" t="s">
        <v>100</v>
      </c>
      <c r="G1" s="65" t="s">
        <v>2</v>
      </c>
      <c r="H1" s="66" t="s">
        <v>6</v>
      </c>
      <c r="I1" s="64" t="s">
        <v>1</v>
      </c>
      <c r="J1" s="67" t="s">
        <v>9</v>
      </c>
      <c r="K1" s="68" t="s">
        <v>3</v>
      </c>
      <c r="L1" s="67" t="s">
        <v>4</v>
      </c>
      <c r="M1" s="64"/>
      <c r="N1" s="69" t="s">
        <v>8</v>
      </c>
      <c r="O1" s="70" t="s">
        <v>8</v>
      </c>
      <c r="P1" s="71" t="s">
        <v>7</v>
      </c>
      <c r="Q1" s="72" t="s">
        <v>8</v>
      </c>
      <c r="R1" s="37"/>
    </row>
    <row r="2" spans="1:18" s="3" customFormat="1" ht="15" customHeight="1" thickTop="1" x14ac:dyDescent="0.25">
      <c r="A2" s="36">
        <v>45570</v>
      </c>
      <c r="B2" s="35" t="s">
        <v>33</v>
      </c>
      <c r="C2" s="35" t="s">
        <v>29</v>
      </c>
      <c r="D2" s="57" t="s">
        <v>34</v>
      </c>
      <c r="E2" s="54" t="str" cm="1">
        <f t="array" ref="E2">IF(D2="Oui",MID(B2,1,1)&amp;MID(C2,1,1)&amp;"-"&amp;YEAR(A2)&amp;"-"&amp;MONTH(A2)&amp;"-"&amp;TEXT(ROW(A1),"0000"),IF(D2="Non",_xlfn.XLOOKUP(B2&amp;C2,B1:B2&amp;C1:C2,E1:E2," ")))</f>
        <v>DJ-2024-10-0001</v>
      </c>
      <c r="F2" s="62" t="s">
        <v>85</v>
      </c>
      <c r="G2" s="24">
        <f>IF(ISNA(IF(ISNA(VLOOKUP(E2,B$2:$G3,4,FALSE))=TRUE,VLOOKUP(F2,'Grille tarifaire'!$B$2:$F$64,5,FALSE),"")),"",IF(ISNA(VLOOKUP(E2,B$2:$G3,4,FALSE))=TRUE,VLOOKUP(F2,'Grille tarifaire'!$B$2:$F$64,5,FALSE),""))</f>
        <v>30</v>
      </c>
      <c r="H2" s="23" t="str">
        <f t="shared" ref="H2:H11" si="0">IFERROR(G2/L2,"")</f>
        <v/>
      </c>
      <c r="I2" s="17"/>
      <c r="J2" s="25" t="str">
        <f t="array" ref="J2">IFERROR((SUMPRODUCT(($B$2:$B2=B2)*($I$2:$I2=I2))*$H2),"")</f>
        <v/>
      </c>
      <c r="K2" s="17">
        <f>COUNTIF(B$2:B2,B2)</f>
        <v>1</v>
      </c>
      <c r="L2" s="6">
        <f>IFERROR(VLOOKUP($B2,$B$2:$L2,8,FALSE),"")</f>
        <v>0</v>
      </c>
      <c r="M2" s="9"/>
      <c r="N2" s="7"/>
      <c r="O2" s="15"/>
      <c r="P2" s="12"/>
      <c r="Q2" s="18">
        <v>0</v>
      </c>
      <c r="R2" s="56"/>
    </row>
    <row r="3" spans="1:18" s="3" customFormat="1" ht="15" customHeight="1" x14ac:dyDescent="0.25">
      <c r="A3" s="20">
        <v>45570</v>
      </c>
      <c r="B3" s="22" t="s">
        <v>30</v>
      </c>
      <c r="C3" s="22" t="s">
        <v>31</v>
      </c>
      <c r="D3" s="57" t="str">
        <f t="shared" ref="D3:D25" si="1">IF(ISNA(VLOOKUP(B3,B2:E2,1,FALSE))=TRUE,"Oui",IF(ISNA(VLOOKUP(C3,C2:E2,1,FALSE))=TRUE,"Oui","Non"))</f>
        <v>Oui</v>
      </c>
      <c r="E3" s="54" t="str" cm="1">
        <f t="array" ref="E3">IF(D3="Oui",MID(B3,1,1)&amp;MID(C3,1,1)&amp;"-"&amp;YEAR(A3)&amp;"-"&amp;MONTH(A3)&amp;"-"&amp;TEXT(ROW(A2),"0000"),IF(D3="Non",_xlfn.XLOOKUP(B3&amp;C3,B1:B3&amp;C1:C3,E1:E3)," "))</f>
        <v>JC-2024-10-0002</v>
      </c>
      <c r="F3" s="62" t="s">
        <v>85</v>
      </c>
      <c r="G3" s="24">
        <f>IF(ISNA(IF(ISNA(VLOOKUP(E3,B$2:$G4,4,FALSE))=TRUE,VLOOKUP(F3,'Grille tarifaire'!$B$2:$F$64,5,FALSE),"")),"",IF(ISNA(VLOOKUP(E3,B$2:$G4,4,FALSE))=TRUE,VLOOKUP(F3,'Grille tarifaire'!$B$2:$F$64,5,FALSE),""))</f>
        <v>30</v>
      </c>
      <c r="H3" s="23" t="str">
        <f t="shared" si="0"/>
        <v/>
      </c>
      <c r="I3" s="21"/>
      <c r="J3" s="26" t="str">
        <f t="array" ref="J3">IFERROR((SUMPRODUCT(($B$2:$B3=B3)*($I$2:$I3=I3))*$H3),"")</f>
        <v/>
      </c>
      <c r="K3" s="21">
        <f>COUNTIF(B$2:B3,B3)</f>
        <v>1</v>
      </c>
      <c r="L3" s="6">
        <f>IFERROR(VLOOKUP($B2,$B$2:$L3,8,FALSE),"")</f>
        <v>0</v>
      </c>
      <c r="M3" s="10"/>
      <c r="N3" s="5"/>
      <c r="O3" s="16"/>
      <c r="P3" s="14"/>
      <c r="Q3" s="19">
        <v>0</v>
      </c>
    </row>
    <row r="4" spans="1:18" s="3" customFormat="1" ht="15" customHeight="1" x14ac:dyDescent="0.25">
      <c r="A4" s="20">
        <v>45570</v>
      </c>
      <c r="B4" s="22" t="s">
        <v>30</v>
      </c>
      <c r="C4" s="22" t="s">
        <v>31</v>
      </c>
      <c r="D4" s="57" t="str">
        <f t="shared" si="1"/>
        <v>Non</v>
      </c>
      <c r="E4" s="54" t="str" cm="1">
        <f t="array" ref="E4">IF(D4="Oui",MID(B4,1,1)&amp;MID(C4,1,1)&amp;"-"&amp;YEAR(A4)&amp;"-"&amp;MONTH(A4)&amp;"-"&amp;TEXT(ROW(A3),"0000"),IF(D4="Non",_xlfn.XLOOKUP(B4&amp;C4,B2:B4&amp;C2:C4,E2:E4)," "))</f>
        <v>JC-2024-10-0002</v>
      </c>
      <c r="F4" s="62" t="str" cm="1">
        <f t="array" ref="F4">IF(D4="Oui",F4="CS",IF(D3="Non",_xlfn.XLOOKUP(B4&amp;C4,B1:B4&amp;C1:C4,F1:F4),"Saisir Code"))</f>
        <v>Saisir Code</v>
      </c>
      <c r="G4" s="24" t="str">
        <f>IF(ISNA(IF(ISNA(VLOOKUP(E4,B$2:$G5,4,FALSE))=TRUE,VLOOKUP(F4,'Grille tarifaire'!$B$2:$F$64,5,FALSE),"")),"",IF(ISNA(VLOOKUP(E4,B$2:$G5,4,FALSE))=TRUE,VLOOKUP(F4,'Grille tarifaire'!$B$2:$F$64,5,FALSE),""))</f>
        <v/>
      </c>
      <c r="H4" s="23" t="str">
        <f t="shared" si="0"/>
        <v/>
      </c>
      <c r="I4" s="27"/>
      <c r="J4" s="26" t="str">
        <f t="array" ref="J4">IFERROR((SUMPRODUCT(($B$2:$B4=B4)*($I$2:$I4=I4))*$H4),"")</f>
        <v/>
      </c>
      <c r="K4" s="21">
        <f>COUNTIF(B$2:B4,B4)</f>
        <v>2</v>
      </c>
      <c r="L4" s="6">
        <f>IFERROR(VLOOKUP($B3,$B$2:$L4,8,FALSE),"")</f>
        <v>0</v>
      </c>
      <c r="M4" s="10"/>
      <c r="N4" s="5"/>
      <c r="O4" s="16"/>
      <c r="P4" s="14"/>
      <c r="Q4" s="19">
        <v>0</v>
      </c>
    </row>
    <row r="5" spans="1:18" s="3" customFormat="1" ht="15" customHeight="1" x14ac:dyDescent="0.25">
      <c r="A5" s="20">
        <v>45570</v>
      </c>
      <c r="B5" s="22" t="s">
        <v>36</v>
      </c>
      <c r="C5" s="22" t="s">
        <v>29</v>
      </c>
      <c r="D5" s="57" t="str">
        <f t="shared" si="1"/>
        <v>Oui</v>
      </c>
      <c r="E5" s="54" t="str" cm="1">
        <f t="array" ref="E5">IF(D5="Oui",MID(B5,1,1)&amp;MID(C5,1,1)&amp;"-"&amp;YEAR(A5)&amp;"-"&amp;MONTH(A5)&amp;"-"&amp;TEXT(ROW(A4),"0000"),IF(D5="Non",_xlfn.XLOOKUP(B5&amp;C5,B3:B5&amp;C3:C5,E3:E5)," "))</f>
        <v>DJ-2024-10-0004</v>
      </c>
      <c r="F5" s="62" t="str" cm="1">
        <f t="array" aca="1" ref="F5" ca="1">IF(D5="Oui",F5="CS",IF(D4="Non",_xlfn.XLOOKUP(B5&amp;C5,B2:B5&amp;C2:C5,F2:F5),"Saisir Code"))</f>
        <v>Saisir Code</v>
      </c>
      <c r="G5" s="24">
        <f ca="1">IF(ISNA(IF(ISNA(VLOOKUP(E5,B$2:$G6,4,FALSE))=TRUE,VLOOKUP(F5,'Grille tarifaire'!$B$2:$F$64,5,FALSE),"")),"",IF(ISNA(VLOOKUP(E5,B$2:$G6,4,FALSE))=TRUE,VLOOKUP(F5,'Grille tarifaire'!$B$2:$F$64,5,FALSE),""))</f>
        <v>200</v>
      </c>
      <c r="H5" s="23" t="str">
        <f t="shared" ca="1" si="0"/>
        <v/>
      </c>
      <c r="I5" s="27"/>
      <c r="J5" s="26" t="str">
        <f t="array" aca="1" ref="J5" ca="1">IFERROR((SUMPRODUCT(($B$2:$B5=B5)*($I$2:$I5=I5))*$H5),"")</f>
        <v/>
      </c>
      <c r="K5" s="21">
        <f>COUNTIF(B$2:B5,B5)</f>
        <v>1</v>
      </c>
      <c r="L5" s="6">
        <f>IFERROR(VLOOKUP($B4,$B$2:$L5,8,FALSE),"")</f>
        <v>0</v>
      </c>
      <c r="M5" s="10"/>
      <c r="N5" s="5"/>
      <c r="O5" s="16"/>
      <c r="P5" s="14"/>
      <c r="Q5" s="19"/>
    </row>
    <row r="6" spans="1:18" s="3" customFormat="1" ht="15" customHeight="1" x14ac:dyDescent="0.25">
      <c r="A6" s="20">
        <v>45575</v>
      </c>
      <c r="B6" s="22" t="s">
        <v>33</v>
      </c>
      <c r="C6" s="22" t="s">
        <v>163</v>
      </c>
      <c r="D6" s="57" t="str">
        <f t="shared" si="1"/>
        <v>Oui</v>
      </c>
      <c r="E6" s="54" t="str" cm="1">
        <f t="array" ref="E6">IF(D6="Oui",MID(B6,1,1)&amp;MID(C6,1,1)&amp;"-"&amp;YEAR(A6)&amp;"-"&amp;MONTH(A6)&amp;"-"&amp;TEXT(ROW(A5),"0000"),IF(D6="Non",_xlfn.XLOOKUP(B6&amp;C6,B4:B6&amp;C4:C6,E4:E6)," "))</f>
        <v>DP-2024-10-0005</v>
      </c>
      <c r="F6" s="62" t="str" cm="1">
        <f t="array" aca="1" ref="F6" ca="1">IF(D6="Oui",F6="CS",IF(D5="Non",_xlfn.XLOOKUP(B6&amp;C6,B3:B6&amp;C3:C6,F3:F6),"Saisir Code"))</f>
        <v>Saisir Code</v>
      </c>
      <c r="G6" s="24" t="str">
        <f ca="1">IF(ISNA(IF(ISNA(VLOOKUP(E6,B$2:$G7,4,FALSE))=TRUE,VLOOKUP(F6,'Grille tarifaire'!$B$2:$F$64,5,FALSE),"")),"",IF(ISNA(VLOOKUP(E6,B$2:$G7,4,FALSE))=TRUE,VLOOKUP(F6,'Grille tarifaire'!$B$2:$F$64,5,FALSE),""))</f>
        <v/>
      </c>
      <c r="H6" s="23" t="str">
        <f t="shared" ca="1" si="0"/>
        <v/>
      </c>
      <c r="I6" s="27"/>
      <c r="J6" s="26" t="str">
        <f t="array" aca="1" ref="J6" ca="1">IFERROR((SUMPRODUCT(($B$2:$B6=B6)*($I$2:$I6=I6))*$H6),"")</f>
        <v/>
      </c>
      <c r="K6" s="21">
        <f>COUNTIF(B$2:B6,B6)</f>
        <v>2</v>
      </c>
      <c r="L6" s="6">
        <f>IFERROR(VLOOKUP($B5,$B$2:$L6,8,FALSE),"")</f>
        <v>0</v>
      </c>
      <c r="M6" s="10"/>
      <c r="N6" s="5"/>
      <c r="O6" s="16"/>
      <c r="P6" s="14"/>
      <c r="Q6" s="19">
        <v>0</v>
      </c>
    </row>
    <row r="7" spans="1:18" s="3" customFormat="1" ht="15" customHeight="1" x14ac:dyDescent="0.25">
      <c r="A7" s="20">
        <v>45575</v>
      </c>
      <c r="B7" s="22"/>
      <c r="C7" s="22"/>
      <c r="D7" s="57"/>
      <c r="E7" s="54"/>
      <c r="F7" s="62"/>
      <c r="G7" s="24" t="str">
        <f>IF(ISNA(IF(ISNA(VLOOKUP(E7,B$2:$G8,4,FALSE))=TRUE,VLOOKUP(F7,'Grille tarifaire'!$B$2:$F$64,5,FALSE),"")),"",IF(ISNA(VLOOKUP(E7,B$2:$G8,4,FALSE))=TRUE,VLOOKUP(F7,'Grille tarifaire'!$B$2:$F$64,5,FALSE),""))</f>
        <v/>
      </c>
      <c r="H7" s="23" t="str">
        <f t="shared" si="0"/>
        <v/>
      </c>
      <c r="I7" s="21"/>
      <c r="J7" s="26" t="str">
        <f t="array" ref="J7">IFERROR((SUMPRODUCT(($B$2:$B7=B7)*($I$2:$I7=I7))*$H7),"")</f>
        <v/>
      </c>
      <c r="K7" s="21">
        <f>COUNTIF(B$2:B7,B7)</f>
        <v>0</v>
      </c>
      <c r="L7" s="6">
        <f>IFERROR(VLOOKUP($B6,$B$2:$L7,8,FALSE),"")</f>
        <v>0</v>
      </c>
      <c r="M7" s="10"/>
      <c r="N7" s="5"/>
      <c r="O7" s="16"/>
      <c r="P7" s="14"/>
      <c r="Q7" s="19">
        <v>0</v>
      </c>
    </row>
    <row r="8" spans="1:18" s="3" customFormat="1" ht="15" customHeight="1" x14ac:dyDescent="0.25">
      <c r="A8" s="20"/>
      <c r="B8" s="22"/>
      <c r="C8" s="22"/>
      <c r="D8" s="57" t="str">
        <f t="shared" si="1"/>
        <v>Oui</v>
      </c>
      <c r="E8" s="54"/>
      <c r="F8" s="62"/>
      <c r="G8" s="24" t="str">
        <f>IF(ISNA(IF(ISNA(VLOOKUP(E8,B$2:$G9,4,FALSE))=TRUE,VLOOKUP(F8,'Grille tarifaire'!$B$2:$F$64,5,FALSE),"")),"",IF(ISNA(VLOOKUP(E8,B$2:$G9,4,FALSE))=TRUE,VLOOKUP(F8,'Grille tarifaire'!$B$2:$F$64,5,FALSE),""))</f>
        <v/>
      </c>
      <c r="H8" s="23" t="str">
        <f t="shared" si="0"/>
        <v/>
      </c>
      <c r="I8" s="21"/>
      <c r="J8" s="26" t="str">
        <f t="array" ref="J8">IFERROR((SUMPRODUCT(($B$2:$B8=B8)*($I$2:$I8=I8))*$H8),"")</f>
        <v/>
      </c>
      <c r="K8" s="21">
        <f>COUNTIF(B$2:B8,B8)</f>
        <v>0</v>
      </c>
      <c r="L8" s="6" t="str">
        <f>IFERROR(VLOOKUP($B7,$B$2:$L8,8,FALSE),"")</f>
        <v/>
      </c>
      <c r="M8" s="10"/>
      <c r="N8" s="5"/>
      <c r="O8" s="16"/>
      <c r="P8" s="14"/>
      <c r="Q8" s="19">
        <v>0</v>
      </c>
    </row>
    <row r="9" spans="1:18" s="3" customFormat="1" ht="15" customHeight="1" x14ac:dyDescent="0.25">
      <c r="A9" s="20"/>
      <c r="B9" s="22"/>
      <c r="C9" s="22"/>
      <c r="D9" s="57" t="str">
        <f t="shared" si="1"/>
        <v>Oui</v>
      </c>
      <c r="E9" s="54"/>
      <c r="F9" s="62"/>
      <c r="G9" s="24" t="str">
        <f>IF(ISNA(IF(ISNA(VLOOKUP(E9,B$2:$G10,4,FALSE))=TRUE,VLOOKUP(F9,'Grille tarifaire'!$B$2:$F$64,5,FALSE),"")),"",IF(ISNA(VLOOKUP(E9,B$2:$G10,4,FALSE))=TRUE,VLOOKUP(F9,'Grille tarifaire'!$B$2:$F$64,5,FALSE),""))</f>
        <v/>
      </c>
      <c r="H9" s="23" t="str">
        <f t="shared" si="0"/>
        <v/>
      </c>
      <c r="I9" s="27"/>
      <c r="J9" s="26" t="str">
        <f t="array" ref="J9">IFERROR((SUMPRODUCT(($B$2:$B9=B9)*($I$2:$I9=I9))*$H9),"")</f>
        <v/>
      </c>
      <c r="K9" s="21">
        <f>COUNTIF(B$2:B9,B9)</f>
        <v>0</v>
      </c>
      <c r="L9" s="6" t="str">
        <f>IFERROR(VLOOKUP($B8,$B$2:$L9,8,FALSE),"")</f>
        <v/>
      </c>
      <c r="M9" s="10"/>
      <c r="N9" s="5"/>
      <c r="O9" s="16"/>
      <c r="P9" s="14"/>
      <c r="Q9" s="19">
        <v>0</v>
      </c>
    </row>
    <row r="10" spans="1:18" s="3" customFormat="1" ht="15" customHeight="1" x14ac:dyDescent="0.25">
      <c r="A10" s="20"/>
      <c r="B10" s="8"/>
      <c r="C10" s="8"/>
      <c r="D10" s="57" t="str">
        <f t="shared" si="1"/>
        <v>Oui</v>
      </c>
      <c r="E10" s="55"/>
      <c r="F10" s="62"/>
      <c r="G10" s="24" t="str">
        <f>IF(ISNA(IF(ISNA(VLOOKUP(E10,B$2:$G11,4,FALSE))=TRUE,VLOOKUP(F10,'Grille tarifaire'!$B$2:$F$64,5,FALSE),"")),"",IF(ISNA(VLOOKUP(E10,B$2:$G11,4,FALSE))=TRUE,VLOOKUP(F10,'Grille tarifaire'!$B$2:$F$64,5,FALSE),""))</f>
        <v/>
      </c>
      <c r="H10" s="23" t="str">
        <f t="shared" si="0"/>
        <v/>
      </c>
      <c r="I10" s="21"/>
      <c r="J10" s="26" t="str">
        <f t="array" ref="J10">IFERROR((SUMPRODUCT(($B$2:$B10=B10)*($I$2:$I10=I10))*$H10),"")</f>
        <v/>
      </c>
      <c r="K10" s="21">
        <f>COUNTIF(B$2:B10,B10)</f>
        <v>0</v>
      </c>
      <c r="L10" s="6" t="str">
        <f>IFERROR(VLOOKUP($B9,$B$2:$L10,8,FALSE),"")</f>
        <v/>
      </c>
      <c r="M10" s="10"/>
      <c r="N10" s="5"/>
      <c r="O10" s="16"/>
      <c r="P10" s="14"/>
      <c r="Q10" s="19">
        <v>0</v>
      </c>
    </row>
    <row r="11" spans="1:18" s="3" customFormat="1" ht="15" customHeight="1" x14ac:dyDescent="0.25">
      <c r="A11" s="20"/>
      <c r="B11" s="8"/>
      <c r="C11" s="8"/>
      <c r="D11" s="57" t="str">
        <f t="shared" si="1"/>
        <v>Oui</v>
      </c>
      <c r="E11" s="55"/>
      <c r="F11" s="62"/>
      <c r="G11" s="24" t="str">
        <f>IF(ISNA(IF(ISNA(VLOOKUP(E11,B$2:$G12,4,FALSE))=TRUE,VLOOKUP(F11,'Grille tarifaire'!$B$2:$F$64,5,FALSE),"")),"",IF(ISNA(VLOOKUP(E11,B$2:$G12,4,FALSE))=TRUE,VLOOKUP(F11,'Grille tarifaire'!$B$2:$F$64,5,FALSE),""))</f>
        <v/>
      </c>
      <c r="H11" s="23" t="str">
        <f t="shared" si="0"/>
        <v/>
      </c>
      <c r="I11" s="21"/>
      <c r="J11" s="26" t="str">
        <f t="array" ref="J11">IFERROR((SUMPRODUCT(($B$2:$B11=B11)*($I$2:$I11=I11))*$H11),"")</f>
        <v/>
      </c>
      <c r="K11" s="21">
        <f>COUNTIF(B$2:B11,B11)</f>
        <v>0</v>
      </c>
      <c r="L11" s="6" t="str">
        <f>IFERROR(VLOOKUP($B10,$B$2:$L11,8,FALSE),"")</f>
        <v/>
      </c>
      <c r="M11" s="10"/>
      <c r="N11" s="5"/>
      <c r="O11" s="16"/>
      <c r="P11" s="14"/>
      <c r="Q11" s="19"/>
    </row>
    <row r="12" spans="1:18" s="2" customFormat="1" ht="15" customHeight="1" x14ac:dyDescent="0.25">
      <c r="A12" s="34"/>
      <c r="B12" s="22"/>
      <c r="C12" s="22"/>
      <c r="D12" s="57" t="str">
        <f t="shared" si="1"/>
        <v>Oui</v>
      </c>
      <c r="E12" s="54"/>
      <c r="F12" s="62"/>
      <c r="G12" s="24" t="str">
        <f>IF(ISNA(IF(ISNA(VLOOKUP(E12,B$2:$G13,4,FALSE))=TRUE,VLOOKUP(F12,'Grille tarifaire'!$B$2:$F$64,5,FALSE),"")),"",IF(ISNA(VLOOKUP(E12,B$2:$G13,4,FALSE))=TRUE,VLOOKUP(F12,'Grille tarifaire'!$B$2:$F$64,5,FALSE),""))</f>
        <v/>
      </c>
      <c r="H12" s="23" t="str">
        <f t="shared" ref="H12:H25" si="2">IFERROR(G12/L12,"")</f>
        <v/>
      </c>
      <c r="I12" s="21"/>
      <c r="J12" s="26" t="str">
        <f t="array" ref="J12">IFERROR((SUMPRODUCT(($B$2:$B12=B12)*($I$2:$I12=I12))*$H12),"")</f>
        <v/>
      </c>
      <c r="K12" s="21">
        <f>COUNTIF(B$2:B12,B12)</f>
        <v>0</v>
      </c>
      <c r="L12" s="6" t="str">
        <f>IFERROR(VLOOKUP($B11,$B$2:$L12,8,FALSE),"")</f>
        <v/>
      </c>
      <c r="M12" s="10"/>
      <c r="N12" s="5"/>
      <c r="O12" s="16"/>
      <c r="P12" s="14"/>
      <c r="Q12" s="19"/>
    </row>
    <row r="13" spans="1:18" s="2" customFormat="1" ht="15" customHeight="1" x14ac:dyDescent="0.25">
      <c r="A13" s="20"/>
      <c r="B13" s="22"/>
      <c r="C13" s="22"/>
      <c r="D13" s="57" t="str">
        <f t="shared" si="1"/>
        <v>Oui</v>
      </c>
      <c r="E13" s="54"/>
      <c r="F13" s="62"/>
      <c r="G13" s="24" t="str">
        <f>IF(ISNA(IF(ISNA(VLOOKUP(E13,B$2:$G14,4,FALSE))=TRUE,VLOOKUP(F13,'Grille tarifaire'!$B$2:$F$64,5,FALSE),"")),"",IF(ISNA(VLOOKUP(E13,B$2:$G14,4,FALSE))=TRUE,VLOOKUP(F13,'Grille tarifaire'!$B$2:$F$64,5,FALSE),""))</f>
        <v/>
      </c>
      <c r="H13" s="23" t="str">
        <f t="shared" si="2"/>
        <v/>
      </c>
      <c r="I13" s="21"/>
      <c r="J13" s="26" t="str">
        <f t="array" ref="J13">IFERROR((SUMPRODUCT(($B$2:$B13=B13)*($I$2:$I13=I13))*$H13),"")</f>
        <v/>
      </c>
      <c r="K13" s="21">
        <f>COUNTIF(B$2:B13,B13)</f>
        <v>0</v>
      </c>
      <c r="L13" s="6" t="str">
        <f>IFERROR(VLOOKUP($B12,$B$2:$L13,8,FALSE),"")</f>
        <v/>
      </c>
      <c r="M13" s="10"/>
      <c r="N13" s="5"/>
      <c r="O13" s="16"/>
      <c r="P13" s="14"/>
      <c r="Q13" s="19"/>
    </row>
    <row r="14" spans="1:18" s="2" customFormat="1" ht="15" customHeight="1" x14ac:dyDescent="0.25">
      <c r="A14" s="20"/>
      <c r="B14" s="22"/>
      <c r="C14" s="22"/>
      <c r="D14" s="57" t="str">
        <f t="shared" si="1"/>
        <v>Oui</v>
      </c>
      <c r="E14" s="54"/>
      <c r="F14" s="62"/>
      <c r="G14" s="24" t="str">
        <f>IF(ISNA(IF(ISNA(VLOOKUP(E14,B$2:$G15,4,FALSE))=TRUE,VLOOKUP(F14,'Grille tarifaire'!$B$2:$F$64,5,FALSE),"")),"",IF(ISNA(VLOOKUP(E14,B$2:$G15,4,FALSE))=TRUE,VLOOKUP(F14,'Grille tarifaire'!$B$2:$F$64,5,FALSE),""))</f>
        <v/>
      </c>
      <c r="H14" s="23" t="str">
        <f t="shared" si="2"/>
        <v/>
      </c>
      <c r="I14" s="21"/>
      <c r="J14" s="26" t="str">
        <f t="array" ref="J14">IFERROR((SUMPRODUCT(($B$2:$B14=B14)*($I$2:$I14=I14))*$H14),"")</f>
        <v/>
      </c>
      <c r="K14" s="21">
        <f>COUNTIF(B$2:B14,B14)</f>
        <v>0</v>
      </c>
      <c r="L14" s="6" t="str">
        <f>IFERROR(VLOOKUP($B13,$B$2:$L14,8,FALSE),"")</f>
        <v/>
      </c>
      <c r="M14" s="10"/>
      <c r="N14" s="5"/>
      <c r="O14" s="16"/>
      <c r="P14" s="14"/>
      <c r="Q14" s="19"/>
    </row>
    <row r="15" spans="1:18" s="2" customFormat="1" ht="15" customHeight="1" x14ac:dyDescent="0.25">
      <c r="A15" s="20"/>
      <c r="B15" s="8"/>
      <c r="C15" s="8"/>
      <c r="D15" s="57" t="str">
        <f t="shared" si="1"/>
        <v>Oui</v>
      </c>
      <c r="E15" s="55"/>
      <c r="F15" s="62"/>
      <c r="G15" s="24" t="str">
        <f>IF(ISNA(IF(ISNA(VLOOKUP(E15,B$2:$G16,4,FALSE))=TRUE,VLOOKUP(F15,'Grille tarifaire'!$B$2:$F$64,5,FALSE),"")),"",IF(ISNA(VLOOKUP(E15,B$2:$G16,4,FALSE))=TRUE,VLOOKUP(F15,'Grille tarifaire'!$B$2:$F$64,5,FALSE),""))</f>
        <v/>
      </c>
      <c r="H15" s="23" t="str">
        <f t="shared" si="2"/>
        <v/>
      </c>
      <c r="I15" s="21"/>
      <c r="J15" s="26" t="str">
        <f t="array" ref="J15">IFERROR((SUMPRODUCT(($B$2:$B15=B15)*($I$2:$I15=I15))*$H15),"")</f>
        <v/>
      </c>
      <c r="K15" s="21">
        <f>COUNTIF(B$2:B15,B15)</f>
        <v>0</v>
      </c>
      <c r="L15" s="6" t="str">
        <f>IFERROR(VLOOKUP($B14,$B$2:$L15,8,FALSE),"")</f>
        <v/>
      </c>
      <c r="M15" s="10"/>
      <c r="N15" s="5"/>
      <c r="O15" s="16"/>
      <c r="P15" s="14"/>
      <c r="Q15" s="19"/>
    </row>
    <row r="16" spans="1:18" s="2" customFormat="1" ht="15" customHeight="1" x14ac:dyDescent="0.25">
      <c r="A16" s="20"/>
      <c r="B16" s="22"/>
      <c r="C16" s="22"/>
      <c r="D16" s="57" t="str">
        <f t="shared" si="1"/>
        <v>Oui</v>
      </c>
      <c r="E16" s="54"/>
      <c r="F16" s="62"/>
      <c r="G16" s="24" t="str">
        <f>IF(ISNA(IF(ISNA(VLOOKUP(E16,B$2:$G17,4,FALSE))=TRUE,VLOOKUP(F16,'Grille tarifaire'!$B$2:$F$64,5,FALSE),"")),"",IF(ISNA(VLOOKUP(E16,B$2:$G17,4,FALSE))=TRUE,VLOOKUP(F16,'Grille tarifaire'!$B$2:$F$64,5,FALSE),""))</f>
        <v/>
      </c>
      <c r="H16" s="23" t="str">
        <f t="shared" si="2"/>
        <v/>
      </c>
      <c r="I16" s="21"/>
      <c r="J16" s="26" t="str">
        <f t="array" ref="J16">IFERROR((SUMPRODUCT(($B$2:$B16=B16)*($I$2:$I16=I16))*$H16),"")</f>
        <v/>
      </c>
      <c r="K16" s="21">
        <f>COUNTIF(B$2:B16,B16)</f>
        <v>0</v>
      </c>
      <c r="L16" s="6" t="str">
        <f>IFERROR(VLOOKUP($B15,$B$2:$L16,8,FALSE),"")</f>
        <v/>
      </c>
      <c r="M16" s="10"/>
      <c r="N16" s="5"/>
      <c r="O16" s="16"/>
      <c r="P16" s="14"/>
      <c r="Q16" s="19"/>
    </row>
    <row r="17" spans="1:17" s="2" customFormat="1" ht="15" customHeight="1" x14ac:dyDescent="0.25">
      <c r="A17" s="20"/>
      <c r="B17" s="22"/>
      <c r="C17" s="22"/>
      <c r="D17" s="57" t="str">
        <f t="shared" si="1"/>
        <v>Oui</v>
      </c>
      <c r="E17" s="54"/>
      <c r="F17" s="62"/>
      <c r="G17" s="24" t="str">
        <f>IF(ISNA(IF(ISNA(VLOOKUP(E17,B$2:$G18,4,FALSE))=TRUE,VLOOKUP(F17,'Grille tarifaire'!$B$2:$F$64,5,FALSE),"")),"",IF(ISNA(VLOOKUP(E17,B$2:$G18,4,FALSE))=TRUE,VLOOKUP(F17,'Grille tarifaire'!$B$2:$F$64,5,FALSE),""))</f>
        <v/>
      </c>
      <c r="H17" s="23" t="str">
        <f t="shared" si="2"/>
        <v/>
      </c>
      <c r="I17" s="21"/>
      <c r="J17" s="26" t="str">
        <f t="array" ref="J17">IFERROR((SUMPRODUCT(($B$2:$B17=B17)*($I$2:$I17=I17))*$H17),"")</f>
        <v/>
      </c>
      <c r="K17" s="21">
        <f>COUNTIF(B$2:B17,B17)</f>
        <v>0</v>
      </c>
      <c r="L17" s="6" t="str">
        <f>IFERROR(VLOOKUP($B16,$B$2:$L17,8,FALSE),"")</f>
        <v/>
      </c>
      <c r="M17" s="10"/>
      <c r="N17" s="5"/>
      <c r="O17" s="16"/>
      <c r="P17" s="14"/>
      <c r="Q17" s="19"/>
    </row>
    <row r="18" spans="1:17" s="2" customFormat="1" ht="15" customHeight="1" x14ac:dyDescent="0.25">
      <c r="A18" s="20"/>
      <c r="B18" s="22"/>
      <c r="C18" s="22"/>
      <c r="D18" s="57" t="str">
        <f t="shared" si="1"/>
        <v>Oui</v>
      </c>
      <c r="E18" s="54"/>
      <c r="F18" s="62"/>
      <c r="G18" s="24" t="str">
        <f>IF(ISNA(IF(ISNA(VLOOKUP(E18,B$2:$G19,4,FALSE))=TRUE,VLOOKUP(F18,'Grille tarifaire'!$B$2:$F$64,5,FALSE),"")),"",IF(ISNA(VLOOKUP(E18,B$2:$G19,4,FALSE))=TRUE,VLOOKUP(F18,'Grille tarifaire'!$B$2:$F$64,5,FALSE),""))</f>
        <v/>
      </c>
      <c r="H18" s="23" t="str">
        <f t="shared" si="2"/>
        <v/>
      </c>
      <c r="I18" s="21"/>
      <c r="J18" s="26" t="str">
        <f t="array" ref="J18">IFERROR((SUMPRODUCT(($B$2:$B18=B18)*($I$2:$I18=I18))*$H18),"")</f>
        <v/>
      </c>
      <c r="K18" s="21">
        <f>COUNTIF(B$2:B18,B18)</f>
        <v>0</v>
      </c>
      <c r="L18" s="6" t="str">
        <f>IFERROR(VLOOKUP($B17,$B$2:$L18,8,FALSE),"")</f>
        <v/>
      </c>
      <c r="M18" s="10"/>
      <c r="N18" s="5"/>
      <c r="O18" s="16"/>
      <c r="P18" s="14"/>
      <c r="Q18" s="19"/>
    </row>
    <row r="19" spans="1:17" s="2" customFormat="1" ht="15" customHeight="1" x14ac:dyDescent="0.25">
      <c r="A19" s="20"/>
      <c r="B19" s="22"/>
      <c r="C19" s="22"/>
      <c r="D19" s="57" t="str">
        <f t="shared" si="1"/>
        <v>Oui</v>
      </c>
      <c r="E19" s="54"/>
      <c r="F19" s="62"/>
      <c r="G19" s="24" t="str">
        <f>IF(ISNA(IF(ISNA(VLOOKUP(E19,B$2:$G20,4,FALSE))=TRUE,VLOOKUP(F19,'Grille tarifaire'!$B$2:$F$64,5,FALSE),"")),"",IF(ISNA(VLOOKUP(E19,B$2:$G20,4,FALSE))=TRUE,VLOOKUP(F19,'Grille tarifaire'!$B$2:$F$64,5,FALSE),""))</f>
        <v/>
      </c>
      <c r="H19" s="23" t="str">
        <f t="shared" si="2"/>
        <v/>
      </c>
      <c r="I19" s="21"/>
      <c r="J19" s="26" t="str">
        <f t="array" ref="J19">IFERROR((SUMPRODUCT(($B$2:$B19=B19)*($I$2:$I19=I19))*$H19),"")</f>
        <v/>
      </c>
      <c r="K19" s="21">
        <f>COUNTIF(B$2:B19,B19)</f>
        <v>0</v>
      </c>
      <c r="L19" s="6" t="str">
        <f>IFERROR(VLOOKUP($B18,$B$2:$L19,8,FALSE),"")</f>
        <v/>
      </c>
      <c r="M19" s="10"/>
      <c r="N19" s="5"/>
      <c r="O19" s="16"/>
      <c r="P19" s="14"/>
      <c r="Q19" s="19"/>
    </row>
    <row r="20" spans="1:17" s="2" customFormat="1" ht="15" customHeight="1" x14ac:dyDescent="0.25">
      <c r="A20" s="20"/>
      <c r="B20" s="22"/>
      <c r="C20" s="22"/>
      <c r="D20" s="57" t="str">
        <f t="shared" si="1"/>
        <v>Oui</v>
      </c>
      <c r="E20" s="54"/>
      <c r="F20" s="62"/>
      <c r="G20" s="24" t="str">
        <f>IF(ISNA(IF(ISNA(VLOOKUP(E20,B$2:$G21,4,FALSE))=TRUE,VLOOKUP(F20,'Grille tarifaire'!$B$2:$F$64,5,FALSE),"")),"",IF(ISNA(VLOOKUP(E20,B$2:$G21,4,FALSE))=TRUE,VLOOKUP(F20,'Grille tarifaire'!$B$2:$F$64,5,FALSE),""))</f>
        <v/>
      </c>
      <c r="H20" s="23" t="str">
        <f t="shared" si="2"/>
        <v/>
      </c>
      <c r="I20" s="21"/>
      <c r="J20" s="26" t="str">
        <f t="array" ref="J20">IFERROR((SUMPRODUCT(($B$2:$B20=B20)*($I$2:$I20=I20))*$H20),"")</f>
        <v/>
      </c>
      <c r="K20" s="21">
        <f>COUNTIF(B$2:B20,B20)</f>
        <v>0</v>
      </c>
      <c r="L20" s="6" t="str">
        <f>IFERROR(VLOOKUP($B19,$B$2:$L20,8,FALSE),"")</f>
        <v/>
      </c>
      <c r="M20" s="10"/>
      <c r="N20" s="5"/>
      <c r="O20" s="16"/>
      <c r="P20" s="14"/>
      <c r="Q20" s="19"/>
    </row>
    <row r="21" spans="1:17" s="2" customFormat="1" ht="15" customHeight="1" x14ac:dyDescent="0.25">
      <c r="A21" s="20"/>
      <c r="B21" s="22"/>
      <c r="C21" s="22"/>
      <c r="D21" s="57" t="str">
        <f t="shared" si="1"/>
        <v>Oui</v>
      </c>
      <c r="E21" s="54"/>
      <c r="F21" s="62"/>
      <c r="G21" s="24" t="str">
        <f>IF(ISNA(IF(ISNA(VLOOKUP(E21,B$2:$G22,4,FALSE))=TRUE,VLOOKUP(F21,'Grille tarifaire'!$B$2:$F$64,5,FALSE),"")),"",IF(ISNA(VLOOKUP(E21,B$2:$G22,4,FALSE))=TRUE,VLOOKUP(F21,'Grille tarifaire'!$B$2:$F$64,5,FALSE),""))</f>
        <v/>
      </c>
      <c r="H21" s="23" t="str">
        <f t="shared" si="2"/>
        <v/>
      </c>
      <c r="I21" s="21"/>
      <c r="J21" s="26" t="str">
        <f t="array" ref="J21">IFERROR((SUMPRODUCT(($B$2:$B21=B21)*($I$2:$I21=I21))*$H21),"")</f>
        <v/>
      </c>
      <c r="K21" s="21">
        <f>COUNTIF(B$2:B21,B21)</f>
        <v>0</v>
      </c>
      <c r="L21" s="6" t="str">
        <f>IFERROR(VLOOKUP($B20,$B$2:$L21,8,FALSE),"")</f>
        <v/>
      </c>
      <c r="M21" s="10"/>
      <c r="N21" s="5"/>
      <c r="O21" s="16"/>
      <c r="P21" s="14"/>
      <c r="Q21" s="19"/>
    </row>
    <row r="22" spans="1:17" s="2" customFormat="1" ht="15" customHeight="1" x14ac:dyDescent="0.25">
      <c r="A22" s="20"/>
      <c r="B22" s="22"/>
      <c r="C22" s="22"/>
      <c r="D22" s="57" t="str">
        <f t="shared" si="1"/>
        <v>Oui</v>
      </c>
      <c r="E22" s="54"/>
      <c r="F22" s="62"/>
      <c r="G22" s="24" t="str">
        <f>IF(ISNA(IF(ISNA(VLOOKUP(E22,B$2:$G23,4,FALSE))=TRUE,VLOOKUP(F22,'Grille tarifaire'!$B$2:$F$64,5,FALSE),"")),"",IF(ISNA(VLOOKUP(E22,B$2:$G23,4,FALSE))=TRUE,VLOOKUP(F22,'Grille tarifaire'!$B$2:$F$64,5,FALSE),""))</f>
        <v/>
      </c>
      <c r="H22" s="23" t="str">
        <f t="shared" si="2"/>
        <v/>
      </c>
      <c r="I22" s="21"/>
      <c r="J22" s="26" t="str">
        <f t="array" ref="J22">IFERROR((SUMPRODUCT(($B$2:$B22=B22)*($I$2:$I22=I22))*$H22),"")</f>
        <v/>
      </c>
      <c r="K22" s="21">
        <f>COUNTIF(B$2:B22,B22)</f>
        <v>0</v>
      </c>
      <c r="L22" s="6" t="str">
        <f>IFERROR(VLOOKUP($B21,$B$2:$L22,8,FALSE),"")</f>
        <v/>
      </c>
      <c r="M22" s="10"/>
      <c r="N22" s="5"/>
      <c r="O22" s="16"/>
      <c r="P22" s="14"/>
      <c r="Q22" s="19"/>
    </row>
    <row r="23" spans="1:17" s="2" customFormat="1" ht="15" customHeight="1" x14ac:dyDescent="0.25">
      <c r="A23" s="20"/>
      <c r="B23" s="22"/>
      <c r="C23" s="22"/>
      <c r="D23" s="57" t="str">
        <f t="shared" si="1"/>
        <v>Oui</v>
      </c>
      <c r="E23" s="54"/>
      <c r="F23" s="62"/>
      <c r="G23" s="24" t="str">
        <f>IF(ISNA(IF(ISNA(VLOOKUP(E23,B$2:$G24,4,FALSE))=TRUE,VLOOKUP(F23,'Grille tarifaire'!$B$2:$F$64,5,FALSE),"")),"",IF(ISNA(VLOOKUP(E23,B$2:$G24,4,FALSE))=TRUE,VLOOKUP(F23,'Grille tarifaire'!$B$2:$F$64,5,FALSE),""))</f>
        <v/>
      </c>
      <c r="H23" s="23" t="str">
        <f t="shared" si="2"/>
        <v/>
      </c>
      <c r="I23" s="21"/>
      <c r="J23" s="26" t="str">
        <f t="array" ref="J23">IFERROR((SUMPRODUCT(($B$2:$B23=B23)*($I$2:$I23=I23))*$H23),"")</f>
        <v/>
      </c>
      <c r="K23" s="21">
        <f>COUNTIF(B$2:B23,B23)</f>
        <v>0</v>
      </c>
      <c r="L23" s="6" t="str">
        <f>IFERROR(VLOOKUP($B22,$B$2:$L23,8,FALSE),"")</f>
        <v/>
      </c>
      <c r="M23" s="10"/>
      <c r="N23" s="5"/>
      <c r="O23" s="16"/>
      <c r="P23" s="14"/>
      <c r="Q23" s="19"/>
    </row>
    <row r="24" spans="1:17" s="2" customFormat="1" ht="15" customHeight="1" x14ac:dyDescent="0.25">
      <c r="A24" s="20"/>
      <c r="B24" s="22"/>
      <c r="C24" s="22"/>
      <c r="D24" s="57" t="str">
        <f t="shared" si="1"/>
        <v>Oui</v>
      </c>
      <c r="E24" s="54"/>
      <c r="F24" s="62"/>
      <c r="G24" s="24" t="str">
        <f>IF(ISNA(IF(ISNA(VLOOKUP(E24,B$2:$G25,4,FALSE))=TRUE,VLOOKUP(F24,'Grille tarifaire'!$B$2:$F$64,5,FALSE),"")),"",IF(ISNA(VLOOKUP(E24,B$2:$G25,4,FALSE))=TRUE,VLOOKUP(F24,'Grille tarifaire'!$B$2:$F$64,5,FALSE),""))</f>
        <v/>
      </c>
      <c r="H24" s="23" t="str">
        <f t="shared" si="2"/>
        <v/>
      </c>
      <c r="I24" s="21"/>
      <c r="J24" s="26" t="str">
        <f t="array" ref="J24">IFERROR((SUMPRODUCT(($B$2:$B24=B24)*($I$2:$I24=I24))*$H24),"")</f>
        <v/>
      </c>
      <c r="K24" s="21">
        <f>COUNTIF(B$2:B24,B24)</f>
        <v>0</v>
      </c>
      <c r="L24" s="6" t="str">
        <f>IFERROR(VLOOKUP($B23,$B$2:$L24,8,FALSE),"")</f>
        <v/>
      </c>
      <c r="M24" s="10"/>
      <c r="N24" s="5"/>
      <c r="O24" s="16"/>
      <c r="P24" s="14"/>
      <c r="Q24" s="19"/>
    </row>
    <row r="25" spans="1:17" s="2" customFormat="1" ht="15" customHeight="1" x14ac:dyDescent="0.25">
      <c r="A25" s="20"/>
      <c r="B25" s="22"/>
      <c r="C25" s="22"/>
      <c r="D25" s="57" t="str">
        <f t="shared" si="1"/>
        <v>Oui</v>
      </c>
      <c r="E25" s="54"/>
      <c r="F25" s="62"/>
      <c r="G25" s="24" t="str">
        <f>IF(ISNA(IF(ISNA(VLOOKUP(E25,B$2:$G26,4,FALSE))=TRUE,VLOOKUP(F25,'Grille tarifaire'!$B$2:$F$64,5,FALSE),"")),"",IF(ISNA(VLOOKUP(E25,B$2:$G26,4,FALSE))=TRUE,VLOOKUP(F25,'Grille tarifaire'!$B$2:$F$64,5,FALSE),""))</f>
        <v/>
      </c>
      <c r="H25" s="23" t="str">
        <f t="shared" si="2"/>
        <v/>
      </c>
      <c r="I25" s="21"/>
      <c r="J25" s="26" t="str">
        <f t="array" ref="J25">IFERROR((SUMPRODUCT(($B$2:$B25=B25)*($I$2:$I25=I25))*$H25),"")</f>
        <v/>
      </c>
      <c r="K25" s="21">
        <f>COUNTIF(B$2:B25,B25)</f>
        <v>0</v>
      </c>
      <c r="L25" s="6" t="str">
        <f>IFERROR(VLOOKUP($B24,$B$2:$L25,8,FALSE),"")</f>
        <v/>
      </c>
      <c r="M25" s="10"/>
      <c r="N25" s="5"/>
      <c r="O25" s="16"/>
      <c r="P25" s="14"/>
      <c r="Q25" s="19"/>
    </row>
    <row r="26" spans="1:17" s="2" customFormat="1" ht="15" customHeight="1" x14ac:dyDescent="0.25">
      <c r="A26" s="13"/>
      <c r="G26" s="13"/>
      <c r="H26" s="13"/>
      <c r="P26" s="13"/>
      <c r="Q26" s="13"/>
    </row>
    <row r="27" spans="1:17" s="2" customFormat="1" ht="15" customHeight="1" x14ac:dyDescent="0.25">
      <c r="A27" s="13"/>
      <c r="G27" s="13"/>
      <c r="H27" s="13"/>
      <c r="P27" s="13"/>
      <c r="Q27" s="13"/>
    </row>
    <row r="28" spans="1:17" s="2" customFormat="1" ht="15" customHeight="1" x14ac:dyDescent="0.25">
      <c r="A28" s="13"/>
      <c r="G28" s="13"/>
      <c r="H28" s="13"/>
      <c r="P28" s="13"/>
      <c r="Q28" s="13"/>
    </row>
    <row r="29" spans="1:17" s="2" customFormat="1" ht="15" customHeight="1" x14ac:dyDescent="0.25">
      <c r="A29" s="13"/>
      <c r="G29" s="13"/>
      <c r="H29" s="13"/>
      <c r="P29" s="13"/>
      <c r="Q29" s="13"/>
    </row>
    <row r="30" spans="1:17" s="2" customFormat="1" ht="15" customHeight="1" x14ac:dyDescent="0.25">
      <c r="A30" s="13"/>
      <c r="G30" s="13"/>
      <c r="H30" s="13"/>
      <c r="P30" s="13"/>
      <c r="Q30" s="13"/>
    </row>
    <row r="31" spans="1:17" s="2" customFormat="1" ht="15" customHeight="1" x14ac:dyDescent="0.25">
      <c r="A31" s="13"/>
      <c r="G31" s="13"/>
      <c r="H31" s="13"/>
      <c r="P31" s="13"/>
      <c r="Q31" s="13"/>
    </row>
    <row r="32" spans="1:17" s="2" customFormat="1" ht="15" customHeight="1" x14ac:dyDescent="0.25">
      <c r="A32" s="13"/>
      <c r="G32" s="13"/>
      <c r="H32" s="13"/>
      <c r="P32" s="13"/>
      <c r="Q32" s="13"/>
    </row>
    <row r="33" spans="1:17" s="2" customFormat="1" ht="15" customHeight="1" x14ac:dyDescent="0.25">
      <c r="A33" s="13"/>
      <c r="G33" s="13"/>
      <c r="H33" s="13"/>
      <c r="P33" s="13"/>
      <c r="Q33" s="13"/>
    </row>
    <row r="34" spans="1:17" s="2" customFormat="1" ht="15" customHeight="1" x14ac:dyDescent="0.25">
      <c r="A34" s="13"/>
      <c r="G34" s="13"/>
      <c r="H34" s="13"/>
      <c r="P34" s="13"/>
      <c r="Q34" s="13"/>
    </row>
    <row r="35" spans="1:17" s="2" customFormat="1" ht="15" customHeight="1" x14ac:dyDescent="0.25">
      <c r="A35" s="13"/>
      <c r="G35" s="13"/>
      <c r="H35" s="13"/>
      <c r="P35" s="13"/>
      <c r="Q35" s="13"/>
    </row>
    <row r="36" spans="1:17" s="2" customFormat="1" ht="15" customHeight="1" x14ac:dyDescent="0.25">
      <c r="A36" s="13"/>
      <c r="G36" s="13"/>
      <c r="H36" s="13"/>
      <c r="P36" s="13"/>
      <c r="Q36" s="13"/>
    </row>
    <row r="37" spans="1:17" s="2" customFormat="1" ht="15" customHeight="1" x14ac:dyDescent="0.25">
      <c r="A37" s="13"/>
      <c r="G37" s="13"/>
      <c r="H37" s="13"/>
      <c r="P37" s="13"/>
      <c r="Q37" s="13"/>
    </row>
    <row r="38" spans="1:17" s="2" customFormat="1" ht="15" customHeight="1" x14ac:dyDescent="0.25">
      <c r="A38" s="13"/>
      <c r="G38" s="13"/>
      <c r="H38" s="13"/>
      <c r="P38" s="13"/>
      <c r="Q38" s="13"/>
    </row>
    <row r="39" spans="1:17" s="2" customFormat="1" ht="15" customHeight="1" x14ac:dyDescent="0.25">
      <c r="A39" s="13"/>
      <c r="G39" s="13"/>
      <c r="H39" s="13"/>
      <c r="P39" s="13"/>
      <c r="Q39" s="13"/>
    </row>
    <row r="40" spans="1:17" s="2" customFormat="1" ht="15" customHeight="1" x14ac:dyDescent="0.25">
      <c r="A40" s="13"/>
      <c r="G40" s="13"/>
      <c r="H40" s="13"/>
      <c r="P40" s="13"/>
      <c r="Q40" s="13"/>
    </row>
    <row r="41" spans="1:17" s="2" customFormat="1" ht="15" customHeight="1" x14ac:dyDescent="0.25">
      <c r="A41" s="13"/>
      <c r="G41" s="13"/>
      <c r="H41" s="13"/>
      <c r="P41" s="13"/>
      <c r="Q41" s="13"/>
    </row>
    <row r="42" spans="1:17" s="2" customFormat="1" ht="15" customHeight="1" x14ac:dyDescent="0.25">
      <c r="A42" s="13"/>
      <c r="G42" s="13"/>
      <c r="H42" s="13"/>
      <c r="P42" s="13"/>
      <c r="Q42" s="13"/>
    </row>
    <row r="43" spans="1:17" s="2" customFormat="1" ht="15" customHeight="1" x14ac:dyDescent="0.25">
      <c r="A43" s="13"/>
      <c r="G43" s="13"/>
      <c r="H43" s="13"/>
      <c r="P43" s="13"/>
      <c r="Q43" s="13"/>
    </row>
    <row r="44" spans="1:17" s="2" customFormat="1" ht="15" customHeight="1" x14ac:dyDescent="0.25">
      <c r="A44" s="13"/>
      <c r="G44" s="13"/>
      <c r="H44" s="13"/>
      <c r="P44" s="13"/>
      <c r="Q44" s="13"/>
    </row>
    <row r="45" spans="1:17" s="2" customFormat="1" ht="15" customHeight="1" x14ac:dyDescent="0.25">
      <c r="A45" s="13"/>
      <c r="G45" s="13"/>
      <c r="H45" s="13"/>
      <c r="P45" s="13"/>
      <c r="Q45" s="13"/>
    </row>
    <row r="46" spans="1:17" s="2" customFormat="1" ht="15" customHeight="1" x14ac:dyDescent="0.25">
      <c r="A46" s="13"/>
      <c r="G46" s="13"/>
      <c r="H46" s="13"/>
      <c r="P46" s="13"/>
      <c r="Q46" s="13"/>
    </row>
    <row r="47" spans="1:17" s="2" customFormat="1" ht="15" customHeight="1" x14ac:dyDescent="0.25">
      <c r="A47" s="13"/>
      <c r="G47" s="13"/>
      <c r="H47" s="13"/>
      <c r="P47" s="13"/>
      <c r="Q47" s="13"/>
    </row>
    <row r="48" spans="1:17" s="2" customFormat="1" ht="15" customHeight="1" x14ac:dyDescent="0.25">
      <c r="A48" s="13"/>
      <c r="G48" s="13"/>
      <c r="H48" s="13"/>
      <c r="P48" s="13"/>
      <c r="Q48" s="13"/>
    </row>
    <row r="49" spans="1:17" s="2" customFormat="1" ht="15" customHeight="1" x14ac:dyDescent="0.25">
      <c r="A49" s="13"/>
      <c r="G49" s="13"/>
      <c r="H49" s="13"/>
      <c r="P49" s="13"/>
      <c r="Q49" s="13"/>
    </row>
    <row r="50" spans="1:17" s="2" customFormat="1" ht="15" customHeight="1" x14ac:dyDescent="0.25">
      <c r="A50" s="13"/>
      <c r="G50" s="13"/>
      <c r="H50" s="13"/>
      <c r="P50" s="13"/>
      <c r="Q50" s="13"/>
    </row>
    <row r="51" spans="1:17" s="2" customFormat="1" ht="15" customHeight="1" x14ac:dyDescent="0.25">
      <c r="A51" s="13"/>
      <c r="G51" s="13"/>
      <c r="H51" s="13"/>
      <c r="P51" s="13"/>
      <c r="Q51" s="13"/>
    </row>
    <row r="52" spans="1:17" s="2" customFormat="1" ht="15" customHeight="1" x14ac:dyDescent="0.25">
      <c r="A52" s="13"/>
      <c r="G52" s="13"/>
      <c r="H52" s="13"/>
      <c r="P52" s="13"/>
      <c r="Q52" s="13"/>
    </row>
    <row r="53" spans="1:17" s="2" customFormat="1" ht="15" customHeight="1" x14ac:dyDescent="0.25">
      <c r="A53" s="13"/>
      <c r="G53" s="13"/>
      <c r="H53" s="13"/>
      <c r="P53" s="13"/>
      <c r="Q53" s="13"/>
    </row>
    <row r="54" spans="1:17" s="2" customFormat="1" ht="15" customHeight="1" x14ac:dyDescent="0.25">
      <c r="A54" s="13"/>
      <c r="G54" s="13"/>
      <c r="H54" s="13"/>
      <c r="P54" s="13"/>
      <c r="Q54" s="13"/>
    </row>
    <row r="55" spans="1:17" s="2" customFormat="1" ht="15" customHeight="1" x14ac:dyDescent="0.25">
      <c r="A55" s="13"/>
      <c r="G55" s="13"/>
      <c r="H55" s="13"/>
      <c r="P55" s="13"/>
      <c r="Q55" s="13"/>
    </row>
    <row r="56" spans="1:17" s="2" customFormat="1" ht="15" customHeight="1" x14ac:dyDescent="0.25">
      <c r="A56" s="13"/>
      <c r="G56" s="13"/>
      <c r="H56" s="13"/>
      <c r="P56" s="13"/>
      <c r="Q56" s="13"/>
    </row>
    <row r="57" spans="1:17" s="2" customFormat="1" ht="15" customHeight="1" x14ac:dyDescent="0.25">
      <c r="A57" s="13"/>
      <c r="G57" s="13"/>
      <c r="H57" s="13"/>
      <c r="P57" s="13"/>
      <c r="Q57" s="13"/>
    </row>
    <row r="58" spans="1:17" s="2" customFormat="1" ht="15" customHeight="1" x14ac:dyDescent="0.25">
      <c r="A58" s="13"/>
      <c r="G58" s="13"/>
      <c r="H58" s="13"/>
      <c r="P58" s="13"/>
      <c r="Q58" s="13"/>
    </row>
    <row r="59" spans="1:17" s="2" customFormat="1" ht="15" customHeight="1" x14ac:dyDescent="0.25">
      <c r="A59" s="13"/>
      <c r="G59" s="13"/>
      <c r="H59" s="13"/>
      <c r="P59" s="13"/>
      <c r="Q59" s="13"/>
    </row>
    <row r="60" spans="1:17" s="2" customFormat="1" ht="15" customHeight="1" x14ac:dyDescent="0.25">
      <c r="A60" s="13"/>
      <c r="G60" s="13"/>
      <c r="H60" s="13"/>
      <c r="P60" s="13"/>
      <c r="Q60" s="13"/>
    </row>
    <row r="61" spans="1:17" s="2" customFormat="1" ht="15" customHeight="1" x14ac:dyDescent="0.25">
      <c r="A61" s="13"/>
      <c r="G61" s="13"/>
      <c r="H61" s="13"/>
      <c r="P61" s="13"/>
      <c r="Q61" s="13"/>
    </row>
    <row r="62" spans="1:17" s="2" customFormat="1" ht="15" customHeight="1" x14ac:dyDescent="0.25">
      <c r="A62" s="13"/>
      <c r="G62" s="13"/>
      <c r="H62" s="13"/>
      <c r="P62" s="13"/>
      <c r="Q62" s="13"/>
    </row>
    <row r="63" spans="1:17" s="2" customFormat="1" ht="15" customHeight="1" x14ac:dyDescent="0.25">
      <c r="A63" s="13"/>
      <c r="G63" s="13"/>
      <c r="H63" s="13"/>
      <c r="P63" s="13"/>
      <c r="Q63" s="13"/>
    </row>
    <row r="64" spans="1:17" s="2" customFormat="1" ht="15" customHeight="1" x14ac:dyDescent="0.25">
      <c r="A64" s="13"/>
      <c r="G64" s="13"/>
      <c r="H64" s="13"/>
      <c r="P64" s="13"/>
      <c r="Q64" s="13"/>
    </row>
    <row r="65" spans="1:17" s="2" customFormat="1" ht="15" customHeight="1" x14ac:dyDescent="0.25">
      <c r="A65" s="13"/>
      <c r="G65" s="13"/>
      <c r="H65" s="13"/>
      <c r="P65" s="13"/>
      <c r="Q65" s="13"/>
    </row>
    <row r="66" spans="1:17" s="2" customFormat="1" ht="15" customHeight="1" x14ac:dyDescent="0.25">
      <c r="A66" s="13"/>
      <c r="G66" s="13"/>
      <c r="H66" s="13"/>
      <c r="P66" s="13"/>
      <c r="Q66" s="13"/>
    </row>
    <row r="67" spans="1:17" s="2" customFormat="1" ht="15" customHeight="1" x14ac:dyDescent="0.25">
      <c r="A67" s="13"/>
      <c r="G67" s="13"/>
      <c r="H67" s="13"/>
      <c r="P67" s="13"/>
      <c r="Q67" s="13"/>
    </row>
    <row r="68" spans="1:17" s="2" customFormat="1" ht="15" customHeight="1" x14ac:dyDescent="0.25">
      <c r="A68" s="13"/>
      <c r="G68" s="13"/>
      <c r="H68" s="13"/>
      <c r="P68" s="13"/>
      <c r="Q68" s="13"/>
    </row>
    <row r="69" spans="1:17" s="2" customFormat="1" ht="15" customHeight="1" x14ac:dyDescent="0.25">
      <c r="A69" s="13"/>
      <c r="G69" s="13"/>
      <c r="H69" s="13"/>
      <c r="P69" s="13"/>
      <c r="Q69" s="13"/>
    </row>
    <row r="70" spans="1:17" s="2" customFormat="1" ht="15" customHeight="1" x14ac:dyDescent="0.25">
      <c r="A70" s="13"/>
      <c r="G70" s="13"/>
      <c r="H70" s="13"/>
      <c r="P70" s="13"/>
      <c r="Q70" s="13"/>
    </row>
    <row r="71" spans="1:17" s="2" customFormat="1" ht="15" customHeight="1" x14ac:dyDescent="0.25">
      <c r="A71" s="13"/>
      <c r="G71" s="13"/>
      <c r="H71" s="13"/>
      <c r="P71" s="13"/>
      <c r="Q71" s="13"/>
    </row>
    <row r="72" spans="1:17" s="2" customFormat="1" ht="15" customHeight="1" x14ac:dyDescent="0.25">
      <c r="A72" s="13"/>
      <c r="G72" s="13"/>
      <c r="H72" s="13"/>
      <c r="P72" s="13"/>
      <c r="Q72" s="13"/>
    </row>
    <row r="73" spans="1:17" s="2" customFormat="1" ht="15" customHeight="1" x14ac:dyDescent="0.25">
      <c r="A73" s="13"/>
      <c r="G73" s="13"/>
      <c r="H73" s="13"/>
      <c r="P73" s="13"/>
      <c r="Q73" s="13"/>
    </row>
    <row r="74" spans="1:17" s="2" customFormat="1" ht="15" customHeight="1" x14ac:dyDescent="0.25">
      <c r="A74" s="13"/>
      <c r="G74" s="13"/>
      <c r="H74" s="13"/>
      <c r="P74" s="13"/>
      <c r="Q74" s="13"/>
    </row>
    <row r="75" spans="1:17" s="2" customFormat="1" ht="15" customHeight="1" x14ac:dyDescent="0.25">
      <c r="A75" s="13"/>
      <c r="G75" s="13"/>
      <c r="H75" s="13"/>
      <c r="P75" s="13"/>
      <c r="Q75" s="13"/>
    </row>
    <row r="76" spans="1:17" s="2" customFormat="1" ht="15" customHeight="1" x14ac:dyDescent="0.25">
      <c r="A76" s="13"/>
      <c r="G76" s="13"/>
      <c r="H76" s="13"/>
      <c r="P76" s="13"/>
      <c r="Q76" s="13"/>
    </row>
    <row r="77" spans="1:17" s="2" customFormat="1" ht="15" customHeight="1" x14ac:dyDescent="0.25">
      <c r="A77" s="13"/>
      <c r="G77" s="13"/>
      <c r="H77" s="13"/>
      <c r="P77" s="13"/>
      <c r="Q77" s="13"/>
    </row>
    <row r="78" spans="1:17" s="2" customFormat="1" ht="15" customHeight="1" x14ac:dyDescent="0.25">
      <c r="A78" s="13"/>
      <c r="G78" s="13"/>
      <c r="H78" s="13"/>
      <c r="P78" s="13"/>
      <c r="Q78" s="13"/>
    </row>
    <row r="79" spans="1:17" s="2" customFormat="1" ht="15" customHeight="1" x14ac:dyDescent="0.25">
      <c r="A79" s="13"/>
      <c r="G79" s="13"/>
      <c r="H79" s="13"/>
      <c r="P79" s="13"/>
      <c r="Q79" s="13"/>
    </row>
    <row r="80" spans="1:17" s="2" customFormat="1" ht="15" customHeight="1" x14ac:dyDescent="0.25">
      <c r="A80" s="13"/>
      <c r="G80" s="13"/>
      <c r="H80" s="13"/>
      <c r="P80" s="13"/>
      <c r="Q80" s="13"/>
    </row>
    <row r="81" spans="1:17" s="2" customFormat="1" ht="15" customHeight="1" x14ac:dyDescent="0.25">
      <c r="A81" s="13"/>
      <c r="G81" s="13"/>
      <c r="H81" s="13"/>
      <c r="P81" s="13"/>
      <c r="Q81" s="13"/>
    </row>
    <row r="82" spans="1:17" s="2" customFormat="1" ht="15" customHeight="1" x14ac:dyDescent="0.25">
      <c r="A82" s="13"/>
      <c r="G82" s="13"/>
      <c r="H82" s="13"/>
      <c r="P82" s="13"/>
      <c r="Q82" s="13"/>
    </row>
    <row r="83" spans="1:17" s="2" customFormat="1" ht="15" customHeight="1" x14ac:dyDescent="0.25">
      <c r="A83" s="13"/>
      <c r="G83" s="13"/>
      <c r="H83" s="13"/>
      <c r="P83" s="13"/>
      <c r="Q83" s="13"/>
    </row>
    <row r="84" spans="1:17" s="2" customFormat="1" ht="15" customHeight="1" x14ac:dyDescent="0.25">
      <c r="A84" s="13"/>
      <c r="G84" s="13"/>
      <c r="H84" s="13"/>
      <c r="P84" s="13"/>
      <c r="Q84" s="13"/>
    </row>
    <row r="85" spans="1:17" s="2" customFormat="1" ht="15" customHeight="1" x14ac:dyDescent="0.25">
      <c r="A85" s="13"/>
      <c r="G85" s="13"/>
      <c r="H85" s="13"/>
      <c r="P85" s="13"/>
      <c r="Q85" s="13"/>
    </row>
    <row r="86" spans="1:17" s="2" customFormat="1" ht="15" customHeight="1" x14ac:dyDescent="0.25">
      <c r="A86" s="13"/>
      <c r="G86" s="13"/>
      <c r="H86" s="13"/>
      <c r="P86" s="13"/>
      <c r="Q86" s="13"/>
    </row>
    <row r="87" spans="1:17" s="2" customFormat="1" ht="15" customHeight="1" x14ac:dyDescent="0.25">
      <c r="A87" s="13"/>
      <c r="G87" s="13"/>
      <c r="H87" s="13"/>
      <c r="P87" s="13"/>
      <c r="Q87" s="13"/>
    </row>
    <row r="88" spans="1:17" s="2" customFormat="1" ht="15" customHeight="1" x14ac:dyDescent="0.25">
      <c r="A88" s="13"/>
      <c r="G88" s="13"/>
      <c r="H88" s="13"/>
      <c r="P88" s="13"/>
      <c r="Q88" s="13"/>
    </row>
    <row r="89" spans="1:17" s="2" customFormat="1" ht="15" customHeight="1" x14ac:dyDescent="0.25">
      <c r="A89" s="13"/>
      <c r="G89" s="13"/>
      <c r="H89" s="13"/>
      <c r="P89" s="13"/>
      <c r="Q89" s="13"/>
    </row>
    <row r="90" spans="1:17" s="2" customFormat="1" ht="15" customHeight="1" x14ac:dyDescent="0.25">
      <c r="A90" s="13"/>
      <c r="G90" s="13"/>
      <c r="H90" s="13"/>
      <c r="P90" s="13"/>
      <c r="Q90" s="13"/>
    </row>
    <row r="91" spans="1:17" s="2" customFormat="1" ht="15" customHeight="1" x14ac:dyDescent="0.25">
      <c r="A91" s="13"/>
      <c r="G91" s="13"/>
      <c r="H91" s="13"/>
      <c r="P91" s="13"/>
      <c r="Q91" s="13"/>
    </row>
    <row r="92" spans="1:17" s="2" customFormat="1" ht="15" customHeight="1" x14ac:dyDescent="0.25">
      <c r="A92" s="13"/>
      <c r="G92" s="13"/>
      <c r="H92" s="13"/>
      <c r="P92" s="13"/>
      <c r="Q92" s="13"/>
    </row>
    <row r="93" spans="1:17" s="2" customFormat="1" ht="15" customHeight="1" x14ac:dyDescent="0.25">
      <c r="A93" s="13"/>
      <c r="G93" s="13"/>
      <c r="H93" s="13"/>
      <c r="P93" s="13"/>
      <c r="Q93" s="13"/>
    </row>
    <row r="94" spans="1:17" s="2" customFormat="1" ht="15" customHeight="1" x14ac:dyDescent="0.25">
      <c r="A94" s="13"/>
      <c r="G94" s="13"/>
      <c r="H94" s="13"/>
      <c r="P94" s="13"/>
      <c r="Q94" s="13"/>
    </row>
    <row r="95" spans="1:17" s="2" customFormat="1" ht="15" customHeight="1" x14ac:dyDescent="0.25">
      <c r="A95" s="13"/>
      <c r="G95" s="13"/>
      <c r="H95" s="13"/>
      <c r="P95" s="13"/>
      <c r="Q95" s="13"/>
    </row>
    <row r="96" spans="1:17" s="2" customFormat="1" ht="15" customHeight="1" x14ac:dyDescent="0.25">
      <c r="A96" s="13"/>
      <c r="G96" s="13"/>
      <c r="H96" s="13"/>
      <c r="P96" s="13"/>
      <c r="Q96" s="13"/>
    </row>
    <row r="97" spans="1:17" s="2" customFormat="1" ht="15" customHeight="1" x14ac:dyDescent="0.25">
      <c r="A97" s="13"/>
      <c r="G97" s="13"/>
      <c r="H97" s="13"/>
      <c r="P97" s="13"/>
      <c r="Q97" s="13"/>
    </row>
    <row r="98" spans="1:17" s="2" customFormat="1" ht="15" customHeight="1" x14ac:dyDescent="0.25">
      <c r="A98" s="13"/>
      <c r="G98" s="13"/>
      <c r="H98" s="13"/>
      <c r="P98" s="13"/>
      <c r="Q98" s="13"/>
    </row>
    <row r="99" spans="1:17" s="2" customFormat="1" ht="15" customHeight="1" x14ac:dyDescent="0.25">
      <c r="A99" s="13"/>
      <c r="G99" s="13"/>
      <c r="H99" s="13"/>
      <c r="P99" s="13"/>
      <c r="Q99" s="13"/>
    </row>
    <row r="100" spans="1:17" s="2" customFormat="1" ht="15" customHeight="1" x14ac:dyDescent="0.25">
      <c r="A100" s="13"/>
      <c r="G100" s="13"/>
      <c r="H100" s="13"/>
      <c r="P100" s="13"/>
      <c r="Q100" s="13"/>
    </row>
    <row r="101" spans="1:17" s="2" customFormat="1" ht="15" customHeight="1" x14ac:dyDescent="0.25">
      <c r="A101" s="13"/>
      <c r="G101" s="13"/>
      <c r="H101" s="13"/>
      <c r="P101" s="13"/>
      <c r="Q101" s="13"/>
    </row>
    <row r="102" spans="1:17" s="2" customFormat="1" ht="15" customHeight="1" x14ac:dyDescent="0.25">
      <c r="A102" s="13"/>
      <c r="G102" s="13"/>
      <c r="H102" s="13"/>
      <c r="P102" s="13"/>
      <c r="Q102" s="13"/>
    </row>
    <row r="103" spans="1:17" s="2" customFormat="1" ht="15" customHeight="1" x14ac:dyDescent="0.25">
      <c r="A103" s="13"/>
      <c r="G103" s="13"/>
      <c r="H103" s="13"/>
      <c r="P103" s="13"/>
      <c r="Q103" s="13"/>
    </row>
    <row r="104" spans="1:17" s="2" customFormat="1" ht="15" customHeight="1" x14ac:dyDescent="0.25">
      <c r="A104" s="13"/>
      <c r="G104" s="13"/>
      <c r="H104" s="13"/>
      <c r="P104" s="13"/>
      <c r="Q104" s="13"/>
    </row>
    <row r="105" spans="1:17" s="2" customFormat="1" ht="15" customHeight="1" x14ac:dyDescent="0.25">
      <c r="A105" s="13"/>
      <c r="G105" s="13"/>
      <c r="H105" s="13"/>
      <c r="P105" s="13"/>
      <c r="Q105" s="13"/>
    </row>
    <row r="106" spans="1:17" s="2" customFormat="1" ht="15" customHeight="1" x14ac:dyDescent="0.25">
      <c r="A106" s="13"/>
      <c r="G106" s="13"/>
      <c r="H106" s="13"/>
      <c r="P106" s="13"/>
      <c r="Q106" s="13"/>
    </row>
    <row r="107" spans="1:17" s="2" customFormat="1" ht="15" customHeight="1" x14ac:dyDescent="0.25">
      <c r="A107" s="13"/>
      <c r="G107" s="13"/>
      <c r="H107" s="13"/>
      <c r="P107" s="13"/>
      <c r="Q107" s="13"/>
    </row>
    <row r="108" spans="1:17" s="2" customFormat="1" ht="15" customHeight="1" x14ac:dyDescent="0.25">
      <c r="A108" s="13"/>
      <c r="G108" s="13"/>
      <c r="H108" s="13"/>
      <c r="P108" s="13"/>
      <c r="Q108" s="13"/>
    </row>
    <row r="109" spans="1:17" s="2" customFormat="1" ht="15" customHeight="1" x14ac:dyDescent="0.25">
      <c r="A109" s="13"/>
      <c r="G109" s="13"/>
      <c r="H109" s="13"/>
      <c r="P109" s="13"/>
      <c r="Q109" s="13"/>
    </row>
    <row r="110" spans="1:17" s="2" customFormat="1" ht="15" customHeight="1" x14ac:dyDescent="0.25">
      <c r="A110" s="13"/>
      <c r="G110" s="13"/>
      <c r="H110" s="13"/>
      <c r="P110" s="13"/>
      <c r="Q110" s="13"/>
    </row>
    <row r="111" spans="1:17" s="2" customFormat="1" ht="15" customHeight="1" x14ac:dyDescent="0.25">
      <c r="A111" s="13"/>
      <c r="G111" s="13"/>
      <c r="H111" s="13"/>
      <c r="P111" s="13"/>
      <c r="Q111" s="13"/>
    </row>
    <row r="112" spans="1:17" s="2" customFormat="1" ht="15" customHeight="1" x14ac:dyDescent="0.25">
      <c r="A112" s="13"/>
      <c r="G112" s="13"/>
      <c r="H112" s="13"/>
      <c r="P112" s="13"/>
      <c r="Q112" s="13"/>
    </row>
    <row r="113" spans="1:17" s="2" customFormat="1" ht="15" customHeight="1" x14ac:dyDescent="0.25">
      <c r="A113" s="13"/>
      <c r="G113" s="13"/>
      <c r="H113" s="13"/>
      <c r="P113" s="13"/>
      <c r="Q113" s="13"/>
    </row>
    <row r="114" spans="1:17" s="2" customFormat="1" ht="15" customHeight="1" x14ac:dyDescent="0.25">
      <c r="A114" s="13"/>
      <c r="G114" s="13"/>
      <c r="H114" s="13"/>
      <c r="P114" s="13"/>
      <c r="Q114" s="13"/>
    </row>
    <row r="115" spans="1:17" s="2" customFormat="1" ht="15" customHeight="1" x14ac:dyDescent="0.25">
      <c r="A115" s="13"/>
      <c r="G115" s="13"/>
      <c r="H115" s="13"/>
      <c r="P115" s="13"/>
      <c r="Q115" s="13"/>
    </row>
    <row r="116" spans="1:17" s="2" customFormat="1" ht="15" customHeight="1" x14ac:dyDescent="0.25">
      <c r="A116" s="13"/>
      <c r="G116" s="13"/>
      <c r="H116" s="13"/>
      <c r="P116" s="13"/>
      <c r="Q116" s="13"/>
    </row>
    <row r="117" spans="1:17" s="2" customFormat="1" ht="15" customHeight="1" x14ac:dyDescent="0.25">
      <c r="A117" s="13"/>
      <c r="G117" s="13"/>
      <c r="H117" s="13"/>
      <c r="P117" s="13"/>
      <c r="Q117" s="13"/>
    </row>
    <row r="118" spans="1:17" s="2" customFormat="1" ht="15" customHeight="1" x14ac:dyDescent="0.25">
      <c r="A118" s="13"/>
      <c r="G118" s="13"/>
      <c r="H118" s="13"/>
      <c r="P118" s="13"/>
      <c r="Q118" s="13"/>
    </row>
    <row r="119" spans="1:17" s="2" customFormat="1" ht="15" customHeight="1" x14ac:dyDescent="0.25">
      <c r="A119" s="13"/>
      <c r="G119" s="13"/>
      <c r="H119" s="13"/>
      <c r="P119" s="13"/>
      <c r="Q119" s="13"/>
    </row>
    <row r="120" spans="1:17" s="2" customFormat="1" ht="15" customHeight="1" x14ac:dyDescent="0.25">
      <c r="A120" s="13"/>
      <c r="G120" s="13"/>
      <c r="H120" s="13"/>
      <c r="P120" s="13"/>
      <c r="Q120" s="13"/>
    </row>
    <row r="121" spans="1:17" s="2" customFormat="1" ht="15" customHeight="1" x14ac:dyDescent="0.25">
      <c r="A121" s="13"/>
      <c r="G121" s="13"/>
      <c r="H121" s="13"/>
      <c r="P121" s="13"/>
      <c r="Q121" s="13"/>
    </row>
    <row r="122" spans="1:17" s="2" customFormat="1" ht="15" customHeight="1" x14ac:dyDescent="0.25">
      <c r="A122" s="13"/>
      <c r="G122" s="13"/>
      <c r="H122" s="13"/>
      <c r="P122" s="13"/>
      <c r="Q122" s="13"/>
    </row>
    <row r="123" spans="1:17" s="2" customFormat="1" ht="15" customHeight="1" x14ac:dyDescent="0.25">
      <c r="A123" s="13"/>
      <c r="G123" s="13"/>
      <c r="H123" s="13"/>
      <c r="P123" s="13"/>
      <c r="Q123" s="13"/>
    </row>
    <row r="124" spans="1:17" s="2" customFormat="1" ht="15" customHeight="1" x14ac:dyDescent="0.25">
      <c r="A124" s="13"/>
      <c r="G124" s="13"/>
      <c r="H124" s="13"/>
      <c r="P124" s="13"/>
      <c r="Q124" s="13"/>
    </row>
    <row r="125" spans="1:17" s="2" customFormat="1" ht="15" customHeight="1" x14ac:dyDescent="0.25">
      <c r="A125" s="13"/>
      <c r="G125" s="13"/>
      <c r="H125" s="13"/>
      <c r="P125" s="13"/>
      <c r="Q125" s="13"/>
    </row>
    <row r="126" spans="1:17" s="2" customFormat="1" ht="15" customHeight="1" x14ac:dyDescent="0.25">
      <c r="A126" s="13"/>
      <c r="G126" s="13"/>
      <c r="H126" s="13"/>
      <c r="P126" s="13"/>
      <c r="Q126" s="13"/>
    </row>
    <row r="127" spans="1:17" s="2" customFormat="1" ht="15" customHeight="1" x14ac:dyDescent="0.25">
      <c r="A127" s="13"/>
      <c r="G127" s="13"/>
      <c r="H127" s="13"/>
      <c r="P127" s="13"/>
      <c r="Q127" s="13"/>
    </row>
    <row r="128" spans="1:17" s="2" customFormat="1" ht="15" customHeight="1" x14ac:dyDescent="0.25">
      <c r="A128" s="13"/>
      <c r="G128" s="13"/>
      <c r="H128" s="13"/>
      <c r="P128" s="13"/>
      <c r="Q128" s="13"/>
    </row>
    <row r="129" spans="1:17" s="2" customFormat="1" ht="15" customHeight="1" x14ac:dyDescent="0.25">
      <c r="A129" s="13"/>
      <c r="G129" s="13"/>
      <c r="H129" s="13"/>
      <c r="P129" s="13"/>
      <c r="Q129" s="13"/>
    </row>
    <row r="130" spans="1:17" s="2" customFormat="1" ht="15" customHeight="1" x14ac:dyDescent="0.25">
      <c r="A130" s="13"/>
      <c r="G130" s="13"/>
      <c r="H130" s="13"/>
      <c r="P130" s="13"/>
      <c r="Q130" s="13"/>
    </row>
    <row r="131" spans="1:17" s="2" customFormat="1" ht="15" customHeight="1" x14ac:dyDescent="0.25">
      <c r="A131" s="13"/>
      <c r="G131" s="13"/>
      <c r="H131" s="13"/>
      <c r="P131" s="13"/>
      <c r="Q131" s="13"/>
    </row>
    <row r="132" spans="1:17" s="2" customFormat="1" ht="15" customHeight="1" x14ac:dyDescent="0.25">
      <c r="A132" s="13"/>
      <c r="G132" s="13"/>
      <c r="H132" s="13"/>
      <c r="P132" s="13"/>
      <c r="Q132" s="13"/>
    </row>
    <row r="133" spans="1:17" s="2" customFormat="1" ht="15" customHeight="1" x14ac:dyDescent="0.25">
      <c r="A133" s="13"/>
      <c r="G133" s="13"/>
      <c r="H133" s="13"/>
      <c r="P133" s="13"/>
      <c r="Q133" s="13"/>
    </row>
    <row r="134" spans="1:17" s="2" customFormat="1" ht="15" customHeight="1" x14ac:dyDescent="0.25">
      <c r="A134" s="13"/>
      <c r="G134" s="13"/>
      <c r="H134" s="13"/>
      <c r="P134" s="13"/>
      <c r="Q134" s="13"/>
    </row>
    <row r="135" spans="1:17" s="2" customFormat="1" ht="15" customHeight="1" x14ac:dyDescent="0.25">
      <c r="A135" s="13"/>
      <c r="G135" s="13"/>
      <c r="H135" s="13"/>
      <c r="P135" s="13"/>
      <c r="Q135" s="13"/>
    </row>
    <row r="136" spans="1:17" s="2" customFormat="1" ht="15" customHeight="1" x14ac:dyDescent="0.25">
      <c r="A136" s="13"/>
      <c r="G136" s="13"/>
      <c r="H136" s="13"/>
      <c r="P136" s="13"/>
      <c r="Q136" s="13"/>
    </row>
    <row r="137" spans="1:17" s="2" customFormat="1" ht="15" customHeight="1" x14ac:dyDescent="0.25">
      <c r="A137" s="13"/>
      <c r="G137" s="13"/>
      <c r="H137" s="13"/>
      <c r="P137" s="13"/>
      <c r="Q137" s="13"/>
    </row>
    <row r="138" spans="1:17" s="2" customFormat="1" ht="15" customHeight="1" x14ac:dyDescent="0.25">
      <c r="A138" s="13"/>
      <c r="G138" s="13"/>
      <c r="H138" s="13"/>
      <c r="P138" s="13"/>
      <c r="Q138" s="13"/>
    </row>
    <row r="139" spans="1:17" s="2" customFormat="1" ht="15" customHeight="1" x14ac:dyDescent="0.25">
      <c r="A139" s="13"/>
      <c r="G139" s="13"/>
      <c r="H139" s="13"/>
      <c r="P139" s="13"/>
      <c r="Q139" s="13"/>
    </row>
    <row r="140" spans="1:17" s="2" customFormat="1" ht="15" customHeight="1" x14ac:dyDescent="0.25">
      <c r="A140" s="13"/>
      <c r="G140" s="13"/>
      <c r="H140" s="13"/>
      <c r="P140" s="13"/>
      <c r="Q140" s="13"/>
    </row>
    <row r="141" spans="1:17" s="2" customFormat="1" ht="15" customHeight="1" x14ac:dyDescent="0.25">
      <c r="A141" s="13"/>
      <c r="G141" s="13"/>
      <c r="H141" s="13"/>
      <c r="P141" s="13"/>
      <c r="Q141" s="13"/>
    </row>
    <row r="142" spans="1:17" s="2" customFormat="1" ht="15" customHeight="1" x14ac:dyDescent="0.25">
      <c r="A142" s="13"/>
      <c r="G142" s="13"/>
      <c r="H142" s="13"/>
      <c r="P142" s="13"/>
      <c r="Q142" s="13"/>
    </row>
    <row r="143" spans="1:17" s="2" customFormat="1" ht="15" customHeight="1" x14ac:dyDescent="0.25">
      <c r="A143" s="13"/>
      <c r="G143" s="13"/>
      <c r="H143" s="13"/>
      <c r="P143" s="13"/>
      <c r="Q143" s="13"/>
    </row>
    <row r="144" spans="1:17" s="2" customFormat="1" ht="15" customHeight="1" x14ac:dyDescent="0.25">
      <c r="A144" s="13"/>
      <c r="G144" s="13"/>
      <c r="H144" s="13"/>
      <c r="P144" s="13"/>
      <c r="Q144" s="13"/>
    </row>
    <row r="145" spans="1:17" s="2" customFormat="1" ht="15" customHeight="1" x14ac:dyDescent="0.25">
      <c r="A145" s="13"/>
      <c r="G145" s="13"/>
      <c r="H145" s="13"/>
      <c r="P145" s="13"/>
      <c r="Q145" s="13"/>
    </row>
    <row r="146" spans="1:17" s="2" customFormat="1" ht="15" customHeight="1" x14ac:dyDescent="0.25">
      <c r="A146" s="13"/>
      <c r="G146" s="13"/>
      <c r="H146" s="13"/>
      <c r="P146" s="13"/>
      <c r="Q146" s="13"/>
    </row>
    <row r="147" spans="1:17" s="2" customFormat="1" ht="15" customHeight="1" x14ac:dyDescent="0.25">
      <c r="A147" s="13"/>
      <c r="G147" s="13"/>
      <c r="H147" s="13"/>
      <c r="P147" s="13"/>
      <c r="Q147" s="13"/>
    </row>
    <row r="148" spans="1:17" s="2" customFormat="1" ht="15" customHeight="1" x14ac:dyDescent="0.25">
      <c r="A148" s="13"/>
      <c r="G148" s="13"/>
      <c r="H148" s="13"/>
      <c r="P148" s="13"/>
      <c r="Q148" s="13"/>
    </row>
    <row r="149" spans="1:17" s="2" customFormat="1" ht="15" customHeight="1" x14ac:dyDescent="0.25">
      <c r="A149" s="13"/>
      <c r="G149" s="13"/>
      <c r="H149" s="13"/>
      <c r="P149" s="13"/>
      <c r="Q149" s="13"/>
    </row>
    <row r="150" spans="1:17" s="2" customFormat="1" ht="15" customHeight="1" x14ac:dyDescent="0.25">
      <c r="A150" s="13"/>
      <c r="G150" s="13"/>
      <c r="H150" s="13"/>
      <c r="P150" s="13"/>
      <c r="Q150" s="13"/>
    </row>
    <row r="151" spans="1:17" s="2" customFormat="1" ht="15" customHeight="1" x14ac:dyDescent="0.25">
      <c r="A151" s="13"/>
      <c r="G151" s="13"/>
      <c r="H151" s="13"/>
      <c r="P151" s="13"/>
      <c r="Q151" s="13"/>
    </row>
    <row r="152" spans="1:17" s="2" customFormat="1" ht="15" customHeight="1" x14ac:dyDescent="0.25">
      <c r="A152" s="13"/>
      <c r="G152" s="13"/>
      <c r="H152" s="13"/>
      <c r="P152" s="13"/>
      <c r="Q152" s="13"/>
    </row>
    <row r="153" spans="1:17" s="2" customFormat="1" ht="15" customHeight="1" x14ac:dyDescent="0.25">
      <c r="A153" s="13"/>
      <c r="G153" s="13"/>
      <c r="H153" s="13"/>
      <c r="P153" s="13"/>
      <c r="Q153" s="13"/>
    </row>
    <row r="154" spans="1:17" s="2" customFormat="1" ht="15" customHeight="1" x14ac:dyDescent="0.25">
      <c r="A154" s="13"/>
      <c r="G154" s="13"/>
      <c r="H154" s="13"/>
      <c r="P154" s="13"/>
      <c r="Q154" s="13"/>
    </row>
    <row r="155" spans="1:17" s="2" customFormat="1" ht="15" customHeight="1" x14ac:dyDescent="0.25">
      <c r="A155" s="13"/>
      <c r="G155" s="13"/>
      <c r="H155" s="13"/>
      <c r="P155" s="13"/>
      <c r="Q155" s="13"/>
    </row>
    <row r="156" spans="1:17" s="2" customFormat="1" ht="15" customHeight="1" x14ac:dyDescent="0.25">
      <c r="A156" s="13"/>
      <c r="G156" s="13"/>
      <c r="H156" s="13"/>
      <c r="P156" s="13"/>
      <c r="Q156" s="13"/>
    </row>
    <row r="157" spans="1:17" s="2" customFormat="1" ht="15" customHeight="1" x14ac:dyDescent="0.25">
      <c r="A157" s="13"/>
      <c r="G157" s="13"/>
      <c r="H157" s="13"/>
      <c r="P157" s="13"/>
      <c r="Q157" s="13"/>
    </row>
    <row r="158" spans="1:17" s="2" customFormat="1" ht="15" customHeight="1" x14ac:dyDescent="0.25">
      <c r="A158" s="13"/>
      <c r="G158" s="13"/>
      <c r="H158" s="13"/>
      <c r="P158" s="13"/>
      <c r="Q158" s="13"/>
    </row>
    <row r="159" spans="1:17" s="2" customFormat="1" ht="15" customHeight="1" x14ac:dyDescent="0.25">
      <c r="A159" s="13"/>
      <c r="G159" s="13"/>
      <c r="H159" s="13"/>
      <c r="P159" s="13"/>
      <c r="Q159" s="13"/>
    </row>
    <row r="160" spans="1:17" s="2" customFormat="1" ht="15" customHeight="1" x14ac:dyDescent="0.25">
      <c r="A160" s="13"/>
      <c r="G160" s="13"/>
      <c r="H160" s="13"/>
      <c r="P160" s="13"/>
      <c r="Q160" s="13"/>
    </row>
    <row r="161" spans="1:17" s="2" customFormat="1" ht="15" customHeight="1" x14ac:dyDescent="0.25">
      <c r="A161" s="13"/>
      <c r="G161" s="13"/>
      <c r="H161" s="13"/>
      <c r="P161" s="13"/>
      <c r="Q161" s="13"/>
    </row>
    <row r="162" spans="1:17" s="2" customFormat="1" ht="15" customHeight="1" x14ac:dyDescent="0.25">
      <c r="A162" s="13"/>
      <c r="G162" s="13"/>
      <c r="H162" s="13"/>
      <c r="P162" s="13"/>
      <c r="Q162" s="13"/>
    </row>
    <row r="163" spans="1:17" s="2" customFormat="1" ht="15" customHeight="1" x14ac:dyDescent="0.25">
      <c r="A163" s="13"/>
      <c r="G163" s="13"/>
      <c r="H163" s="13"/>
      <c r="P163" s="13"/>
      <c r="Q163" s="13"/>
    </row>
    <row r="164" spans="1:17" s="2" customFormat="1" ht="15" customHeight="1" x14ac:dyDescent="0.25">
      <c r="A164" s="13"/>
      <c r="G164" s="13"/>
      <c r="H164" s="13"/>
      <c r="P164" s="13"/>
      <c r="Q164" s="13"/>
    </row>
    <row r="165" spans="1:17" s="2" customFormat="1" ht="15" customHeight="1" x14ac:dyDescent="0.25">
      <c r="A165" s="13"/>
      <c r="G165" s="13"/>
      <c r="H165" s="13"/>
      <c r="P165" s="13"/>
      <c r="Q165" s="13"/>
    </row>
    <row r="166" spans="1:17" s="2" customFormat="1" ht="15" customHeight="1" x14ac:dyDescent="0.25">
      <c r="A166" s="13"/>
      <c r="G166" s="13"/>
      <c r="H166" s="13"/>
      <c r="P166" s="13"/>
      <c r="Q166" s="13"/>
    </row>
    <row r="167" spans="1:17" s="2" customFormat="1" ht="15" customHeight="1" x14ac:dyDescent="0.25">
      <c r="A167" s="13"/>
      <c r="G167" s="13"/>
      <c r="H167" s="13"/>
      <c r="P167" s="13"/>
      <c r="Q167" s="13"/>
    </row>
    <row r="168" spans="1:17" s="2" customFormat="1" ht="15" customHeight="1" x14ac:dyDescent="0.25">
      <c r="A168" s="13"/>
      <c r="G168" s="13"/>
      <c r="H168" s="13"/>
      <c r="P168" s="13"/>
      <c r="Q168" s="13"/>
    </row>
    <row r="169" spans="1:17" s="2" customFormat="1" ht="15" customHeight="1" x14ac:dyDescent="0.25">
      <c r="A169" s="13"/>
      <c r="G169" s="13"/>
      <c r="H169" s="13"/>
      <c r="P169" s="13"/>
      <c r="Q169" s="13"/>
    </row>
    <row r="170" spans="1:17" s="2" customFormat="1" ht="15" customHeight="1" x14ac:dyDescent="0.25">
      <c r="A170" s="13"/>
      <c r="G170" s="13"/>
      <c r="H170" s="13"/>
      <c r="P170" s="13"/>
      <c r="Q170" s="13"/>
    </row>
    <row r="171" spans="1:17" s="2" customFormat="1" ht="15" customHeight="1" x14ac:dyDescent="0.25">
      <c r="A171" s="13"/>
      <c r="G171" s="13"/>
      <c r="H171" s="13"/>
      <c r="P171" s="13"/>
      <c r="Q171" s="13"/>
    </row>
    <row r="172" spans="1:17" s="2" customFormat="1" ht="15" customHeight="1" x14ac:dyDescent="0.25">
      <c r="A172" s="13"/>
      <c r="G172" s="13"/>
      <c r="H172" s="13"/>
      <c r="P172" s="13"/>
      <c r="Q172" s="13"/>
    </row>
    <row r="173" spans="1:17" s="2" customFormat="1" ht="15" customHeight="1" x14ac:dyDescent="0.25">
      <c r="A173" s="13"/>
      <c r="G173" s="13"/>
      <c r="H173" s="13"/>
      <c r="P173" s="13"/>
      <c r="Q173" s="13"/>
    </row>
    <row r="174" spans="1:17" s="2" customFormat="1" ht="15" customHeight="1" x14ac:dyDescent="0.25">
      <c r="A174" s="13"/>
      <c r="G174" s="13"/>
      <c r="H174" s="13"/>
      <c r="P174" s="13"/>
      <c r="Q174" s="13"/>
    </row>
    <row r="175" spans="1:17" s="2" customFormat="1" ht="15" customHeight="1" x14ac:dyDescent="0.25">
      <c r="A175" s="13"/>
      <c r="G175" s="13"/>
      <c r="H175" s="13"/>
      <c r="P175" s="13"/>
      <c r="Q175" s="13"/>
    </row>
    <row r="176" spans="1:17" s="2" customFormat="1" ht="15" customHeight="1" x14ac:dyDescent="0.25">
      <c r="A176" s="13"/>
      <c r="G176" s="13"/>
      <c r="H176" s="13"/>
      <c r="P176" s="13"/>
      <c r="Q176" s="13"/>
    </row>
    <row r="177" spans="1:17" s="2" customFormat="1" ht="15" customHeight="1" x14ac:dyDescent="0.25">
      <c r="A177" s="13"/>
      <c r="G177" s="13"/>
      <c r="H177" s="13"/>
      <c r="P177" s="13"/>
      <c r="Q177" s="13"/>
    </row>
    <row r="178" spans="1:17" s="2" customFormat="1" ht="15" customHeight="1" x14ac:dyDescent="0.25">
      <c r="A178" s="13"/>
      <c r="G178" s="13"/>
      <c r="H178" s="13"/>
      <c r="P178" s="13"/>
      <c r="Q178" s="13"/>
    </row>
    <row r="179" spans="1:17" s="2" customFormat="1" ht="15" customHeight="1" x14ac:dyDescent="0.25">
      <c r="A179" s="13"/>
      <c r="G179" s="13"/>
      <c r="H179" s="13"/>
      <c r="P179" s="13"/>
      <c r="Q179" s="13"/>
    </row>
    <row r="180" spans="1:17" s="2" customFormat="1" ht="15" customHeight="1" x14ac:dyDescent="0.25">
      <c r="A180" s="13"/>
      <c r="G180" s="13"/>
      <c r="H180" s="13"/>
      <c r="P180" s="13"/>
      <c r="Q180" s="13"/>
    </row>
    <row r="181" spans="1:17" s="2" customFormat="1" ht="15" customHeight="1" x14ac:dyDescent="0.25">
      <c r="A181" s="13"/>
      <c r="G181" s="13"/>
      <c r="H181" s="13"/>
      <c r="P181" s="13"/>
      <c r="Q181" s="13"/>
    </row>
    <row r="182" spans="1:17" s="2" customFormat="1" ht="15" customHeight="1" x14ac:dyDescent="0.25">
      <c r="A182" s="13"/>
      <c r="G182" s="13"/>
      <c r="H182" s="13"/>
      <c r="P182" s="13"/>
      <c r="Q182" s="13"/>
    </row>
    <row r="183" spans="1:17" s="2" customFormat="1" ht="15" customHeight="1" x14ac:dyDescent="0.25">
      <c r="A183" s="13"/>
      <c r="G183" s="13"/>
      <c r="H183" s="13"/>
      <c r="P183" s="13"/>
      <c r="Q183" s="13"/>
    </row>
    <row r="184" spans="1:17" s="2" customFormat="1" ht="15" customHeight="1" x14ac:dyDescent="0.25">
      <c r="A184" s="13"/>
      <c r="G184" s="13"/>
      <c r="H184" s="13"/>
      <c r="P184" s="13"/>
      <c r="Q184" s="13"/>
    </row>
    <row r="185" spans="1:17" s="2" customFormat="1" ht="15" customHeight="1" x14ac:dyDescent="0.25">
      <c r="A185" s="13"/>
      <c r="G185" s="13"/>
      <c r="H185" s="13"/>
      <c r="P185" s="13"/>
      <c r="Q185" s="13"/>
    </row>
    <row r="186" spans="1:17" s="2" customFormat="1" ht="15" customHeight="1" x14ac:dyDescent="0.25">
      <c r="A186" s="13"/>
      <c r="G186" s="13"/>
      <c r="H186" s="13"/>
      <c r="P186" s="13"/>
      <c r="Q186" s="13"/>
    </row>
    <row r="187" spans="1:17" s="2" customFormat="1" ht="15" customHeight="1" x14ac:dyDescent="0.25">
      <c r="A187" s="13"/>
      <c r="G187" s="13"/>
      <c r="H187" s="13"/>
      <c r="P187" s="13"/>
      <c r="Q187" s="13"/>
    </row>
    <row r="188" spans="1:17" s="2" customFormat="1" ht="15" customHeight="1" x14ac:dyDescent="0.25">
      <c r="A188" s="13"/>
      <c r="G188" s="13"/>
      <c r="H188" s="13"/>
      <c r="P188" s="13"/>
      <c r="Q188" s="13"/>
    </row>
    <row r="189" spans="1:17" s="2" customFormat="1" ht="15" customHeight="1" x14ac:dyDescent="0.25">
      <c r="A189" s="13"/>
      <c r="G189" s="13"/>
      <c r="H189" s="13"/>
      <c r="P189" s="13"/>
      <c r="Q189" s="13"/>
    </row>
    <row r="190" spans="1:17" s="2" customFormat="1" ht="15" customHeight="1" x14ac:dyDescent="0.25">
      <c r="A190" s="13"/>
      <c r="G190" s="13"/>
      <c r="H190" s="13"/>
      <c r="P190" s="13"/>
      <c r="Q190" s="13"/>
    </row>
    <row r="191" spans="1:17" s="2" customFormat="1" ht="15" customHeight="1" x14ac:dyDescent="0.25">
      <c r="A191" s="13"/>
      <c r="G191" s="13"/>
      <c r="H191" s="13"/>
      <c r="P191" s="13"/>
      <c r="Q191" s="13"/>
    </row>
    <row r="192" spans="1:17" s="2" customFormat="1" ht="15" customHeight="1" x14ac:dyDescent="0.25">
      <c r="A192" s="13"/>
      <c r="G192" s="13"/>
      <c r="H192" s="13"/>
      <c r="P192" s="13"/>
      <c r="Q192" s="13"/>
    </row>
    <row r="193" spans="1:17" s="2" customFormat="1" ht="15" customHeight="1" x14ac:dyDescent="0.25">
      <c r="A193" s="13"/>
      <c r="G193" s="13"/>
      <c r="H193" s="13"/>
      <c r="P193" s="13"/>
      <c r="Q193" s="13"/>
    </row>
    <row r="194" spans="1:17" s="2" customFormat="1" ht="15" customHeight="1" x14ac:dyDescent="0.25">
      <c r="A194" s="13"/>
      <c r="G194" s="13"/>
      <c r="H194" s="13"/>
      <c r="P194" s="13"/>
      <c r="Q194" s="13"/>
    </row>
    <row r="195" spans="1:17" s="2" customFormat="1" ht="15" customHeight="1" x14ac:dyDescent="0.25">
      <c r="A195" s="13"/>
      <c r="G195" s="13"/>
      <c r="H195" s="13"/>
      <c r="P195" s="13"/>
      <c r="Q195" s="13"/>
    </row>
    <row r="196" spans="1:17" s="2" customFormat="1" ht="15" customHeight="1" x14ac:dyDescent="0.25">
      <c r="A196" s="13"/>
      <c r="G196" s="13"/>
      <c r="H196" s="13"/>
      <c r="P196" s="13"/>
      <c r="Q196" s="13"/>
    </row>
    <row r="197" spans="1:17" s="2" customFormat="1" ht="15" customHeight="1" x14ac:dyDescent="0.25">
      <c r="A197" s="13"/>
      <c r="G197" s="13"/>
      <c r="H197" s="13"/>
      <c r="P197" s="13"/>
      <c r="Q197" s="13"/>
    </row>
    <row r="198" spans="1:17" s="2" customFormat="1" ht="15" customHeight="1" x14ac:dyDescent="0.25">
      <c r="A198" s="13"/>
      <c r="G198" s="13"/>
      <c r="H198" s="13"/>
      <c r="P198" s="13"/>
      <c r="Q198" s="13"/>
    </row>
    <row r="199" spans="1:17" s="2" customFormat="1" ht="15" customHeight="1" x14ac:dyDescent="0.25">
      <c r="A199" s="13"/>
      <c r="G199" s="13"/>
      <c r="H199" s="13"/>
      <c r="P199" s="13"/>
      <c r="Q199" s="13"/>
    </row>
    <row r="200" spans="1:17" s="2" customFormat="1" ht="15" customHeight="1" x14ac:dyDescent="0.25">
      <c r="A200" s="13"/>
      <c r="G200" s="13"/>
      <c r="H200" s="13"/>
      <c r="P200" s="13"/>
      <c r="Q200" s="13"/>
    </row>
    <row r="201" spans="1:17" s="2" customFormat="1" ht="15" customHeight="1" x14ac:dyDescent="0.25">
      <c r="A201" s="13"/>
      <c r="G201" s="13"/>
      <c r="H201" s="13"/>
      <c r="P201" s="13"/>
      <c r="Q201" s="13"/>
    </row>
    <row r="202" spans="1:17" s="2" customFormat="1" ht="15" customHeight="1" x14ac:dyDescent="0.25">
      <c r="A202" s="13"/>
      <c r="G202" s="13"/>
      <c r="H202" s="13"/>
      <c r="P202" s="13"/>
      <c r="Q202" s="13"/>
    </row>
    <row r="203" spans="1:17" s="2" customFormat="1" ht="15" customHeight="1" x14ac:dyDescent="0.25">
      <c r="A203" s="13"/>
      <c r="G203" s="13"/>
      <c r="H203" s="13"/>
      <c r="P203" s="13"/>
      <c r="Q203" s="13"/>
    </row>
    <row r="204" spans="1:17" s="2" customFormat="1" ht="15" customHeight="1" x14ac:dyDescent="0.25">
      <c r="A204" s="13"/>
      <c r="G204" s="13"/>
      <c r="H204" s="13"/>
    </row>
    <row r="205" spans="1:17" s="2" customFormat="1" ht="15" customHeight="1" x14ac:dyDescent="0.25">
      <c r="A205" s="13"/>
      <c r="G205" s="13"/>
      <c r="H205" s="13"/>
    </row>
    <row r="206" spans="1:17" s="2" customFormat="1" ht="15" customHeight="1" x14ac:dyDescent="0.25">
      <c r="A206" s="13"/>
      <c r="G206" s="13"/>
      <c r="H206" s="13"/>
    </row>
    <row r="207" spans="1:17" s="2" customFormat="1" ht="15" customHeight="1" x14ac:dyDescent="0.25">
      <c r="A207" s="13"/>
      <c r="G207" s="13"/>
      <c r="H207" s="13"/>
    </row>
    <row r="208" spans="1:17" s="2" customFormat="1" ht="15" customHeight="1" x14ac:dyDescent="0.25">
      <c r="A208" s="13"/>
      <c r="G208" s="13"/>
      <c r="H208" s="13"/>
    </row>
    <row r="209" spans="1:8" s="2" customFormat="1" ht="15" customHeight="1" x14ac:dyDescent="0.25">
      <c r="A209" s="13"/>
      <c r="G209" s="13"/>
      <c r="H209" s="13"/>
    </row>
    <row r="210" spans="1:8" s="2" customFormat="1" ht="15" customHeight="1" x14ac:dyDescent="0.25">
      <c r="A210" s="13"/>
      <c r="G210" s="13"/>
      <c r="H210" s="13"/>
    </row>
    <row r="211" spans="1:8" s="2" customFormat="1" ht="15" customHeight="1" x14ac:dyDescent="0.25">
      <c r="A211" s="13"/>
      <c r="G211" s="13"/>
      <c r="H211" s="13"/>
    </row>
    <row r="212" spans="1:8" s="2" customFormat="1" ht="15" customHeight="1" x14ac:dyDescent="0.25">
      <c r="A212" s="13"/>
      <c r="G212" s="13"/>
      <c r="H212" s="13"/>
    </row>
    <row r="213" spans="1:8" s="2" customFormat="1" ht="15" customHeight="1" x14ac:dyDescent="0.25">
      <c r="A213" s="13"/>
      <c r="G213" s="13"/>
      <c r="H213" s="13"/>
    </row>
    <row r="214" spans="1:8" s="2" customFormat="1" ht="15" customHeight="1" x14ac:dyDescent="0.25">
      <c r="A214" s="13"/>
      <c r="G214" s="13"/>
      <c r="H214" s="13"/>
    </row>
    <row r="215" spans="1:8" s="2" customFormat="1" ht="15" customHeight="1" x14ac:dyDescent="0.25">
      <c r="A215" s="13"/>
      <c r="G215" s="13"/>
      <c r="H215" s="13"/>
    </row>
    <row r="216" spans="1:8" s="2" customFormat="1" ht="15" customHeight="1" x14ac:dyDescent="0.25">
      <c r="A216" s="13"/>
      <c r="G216" s="13"/>
      <c r="H216" s="13"/>
    </row>
    <row r="217" spans="1:8" s="2" customFormat="1" ht="15" customHeight="1" x14ac:dyDescent="0.25">
      <c r="A217" s="13"/>
      <c r="G217" s="13"/>
      <c r="H217" s="13"/>
    </row>
    <row r="218" spans="1:8" s="2" customFormat="1" ht="15" customHeight="1" x14ac:dyDescent="0.25">
      <c r="A218" s="13"/>
      <c r="G218" s="13"/>
      <c r="H218" s="13"/>
    </row>
    <row r="219" spans="1:8" s="2" customFormat="1" ht="15" customHeight="1" x14ac:dyDescent="0.25">
      <c r="A219" s="13"/>
      <c r="G219" s="13"/>
      <c r="H219" s="13"/>
    </row>
    <row r="220" spans="1:8" s="2" customFormat="1" ht="15" customHeight="1" x14ac:dyDescent="0.25">
      <c r="A220" s="13"/>
      <c r="G220" s="13"/>
      <c r="H220" s="13"/>
    </row>
    <row r="221" spans="1:8" s="2" customFormat="1" ht="15" customHeight="1" x14ac:dyDescent="0.25">
      <c r="A221" s="13"/>
      <c r="G221" s="13"/>
      <c r="H221" s="13"/>
    </row>
    <row r="222" spans="1:8" s="2" customFormat="1" ht="15" customHeight="1" x14ac:dyDescent="0.25">
      <c r="A222" s="13"/>
      <c r="G222" s="13"/>
      <c r="H222" s="13"/>
    </row>
    <row r="223" spans="1:8" s="2" customFormat="1" ht="15" customHeight="1" x14ac:dyDescent="0.25">
      <c r="A223" s="13"/>
      <c r="G223" s="13"/>
      <c r="H223" s="13"/>
    </row>
    <row r="224" spans="1:8" s="2" customFormat="1" ht="15" customHeight="1" x14ac:dyDescent="0.25">
      <c r="A224" s="13"/>
      <c r="G224" s="13"/>
      <c r="H224" s="13"/>
    </row>
    <row r="225" spans="1:8" s="2" customFormat="1" ht="15" customHeight="1" x14ac:dyDescent="0.25">
      <c r="A225" s="13"/>
      <c r="G225" s="13"/>
      <c r="H225" s="13"/>
    </row>
    <row r="226" spans="1:8" s="2" customFormat="1" ht="15" customHeight="1" x14ac:dyDescent="0.25">
      <c r="A226" s="13"/>
      <c r="G226" s="13"/>
      <c r="H226" s="13"/>
    </row>
    <row r="227" spans="1:8" s="2" customFormat="1" ht="15" customHeight="1" x14ac:dyDescent="0.25">
      <c r="A227" s="13"/>
      <c r="G227" s="13"/>
      <c r="H227" s="13"/>
    </row>
    <row r="228" spans="1:8" s="2" customFormat="1" ht="15" customHeight="1" x14ac:dyDescent="0.25">
      <c r="A228" s="13"/>
      <c r="G228" s="13"/>
      <c r="H228" s="13"/>
    </row>
    <row r="229" spans="1:8" s="2" customFormat="1" ht="15" customHeight="1" x14ac:dyDescent="0.25">
      <c r="A229" s="13"/>
      <c r="G229" s="13"/>
      <c r="H229" s="13"/>
    </row>
    <row r="230" spans="1:8" s="2" customFormat="1" ht="15" customHeight="1" x14ac:dyDescent="0.25">
      <c r="A230" s="13"/>
      <c r="G230" s="13"/>
      <c r="H230" s="13"/>
    </row>
    <row r="231" spans="1:8" s="2" customFormat="1" ht="13" x14ac:dyDescent="0.25">
      <c r="A231" s="13"/>
      <c r="G231" s="13"/>
      <c r="H231" s="13"/>
    </row>
    <row r="232" spans="1:8" s="2" customFormat="1" ht="13" x14ac:dyDescent="0.25">
      <c r="A232" s="13"/>
      <c r="G232" s="13"/>
      <c r="H232" s="13"/>
    </row>
    <row r="233" spans="1:8" s="2" customFormat="1" ht="13" x14ac:dyDescent="0.25">
      <c r="A233" s="13"/>
      <c r="G233" s="13"/>
      <c r="H233" s="13"/>
    </row>
    <row r="234" spans="1:8" s="2" customFormat="1" ht="13" x14ac:dyDescent="0.25">
      <c r="A234" s="13"/>
      <c r="G234" s="13"/>
      <c r="H234" s="13"/>
    </row>
    <row r="235" spans="1:8" s="2" customFormat="1" ht="13" x14ac:dyDescent="0.25">
      <c r="A235" s="13"/>
      <c r="G235" s="13"/>
      <c r="H235" s="13"/>
    </row>
    <row r="236" spans="1:8" s="2" customFormat="1" ht="13" x14ac:dyDescent="0.25">
      <c r="A236" s="13"/>
      <c r="G236" s="13"/>
      <c r="H236" s="13"/>
    </row>
    <row r="237" spans="1:8" s="2" customFormat="1" ht="13" x14ac:dyDescent="0.25">
      <c r="A237" s="13"/>
      <c r="G237" s="13"/>
      <c r="H237" s="13"/>
    </row>
    <row r="238" spans="1:8" s="2" customFormat="1" ht="13" x14ac:dyDescent="0.25">
      <c r="A238" s="13"/>
      <c r="G238" s="13"/>
      <c r="H238" s="13"/>
    </row>
    <row r="239" spans="1:8" s="2" customFormat="1" ht="13" x14ac:dyDescent="0.25">
      <c r="A239" s="13"/>
      <c r="G239" s="13"/>
      <c r="H239" s="13"/>
    </row>
    <row r="240" spans="1:8" s="2" customFormat="1" ht="13" x14ac:dyDescent="0.25">
      <c r="A240" s="13"/>
      <c r="G240" s="13"/>
      <c r="H240" s="13"/>
    </row>
    <row r="241" spans="1:8" s="2" customFormat="1" ht="13" x14ac:dyDescent="0.25">
      <c r="A241" s="13"/>
      <c r="G241" s="13"/>
      <c r="H241" s="13"/>
    </row>
    <row r="242" spans="1:8" s="2" customFormat="1" ht="13" x14ac:dyDescent="0.25">
      <c r="A242" s="13"/>
      <c r="G242" s="13"/>
      <c r="H242" s="13"/>
    </row>
    <row r="243" spans="1:8" s="2" customFormat="1" ht="13" x14ac:dyDescent="0.25">
      <c r="A243" s="13"/>
      <c r="G243" s="13"/>
      <c r="H243" s="13"/>
    </row>
    <row r="244" spans="1:8" s="2" customFormat="1" ht="13" x14ac:dyDescent="0.25">
      <c r="A244" s="13"/>
      <c r="G244" s="13"/>
      <c r="H244" s="13"/>
    </row>
    <row r="245" spans="1:8" s="2" customFormat="1" ht="13" x14ac:dyDescent="0.25">
      <c r="A245" s="13"/>
      <c r="G245" s="13"/>
      <c r="H245" s="13"/>
    </row>
    <row r="246" spans="1:8" s="2" customFormat="1" ht="13" x14ac:dyDescent="0.25">
      <c r="A246" s="13"/>
      <c r="G246" s="13"/>
      <c r="H246" s="13"/>
    </row>
    <row r="247" spans="1:8" s="2" customFormat="1" ht="13" x14ac:dyDescent="0.25">
      <c r="A247" s="13"/>
      <c r="G247" s="13"/>
      <c r="H247" s="13"/>
    </row>
    <row r="248" spans="1:8" s="2" customFormat="1" ht="13" x14ac:dyDescent="0.25">
      <c r="A248" s="13"/>
      <c r="G248" s="13"/>
      <c r="H248" s="13"/>
    </row>
    <row r="249" spans="1:8" s="2" customFormat="1" ht="13" x14ac:dyDescent="0.25">
      <c r="A249" s="13"/>
      <c r="G249" s="13"/>
      <c r="H249" s="13"/>
    </row>
    <row r="250" spans="1:8" s="2" customFormat="1" ht="13" x14ac:dyDescent="0.25">
      <c r="A250" s="13"/>
      <c r="G250" s="13"/>
      <c r="H250" s="13"/>
    </row>
    <row r="251" spans="1:8" s="2" customFormat="1" ht="13" x14ac:dyDescent="0.25">
      <c r="A251" s="13"/>
      <c r="G251" s="13"/>
      <c r="H251" s="13"/>
    </row>
    <row r="252" spans="1:8" s="2" customFormat="1" ht="13" x14ac:dyDescent="0.25">
      <c r="A252" s="13"/>
      <c r="G252" s="13"/>
      <c r="H252" s="13"/>
    </row>
    <row r="253" spans="1:8" s="2" customFormat="1" ht="13" x14ac:dyDescent="0.25">
      <c r="A253" s="13"/>
      <c r="G253" s="13"/>
      <c r="H253" s="13"/>
    </row>
    <row r="254" spans="1:8" s="2" customFormat="1" ht="13" x14ac:dyDescent="0.25">
      <c r="A254" s="13"/>
      <c r="G254" s="13"/>
      <c r="H254" s="13"/>
    </row>
    <row r="255" spans="1:8" s="2" customFormat="1" ht="13" x14ac:dyDescent="0.25">
      <c r="A255" s="13"/>
      <c r="G255" s="13"/>
      <c r="H255" s="13"/>
    </row>
    <row r="256" spans="1:8" s="2" customFormat="1" ht="13" x14ac:dyDescent="0.25">
      <c r="A256" s="13"/>
      <c r="G256" s="13"/>
      <c r="H256" s="13"/>
    </row>
    <row r="257" spans="1:8" ht="13" x14ac:dyDescent="0.25">
      <c r="A257" s="13"/>
      <c r="G257" s="13"/>
      <c r="H257" s="13"/>
    </row>
    <row r="258" spans="1:8" ht="13" x14ac:dyDescent="0.25">
      <c r="A258" s="13"/>
      <c r="G258" s="13"/>
      <c r="H258" s="13"/>
    </row>
    <row r="259" spans="1:8" ht="13" x14ac:dyDescent="0.25">
      <c r="A259" s="13"/>
      <c r="G259" s="13"/>
      <c r="H259" s="13"/>
    </row>
    <row r="260" spans="1:8" ht="13" x14ac:dyDescent="0.25">
      <c r="A260" s="13"/>
      <c r="G260" s="13"/>
      <c r="H260" s="13"/>
    </row>
    <row r="261" spans="1:8" ht="13" x14ac:dyDescent="0.25">
      <c r="A261" s="13"/>
      <c r="G261" s="13"/>
      <c r="H261" s="13"/>
    </row>
    <row r="262" spans="1:8" ht="13" x14ac:dyDescent="0.25">
      <c r="A262" s="13"/>
      <c r="G262" s="13"/>
      <c r="H262" s="13"/>
    </row>
    <row r="263" spans="1:8" ht="13" x14ac:dyDescent="0.25">
      <c r="A263" s="13"/>
      <c r="G263" s="13"/>
      <c r="H263" s="13"/>
    </row>
    <row r="264" spans="1:8" ht="13" x14ac:dyDescent="0.25">
      <c r="A264" s="13"/>
      <c r="G264" s="13"/>
      <c r="H264" s="13"/>
    </row>
    <row r="265" spans="1:8" ht="13" x14ac:dyDescent="0.25">
      <c r="A265" s="13"/>
      <c r="G265" s="13"/>
      <c r="H265" s="13"/>
    </row>
    <row r="266" spans="1:8" ht="13" x14ac:dyDescent="0.25">
      <c r="A266" s="13"/>
      <c r="G266" s="13"/>
      <c r="H266" s="13"/>
    </row>
    <row r="267" spans="1:8" ht="13" x14ac:dyDescent="0.25">
      <c r="A267" s="13"/>
      <c r="G267" s="13"/>
      <c r="H267" s="13"/>
    </row>
    <row r="268" spans="1:8" ht="13" x14ac:dyDescent="0.25">
      <c r="A268" s="13"/>
      <c r="G268" s="13"/>
      <c r="H268" s="13"/>
    </row>
    <row r="269" spans="1:8" ht="13" x14ac:dyDescent="0.25">
      <c r="A269" s="13"/>
      <c r="G269" s="13"/>
      <c r="H269" s="13"/>
    </row>
    <row r="270" spans="1:8" ht="13" x14ac:dyDescent="0.25">
      <c r="A270" s="13"/>
      <c r="G270" s="13"/>
      <c r="H270" s="13"/>
    </row>
    <row r="271" spans="1:8" ht="13" x14ac:dyDescent="0.25">
      <c r="A271" s="13"/>
      <c r="G271" s="13"/>
      <c r="H271" s="13"/>
    </row>
    <row r="272" spans="1:8" ht="13" x14ac:dyDescent="0.25">
      <c r="A272" s="13"/>
      <c r="G272" s="13"/>
      <c r="H272" s="13"/>
    </row>
    <row r="273" spans="1:8" ht="13" x14ac:dyDescent="0.25">
      <c r="A273" s="13"/>
      <c r="G273" s="13"/>
      <c r="H273" s="13"/>
    </row>
    <row r="274" spans="1:8" ht="13" x14ac:dyDescent="0.25">
      <c r="A274" s="13"/>
      <c r="G274" s="13"/>
      <c r="H274" s="13"/>
    </row>
    <row r="275" spans="1:8" ht="38.25" customHeight="1" x14ac:dyDescent="0.25">
      <c r="A275" s="13"/>
      <c r="G275" s="13"/>
      <c r="H275" s="13"/>
    </row>
    <row r="276" spans="1:8" ht="38.25" customHeight="1" x14ac:dyDescent="0.25">
      <c r="A276" s="13"/>
      <c r="G276" s="13"/>
      <c r="H276" s="13"/>
    </row>
    <row r="277" spans="1:8" ht="38.25" customHeight="1" x14ac:dyDescent="0.25">
      <c r="A277" s="13"/>
      <c r="G277" s="13"/>
      <c r="H277" s="13"/>
    </row>
    <row r="278" spans="1:8" ht="38.25" customHeight="1" x14ac:dyDescent="0.25">
      <c r="A278" s="13"/>
      <c r="G278" s="13"/>
      <c r="H278" s="13"/>
    </row>
    <row r="279" spans="1:8" ht="38.25" customHeight="1" x14ac:dyDescent="0.25">
      <c r="A279" s="13"/>
      <c r="G279" s="13"/>
      <c r="H279" s="13"/>
    </row>
    <row r="280" spans="1:8" ht="38.25" customHeight="1" x14ac:dyDescent="0.25">
      <c r="A280" s="13"/>
      <c r="G280" s="13"/>
      <c r="H280" s="13"/>
    </row>
    <row r="281" spans="1:8" ht="38.25" customHeight="1" x14ac:dyDescent="0.25">
      <c r="A281" s="13"/>
      <c r="G281" s="13"/>
      <c r="H281" s="13"/>
    </row>
    <row r="282" spans="1:8" ht="38.25" customHeight="1" x14ac:dyDescent="0.25">
      <c r="A282" s="13"/>
      <c r="G282" s="13"/>
      <c r="H282" s="13"/>
    </row>
    <row r="283" spans="1:8" ht="38.25" customHeight="1" x14ac:dyDescent="0.25">
      <c r="A283" s="13"/>
      <c r="G283" s="13"/>
      <c r="H283" s="13"/>
    </row>
    <row r="284" spans="1:8" ht="38.25" customHeight="1" x14ac:dyDescent="0.25">
      <c r="A284" s="13"/>
      <c r="G284" s="13"/>
      <c r="H284" s="13"/>
    </row>
    <row r="285" spans="1:8" ht="38.25" customHeight="1" x14ac:dyDescent="0.25">
      <c r="A285" s="13"/>
      <c r="G285" s="13"/>
      <c r="H285" s="13"/>
    </row>
    <row r="286" spans="1:8" ht="38.25" customHeight="1" x14ac:dyDescent="0.25">
      <c r="A286" s="13"/>
      <c r="G286" s="13"/>
      <c r="H286" s="13"/>
    </row>
    <row r="287" spans="1:8" ht="38.25" customHeight="1" x14ac:dyDescent="0.25">
      <c r="A287" s="13"/>
      <c r="G287" s="13"/>
      <c r="H287" s="13"/>
    </row>
    <row r="288" spans="1:8" ht="38.25" customHeight="1" x14ac:dyDescent="0.25">
      <c r="A288" s="13"/>
      <c r="G288" s="13"/>
      <c r="H288" s="13"/>
    </row>
    <row r="289" spans="1:8" ht="38.25" customHeight="1" x14ac:dyDescent="0.25">
      <c r="A289" s="13"/>
      <c r="G289" s="13"/>
      <c r="H289" s="13"/>
    </row>
    <row r="290" spans="1:8" ht="38.25" customHeight="1" x14ac:dyDescent="0.25">
      <c r="A290" s="13"/>
      <c r="G290" s="13"/>
      <c r="H290" s="13"/>
    </row>
    <row r="291" spans="1:8" ht="38.25" customHeight="1" x14ac:dyDescent="0.25">
      <c r="A291" s="13"/>
      <c r="G291" s="13"/>
      <c r="H291" s="13"/>
    </row>
    <row r="292" spans="1:8" ht="38.25" customHeight="1" x14ac:dyDescent="0.25">
      <c r="A292" s="13"/>
      <c r="G292" s="13"/>
      <c r="H292" s="13"/>
    </row>
    <row r="293" spans="1:8" ht="38.25" customHeight="1" x14ac:dyDescent="0.25">
      <c r="A293" s="13"/>
      <c r="G293" s="13"/>
      <c r="H293" s="13"/>
    </row>
    <row r="294" spans="1:8" ht="38.25" customHeight="1" x14ac:dyDescent="0.25">
      <c r="A294" s="13"/>
      <c r="G294" s="13"/>
      <c r="H294" s="13"/>
    </row>
    <row r="295" spans="1:8" ht="38.25" customHeight="1" x14ac:dyDescent="0.25">
      <c r="A295" s="13"/>
      <c r="G295" s="13"/>
      <c r="H295" s="13"/>
    </row>
    <row r="296" spans="1:8" ht="38.25" customHeight="1" x14ac:dyDescent="0.25">
      <c r="A296" s="13"/>
      <c r="G296" s="13"/>
      <c r="H296" s="13"/>
    </row>
    <row r="297" spans="1:8" ht="38.25" customHeight="1" x14ac:dyDescent="0.25">
      <c r="A297" s="13"/>
      <c r="G297" s="13"/>
      <c r="H297" s="13"/>
    </row>
    <row r="298" spans="1:8" ht="38.25" customHeight="1" x14ac:dyDescent="0.25">
      <c r="A298" s="13"/>
      <c r="G298" s="13"/>
      <c r="H298" s="13"/>
    </row>
    <row r="299" spans="1:8" ht="38.25" customHeight="1" x14ac:dyDescent="0.25">
      <c r="A299" s="13"/>
      <c r="G299" s="13"/>
      <c r="H299" s="13"/>
    </row>
    <row r="300" spans="1:8" ht="38.25" customHeight="1" x14ac:dyDescent="0.25">
      <c r="A300" s="13"/>
      <c r="G300" s="13"/>
      <c r="H300" s="13"/>
    </row>
    <row r="301" spans="1:8" ht="38.25" customHeight="1" x14ac:dyDescent="0.25">
      <c r="A301" s="13"/>
      <c r="G301" s="13"/>
      <c r="H301" s="13"/>
    </row>
    <row r="302" spans="1:8" ht="38.25" customHeight="1" x14ac:dyDescent="0.25">
      <c r="A302" s="13"/>
      <c r="G302" s="13"/>
      <c r="H302" s="13"/>
    </row>
    <row r="303" spans="1:8" ht="38.25" customHeight="1" x14ac:dyDescent="0.25">
      <c r="A303" s="13"/>
      <c r="G303" s="13"/>
      <c r="H303" s="13"/>
    </row>
    <row r="304" spans="1:8" ht="38.25" customHeight="1" x14ac:dyDescent="0.25">
      <c r="A304" s="13"/>
      <c r="G304" s="13"/>
      <c r="H304" s="13"/>
    </row>
    <row r="305" spans="1:8" ht="38.25" customHeight="1" x14ac:dyDescent="0.25">
      <c r="A305" s="13"/>
      <c r="G305" s="13"/>
      <c r="H305" s="13"/>
    </row>
    <row r="306" spans="1:8" ht="38.25" customHeight="1" x14ac:dyDescent="0.25">
      <c r="A306" s="13"/>
      <c r="G306" s="13"/>
      <c r="H306" s="13"/>
    </row>
    <row r="307" spans="1:8" ht="38.25" customHeight="1" x14ac:dyDescent="0.25">
      <c r="A307" s="13"/>
      <c r="G307" s="13"/>
      <c r="H307" s="13"/>
    </row>
    <row r="308" spans="1:8" ht="38.25" customHeight="1" x14ac:dyDescent="0.25">
      <c r="A308" s="13"/>
      <c r="G308" s="13"/>
      <c r="H308" s="13"/>
    </row>
    <row r="309" spans="1:8" ht="38.25" customHeight="1" x14ac:dyDescent="0.25">
      <c r="A309" s="13"/>
      <c r="G309" s="13"/>
      <c r="H309" s="13"/>
    </row>
    <row r="310" spans="1:8" ht="38.25" customHeight="1" x14ac:dyDescent="0.25">
      <c r="A310" s="13"/>
      <c r="G310" s="13"/>
      <c r="H310" s="13"/>
    </row>
    <row r="311" spans="1:8" ht="38.25" customHeight="1" x14ac:dyDescent="0.25">
      <c r="A311" s="13"/>
      <c r="G311" s="13"/>
      <c r="H311" s="13"/>
    </row>
    <row r="312" spans="1:8" ht="38.25" customHeight="1" x14ac:dyDescent="0.25">
      <c r="A312" s="13"/>
      <c r="G312" s="13"/>
      <c r="H312" s="13"/>
    </row>
    <row r="313" spans="1:8" ht="38.25" customHeight="1" x14ac:dyDescent="0.25">
      <c r="A313" s="13"/>
      <c r="G313" s="13"/>
      <c r="H313" s="13"/>
    </row>
    <row r="314" spans="1:8" ht="38.25" customHeight="1" x14ac:dyDescent="0.25">
      <c r="A314" s="13"/>
      <c r="G314" s="13"/>
      <c r="H314" s="13"/>
    </row>
    <row r="315" spans="1:8" ht="38.25" customHeight="1" x14ac:dyDescent="0.25">
      <c r="A315" s="13"/>
      <c r="G315" s="13"/>
      <c r="H315" s="13"/>
    </row>
    <row r="316" spans="1:8" ht="38.25" customHeight="1" x14ac:dyDescent="0.25">
      <c r="A316" s="13"/>
      <c r="G316" s="13"/>
      <c r="H316" s="13"/>
    </row>
    <row r="317" spans="1:8" ht="38.25" customHeight="1" x14ac:dyDescent="0.25">
      <c r="A317" s="13"/>
      <c r="G317" s="13"/>
      <c r="H317" s="13"/>
    </row>
    <row r="318" spans="1:8" ht="38.25" customHeight="1" x14ac:dyDescent="0.25">
      <c r="A318" s="13"/>
      <c r="G318" s="13"/>
      <c r="H318" s="13"/>
    </row>
    <row r="319" spans="1:8" ht="38.25" customHeight="1" x14ac:dyDescent="0.25">
      <c r="A319" s="13"/>
      <c r="G319" s="13"/>
      <c r="H319" s="13"/>
    </row>
    <row r="320" spans="1:8" ht="38.25" customHeight="1" x14ac:dyDescent="0.25">
      <c r="A320" s="13"/>
      <c r="G320" s="13"/>
      <c r="H320" s="13"/>
    </row>
    <row r="321" spans="1:8" ht="38.25" customHeight="1" x14ac:dyDescent="0.25">
      <c r="A321" s="13"/>
      <c r="G321" s="13"/>
      <c r="H321" s="13"/>
    </row>
    <row r="322" spans="1:8" ht="38.25" customHeight="1" x14ac:dyDescent="0.25">
      <c r="A322" s="13"/>
      <c r="G322" s="13"/>
      <c r="H322" s="13"/>
    </row>
    <row r="323" spans="1:8" ht="38.25" customHeight="1" x14ac:dyDescent="0.25">
      <c r="A323" s="13"/>
      <c r="G323" s="13"/>
      <c r="H323" s="13"/>
    </row>
    <row r="324" spans="1:8" ht="38.25" customHeight="1" x14ac:dyDescent="0.25">
      <c r="A324" s="13"/>
      <c r="G324" s="13"/>
      <c r="H324" s="13"/>
    </row>
    <row r="325" spans="1:8" ht="38.25" customHeight="1" x14ac:dyDescent="0.25">
      <c r="A325" s="13"/>
      <c r="G325" s="13"/>
      <c r="H325" s="13"/>
    </row>
    <row r="326" spans="1:8" ht="38.25" customHeight="1" x14ac:dyDescent="0.25">
      <c r="A326" s="13"/>
      <c r="G326" s="13"/>
      <c r="H326" s="13"/>
    </row>
    <row r="327" spans="1:8" ht="38.25" customHeight="1" x14ac:dyDescent="0.25">
      <c r="A327" s="13"/>
      <c r="G327" s="13"/>
      <c r="H327" s="13"/>
    </row>
    <row r="328" spans="1:8" ht="38.25" customHeight="1" x14ac:dyDescent="0.25">
      <c r="A328" s="13"/>
      <c r="G328" s="13"/>
      <c r="H328" s="13"/>
    </row>
    <row r="329" spans="1:8" ht="38.25" customHeight="1" x14ac:dyDescent="0.25">
      <c r="A329" s="13"/>
      <c r="G329" s="13"/>
      <c r="H329" s="13"/>
    </row>
    <row r="330" spans="1:8" ht="38.25" customHeight="1" x14ac:dyDescent="0.25">
      <c r="A330" s="13"/>
      <c r="G330" s="13"/>
      <c r="H330" s="13"/>
    </row>
    <row r="331" spans="1:8" ht="38.25" customHeight="1" x14ac:dyDescent="0.25">
      <c r="A331" s="13"/>
      <c r="G331" s="13"/>
      <c r="H331" s="13"/>
    </row>
    <row r="332" spans="1:8" ht="38.25" customHeight="1" x14ac:dyDescent="0.25">
      <c r="A332" s="13"/>
      <c r="G332" s="13"/>
      <c r="H332" s="13"/>
    </row>
  </sheetData>
  <sheetProtection insertRows="0" deleteRows="0" selectLockedCells="1" sort="0" autoFilter="0"/>
  <autoFilter ref="B1:L25" xr:uid="{886452C1-F95C-4A39-8F5D-002ACA8A3890}"/>
  <phoneticPr fontId="0" type="noConversion"/>
  <conditionalFormatting sqref="L2:L25">
    <cfRule type="cellIs" priority="9" stopIfTrue="1" operator="equal">
      <formula>0</formula>
    </cfRule>
    <cfRule type="expression" dxfId="23" priority="14" stopIfTrue="1">
      <formula>IF(K2&gt;=L2,TRUE)</formula>
    </cfRule>
  </conditionalFormatting>
  <conditionalFormatting sqref="M2:M25">
    <cfRule type="cellIs" dxfId="22" priority="32" stopIfTrue="1" operator="greaterThan">
      <formula>3</formula>
    </cfRule>
  </conditionalFormatting>
  <conditionalFormatting sqref="O2:O25">
    <cfRule type="cellIs" dxfId="21" priority="29" stopIfTrue="1" operator="equal">
      <formula>"06A"</formula>
    </cfRule>
  </conditionalFormatting>
  <conditionalFormatting sqref="P2:P25 P26:Q203">
    <cfRule type="cellIs" dxfId="20" priority="19" stopIfTrue="1" operator="between">
      <formula>"S02"</formula>
      <formula>"S52"</formula>
    </cfRule>
  </conditionalFormatting>
  <conditionalFormatting sqref="Q2:Q25">
    <cfRule type="cellIs" dxfId="19" priority="34" stopIfTrue="1" operator="equal">
      <formula>0</formula>
    </cfRule>
  </conditionalFormatting>
  <conditionalFormatting sqref="K2:K25">
    <cfRule type="expression" dxfId="18" priority="8">
      <formula>IF(K2&gt;=L2,TRUE)</formula>
    </cfRule>
  </conditionalFormatting>
  <conditionalFormatting sqref="J2:J25">
    <cfRule type="expression" dxfId="17" priority="6">
      <formula>IF(K2&gt;=L2,TRUE)</formula>
    </cfRule>
    <cfRule type="expression" dxfId="16" priority="7">
      <formula>IF(K2&gt;=L2,TRUE)</formula>
    </cfRule>
  </conditionalFormatting>
  <conditionalFormatting sqref="I2:I25">
    <cfRule type="expression" dxfId="15" priority="5">
      <formula>IF(K2&gt;=L2,TRUE)</formula>
    </cfRule>
  </conditionalFormatting>
  <conditionalFormatting sqref="H2:H25">
    <cfRule type="expression" dxfId="14" priority="4">
      <formula>IF(K2&gt;=L2,TRUE)</formula>
    </cfRule>
  </conditionalFormatting>
  <conditionalFormatting sqref="G2:G25">
    <cfRule type="expression" dxfId="13" priority="3">
      <formula>IF(K2&gt;=L2,TRUE)</formula>
    </cfRule>
  </conditionalFormatting>
  <conditionalFormatting sqref="A2:A25">
    <cfRule type="expression" dxfId="12" priority="1">
      <formula>IF(K2&gt;=L2,TRUE)</formula>
    </cfRule>
  </conditionalFormatting>
  <dataValidations xWindow="1212" yWindow="250" count="2">
    <dataValidation type="list" allowBlank="1" showInputMessage="1" showErrorMessage="1" sqref="I2:I25" xr:uid="{4DA65275-8D25-4C3F-B10A-7C4FB14D81D5}">
      <formula1>"Anaïs,Christian,Matthieu"</formula1>
    </dataValidation>
    <dataValidation type="list" allowBlank="1" showInputMessage="1" showErrorMessage="1" sqref="D2:D25" xr:uid="{2EBEB3C0-3CC1-48C5-9F15-9E6A43191429}">
      <formula1>"Oui,Non"</formula1>
    </dataValidation>
  </dataValidations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ignoredErrors>
    <ignoredError sqref="H4" unlockedFormula="1"/>
  </ignoredErrors>
  <extLst>
    <ext xmlns:x14="http://schemas.microsoft.com/office/spreadsheetml/2009/9/main" uri="{CCE6A557-97BC-4b89-ADB6-D9C93CAAB3DF}">
      <x14:dataValidations xmlns:xm="http://schemas.microsoft.com/office/excel/2006/main" xWindow="1212" yWindow="250" count="2">
        <x14:dataValidation type="list" allowBlank="1" showInputMessage="1" showErrorMessage="1" xr:uid="{C5FD1405-B77F-47FC-BD0D-8F0501D12D7D}">
          <x14:formula1>
            <xm:f>'Grille tarifaire'!$B$2:$B$64</xm:f>
          </x14:formula1>
          <xm:sqref>F7:F25</xm:sqref>
        </x14:dataValidation>
        <x14:dataValidation type="list" allowBlank="1" showInputMessage="1" showErrorMessage="1" xr:uid="{257F0167-16EE-4F87-835F-0E93E03673F9}">
          <x14:formula1>
            <xm:f>'Grille tarifaire'!$B$1:$B$65</xm:f>
          </x14:formula1>
          <xm:sqref>F2:F6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815B5-ADF5-436C-870C-F1C527C78B65}">
  <sheetPr codeName="Feuil3"/>
  <dimension ref="A1:O332"/>
  <sheetViews>
    <sheetView zoomScaleNormal="100" zoomScaleSheetLayoutView="100" workbookViewId="0">
      <pane ySplit="1" topLeftCell="A2" activePane="bottomLeft" state="frozenSplit"/>
      <selection pane="bottomLeft" activeCell="A3" sqref="A3"/>
    </sheetView>
  </sheetViews>
  <sheetFormatPr baseColWidth="10" defaultColWidth="10" defaultRowHeight="38.25" customHeight="1" x14ac:dyDescent="0.25"/>
  <cols>
    <col min="1" max="1" width="13.7265625" style="11" customWidth="1"/>
    <col min="2" max="3" width="25.453125" style="1" customWidth="1"/>
    <col min="4" max="5" width="11" style="11" customWidth="1"/>
    <col min="6" max="7" width="12.54296875" style="1" customWidth="1"/>
    <col min="8" max="8" width="6.54296875" style="1" customWidth="1"/>
    <col min="9" max="9" width="6.1796875" style="2" customWidth="1"/>
    <col min="10" max="14" width="11.7265625" style="1" customWidth="1"/>
    <col min="15" max="16384" width="10" style="1"/>
  </cols>
  <sheetData>
    <row r="1" spans="1:15" s="4" customFormat="1" ht="161.25" customHeight="1" thickBot="1" x14ac:dyDescent="0.3">
      <c r="A1" s="38" t="s">
        <v>0</v>
      </c>
      <c r="B1" s="39" t="s">
        <v>26</v>
      </c>
      <c r="C1" s="39" t="s">
        <v>27</v>
      </c>
      <c r="D1" s="40" t="s">
        <v>2</v>
      </c>
      <c r="E1" s="41" t="s">
        <v>6</v>
      </c>
      <c r="F1" s="39" t="s">
        <v>1</v>
      </c>
      <c r="G1" s="42" t="s">
        <v>9</v>
      </c>
      <c r="H1" s="43" t="s">
        <v>3</v>
      </c>
      <c r="I1" s="42" t="s">
        <v>4</v>
      </c>
      <c r="J1" s="39"/>
      <c r="K1" s="44" t="s">
        <v>8</v>
      </c>
      <c r="L1" s="45" t="s">
        <v>8</v>
      </c>
      <c r="M1" s="46" t="s">
        <v>7</v>
      </c>
      <c r="N1" s="47" t="s">
        <v>8</v>
      </c>
      <c r="O1" s="37"/>
    </row>
    <row r="2" spans="1:15" s="3" customFormat="1" ht="15" customHeight="1" thickTop="1" x14ac:dyDescent="0.25">
      <c r="A2" s="36"/>
      <c r="B2" s="35"/>
      <c r="C2" s="35"/>
      <c r="D2" s="24" t="str">
        <f>IFERROR(VLOOKUP(B2,B$2:$F3,3,FALSE),"")</f>
        <v/>
      </c>
      <c r="E2" s="23" t="str">
        <f t="shared" ref="E2:E25" si="0">IFERROR(D2/I2,"")</f>
        <v/>
      </c>
      <c r="F2" s="17"/>
      <c r="G2" s="25" t="str">
        <f t="array" ref="G2">IFERROR((SUMPRODUCT(($B$2:$B2=B2)*($F$2:$F2=F2))*$E2),"")</f>
        <v/>
      </c>
      <c r="H2" s="17">
        <f>COUNTIF(B$2:B2,B2)</f>
        <v>0</v>
      </c>
      <c r="I2" s="6" t="str">
        <f>IFERROR(VLOOKUP($B2,$B$2:$I2,8,FALSE),"")</f>
        <v/>
      </c>
      <c r="J2" s="9"/>
      <c r="K2" s="7"/>
      <c r="L2" s="15"/>
      <c r="M2" s="12"/>
      <c r="N2" s="18">
        <v>0</v>
      </c>
    </row>
    <row r="3" spans="1:15" s="3" customFormat="1" ht="15" customHeight="1" x14ac:dyDescent="0.25">
      <c r="A3" s="20"/>
      <c r="B3" s="22"/>
      <c r="C3" s="22"/>
      <c r="D3" s="24" t="str">
        <f>IFERROR(VLOOKUP(B3,B$2:$F4,3,FALSE),"")</f>
        <v/>
      </c>
      <c r="E3" s="23" t="str">
        <f t="shared" si="0"/>
        <v/>
      </c>
      <c r="F3" s="21"/>
      <c r="G3" s="26" t="str">
        <f t="array" ref="G3">IFERROR((SUMPRODUCT(($B$2:$B3=B3)*($F$2:$F3=F3))*$E3),"")</f>
        <v/>
      </c>
      <c r="H3" s="21">
        <f>COUNTIF(B$2:B3,B3)</f>
        <v>0</v>
      </c>
      <c r="I3" s="6" t="str">
        <f>IFERROR(VLOOKUP($B2,$B$2:$I3,8,FALSE),"")</f>
        <v/>
      </c>
      <c r="J3" s="10"/>
      <c r="K3" s="5"/>
      <c r="L3" s="16"/>
      <c r="M3" s="14"/>
      <c r="N3" s="19">
        <v>0</v>
      </c>
    </row>
    <row r="4" spans="1:15" s="3" customFormat="1" ht="15" customHeight="1" x14ac:dyDescent="0.25">
      <c r="A4" s="20"/>
      <c r="B4" s="22"/>
      <c r="C4" s="22"/>
      <c r="D4" s="24" t="str">
        <f>IFERROR(VLOOKUP(B4,B$2:$F5,3,FALSE),"")</f>
        <v/>
      </c>
      <c r="E4" s="23" t="str">
        <f t="shared" si="0"/>
        <v/>
      </c>
      <c r="F4" s="27"/>
      <c r="G4" s="26" t="str">
        <f t="array" ref="G4">IFERROR((SUMPRODUCT(($B$2:$B4=B4)*($F$2:$F4=F4))*$E4),"")</f>
        <v/>
      </c>
      <c r="H4" s="21">
        <f>COUNTIF(B$2:B4,B4)</f>
        <v>0</v>
      </c>
      <c r="I4" s="6" t="str">
        <f>IFERROR(VLOOKUP($B3,$B$2:$I4,8,FALSE),"")</f>
        <v/>
      </c>
      <c r="J4" s="10"/>
      <c r="K4" s="5"/>
      <c r="L4" s="16"/>
      <c r="M4" s="14"/>
      <c r="N4" s="19">
        <v>0</v>
      </c>
    </row>
    <row r="5" spans="1:15" s="3" customFormat="1" ht="15" customHeight="1" x14ac:dyDescent="0.25">
      <c r="A5" s="20"/>
      <c r="B5" s="22"/>
      <c r="C5" s="22"/>
      <c r="D5" s="24" t="str">
        <f>IFERROR(VLOOKUP(B5,B$2:$F6,3,FALSE),"")</f>
        <v/>
      </c>
      <c r="E5" s="23" t="str">
        <f t="shared" si="0"/>
        <v/>
      </c>
      <c r="F5" s="27"/>
      <c r="G5" s="26" t="str">
        <f t="array" ref="G5">IFERROR((SUMPRODUCT(($B$2:$B5=B5)*($F$2:$F5=F5))*$E5),"")</f>
        <v/>
      </c>
      <c r="H5" s="21">
        <f>COUNTIF(B$2:B5,B5)</f>
        <v>0</v>
      </c>
      <c r="I5" s="6" t="str">
        <f>IFERROR(VLOOKUP($B4,$B$2:$I5,8,FALSE),"")</f>
        <v/>
      </c>
      <c r="J5" s="10"/>
      <c r="K5" s="5"/>
      <c r="L5" s="16"/>
      <c r="M5" s="14"/>
      <c r="N5" s="19"/>
    </row>
    <row r="6" spans="1:15" s="3" customFormat="1" ht="15" customHeight="1" x14ac:dyDescent="0.25">
      <c r="A6" s="20"/>
      <c r="B6" s="22"/>
      <c r="C6" s="22"/>
      <c r="D6" s="24" t="str">
        <f>IFERROR(VLOOKUP(B6,B$2:$F7,3,FALSE),"")</f>
        <v/>
      </c>
      <c r="E6" s="23" t="str">
        <f t="shared" si="0"/>
        <v/>
      </c>
      <c r="F6" s="27"/>
      <c r="G6" s="26" t="str">
        <f t="array" ref="G6">IFERROR((SUMPRODUCT(($B$2:$B6=B6)*($F$2:$F6=F6))*$E6),"")</f>
        <v/>
      </c>
      <c r="H6" s="21">
        <f>COUNTIF(B$2:B6,B6)</f>
        <v>0</v>
      </c>
      <c r="I6" s="6" t="str">
        <f>IFERROR(VLOOKUP($B5,$B$2:$I6,8,FALSE),"")</f>
        <v/>
      </c>
      <c r="J6" s="10"/>
      <c r="K6" s="5"/>
      <c r="L6" s="16"/>
      <c r="M6" s="14"/>
      <c r="N6" s="19">
        <v>0</v>
      </c>
    </row>
    <row r="7" spans="1:15" s="3" customFormat="1" ht="15" customHeight="1" x14ac:dyDescent="0.25">
      <c r="A7" s="20"/>
      <c r="B7" s="22"/>
      <c r="C7" s="22"/>
      <c r="D7" s="24" t="str">
        <f>IFERROR(VLOOKUP(B7,B$2:$F8,3,FALSE),"")</f>
        <v/>
      </c>
      <c r="E7" s="23" t="str">
        <f t="shared" si="0"/>
        <v/>
      </c>
      <c r="F7" s="21"/>
      <c r="G7" s="26" t="str">
        <f t="array" ref="G7">IFERROR((SUMPRODUCT(($B$2:$B7=B7)*($F$2:$F7=F7))*$E7),"")</f>
        <v/>
      </c>
      <c r="H7" s="21">
        <f>COUNTIF(B$2:B7,B7)</f>
        <v>0</v>
      </c>
      <c r="I7" s="6" t="str">
        <f>IFERROR(VLOOKUP($B6,$B$2:$I7,8,FALSE),"")</f>
        <v/>
      </c>
      <c r="J7" s="10"/>
      <c r="K7" s="5"/>
      <c r="L7" s="16"/>
      <c r="M7" s="14"/>
      <c r="N7" s="19">
        <v>0</v>
      </c>
    </row>
    <row r="8" spans="1:15" s="3" customFormat="1" ht="15" customHeight="1" x14ac:dyDescent="0.25">
      <c r="A8" s="20"/>
      <c r="B8" s="22"/>
      <c r="C8" s="22"/>
      <c r="D8" s="24" t="str">
        <f>IFERROR(VLOOKUP(B8,B$2:$F9,3,FALSE),"")</f>
        <v/>
      </c>
      <c r="E8" s="23" t="str">
        <f t="shared" si="0"/>
        <v/>
      </c>
      <c r="F8" s="21"/>
      <c r="G8" s="26" t="str">
        <f t="array" ref="G8">IFERROR((SUMPRODUCT(($B$2:$B8=B8)*($F$2:$F8=F8))*$E8),"")</f>
        <v/>
      </c>
      <c r="H8" s="21">
        <f>COUNTIF(B$2:B8,B8)</f>
        <v>0</v>
      </c>
      <c r="I8" s="6" t="str">
        <f>IFERROR(VLOOKUP($B7,$B$2:$I8,8,FALSE),"")</f>
        <v/>
      </c>
      <c r="J8" s="10"/>
      <c r="K8" s="5"/>
      <c r="L8" s="16"/>
      <c r="M8" s="14"/>
      <c r="N8" s="19">
        <v>0</v>
      </c>
    </row>
    <row r="9" spans="1:15" s="3" customFormat="1" ht="15" customHeight="1" x14ac:dyDescent="0.25">
      <c r="A9" s="20"/>
      <c r="B9" s="22"/>
      <c r="C9" s="22"/>
      <c r="D9" s="24" t="str">
        <f>IFERROR(VLOOKUP(B9,B$2:$F10,3,FALSE),"")</f>
        <v/>
      </c>
      <c r="E9" s="23" t="str">
        <f t="shared" si="0"/>
        <v/>
      </c>
      <c r="F9" s="27"/>
      <c r="G9" s="26" t="str">
        <f t="array" ref="G9">IFERROR((SUMPRODUCT(($B$2:$B9=B9)*($F$2:$F9=F9))*$E9),"")</f>
        <v/>
      </c>
      <c r="H9" s="21">
        <f>COUNTIF(B$2:B9,B9)</f>
        <v>0</v>
      </c>
      <c r="I9" s="6" t="str">
        <f>IFERROR(VLOOKUP($B8,$B$2:$I9,8,FALSE),"")</f>
        <v/>
      </c>
      <c r="J9" s="10"/>
      <c r="K9" s="5"/>
      <c r="L9" s="16"/>
      <c r="M9" s="14"/>
      <c r="N9" s="19">
        <v>0</v>
      </c>
    </row>
    <row r="10" spans="1:15" s="3" customFormat="1" ht="15" customHeight="1" x14ac:dyDescent="0.25">
      <c r="A10" s="20"/>
      <c r="B10" s="8"/>
      <c r="C10" s="8"/>
      <c r="D10" s="24" t="str">
        <f>IFERROR(VLOOKUP(B10,B$2:$F11,3,FALSE),"")</f>
        <v/>
      </c>
      <c r="E10" s="23" t="str">
        <f t="shared" si="0"/>
        <v/>
      </c>
      <c r="F10" s="21"/>
      <c r="G10" s="26" t="str">
        <f t="array" ref="G10">IFERROR((SUMPRODUCT(($B$2:$B10=B10)*($F$2:$F10=F10))*$E10),"")</f>
        <v/>
      </c>
      <c r="H10" s="21">
        <f>COUNTIF(B$2:B10,B10)</f>
        <v>0</v>
      </c>
      <c r="I10" s="6" t="str">
        <f>IFERROR(VLOOKUP($B9,$B$2:$I10,8,FALSE),"")</f>
        <v/>
      </c>
      <c r="J10" s="10"/>
      <c r="K10" s="5"/>
      <c r="L10" s="16"/>
      <c r="M10" s="14"/>
      <c r="N10" s="19">
        <v>0</v>
      </c>
    </row>
    <row r="11" spans="1:15" s="3" customFormat="1" ht="15" customHeight="1" x14ac:dyDescent="0.25">
      <c r="A11" s="20"/>
      <c r="B11" s="8"/>
      <c r="C11" s="8"/>
      <c r="D11" s="24" t="str">
        <f>IFERROR(VLOOKUP(B11,B$2:$F12,3,FALSE),"")</f>
        <v/>
      </c>
      <c r="E11" s="23" t="str">
        <f t="shared" si="0"/>
        <v/>
      </c>
      <c r="F11" s="21"/>
      <c r="G11" s="26" t="str">
        <f t="array" ref="G11">IFERROR((SUMPRODUCT(($B$2:$B11=B11)*($F$2:$F11=F11))*$E11),"")</f>
        <v/>
      </c>
      <c r="H11" s="21">
        <f>COUNTIF(B$2:B11,B11)</f>
        <v>0</v>
      </c>
      <c r="I11" s="6" t="str">
        <f>IFERROR(VLOOKUP($B10,$B$2:$I11,8,FALSE),"")</f>
        <v/>
      </c>
      <c r="J11" s="10"/>
      <c r="K11" s="5"/>
      <c r="L11" s="16"/>
      <c r="M11" s="14"/>
      <c r="N11" s="19"/>
    </row>
    <row r="12" spans="1:15" s="2" customFormat="1" ht="15" customHeight="1" x14ac:dyDescent="0.25">
      <c r="A12" s="34"/>
      <c r="B12" s="22"/>
      <c r="C12" s="22"/>
      <c r="D12" s="24" t="str">
        <f>IFERROR(VLOOKUP(B12,B$2:$F12,3,FALSE),"")</f>
        <v/>
      </c>
      <c r="E12" s="23" t="str">
        <f t="shared" si="0"/>
        <v/>
      </c>
      <c r="F12" s="21"/>
      <c r="G12" s="26" t="str">
        <f t="array" ref="G12">IFERROR((SUMPRODUCT(($B$2:$B12=B12)*($F$2:$F12=F12))*$E12),"")</f>
        <v/>
      </c>
      <c r="H12" s="21">
        <f>COUNTIF(B$2:B12,B12)</f>
        <v>0</v>
      </c>
      <c r="I12" s="6" t="str">
        <f>IFERROR(VLOOKUP($B11,$B$2:$I12,8,FALSE),"")</f>
        <v/>
      </c>
      <c r="J12" s="10"/>
      <c r="K12" s="5"/>
      <c r="L12" s="16"/>
      <c r="M12" s="14"/>
      <c r="N12" s="19"/>
    </row>
    <row r="13" spans="1:15" s="2" customFormat="1" ht="15" customHeight="1" x14ac:dyDescent="0.25">
      <c r="A13" s="20"/>
      <c r="B13" s="22"/>
      <c r="C13" s="22"/>
      <c r="D13" s="24" t="str">
        <f>IFERROR(VLOOKUP(B13,B$2:$F13,3,FALSE),"")</f>
        <v/>
      </c>
      <c r="E13" s="23" t="str">
        <f t="shared" si="0"/>
        <v/>
      </c>
      <c r="F13" s="21"/>
      <c r="G13" s="26" t="str">
        <f t="array" ref="G13">IFERROR((SUMPRODUCT(($B$2:$B13=B13)*($F$2:$F13=F13))*$E13),"")</f>
        <v/>
      </c>
      <c r="H13" s="21">
        <f>COUNTIF(B$2:B13,B13)</f>
        <v>0</v>
      </c>
      <c r="I13" s="6" t="str">
        <f>IFERROR(VLOOKUP($B12,$B$2:$I13,8,FALSE),"")</f>
        <v/>
      </c>
      <c r="J13" s="10"/>
      <c r="K13" s="5"/>
      <c r="L13" s="16"/>
      <c r="M13" s="14"/>
      <c r="N13" s="19"/>
    </row>
    <row r="14" spans="1:15" s="2" customFormat="1" ht="15" customHeight="1" x14ac:dyDescent="0.25">
      <c r="A14" s="20"/>
      <c r="B14" s="22"/>
      <c r="C14" s="22"/>
      <c r="D14" s="24" t="str">
        <f>IFERROR(VLOOKUP(B14,B$2:$F14,3,FALSE),"")</f>
        <v/>
      </c>
      <c r="E14" s="23" t="str">
        <f t="shared" si="0"/>
        <v/>
      </c>
      <c r="F14" s="21"/>
      <c r="G14" s="26" t="str">
        <f t="array" ref="G14">IFERROR((SUMPRODUCT(($B$2:$B14=B14)*($F$2:$F14=F14))*$E14),"")</f>
        <v/>
      </c>
      <c r="H14" s="21">
        <f>COUNTIF(B$2:B14,B14)</f>
        <v>0</v>
      </c>
      <c r="I14" s="6" t="str">
        <f>IFERROR(VLOOKUP($B13,$B$2:$I14,8,FALSE),"")</f>
        <v/>
      </c>
      <c r="J14" s="10"/>
      <c r="K14" s="5"/>
      <c r="L14" s="16"/>
      <c r="M14" s="14"/>
      <c r="N14" s="19"/>
    </row>
    <row r="15" spans="1:15" s="2" customFormat="1" ht="15" customHeight="1" x14ac:dyDescent="0.25">
      <c r="A15" s="20"/>
      <c r="B15" s="8"/>
      <c r="C15" s="8"/>
      <c r="D15" s="24" t="str">
        <f>IFERROR(VLOOKUP(B15,B$2:$F15,3,FALSE),"")</f>
        <v/>
      </c>
      <c r="E15" s="23" t="str">
        <f t="shared" si="0"/>
        <v/>
      </c>
      <c r="F15" s="21"/>
      <c r="G15" s="26" t="str">
        <f t="array" ref="G15">IFERROR((SUMPRODUCT(($B$2:$B15=B15)*($F$2:$F15=F15))*$E15),"")</f>
        <v/>
      </c>
      <c r="H15" s="21">
        <f>COUNTIF(B$2:B15,B15)</f>
        <v>0</v>
      </c>
      <c r="I15" s="6" t="str">
        <f>IFERROR(VLOOKUP($B14,$B$2:$I15,8,FALSE),"")</f>
        <v/>
      </c>
      <c r="J15" s="10"/>
      <c r="K15" s="5"/>
      <c r="L15" s="16"/>
      <c r="M15" s="14"/>
      <c r="N15" s="19"/>
    </row>
    <row r="16" spans="1:15" s="2" customFormat="1" ht="15" customHeight="1" x14ac:dyDescent="0.25">
      <c r="A16" s="20"/>
      <c r="B16" s="22"/>
      <c r="C16" s="22"/>
      <c r="D16" s="24" t="str">
        <f>IFERROR(VLOOKUP(B16,B$2:$F16,3,FALSE),"")</f>
        <v/>
      </c>
      <c r="E16" s="23" t="str">
        <f t="shared" si="0"/>
        <v/>
      </c>
      <c r="F16" s="21"/>
      <c r="G16" s="26" t="str">
        <f t="array" ref="G16">IFERROR((SUMPRODUCT(($B$2:$B16=B16)*($F$2:$F16=F16))*$E16),"")</f>
        <v/>
      </c>
      <c r="H16" s="21">
        <f>COUNTIF(B$2:B16,B16)</f>
        <v>0</v>
      </c>
      <c r="I16" s="6" t="str">
        <f>IFERROR(VLOOKUP($B15,$B$2:$I16,8,FALSE),"")</f>
        <v/>
      </c>
      <c r="J16" s="10"/>
      <c r="K16" s="5"/>
      <c r="L16" s="16"/>
      <c r="M16" s="14"/>
      <c r="N16" s="19"/>
    </row>
    <row r="17" spans="1:14" s="2" customFormat="1" ht="15" customHeight="1" x14ac:dyDescent="0.25">
      <c r="A17" s="20"/>
      <c r="B17" s="22"/>
      <c r="C17" s="22"/>
      <c r="D17" s="24" t="str">
        <f>IFERROR(VLOOKUP(B17,B$2:$F17,3,FALSE),"")</f>
        <v/>
      </c>
      <c r="E17" s="23" t="str">
        <f t="shared" si="0"/>
        <v/>
      </c>
      <c r="F17" s="21"/>
      <c r="G17" s="26" t="str">
        <f t="array" ref="G17">IFERROR((SUMPRODUCT(($B$2:$B17=B17)*($F$2:$F17=F17))*$E17),"")</f>
        <v/>
      </c>
      <c r="H17" s="21">
        <f>COUNTIF(B$2:B17,B17)</f>
        <v>0</v>
      </c>
      <c r="I17" s="6" t="str">
        <f>IFERROR(VLOOKUP($B16,$B$2:$I17,8,FALSE),"")</f>
        <v/>
      </c>
      <c r="J17" s="10"/>
      <c r="K17" s="5"/>
      <c r="L17" s="16"/>
      <c r="M17" s="14"/>
      <c r="N17" s="19"/>
    </row>
    <row r="18" spans="1:14" s="2" customFormat="1" ht="15" customHeight="1" x14ac:dyDescent="0.25">
      <c r="A18" s="20"/>
      <c r="B18" s="22"/>
      <c r="C18" s="22"/>
      <c r="D18" s="24" t="str">
        <f>IFERROR(VLOOKUP(B18,B$2:$F18,3,FALSE),"")</f>
        <v/>
      </c>
      <c r="E18" s="23" t="str">
        <f t="shared" si="0"/>
        <v/>
      </c>
      <c r="F18" s="21"/>
      <c r="G18" s="26" t="str">
        <f t="array" ref="G18">IFERROR((SUMPRODUCT(($B$2:$B18=B18)*($F$2:$F18=F18))*$E18),"")</f>
        <v/>
      </c>
      <c r="H18" s="21">
        <f>COUNTIF(B$2:B18,B18)</f>
        <v>0</v>
      </c>
      <c r="I18" s="6" t="str">
        <f>IFERROR(VLOOKUP($B17,$B$2:$I18,8,FALSE),"")</f>
        <v/>
      </c>
      <c r="J18" s="10"/>
      <c r="K18" s="5"/>
      <c r="L18" s="16"/>
      <c r="M18" s="14"/>
      <c r="N18" s="19"/>
    </row>
    <row r="19" spans="1:14" s="2" customFormat="1" ht="15" customHeight="1" x14ac:dyDescent="0.25">
      <c r="A19" s="20"/>
      <c r="B19" s="22"/>
      <c r="C19" s="22"/>
      <c r="D19" s="24" t="str">
        <f>IFERROR(VLOOKUP(B19,B$2:$F19,3,FALSE),"")</f>
        <v/>
      </c>
      <c r="E19" s="23" t="str">
        <f t="shared" si="0"/>
        <v/>
      </c>
      <c r="F19" s="21"/>
      <c r="G19" s="26" t="str">
        <f t="array" ref="G19">IFERROR((SUMPRODUCT(($B$2:$B19=B19)*($F$2:$F19=F19))*$E19),"")</f>
        <v/>
      </c>
      <c r="H19" s="21">
        <f>COUNTIF(B$2:B19,B19)</f>
        <v>0</v>
      </c>
      <c r="I19" s="6" t="str">
        <f>IFERROR(VLOOKUP($B18,$B$2:$I19,8,FALSE),"")</f>
        <v/>
      </c>
      <c r="J19" s="10"/>
      <c r="K19" s="5"/>
      <c r="L19" s="16"/>
      <c r="M19" s="14"/>
      <c r="N19" s="19"/>
    </row>
    <row r="20" spans="1:14" s="2" customFormat="1" ht="15" customHeight="1" x14ac:dyDescent="0.25">
      <c r="A20" s="20"/>
      <c r="B20" s="22"/>
      <c r="C20" s="22"/>
      <c r="D20" s="24" t="str">
        <f>IFERROR(VLOOKUP(B20,B$2:$F20,3,FALSE),"")</f>
        <v/>
      </c>
      <c r="E20" s="23" t="str">
        <f t="shared" si="0"/>
        <v/>
      </c>
      <c r="F20" s="21"/>
      <c r="G20" s="26" t="str">
        <f t="array" ref="G20">IFERROR((SUMPRODUCT(($B$2:$B20=B20)*($F$2:$F20=F20))*$E20),"")</f>
        <v/>
      </c>
      <c r="H20" s="21">
        <f>COUNTIF(B$2:B20,B20)</f>
        <v>0</v>
      </c>
      <c r="I20" s="6" t="str">
        <f>IFERROR(VLOOKUP($B19,$B$2:$I20,8,FALSE),"")</f>
        <v/>
      </c>
      <c r="J20" s="10"/>
      <c r="K20" s="5"/>
      <c r="L20" s="16"/>
      <c r="M20" s="14"/>
      <c r="N20" s="19"/>
    </row>
    <row r="21" spans="1:14" s="2" customFormat="1" ht="15" customHeight="1" x14ac:dyDescent="0.25">
      <c r="A21" s="20"/>
      <c r="B21" s="22"/>
      <c r="C21" s="22"/>
      <c r="D21" s="24" t="str">
        <f>IFERROR(VLOOKUP(B21,B$2:$F21,3,FALSE),"")</f>
        <v/>
      </c>
      <c r="E21" s="23" t="str">
        <f t="shared" si="0"/>
        <v/>
      </c>
      <c r="F21" s="21"/>
      <c r="G21" s="26" t="str">
        <f t="array" ref="G21">IFERROR((SUMPRODUCT(($B$2:$B21=B21)*($F$2:$F21=F21))*$E21),"")</f>
        <v/>
      </c>
      <c r="H21" s="21">
        <f>COUNTIF(B$2:B21,B21)</f>
        <v>0</v>
      </c>
      <c r="I21" s="6" t="str">
        <f>IFERROR(VLOOKUP($B20,$B$2:$I21,8,FALSE),"")</f>
        <v/>
      </c>
      <c r="J21" s="10"/>
      <c r="K21" s="5"/>
      <c r="L21" s="16"/>
      <c r="M21" s="14"/>
      <c r="N21" s="19"/>
    </row>
    <row r="22" spans="1:14" s="2" customFormat="1" ht="15" customHeight="1" x14ac:dyDescent="0.25">
      <c r="A22" s="20"/>
      <c r="B22" s="22"/>
      <c r="C22" s="22"/>
      <c r="D22" s="24" t="str">
        <f>IFERROR(VLOOKUP(B22,B$2:$F22,3,FALSE),"")</f>
        <v/>
      </c>
      <c r="E22" s="23" t="str">
        <f t="shared" si="0"/>
        <v/>
      </c>
      <c r="F22" s="21"/>
      <c r="G22" s="26" t="str">
        <f t="array" ref="G22">IFERROR((SUMPRODUCT(($B$2:$B22=B22)*($F$2:$F22=F22))*$E22),"")</f>
        <v/>
      </c>
      <c r="H22" s="21">
        <f>COUNTIF(B$2:B22,B22)</f>
        <v>0</v>
      </c>
      <c r="I22" s="6" t="str">
        <f>IFERROR(VLOOKUP($B21,$B$2:$I22,8,FALSE),"")</f>
        <v/>
      </c>
      <c r="J22" s="10"/>
      <c r="K22" s="5"/>
      <c r="L22" s="16"/>
      <c r="M22" s="14"/>
      <c r="N22" s="19"/>
    </row>
    <row r="23" spans="1:14" s="2" customFormat="1" ht="15" customHeight="1" x14ac:dyDescent="0.25">
      <c r="A23" s="20"/>
      <c r="B23" s="22"/>
      <c r="C23" s="22"/>
      <c r="D23" s="24" t="str">
        <f>IFERROR(VLOOKUP(B23,B$2:$F23,3,FALSE),"")</f>
        <v/>
      </c>
      <c r="E23" s="23" t="str">
        <f t="shared" si="0"/>
        <v/>
      </c>
      <c r="F23" s="21"/>
      <c r="G23" s="26" t="str">
        <f t="array" ref="G23">IFERROR((SUMPRODUCT(($B$2:$B23=B23)*($F$2:$F23=F23))*$E23),"")</f>
        <v/>
      </c>
      <c r="H23" s="21">
        <f>COUNTIF(B$2:B23,B23)</f>
        <v>0</v>
      </c>
      <c r="I23" s="6" t="str">
        <f>IFERROR(VLOOKUP($B22,$B$2:$I23,8,FALSE),"")</f>
        <v/>
      </c>
      <c r="J23" s="10"/>
      <c r="K23" s="5"/>
      <c r="L23" s="16"/>
      <c r="M23" s="14"/>
      <c r="N23" s="19"/>
    </row>
    <row r="24" spans="1:14" s="2" customFormat="1" ht="15" customHeight="1" x14ac:dyDescent="0.25">
      <c r="A24" s="20"/>
      <c r="B24" s="22"/>
      <c r="C24" s="22"/>
      <c r="D24" s="24" t="str">
        <f>IFERROR(VLOOKUP(B24,B$2:$F24,3,FALSE),"")</f>
        <v/>
      </c>
      <c r="E24" s="23" t="str">
        <f t="shared" si="0"/>
        <v/>
      </c>
      <c r="F24" s="21"/>
      <c r="G24" s="26" t="str">
        <f t="array" ref="G24">IFERROR((SUMPRODUCT(($B$2:$B24=B24)*($F$2:$F24=F24))*$E24),"")</f>
        <v/>
      </c>
      <c r="H24" s="21">
        <f>COUNTIF(B$2:B24,B24)</f>
        <v>0</v>
      </c>
      <c r="I24" s="6" t="str">
        <f>IFERROR(VLOOKUP($B23,$B$2:$I24,8,FALSE),"")</f>
        <v/>
      </c>
      <c r="J24" s="10"/>
      <c r="K24" s="5"/>
      <c r="L24" s="16"/>
      <c r="M24" s="14"/>
      <c r="N24" s="19"/>
    </row>
    <row r="25" spans="1:14" s="2" customFormat="1" ht="15" customHeight="1" x14ac:dyDescent="0.25">
      <c r="A25" s="20"/>
      <c r="B25" s="22"/>
      <c r="C25" s="22"/>
      <c r="D25" s="24" t="str">
        <f>IFERROR(VLOOKUP(B25,B$2:$F25,3,FALSE),"")</f>
        <v/>
      </c>
      <c r="E25" s="23" t="str">
        <f t="shared" si="0"/>
        <v/>
      </c>
      <c r="F25" s="21"/>
      <c r="G25" s="26" t="str">
        <f t="array" ref="G25">IFERROR((SUMPRODUCT(($B$2:$B25=B25)*($F$2:$F25=F25))*$E25),"")</f>
        <v/>
      </c>
      <c r="H25" s="21">
        <f>COUNTIF(B$2:B25,B25)</f>
        <v>0</v>
      </c>
      <c r="I25" s="6" t="str">
        <f>IFERROR(VLOOKUP($B24,$B$2:$I25,8,FALSE),"")</f>
        <v/>
      </c>
      <c r="J25" s="10"/>
      <c r="K25" s="5"/>
      <c r="L25" s="16"/>
      <c r="M25" s="14"/>
      <c r="N25" s="19"/>
    </row>
    <row r="26" spans="1:14" s="2" customFormat="1" ht="15" customHeight="1" x14ac:dyDescent="0.25">
      <c r="A26" s="13"/>
      <c r="D26" s="13"/>
      <c r="E26" s="13"/>
      <c r="M26" s="13"/>
      <c r="N26" s="13"/>
    </row>
    <row r="27" spans="1:14" s="2" customFormat="1" ht="15" customHeight="1" x14ac:dyDescent="0.25">
      <c r="A27" s="13"/>
      <c r="D27" s="13"/>
      <c r="E27" s="13"/>
      <c r="M27" s="13"/>
      <c r="N27" s="13"/>
    </row>
    <row r="28" spans="1:14" s="2" customFormat="1" ht="15" customHeight="1" x14ac:dyDescent="0.25">
      <c r="A28" s="13"/>
      <c r="D28" s="13"/>
      <c r="E28" s="13"/>
      <c r="M28" s="13"/>
      <c r="N28" s="13"/>
    </row>
    <row r="29" spans="1:14" s="2" customFormat="1" ht="15" customHeight="1" x14ac:dyDescent="0.25">
      <c r="A29" s="13"/>
      <c r="D29" s="13"/>
      <c r="E29" s="13"/>
      <c r="M29" s="13"/>
      <c r="N29" s="13"/>
    </row>
    <row r="30" spans="1:14" s="2" customFormat="1" ht="15" customHeight="1" x14ac:dyDescent="0.25">
      <c r="A30" s="13"/>
      <c r="D30" s="13"/>
      <c r="E30" s="13"/>
      <c r="M30" s="13"/>
      <c r="N30" s="13"/>
    </row>
    <row r="31" spans="1:14" s="2" customFormat="1" ht="15" customHeight="1" x14ac:dyDescent="0.25">
      <c r="A31" s="13"/>
      <c r="D31" s="13"/>
      <c r="E31" s="13"/>
      <c r="M31" s="13"/>
      <c r="N31" s="13"/>
    </row>
    <row r="32" spans="1:14" s="2" customFormat="1" ht="15" customHeight="1" x14ac:dyDescent="0.25">
      <c r="A32" s="13"/>
      <c r="D32" s="13"/>
      <c r="E32" s="13"/>
      <c r="M32" s="13"/>
      <c r="N32" s="13"/>
    </row>
    <row r="33" spans="1:14" s="2" customFormat="1" ht="15" customHeight="1" x14ac:dyDescent="0.25">
      <c r="A33" s="13"/>
      <c r="D33" s="13"/>
      <c r="E33" s="13"/>
      <c r="M33" s="13"/>
      <c r="N33" s="13"/>
    </row>
    <row r="34" spans="1:14" s="2" customFormat="1" ht="15" customHeight="1" x14ac:dyDescent="0.25">
      <c r="A34" s="13"/>
      <c r="D34" s="13"/>
      <c r="E34" s="13"/>
      <c r="M34" s="13"/>
      <c r="N34" s="13"/>
    </row>
    <row r="35" spans="1:14" s="2" customFormat="1" ht="15" customHeight="1" x14ac:dyDescent="0.25">
      <c r="A35" s="13"/>
      <c r="D35" s="13"/>
      <c r="E35" s="13"/>
      <c r="M35" s="13"/>
      <c r="N35" s="13"/>
    </row>
    <row r="36" spans="1:14" s="2" customFormat="1" ht="15" customHeight="1" x14ac:dyDescent="0.25">
      <c r="A36" s="13"/>
      <c r="D36" s="13"/>
      <c r="E36" s="13"/>
      <c r="M36" s="13"/>
      <c r="N36" s="13"/>
    </row>
    <row r="37" spans="1:14" s="2" customFormat="1" ht="15" customHeight="1" x14ac:dyDescent="0.25">
      <c r="A37" s="13"/>
      <c r="D37" s="13"/>
      <c r="E37" s="13"/>
      <c r="M37" s="13"/>
      <c r="N37" s="13"/>
    </row>
    <row r="38" spans="1:14" s="2" customFormat="1" ht="15" customHeight="1" x14ac:dyDescent="0.25">
      <c r="A38" s="13"/>
      <c r="D38" s="13"/>
      <c r="E38" s="13"/>
      <c r="M38" s="13"/>
      <c r="N38" s="13"/>
    </row>
    <row r="39" spans="1:14" s="2" customFormat="1" ht="15" customHeight="1" x14ac:dyDescent="0.25">
      <c r="A39" s="13"/>
      <c r="D39" s="13"/>
      <c r="E39" s="13"/>
      <c r="M39" s="13"/>
      <c r="N39" s="13"/>
    </row>
    <row r="40" spans="1:14" s="2" customFormat="1" ht="15" customHeight="1" x14ac:dyDescent="0.25">
      <c r="A40" s="13"/>
      <c r="D40" s="13"/>
      <c r="E40" s="13"/>
      <c r="M40" s="13"/>
      <c r="N40" s="13"/>
    </row>
    <row r="41" spans="1:14" s="2" customFormat="1" ht="15" customHeight="1" x14ac:dyDescent="0.25">
      <c r="A41" s="13"/>
      <c r="D41" s="13"/>
      <c r="E41" s="13"/>
      <c r="M41" s="13"/>
      <c r="N41" s="13"/>
    </row>
    <row r="42" spans="1:14" s="2" customFormat="1" ht="15" customHeight="1" x14ac:dyDescent="0.25">
      <c r="A42" s="13"/>
      <c r="D42" s="13"/>
      <c r="E42" s="13"/>
      <c r="M42" s="13"/>
      <c r="N42" s="13"/>
    </row>
    <row r="43" spans="1:14" s="2" customFormat="1" ht="15" customHeight="1" x14ac:dyDescent="0.25">
      <c r="A43" s="13"/>
      <c r="D43" s="13"/>
      <c r="E43" s="13"/>
      <c r="M43" s="13"/>
      <c r="N43" s="13"/>
    </row>
    <row r="44" spans="1:14" s="2" customFormat="1" ht="15" customHeight="1" x14ac:dyDescent="0.25">
      <c r="A44" s="13"/>
      <c r="D44" s="13"/>
      <c r="E44" s="13"/>
      <c r="M44" s="13"/>
      <c r="N44" s="13"/>
    </row>
    <row r="45" spans="1:14" s="2" customFormat="1" ht="15" customHeight="1" x14ac:dyDescent="0.25">
      <c r="A45" s="13"/>
      <c r="D45" s="13"/>
      <c r="E45" s="13"/>
      <c r="M45" s="13"/>
      <c r="N45" s="13"/>
    </row>
    <row r="46" spans="1:14" s="2" customFormat="1" ht="15" customHeight="1" x14ac:dyDescent="0.25">
      <c r="A46" s="13"/>
      <c r="D46" s="13"/>
      <c r="E46" s="13"/>
      <c r="M46" s="13"/>
      <c r="N46" s="13"/>
    </row>
    <row r="47" spans="1:14" s="2" customFormat="1" ht="15" customHeight="1" x14ac:dyDescent="0.25">
      <c r="A47" s="13"/>
      <c r="D47" s="13"/>
      <c r="E47" s="13"/>
      <c r="M47" s="13"/>
      <c r="N47" s="13"/>
    </row>
    <row r="48" spans="1:14" s="2" customFormat="1" ht="15" customHeight="1" x14ac:dyDescent="0.25">
      <c r="A48" s="13"/>
      <c r="D48" s="13"/>
      <c r="E48" s="13"/>
      <c r="M48" s="13"/>
      <c r="N48" s="13"/>
    </row>
    <row r="49" spans="1:14" s="2" customFormat="1" ht="15" customHeight="1" x14ac:dyDescent="0.25">
      <c r="A49" s="13"/>
      <c r="D49" s="13"/>
      <c r="E49" s="13"/>
      <c r="M49" s="13"/>
      <c r="N49" s="13"/>
    </row>
    <row r="50" spans="1:14" s="2" customFormat="1" ht="15" customHeight="1" x14ac:dyDescent="0.25">
      <c r="A50" s="13"/>
      <c r="D50" s="13"/>
      <c r="E50" s="13"/>
      <c r="M50" s="13"/>
      <c r="N50" s="13"/>
    </row>
    <row r="51" spans="1:14" s="2" customFormat="1" ht="15" customHeight="1" x14ac:dyDescent="0.25">
      <c r="A51" s="13"/>
      <c r="D51" s="13"/>
      <c r="E51" s="13"/>
      <c r="M51" s="13"/>
      <c r="N51" s="13"/>
    </row>
    <row r="52" spans="1:14" s="2" customFormat="1" ht="15" customHeight="1" x14ac:dyDescent="0.25">
      <c r="A52" s="13"/>
      <c r="D52" s="13"/>
      <c r="E52" s="13"/>
      <c r="M52" s="13"/>
      <c r="N52" s="13"/>
    </row>
    <row r="53" spans="1:14" s="2" customFormat="1" ht="15" customHeight="1" x14ac:dyDescent="0.25">
      <c r="A53" s="13"/>
      <c r="D53" s="13"/>
      <c r="E53" s="13"/>
      <c r="M53" s="13"/>
      <c r="N53" s="13"/>
    </row>
    <row r="54" spans="1:14" s="2" customFormat="1" ht="15" customHeight="1" x14ac:dyDescent="0.25">
      <c r="A54" s="13"/>
      <c r="D54" s="13"/>
      <c r="E54" s="13"/>
      <c r="M54" s="13"/>
      <c r="N54" s="13"/>
    </row>
    <row r="55" spans="1:14" s="2" customFormat="1" ht="15" customHeight="1" x14ac:dyDescent="0.25">
      <c r="A55" s="13"/>
      <c r="D55" s="13"/>
      <c r="E55" s="13"/>
      <c r="M55" s="13"/>
      <c r="N55" s="13"/>
    </row>
    <row r="56" spans="1:14" s="2" customFormat="1" ht="15" customHeight="1" x14ac:dyDescent="0.25">
      <c r="A56" s="13"/>
      <c r="D56" s="13"/>
      <c r="E56" s="13"/>
      <c r="M56" s="13"/>
      <c r="N56" s="13"/>
    </row>
    <row r="57" spans="1:14" s="2" customFormat="1" ht="15" customHeight="1" x14ac:dyDescent="0.25">
      <c r="A57" s="13"/>
      <c r="D57" s="13"/>
      <c r="E57" s="13"/>
      <c r="M57" s="13"/>
      <c r="N57" s="13"/>
    </row>
    <row r="58" spans="1:14" s="2" customFormat="1" ht="15" customHeight="1" x14ac:dyDescent="0.25">
      <c r="A58" s="13"/>
      <c r="D58" s="13"/>
      <c r="E58" s="13"/>
      <c r="M58" s="13"/>
      <c r="N58" s="13"/>
    </row>
    <row r="59" spans="1:14" s="2" customFormat="1" ht="15" customHeight="1" x14ac:dyDescent="0.25">
      <c r="A59" s="13"/>
      <c r="D59" s="13"/>
      <c r="E59" s="13"/>
      <c r="M59" s="13"/>
      <c r="N59" s="13"/>
    </row>
    <row r="60" spans="1:14" s="2" customFormat="1" ht="15" customHeight="1" x14ac:dyDescent="0.25">
      <c r="A60" s="13"/>
      <c r="D60" s="13"/>
      <c r="E60" s="13"/>
      <c r="M60" s="13"/>
      <c r="N60" s="13"/>
    </row>
    <row r="61" spans="1:14" s="2" customFormat="1" ht="15" customHeight="1" x14ac:dyDescent="0.25">
      <c r="A61" s="13"/>
      <c r="D61" s="13"/>
      <c r="E61" s="13"/>
      <c r="M61" s="13"/>
      <c r="N61" s="13"/>
    </row>
    <row r="62" spans="1:14" s="2" customFormat="1" ht="15" customHeight="1" x14ac:dyDescent="0.25">
      <c r="A62" s="13"/>
      <c r="D62" s="13"/>
      <c r="E62" s="13"/>
      <c r="M62" s="13"/>
      <c r="N62" s="13"/>
    </row>
    <row r="63" spans="1:14" s="2" customFormat="1" ht="15" customHeight="1" x14ac:dyDescent="0.25">
      <c r="A63" s="13"/>
      <c r="D63" s="13"/>
      <c r="E63" s="13"/>
      <c r="M63" s="13"/>
      <c r="N63" s="13"/>
    </row>
    <row r="64" spans="1:14" s="2" customFormat="1" ht="15" customHeight="1" x14ac:dyDescent="0.25">
      <c r="A64" s="13"/>
      <c r="D64" s="13"/>
      <c r="E64" s="13"/>
      <c r="M64" s="13"/>
      <c r="N64" s="13"/>
    </row>
    <row r="65" spans="1:14" s="2" customFormat="1" ht="15" customHeight="1" x14ac:dyDescent="0.25">
      <c r="A65" s="13"/>
      <c r="D65" s="13"/>
      <c r="E65" s="13"/>
      <c r="M65" s="13"/>
      <c r="N65" s="13"/>
    </row>
    <row r="66" spans="1:14" s="2" customFormat="1" ht="15" customHeight="1" x14ac:dyDescent="0.25">
      <c r="A66" s="13"/>
      <c r="D66" s="13"/>
      <c r="E66" s="13"/>
      <c r="M66" s="13"/>
      <c r="N66" s="13"/>
    </row>
    <row r="67" spans="1:14" s="2" customFormat="1" ht="15" customHeight="1" x14ac:dyDescent="0.25">
      <c r="A67" s="13"/>
      <c r="D67" s="13"/>
      <c r="E67" s="13"/>
      <c r="M67" s="13"/>
      <c r="N67" s="13"/>
    </row>
    <row r="68" spans="1:14" s="2" customFormat="1" ht="15" customHeight="1" x14ac:dyDescent="0.25">
      <c r="A68" s="13"/>
      <c r="D68" s="13"/>
      <c r="E68" s="13"/>
      <c r="M68" s="13"/>
      <c r="N68" s="13"/>
    </row>
    <row r="69" spans="1:14" s="2" customFormat="1" ht="15" customHeight="1" x14ac:dyDescent="0.25">
      <c r="A69" s="13"/>
      <c r="D69" s="13"/>
      <c r="E69" s="13"/>
      <c r="M69" s="13"/>
      <c r="N69" s="13"/>
    </row>
    <row r="70" spans="1:14" s="2" customFormat="1" ht="15" customHeight="1" x14ac:dyDescent="0.25">
      <c r="A70" s="13"/>
      <c r="D70" s="13"/>
      <c r="E70" s="13"/>
      <c r="M70" s="13"/>
      <c r="N70" s="13"/>
    </row>
    <row r="71" spans="1:14" s="2" customFormat="1" ht="15" customHeight="1" x14ac:dyDescent="0.25">
      <c r="A71" s="13"/>
      <c r="D71" s="13"/>
      <c r="E71" s="13"/>
      <c r="M71" s="13"/>
      <c r="N71" s="13"/>
    </row>
    <row r="72" spans="1:14" s="2" customFormat="1" ht="15" customHeight="1" x14ac:dyDescent="0.25">
      <c r="A72" s="13"/>
      <c r="D72" s="13"/>
      <c r="E72" s="13"/>
      <c r="M72" s="13"/>
      <c r="N72" s="13"/>
    </row>
    <row r="73" spans="1:14" s="2" customFormat="1" ht="15" customHeight="1" x14ac:dyDescent="0.25">
      <c r="A73" s="13"/>
      <c r="D73" s="13"/>
      <c r="E73" s="13"/>
      <c r="M73" s="13"/>
      <c r="N73" s="13"/>
    </row>
    <row r="74" spans="1:14" s="2" customFormat="1" ht="15" customHeight="1" x14ac:dyDescent="0.25">
      <c r="A74" s="13"/>
      <c r="D74" s="13"/>
      <c r="E74" s="13"/>
      <c r="M74" s="13"/>
      <c r="N74" s="13"/>
    </row>
    <row r="75" spans="1:14" s="2" customFormat="1" ht="15" customHeight="1" x14ac:dyDescent="0.25">
      <c r="A75" s="13"/>
      <c r="D75" s="13"/>
      <c r="E75" s="13"/>
      <c r="M75" s="13"/>
      <c r="N75" s="13"/>
    </row>
    <row r="76" spans="1:14" s="2" customFormat="1" ht="15" customHeight="1" x14ac:dyDescent="0.25">
      <c r="A76" s="13"/>
      <c r="D76" s="13"/>
      <c r="E76" s="13"/>
      <c r="M76" s="13"/>
      <c r="N76" s="13"/>
    </row>
    <row r="77" spans="1:14" s="2" customFormat="1" ht="15" customHeight="1" x14ac:dyDescent="0.25">
      <c r="A77" s="13"/>
      <c r="D77" s="13"/>
      <c r="E77" s="13"/>
      <c r="M77" s="13"/>
      <c r="N77" s="13"/>
    </row>
    <row r="78" spans="1:14" s="2" customFormat="1" ht="15" customHeight="1" x14ac:dyDescent="0.25">
      <c r="A78" s="13"/>
      <c r="D78" s="13"/>
      <c r="E78" s="13"/>
      <c r="M78" s="13"/>
      <c r="N78" s="13"/>
    </row>
    <row r="79" spans="1:14" s="2" customFormat="1" ht="15" customHeight="1" x14ac:dyDescent="0.25">
      <c r="A79" s="13"/>
      <c r="D79" s="13"/>
      <c r="E79" s="13"/>
      <c r="M79" s="13"/>
      <c r="N79" s="13"/>
    </row>
    <row r="80" spans="1:14" s="2" customFormat="1" ht="15" customHeight="1" x14ac:dyDescent="0.25">
      <c r="A80" s="13"/>
      <c r="D80" s="13"/>
      <c r="E80" s="13"/>
      <c r="M80" s="13"/>
      <c r="N80" s="13"/>
    </row>
    <row r="81" spans="1:14" s="2" customFormat="1" ht="15" customHeight="1" x14ac:dyDescent="0.25">
      <c r="A81" s="13"/>
      <c r="D81" s="13"/>
      <c r="E81" s="13"/>
      <c r="M81" s="13"/>
      <c r="N81" s="13"/>
    </row>
    <row r="82" spans="1:14" s="2" customFormat="1" ht="15" customHeight="1" x14ac:dyDescent="0.25">
      <c r="A82" s="13"/>
      <c r="D82" s="13"/>
      <c r="E82" s="13"/>
      <c r="M82" s="13"/>
      <c r="N82" s="13"/>
    </row>
    <row r="83" spans="1:14" s="2" customFormat="1" ht="15" customHeight="1" x14ac:dyDescent="0.25">
      <c r="A83" s="13"/>
      <c r="D83" s="13"/>
      <c r="E83" s="13"/>
      <c r="M83" s="13"/>
      <c r="N83" s="13"/>
    </row>
    <row r="84" spans="1:14" s="2" customFormat="1" ht="15" customHeight="1" x14ac:dyDescent="0.25">
      <c r="A84" s="13"/>
      <c r="D84" s="13"/>
      <c r="E84" s="13"/>
      <c r="M84" s="13"/>
      <c r="N84" s="13"/>
    </row>
    <row r="85" spans="1:14" s="2" customFormat="1" ht="15" customHeight="1" x14ac:dyDescent="0.25">
      <c r="A85" s="13"/>
      <c r="D85" s="13"/>
      <c r="E85" s="13"/>
      <c r="M85" s="13"/>
      <c r="N85" s="13"/>
    </row>
    <row r="86" spans="1:14" s="2" customFormat="1" ht="15" customHeight="1" x14ac:dyDescent="0.25">
      <c r="A86" s="13"/>
      <c r="D86" s="13"/>
      <c r="E86" s="13"/>
      <c r="M86" s="13"/>
      <c r="N86" s="13"/>
    </row>
    <row r="87" spans="1:14" s="2" customFormat="1" ht="15" customHeight="1" x14ac:dyDescent="0.25">
      <c r="A87" s="13"/>
      <c r="D87" s="13"/>
      <c r="E87" s="13"/>
      <c r="M87" s="13"/>
      <c r="N87" s="13"/>
    </row>
    <row r="88" spans="1:14" s="2" customFormat="1" ht="15" customHeight="1" x14ac:dyDescent="0.25">
      <c r="A88" s="13"/>
      <c r="D88" s="13"/>
      <c r="E88" s="13"/>
      <c r="M88" s="13"/>
      <c r="N88" s="13"/>
    </row>
    <row r="89" spans="1:14" s="2" customFormat="1" ht="15" customHeight="1" x14ac:dyDescent="0.25">
      <c r="A89" s="13"/>
      <c r="D89" s="13"/>
      <c r="E89" s="13"/>
      <c r="M89" s="13"/>
      <c r="N89" s="13"/>
    </row>
    <row r="90" spans="1:14" s="2" customFormat="1" ht="15" customHeight="1" x14ac:dyDescent="0.25">
      <c r="A90" s="13"/>
      <c r="D90" s="13"/>
      <c r="E90" s="13"/>
      <c r="M90" s="13"/>
      <c r="N90" s="13"/>
    </row>
    <row r="91" spans="1:14" s="2" customFormat="1" ht="15" customHeight="1" x14ac:dyDescent="0.25">
      <c r="A91" s="13"/>
      <c r="D91" s="13"/>
      <c r="E91" s="13"/>
      <c r="M91" s="13"/>
      <c r="N91" s="13"/>
    </row>
    <row r="92" spans="1:14" s="2" customFormat="1" ht="15" customHeight="1" x14ac:dyDescent="0.25">
      <c r="A92" s="13"/>
      <c r="D92" s="13"/>
      <c r="E92" s="13"/>
      <c r="M92" s="13"/>
      <c r="N92" s="13"/>
    </row>
    <row r="93" spans="1:14" s="2" customFormat="1" ht="15" customHeight="1" x14ac:dyDescent="0.25">
      <c r="A93" s="13"/>
      <c r="D93" s="13"/>
      <c r="E93" s="13"/>
      <c r="M93" s="13"/>
      <c r="N93" s="13"/>
    </row>
    <row r="94" spans="1:14" s="2" customFormat="1" ht="15" customHeight="1" x14ac:dyDescent="0.25">
      <c r="A94" s="13"/>
      <c r="D94" s="13"/>
      <c r="E94" s="13"/>
      <c r="M94" s="13"/>
      <c r="N94" s="13"/>
    </row>
    <row r="95" spans="1:14" s="2" customFormat="1" ht="15" customHeight="1" x14ac:dyDescent="0.25">
      <c r="A95" s="13"/>
      <c r="D95" s="13"/>
      <c r="E95" s="13"/>
      <c r="M95" s="13"/>
      <c r="N95" s="13"/>
    </row>
    <row r="96" spans="1:14" s="2" customFormat="1" ht="15" customHeight="1" x14ac:dyDescent="0.25">
      <c r="A96" s="13"/>
      <c r="D96" s="13"/>
      <c r="E96" s="13"/>
      <c r="M96" s="13"/>
      <c r="N96" s="13"/>
    </row>
    <row r="97" spans="1:14" s="2" customFormat="1" ht="15" customHeight="1" x14ac:dyDescent="0.25">
      <c r="A97" s="13"/>
      <c r="D97" s="13"/>
      <c r="E97" s="13"/>
      <c r="M97" s="13"/>
      <c r="N97" s="13"/>
    </row>
    <row r="98" spans="1:14" s="2" customFormat="1" ht="15" customHeight="1" x14ac:dyDescent="0.25">
      <c r="A98" s="13"/>
      <c r="D98" s="13"/>
      <c r="E98" s="13"/>
      <c r="M98" s="13"/>
      <c r="N98" s="13"/>
    </row>
    <row r="99" spans="1:14" s="2" customFormat="1" ht="15" customHeight="1" x14ac:dyDescent="0.25">
      <c r="A99" s="13"/>
      <c r="D99" s="13"/>
      <c r="E99" s="13"/>
      <c r="M99" s="13"/>
      <c r="N99" s="13"/>
    </row>
    <row r="100" spans="1:14" s="2" customFormat="1" ht="15" customHeight="1" x14ac:dyDescent="0.25">
      <c r="A100" s="13"/>
      <c r="D100" s="13"/>
      <c r="E100" s="13"/>
      <c r="M100" s="13"/>
      <c r="N100" s="13"/>
    </row>
    <row r="101" spans="1:14" s="2" customFormat="1" ht="15" customHeight="1" x14ac:dyDescent="0.25">
      <c r="A101" s="13"/>
      <c r="D101" s="13"/>
      <c r="E101" s="13"/>
      <c r="M101" s="13"/>
      <c r="N101" s="13"/>
    </row>
    <row r="102" spans="1:14" s="2" customFormat="1" ht="15" customHeight="1" x14ac:dyDescent="0.25">
      <c r="A102" s="13"/>
      <c r="D102" s="13"/>
      <c r="E102" s="13"/>
      <c r="M102" s="13"/>
      <c r="N102" s="13"/>
    </row>
    <row r="103" spans="1:14" s="2" customFormat="1" ht="15" customHeight="1" x14ac:dyDescent="0.25">
      <c r="A103" s="13"/>
      <c r="D103" s="13"/>
      <c r="E103" s="13"/>
      <c r="M103" s="13"/>
      <c r="N103" s="13"/>
    </row>
    <row r="104" spans="1:14" s="2" customFormat="1" ht="15" customHeight="1" x14ac:dyDescent="0.25">
      <c r="A104" s="13"/>
      <c r="D104" s="13"/>
      <c r="E104" s="13"/>
      <c r="M104" s="13"/>
      <c r="N104" s="13"/>
    </row>
    <row r="105" spans="1:14" s="2" customFormat="1" ht="15" customHeight="1" x14ac:dyDescent="0.25">
      <c r="A105" s="13"/>
      <c r="D105" s="13"/>
      <c r="E105" s="13"/>
      <c r="M105" s="13"/>
      <c r="N105" s="13"/>
    </row>
    <row r="106" spans="1:14" s="2" customFormat="1" ht="15" customHeight="1" x14ac:dyDescent="0.25">
      <c r="A106" s="13"/>
      <c r="D106" s="13"/>
      <c r="E106" s="13"/>
      <c r="M106" s="13"/>
      <c r="N106" s="13"/>
    </row>
    <row r="107" spans="1:14" s="2" customFormat="1" ht="15" customHeight="1" x14ac:dyDescent="0.25">
      <c r="A107" s="13"/>
      <c r="D107" s="13"/>
      <c r="E107" s="13"/>
      <c r="M107" s="13"/>
      <c r="N107" s="13"/>
    </row>
    <row r="108" spans="1:14" s="2" customFormat="1" ht="15" customHeight="1" x14ac:dyDescent="0.25">
      <c r="A108" s="13"/>
      <c r="D108" s="13"/>
      <c r="E108" s="13"/>
      <c r="M108" s="13"/>
      <c r="N108" s="13"/>
    </row>
    <row r="109" spans="1:14" s="2" customFormat="1" ht="15" customHeight="1" x14ac:dyDescent="0.25">
      <c r="A109" s="13"/>
      <c r="D109" s="13"/>
      <c r="E109" s="13"/>
      <c r="M109" s="13"/>
      <c r="N109" s="13"/>
    </row>
    <row r="110" spans="1:14" s="2" customFormat="1" ht="15" customHeight="1" x14ac:dyDescent="0.25">
      <c r="A110" s="13"/>
      <c r="D110" s="13"/>
      <c r="E110" s="13"/>
      <c r="M110" s="13"/>
      <c r="N110" s="13"/>
    </row>
    <row r="111" spans="1:14" s="2" customFormat="1" ht="15" customHeight="1" x14ac:dyDescent="0.25">
      <c r="A111" s="13"/>
      <c r="D111" s="13"/>
      <c r="E111" s="13"/>
      <c r="M111" s="13"/>
      <c r="N111" s="13"/>
    </row>
    <row r="112" spans="1:14" s="2" customFormat="1" ht="15" customHeight="1" x14ac:dyDescent="0.25">
      <c r="A112" s="13"/>
      <c r="D112" s="13"/>
      <c r="E112" s="13"/>
      <c r="M112" s="13"/>
      <c r="N112" s="13"/>
    </row>
    <row r="113" spans="1:14" s="2" customFormat="1" ht="15" customHeight="1" x14ac:dyDescent="0.25">
      <c r="A113" s="13"/>
      <c r="D113" s="13"/>
      <c r="E113" s="13"/>
      <c r="M113" s="13"/>
      <c r="N113" s="13"/>
    </row>
    <row r="114" spans="1:14" s="2" customFormat="1" ht="15" customHeight="1" x14ac:dyDescent="0.25">
      <c r="A114" s="13"/>
      <c r="D114" s="13"/>
      <c r="E114" s="13"/>
      <c r="M114" s="13"/>
      <c r="N114" s="13"/>
    </row>
    <row r="115" spans="1:14" s="2" customFormat="1" ht="15" customHeight="1" x14ac:dyDescent="0.25">
      <c r="A115" s="13"/>
      <c r="D115" s="13"/>
      <c r="E115" s="13"/>
      <c r="M115" s="13"/>
      <c r="N115" s="13"/>
    </row>
    <row r="116" spans="1:14" s="2" customFormat="1" ht="15" customHeight="1" x14ac:dyDescent="0.25">
      <c r="A116" s="13"/>
      <c r="D116" s="13"/>
      <c r="E116" s="13"/>
      <c r="M116" s="13"/>
      <c r="N116" s="13"/>
    </row>
    <row r="117" spans="1:14" s="2" customFormat="1" ht="15" customHeight="1" x14ac:dyDescent="0.25">
      <c r="A117" s="13"/>
      <c r="D117" s="13"/>
      <c r="E117" s="13"/>
      <c r="M117" s="13"/>
      <c r="N117" s="13"/>
    </row>
    <row r="118" spans="1:14" s="2" customFormat="1" ht="15" customHeight="1" x14ac:dyDescent="0.25">
      <c r="A118" s="13"/>
      <c r="D118" s="13"/>
      <c r="E118" s="13"/>
      <c r="M118" s="13"/>
      <c r="N118" s="13"/>
    </row>
    <row r="119" spans="1:14" s="2" customFormat="1" ht="15" customHeight="1" x14ac:dyDescent="0.25">
      <c r="A119" s="13"/>
      <c r="D119" s="13"/>
      <c r="E119" s="13"/>
      <c r="M119" s="13"/>
      <c r="N119" s="13"/>
    </row>
    <row r="120" spans="1:14" s="2" customFormat="1" ht="15" customHeight="1" x14ac:dyDescent="0.25">
      <c r="A120" s="13"/>
      <c r="D120" s="13"/>
      <c r="E120" s="13"/>
      <c r="M120" s="13"/>
      <c r="N120" s="13"/>
    </row>
    <row r="121" spans="1:14" s="2" customFormat="1" ht="15" customHeight="1" x14ac:dyDescent="0.25">
      <c r="A121" s="13"/>
      <c r="D121" s="13"/>
      <c r="E121" s="13"/>
      <c r="M121" s="13"/>
      <c r="N121" s="13"/>
    </row>
    <row r="122" spans="1:14" s="2" customFormat="1" ht="15" customHeight="1" x14ac:dyDescent="0.25">
      <c r="A122" s="13"/>
      <c r="D122" s="13"/>
      <c r="E122" s="13"/>
      <c r="M122" s="13"/>
      <c r="N122" s="13"/>
    </row>
    <row r="123" spans="1:14" s="2" customFormat="1" ht="15" customHeight="1" x14ac:dyDescent="0.25">
      <c r="A123" s="13"/>
      <c r="D123" s="13"/>
      <c r="E123" s="13"/>
      <c r="M123" s="13"/>
      <c r="N123" s="13"/>
    </row>
    <row r="124" spans="1:14" s="2" customFormat="1" ht="15" customHeight="1" x14ac:dyDescent="0.25">
      <c r="A124" s="13"/>
      <c r="D124" s="13"/>
      <c r="E124" s="13"/>
      <c r="M124" s="13"/>
      <c r="N124" s="13"/>
    </row>
    <row r="125" spans="1:14" s="2" customFormat="1" ht="15" customHeight="1" x14ac:dyDescent="0.25">
      <c r="A125" s="13"/>
      <c r="D125" s="13"/>
      <c r="E125" s="13"/>
      <c r="M125" s="13"/>
      <c r="N125" s="13"/>
    </row>
    <row r="126" spans="1:14" s="2" customFormat="1" ht="15" customHeight="1" x14ac:dyDescent="0.25">
      <c r="A126" s="13"/>
      <c r="D126" s="13"/>
      <c r="E126" s="13"/>
      <c r="M126" s="13"/>
      <c r="N126" s="13"/>
    </row>
    <row r="127" spans="1:14" s="2" customFormat="1" ht="15" customHeight="1" x14ac:dyDescent="0.25">
      <c r="A127" s="13"/>
      <c r="D127" s="13"/>
      <c r="E127" s="13"/>
      <c r="M127" s="13"/>
      <c r="N127" s="13"/>
    </row>
    <row r="128" spans="1:14" s="2" customFormat="1" ht="15" customHeight="1" x14ac:dyDescent="0.25">
      <c r="A128" s="13"/>
      <c r="D128" s="13"/>
      <c r="E128" s="13"/>
      <c r="M128" s="13"/>
      <c r="N128" s="13"/>
    </row>
    <row r="129" spans="1:14" s="2" customFormat="1" ht="15" customHeight="1" x14ac:dyDescent="0.25">
      <c r="A129" s="13"/>
      <c r="D129" s="13"/>
      <c r="E129" s="13"/>
      <c r="M129" s="13"/>
      <c r="N129" s="13"/>
    </row>
    <row r="130" spans="1:14" s="2" customFormat="1" ht="15" customHeight="1" x14ac:dyDescent="0.25">
      <c r="A130" s="13"/>
      <c r="D130" s="13"/>
      <c r="E130" s="13"/>
      <c r="M130" s="13"/>
      <c r="N130" s="13"/>
    </row>
    <row r="131" spans="1:14" s="2" customFormat="1" ht="15" customHeight="1" x14ac:dyDescent="0.25">
      <c r="A131" s="13"/>
      <c r="D131" s="13"/>
      <c r="E131" s="13"/>
      <c r="M131" s="13"/>
      <c r="N131" s="13"/>
    </row>
    <row r="132" spans="1:14" s="2" customFormat="1" ht="15" customHeight="1" x14ac:dyDescent="0.25">
      <c r="A132" s="13"/>
      <c r="D132" s="13"/>
      <c r="E132" s="13"/>
      <c r="M132" s="13"/>
      <c r="N132" s="13"/>
    </row>
    <row r="133" spans="1:14" s="2" customFormat="1" ht="15" customHeight="1" x14ac:dyDescent="0.25">
      <c r="A133" s="13"/>
      <c r="D133" s="13"/>
      <c r="E133" s="13"/>
      <c r="M133" s="13"/>
      <c r="N133" s="13"/>
    </row>
    <row r="134" spans="1:14" s="2" customFormat="1" ht="15" customHeight="1" x14ac:dyDescent="0.25">
      <c r="A134" s="13"/>
      <c r="D134" s="13"/>
      <c r="E134" s="13"/>
      <c r="M134" s="13"/>
      <c r="N134" s="13"/>
    </row>
    <row r="135" spans="1:14" s="2" customFormat="1" ht="15" customHeight="1" x14ac:dyDescent="0.25">
      <c r="A135" s="13"/>
      <c r="D135" s="13"/>
      <c r="E135" s="13"/>
      <c r="M135" s="13"/>
      <c r="N135" s="13"/>
    </row>
    <row r="136" spans="1:14" s="2" customFormat="1" ht="15" customHeight="1" x14ac:dyDescent="0.25">
      <c r="A136" s="13"/>
      <c r="D136" s="13"/>
      <c r="E136" s="13"/>
      <c r="M136" s="13"/>
      <c r="N136" s="13"/>
    </row>
    <row r="137" spans="1:14" s="2" customFormat="1" ht="15" customHeight="1" x14ac:dyDescent="0.25">
      <c r="A137" s="13"/>
      <c r="D137" s="13"/>
      <c r="E137" s="13"/>
      <c r="M137" s="13"/>
      <c r="N137" s="13"/>
    </row>
    <row r="138" spans="1:14" s="2" customFormat="1" ht="15" customHeight="1" x14ac:dyDescent="0.25">
      <c r="A138" s="13"/>
      <c r="D138" s="13"/>
      <c r="E138" s="13"/>
      <c r="M138" s="13"/>
      <c r="N138" s="13"/>
    </row>
    <row r="139" spans="1:14" s="2" customFormat="1" ht="15" customHeight="1" x14ac:dyDescent="0.25">
      <c r="A139" s="13"/>
      <c r="D139" s="13"/>
      <c r="E139" s="13"/>
      <c r="M139" s="13"/>
      <c r="N139" s="13"/>
    </row>
    <row r="140" spans="1:14" s="2" customFormat="1" ht="15" customHeight="1" x14ac:dyDescent="0.25">
      <c r="A140" s="13"/>
      <c r="D140" s="13"/>
      <c r="E140" s="13"/>
      <c r="M140" s="13"/>
      <c r="N140" s="13"/>
    </row>
    <row r="141" spans="1:14" s="2" customFormat="1" ht="15" customHeight="1" x14ac:dyDescent="0.25">
      <c r="A141" s="13"/>
      <c r="D141" s="13"/>
      <c r="E141" s="13"/>
      <c r="M141" s="13"/>
      <c r="N141" s="13"/>
    </row>
    <row r="142" spans="1:14" s="2" customFormat="1" ht="15" customHeight="1" x14ac:dyDescent="0.25">
      <c r="A142" s="13"/>
      <c r="D142" s="13"/>
      <c r="E142" s="13"/>
      <c r="M142" s="13"/>
      <c r="N142" s="13"/>
    </row>
    <row r="143" spans="1:14" s="2" customFormat="1" ht="15" customHeight="1" x14ac:dyDescent="0.25">
      <c r="A143" s="13"/>
      <c r="D143" s="13"/>
      <c r="E143" s="13"/>
      <c r="M143" s="13"/>
      <c r="N143" s="13"/>
    </row>
    <row r="144" spans="1:14" s="2" customFormat="1" ht="15" customHeight="1" x14ac:dyDescent="0.25">
      <c r="A144" s="13"/>
      <c r="D144" s="13"/>
      <c r="E144" s="13"/>
      <c r="M144" s="13"/>
      <c r="N144" s="13"/>
    </row>
    <row r="145" spans="1:14" s="2" customFormat="1" ht="15" customHeight="1" x14ac:dyDescent="0.25">
      <c r="A145" s="13"/>
      <c r="D145" s="13"/>
      <c r="E145" s="13"/>
      <c r="M145" s="13"/>
      <c r="N145" s="13"/>
    </row>
    <row r="146" spans="1:14" s="2" customFormat="1" ht="15" customHeight="1" x14ac:dyDescent="0.25">
      <c r="A146" s="13"/>
      <c r="D146" s="13"/>
      <c r="E146" s="13"/>
      <c r="M146" s="13"/>
      <c r="N146" s="13"/>
    </row>
    <row r="147" spans="1:14" s="2" customFormat="1" ht="15" customHeight="1" x14ac:dyDescent="0.25">
      <c r="A147" s="13"/>
      <c r="D147" s="13"/>
      <c r="E147" s="13"/>
      <c r="M147" s="13"/>
      <c r="N147" s="13"/>
    </row>
    <row r="148" spans="1:14" s="2" customFormat="1" ht="15" customHeight="1" x14ac:dyDescent="0.25">
      <c r="A148" s="13"/>
      <c r="D148" s="13"/>
      <c r="E148" s="13"/>
      <c r="M148" s="13"/>
      <c r="N148" s="13"/>
    </row>
    <row r="149" spans="1:14" s="2" customFormat="1" ht="15" customHeight="1" x14ac:dyDescent="0.25">
      <c r="A149" s="13"/>
      <c r="D149" s="13"/>
      <c r="E149" s="13"/>
      <c r="M149" s="13"/>
      <c r="N149" s="13"/>
    </row>
    <row r="150" spans="1:14" s="2" customFormat="1" ht="15" customHeight="1" x14ac:dyDescent="0.25">
      <c r="A150" s="13"/>
      <c r="D150" s="13"/>
      <c r="E150" s="13"/>
      <c r="M150" s="13"/>
      <c r="N150" s="13"/>
    </row>
    <row r="151" spans="1:14" s="2" customFormat="1" ht="15" customHeight="1" x14ac:dyDescent="0.25">
      <c r="A151" s="13"/>
      <c r="D151" s="13"/>
      <c r="E151" s="13"/>
      <c r="M151" s="13"/>
      <c r="N151" s="13"/>
    </row>
    <row r="152" spans="1:14" s="2" customFormat="1" ht="15" customHeight="1" x14ac:dyDescent="0.25">
      <c r="A152" s="13"/>
      <c r="D152" s="13"/>
      <c r="E152" s="13"/>
      <c r="M152" s="13"/>
      <c r="N152" s="13"/>
    </row>
    <row r="153" spans="1:14" s="2" customFormat="1" ht="15" customHeight="1" x14ac:dyDescent="0.25">
      <c r="A153" s="13"/>
      <c r="D153" s="13"/>
      <c r="E153" s="13"/>
      <c r="M153" s="13"/>
      <c r="N153" s="13"/>
    </row>
    <row r="154" spans="1:14" s="2" customFormat="1" ht="15" customHeight="1" x14ac:dyDescent="0.25">
      <c r="A154" s="13"/>
      <c r="D154" s="13"/>
      <c r="E154" s="13"/>
      <c r="M154" s="13"/>
      <c r="N154" s="13"/>
    </row>
    <row r="155" spans="1:14" s="2" customFormat="1" ht="15" customHeight="1" x14ac:dyDescent="0.25">
      <c r="A155" s="13"/>
      <c r="D155" s="13"/>
      <c r="E155" s="13"/>
      <c r="M155" s="13"/>
      <c r="N155" s="13"/>
    </row>
    <row r="156" spans="1:14" s="2" customFormat="1" ht="15" customHeight="1" x14ac:dyDescent="0.25">
      <c r="A156" s="13"/>
      <c r="D156" s="13"/>
      <c r="E156" s="13"/>
      <c r="M156" s="13"/>
      <c r="N156" s="13"/>
    </row>
    <row r="157" spans="1:14" s="2" customFormat="1" ht="15" customHeight="1" x14ac:dyDescent="0.25">
      <c r="A157" s="13"/>
      <c r="D157" s="13"/>
      <c r="E157" s="13"/>
      <c r="M157" s="13"/>
      <c r="N157" s="13"/>
    </row>
    <row r="158" spans="1:14" s="2" customFormat="1" ht="15" customHeight="1" x14ac:dyDescent="0.25">
      <c r="A158" s="13"/>
      <c r="D158" s="13"/>
      <c r="E158" s="13"/>
      <c r="M158" s="13"/>
      <c r="N158" s="13"/>
    </row>
    <row r="159" spans="1:14" s="2" customFormat="1" ht="15" customHeight="1" x14ac:dyDescent="0.25">
      <c r="A159" s="13"/>
      <c r="D159" s="13"/>
      <c r="E159" s="13"/>
      <c r="M159" s="13"/>
      <c r="N159" s="13"/>
    </row>
    <row r="160" spans="1:14" s="2" customFormat="1" ht="15" customHeight="1" x14ac:dyDescent="0.25">
      <c r="A160" s="13"/>
      <c r="D160" s="13"/>
      <c r="E160" s="13"/>
      <c r="M160" s="13"/>
      <c r="N160" s="13"/>
    </row>
    <row r="161" spans="1:14" s="2" customFormat="1" ht="15" customHeight="1" x14ac:dyDescent="0.25">
      <c r="A161" s="13"/>
      <c r="D161" s="13"/>
      <c r="E161" s="13"/>
      <c r="M161" s="13"/>
      <c r="N161" s="13"/>
    </row>
    <row r="162" spans="1:14" s="2" customFormat="1" ht="15" customHeight="1" x14ac:dyDescent="0.25">
      <c r="A162" s="13"/>
      <c r="D162" s="13"/>
      <c r="E162" s="13"/>
      <c r="M162" s="13"/>
      <c r="N162" s="13"/>
    </row>
    <row r="163" spans="1:14" s="2" customFormat="1" ht="15" customHeight="1" x14ac:dyDescent="0.25">
      <c r="A163" s="13"/>
      <c r="D163" s="13"/>
      <c r="E163" s="13"/>
      <c r="M163" s="13"/>
      <c r="N163" s="13"/>
    </row>
    <row r="164" spans="1:14" s="2" customFormat="1" ht="15" customHeight="1" x14ac:dyDescent="0.25">
      <c r="A164" s="13"/>
      <c r="D164" s="13"/>
      <c r="E164" s="13"/>
      <c r="M164" s="13"/>
      <c r="N164" s="13"/>
    </row>
    <row r="165" spans="1:14" s="2" customFormat="1" ht="15" customHeight="1" x14ac:dyDescent="0.25">
      <c r="A165" s="13"/>
      <c r="D165" s="13"/>
      <c r="E165" s="13"/>
      <c r="M165" s="13"/>
      <c r="N165" s="13"/>
    </row>
    <row r="166" spans="1:14" s="2" customFormat="1" ht="15" customHeight="1" x14ac:dyDescent="0.25">
      <c r="A166" s="13"/>
      <c r="D166" s="13"/>
      <c r="E166" s="13"/>
      <c r="M166" s="13"/>
      <c r="N166" s="13"/>
    </row>
    <row r="167" spans="1:14" s="2" customFormat="1" ht="15" customHeight="1" x14ac:dyDescent="0.25">
      <c r="A167" s="13"/>
      <c r="D167" s="13"/>
      <c r="E167" s="13"/>
      <c r="M167" s="13"/>
      <c r="N167" s="13"/>
    </row>
    <row r="168" spans="1:14" s="2" customFormat="1" ht="15" customHeight="1" x14ac:dyDescent="0.25">
      <c r="A168" s="13"/>
      <c r="D168" s="13"/>
      <c r="E168" s="13"/>
      <c r="M168" s="13"/>
      <c r="N168" s="13"/>
    </row>
    <row r="169" spans="1:14" s="2" customFormat="1" ht="15" customHeight="1" x14ac:dyDescent="0.25">
      <c r="A169" s="13"/>
      <c r="D169" s="13"/>
      <c r="E169" s="13"/>
      <c r="M169" s="13"/>
      <c r="N169" s="13"/>
    </row>
    <row r="170" spans="1:14" s="2" customFormat="1" ht="15" customHeight="1" x14ac:dyDescent="0.25">
      <c r="A170" s="13"/>
      <c r="D170" s="13"/>
      <c r="E170" s="13"/>
      <c r="M170" s="13"/>
      <c r="N170" s="13"/>
    </row>
    <row r="171" spans="1:14" s="2" customFormat="1" ht="15" customHeight="1" x14ac:dyDescent="0.25">
      <c r="A171" s="13"/>
      <c r="D171" s="13"/>
      <c r="E171" s="13"/>
      <c r="M171" s="13"/>
      <c r="N171" s="13"/>
    </row>
    <row r="172" spans="1:14" s="2" customFormat="1" ht="15" customHeight="1" x14ac:dyDescent="0.25">
      <c r="A172" s="13"/>
      <c r="D172" s="13"/>
      <c r="E172" s="13"/>
      <c r="M172" s="13"/>
      <c r="N172" s="13"/>
    </row>
    <row r="173" spans="1:14" s="2" customFormat="1" ht="15" customHeight="1" x14ac:dyDescent="0.25">
      <c r="A173" s="13"/>
      <c r="D173" s="13"/>
      <c r="E173" s="13"/>
      <c r="M173" s="13"/>
      <c r="N173" s="13"/>
    </row>
    <row r="174" spans="1:14" s="2" customFormat="1" ht="15" customHeight="1" x14ac:dyDescent="0.25">
      <c r="A174" s="13"/>
      <c r="D174" s="13"/>
      <c r="E174" s="13"/>
      <c r="M174" s="13"/>
      <c r="N174" s="13"/>
    </row>
    <row r="175" spans="1:14" s="2" customFormat="1" ht="15" customHeight="1" x14ac:dyDescent="0.25">
      <c r="A175" s="13"/>
      <c r="D175" s="13"/>
      <c r="E175" s="13"/>
      <c r="M175" s="13"/>
      <c r="N175" s="13"/>
    </row>
    <row r="176" spans="1:14" s="2" customFormat="1" ht="15" customHeight="1" x14ac:dyDescent="0.25">
      <c r="A176" s="13"/>
      <c r="D176" s="13"/>
      <c r="E176" s="13"/>
      <c r="M176" s="13"/>
      <c r="N176" s="13"/>
    </row>
    <row r="177" spans="1:14" s="2" customFormat="1" ht="15" customHeight="1" x14ac:dyDescent="0.25">
      <c r="A177" s="13"/>
      <c r="D177" s="13"/>
      <c r="E177" s="13"/>
      <c r="M177" s="13"/>
      <c r="N177" s="13"/>
    </row>
    <row r="178" spans="1:14" s="2" customFormat="1" ht="15" customHeight="1" x14ac:dyDescent="0.25">
      <c r="A178" s="13"/>
      <c r="D178" s="13"/>
      <c r="E178" s="13"/>
      <c r="M178" s="13"/>
      <c r="N178" s="13"/>
    </row>
    <row r="179" spans="1:14" s="2" customFormat="1" ht="15" customHeight="1" x14ac:dyDescent="0.25">
      <c r="A179" s="13"/>
      <c r="D179" s="13"/>
      <c r="E179" s="13"/>
      <c r="M179" s="13"/>
      <c r="N179" s="13"/>
    </row>
    <row r="180" spans="1:14" s="2" customFormat="1" ht="15" customHeight="1" x14ac:dyDescent="0.25">
      <c r="A180" s="13"/>
      <c r="D180" s="13"/>
      <c r="E180" s="13"/>
      <c r="M180" s="13"/>
      <c r="N180" s="13"/>
    </row>
    <row r="181" spans="1:14" s="2" customFormat="1" ht="15" customHeight="1" x14ac:dyDescent="0.25">
      <c r="A181" s="13"/>
      <c r="D181" s="13"/>
      <c r="E181" s="13"/>
      <c r="M181" s="13"/>
      <c r="N181" s="13"/>
    </row>
    <row r="182" spans="1:14" s="2" customFormat="1" ht="15" customHeight="1" x14ac:dyDescent="0.25">
      <c r="A182" s="13"/>
      <c r="D182" s="13"/>
      <c r="E182" s="13"/>
      <c r="M182" s="13"/>
      <c r="N182" s="13"/>
    </row>
    <row r="183" spans="1:14" s="2" customFormat="1" ht="15" customHeight="1" x14ac:dyDescent="0.25">
      <c r="A183" s="13"/>
      <c r="D183" s="13"/>
      <c r="E183" s="13"/>
      <c r="M183" s="13"/>
      <c r="N183" s="13"/>
    </row>
    <row r="184" spans="1:14" s="2" customFormat="1" ht="15" customHeight="1" x14ac:dyDescent="0.25">
      <c r="A184" s="13"/>
      <c r="D184" s="13"/>
      <c r="E184" s="13"/>
      <c r="M184" s="13"/>
      <c r="N184" s="13"/>
    </row>
    <row r="185" spans="1:14" s="2" customFormat="1" ht="15" customHeight="1" x14ac:dyDescent="0.25">
      <c r="A185" s="13"/>
      <c r="D185" s="13"/>
      <c r="E185" s="13"/>
      <c r="M185" s="13"/>
      <c r="N185" s="13"/>
    </row>
    <row r="186" spans="1:14" s="2" customFormat="1" ht="15" customHeight="1" x14ac:dyDescent="0.25">
      <c r="A186" s="13"/>
      <c r="D186" s="13"/>
      <c r="E186" s="13"/>
      <c r="M186" s="13"/>
      <c r="N186" s="13"/>
    </row>
    <row r="187" spans="1:14" s="2" customFormat="1" ht="15" customHeight="1" x14ac:dyDescent="0.25">
      <c r="A187" s="13"/>
      <c r="D187" s="13"/>
      <c r="E187" s="13"/>
      <c r="M187" s="13"/>
      <c r="N187" s="13"/>
    </row>
    <row r="188" spans="1:14" s="2" customFormat="1" ht="15" customHeight="1" x14ac:dyDescent="0.25">
      <c r="A188" s="13"/>
      <c r="D188" s="13"/>
      <c r="E188" s="13"/>
      <c r="M188" s="13"/>
      <c r="N188" s="13"/>
    </row>
    <row r="189" spans="1:14" s="2" customFormat="1" ht="15" customHeight="1" x14ac:dyDescent="0.25">
      <c r="A189" s="13"/>
      <c r="D189" s="13"/>
      <c r="E189" s="13"/>
      <c r="M189" s="13"/>
      <c r="N189" s="13"/>
    </row>
    <row r="190" spans="1:14" s="2" customFormat="1" ht="15" customHeight="1" x14ac:dyDescent="0.25">
      <c r="A190" s="13"/>
      <c r="D190" s="13"/>
      <c r="E190" s="13"/>
      <c r="M190" s="13"/>
      <c r="N190" s="13"/>
    </row>
    <row r="191" spans="1:14" s="2" customFormat="1" ht="15" customHeight="1" x14ac:dyDescent="0.25">
      <c r="A191" s="13"/>
      <c r="D191" s="13"/>
      <c r="E191" s="13"/>
      <c r="M191" s="13"/>
      <c r="N191" s="13"/>
    </row>
    <row r="192" spans="1:14" s="2" customFormat="1" ht="15" customHeight="1" x14ac:dyDescent="0.25">
      <c r="A192" s="13"/>
      <c r="D192" s="13"/>
      <c r="E192" s="13"/>
      <c r="M192" s="13"/>
      <c r="N192" s="13"/>
    </row>
    <row r="193" spans="1:14" s="2" customFormat="1" ht="15" customHeight="1" x14ac:dyDescent="0.25">
      <c r="A193" s="13"/>
      <c r="D193" s="13"/>
      <c r="E193" s="13"/>
      <c r="M193" s="13"/>
      <c r="N193" s="13"/>
    </row>
    <row r="194" spans="1:14" s="2" customFormat="1" ht="15" customHeight="1" x14ac:dyDescent="0.25">
      <c r="A194" s="13"/>
      <c r="D194" s="13"/>
      <c r="E194" s="13"/>
      <c r="M194" s="13"/>
      <c r="N194" s="13"/>
    </row>
    <row r="195" spans="1:14" s="2" customFormat="1" ht="15" customHeight="1" x14ac:dyDescent="0.25">
      <c r="A195" s="13"/>
      <c r="D195" s="13"/>
      <c r="E195" s="13"/>
      <c r="M195" s="13"/>
      <c r="N195" s="13"/>
    </row>
    <row r="196" spans="1:14" s="2" customFormat="1" ht="15" customHeight="1" x14ac:dyDescent="0.25">
      <c r="A196" s="13"/>
      <c r="D196" s="13"/>
      <c r="E196" s="13"/>
      <c r="M196" s="13"/>
      <c r="N196" s="13"/>
    </row>
    <row r="197" spans="1:14" s="2" customFormat="1" ht="15" customHeight="1" x14ac:dyDescent="0.25">
      <c r="A197" s="13"/>
      <c r="D197" s="13"/>
      <c r="E197" s="13"/>
      <c r="M197" s="13"/>
      <c r="N197" s="13"/>
    </row>
    <row r="198" spans="1:14" s="2" customFormat="1" ht="15" customHeight="1" x14ac:dyDescent="0.25">
      <c r="A198" s="13"/>
      <c r="D198" s="13"/>
      <c r="E198" s="13"/>
      <c r="M198" s="13"/>
      <c r="N198" s="13"/>
    </row>
    <row r="199" spans="1:14" s="2" customFormat="1" ht="15" customHeight="1" x14ac:dyDescent="0.25">
      <c r="A199" s="13"/>
      <c r="D199" s="13"/>
      <c r="E199" s="13"/>
      <c r="M199" s="13"/>
      <c r="N199" s="13"/>
    </row>
    <row r="200" spans="1:14" s="2" customFormat="1" ht="15" customHeight="1" x14ac:dyDescent="0.25">
      <c r="A200" s="13"/>
      <c r="D200" s="13"/>
      <c r="E200" s="13"/>
      <c r="M200" s="13"/>
      <c r="N200" s="13"/>
    </row>
    <row r="201" spans="1:14" s="2" customFormat="1" ht="15" customHeight="1" x14ac:dyDescent="0.25">
      <c r="A201" s="13"/>
      <c r="D201" s="13"/>
      <c r="E201" s="13"/>
      <c r="M201" s="13"/>
      <c r="N201" s="13"/>
    </row>
    <row r="202" spans="1:14" s="2" customFormat="1" ht="15" customHeight="1" x14ac:dyDescent="0.25">
      <c r="A202" s="13"/>
      <c r="D202" s="13"/>
      <c r="E202" s="13"/>
      <c r="M202" s="13"/>
      <c r="N202" s="13"/>
    </row>
    <row r="203" spans="1:14" s="2" customFormat="1" ht="15" customHeight="1" x14ac:dyDescent="0.25">
      <c r="A203" s="13"/>
      <c r="D203" s="13"/>
      <c r="E203" s="13"/>
      <c r="M203" s="13"/>
      <c r="N203" s="13"/>
    </row>
    <row r="204" spans="1:14" s="2" customFormat="1" ht="15" customHeight="1" x14ac:dyDescent="0.25">
      <c r="A204" s="13"/>
      <c r="D204" s="13"/>
      <c r="E204" s="13"/>
    </row>
    <row r="205" spans="1:14" s="2" customFormat="1" ht="15" customHeight="1" x14ac:dyDescent="0.25">
      <c r="A205" s="13"/>
      <c r="D205" s="13"/>
      <c r="E205" s="13"/>
    </row>
    <row r="206" spans="1:14" s="2" customFormat="1" ht="15" customHeight="1" x14ac:dyDescent="0.25">
      <c r="A206" s="13"/>
      <c r="D206" s="13"/>
      <c r="E206" s="13"/>
    </row>
    <row r="207" spans="1:14" s="2" customFormat="1" ht="15" customHeight="1" x14ac:dyDescent="0.25">
      <c r="A207" s="13"/>
      <c r="D207" s="13"/>
      <c r="E207" s="13"/>
    </row>
    <row r="208" spans="1:14" s="2" customFormat="1" ht="15" customHeight="1" x14ac:dyDescent="0.25">
      <c r="A208" s="13"/>
      <c r="D208" s="13"/>
      <c r="E208" s="13"/>
    </row>
    <row r="209" spans="1:5" s="2" customFormat="1" ht="15" customHeight="1" x14ac:dyDescent="0.25">
      <c r="A209" s="13"/>
      <c r="D209" s="13"/>
      <c r="E209" s="13"/>
    </row>
    <row r="210" spans="1:5" s="2" customFormat="1" ht="15" customHeight="1" x14ac:dyDescent="0.25">
      <c r="A210" s="13"/>
      <c r="D210" s="13"/>
      <c r="E210" s="13"/>
    </row>
    <row r="211" spans="1:5" s="2" customFormat="1" ht="15" customHeight="1" x14ac:dyDescent="0.25">
      <c r="A211" s="13"/>
      <c r="D211" s="13"/>
      <c r="E211" s="13"/>
    </row>
    <row r="212" spans="1:5" s="2" customFormat="1" ht="15" customHeight="1" x14ac:dyDescent="0.25">
      <c r="A212" s="13"/>
      <c r="D212" s="13"/>
      <c r="E212" s="13"/>
    </row>
    <row r="213" spans="1:5" s="2" customFormat="1" ht="15" customHeight="1" x14ac:dyDescent="0.25">
      <c r="A213" s="13"/>
      <c r="D213" s="13"/>
      <c r="E213" s="13"/>
    </row>
    <row r="214" spans="1:5" s="2" customFormat="1" ht="15" customHeight="1" x14ac:dyDescent="0.25">
      <c r="A214" s="13"/>
      <c r="D214" s="13"/>
      <c r="E214" s="13"/>
    </row>
    <row r="215" spans="1:5" s="2" customFormat="1" ht="15" customHeight="1" x14ac:dyDescent="0.25">
      <c r="A215" s="13"/>
      <c r="D215" s="13"/>
      <c r="E215" s="13"/>
    </row>
    <row r="216" spans="1:5" s="2" customFormat="1" ht="15" customHeight="1" x14ac:dyDescent="0.25">
      <c r="A216" s="13"/>
      <c r="D216" s="13"/>
      <c r="E216" s="13"/>
    </row>
    <row r="217" spans="1:5" s="2" customFormat="1" ht="15" customHeight="1" x14ac:dyDescent="0.25">
      <c r="A217" s="13"/>
      <c r="D217" s="13"/>
      <c r="E217" s="13"/>
    </row>
    <row r="218" spans="1:5" s="2" customFormat="1" ht="15" customHeight="1" x14ac:dyDescent="0.25">
      <c r="A218" s="13"/>
      <c r="D218" s="13"/>
      <c r="E218" s="13"/>
    </row>
    <row r="219" spans="1:5" s="2" customFormat="1" ht="15" customHeight="1" x14ac:dyDescent="0.25">
      <c r="A219" s="13"/>
      <c r="D219" s="13"/>
      <c r="E219" s="13"/>
    </row>
    <row r="220" spans="1:5" s="2" customFormat="1" ht="15" customHeight="1" x14ac:dyDescent="0.25">
      <c r="A220" s="13"/>
      <c r="D220" s="13"/>
      <c r="E220" s="13"/>
    </row>
    <row r="221" spans="1:5" s="2" customFormat="1" ht="15" customHeight="1" x14ac:dyDescent="0.25">
      <c r="A221" s="13"/>
      <c r="D221" s="13"/>
      <c r="E221" s="13"/>
    </row>
    <row r="222" spans="1:5" s="2" customFormat="1" ht="15" customHeight="1" x14ac:dyDescent="0.25">
      <c r="A222" s="13"/>
      <c r="D222" s="13"/>
      <c r="E222" s="13"/>
    </row>
    <row r="223" spans="1:5" s="2" customFormat="1" ht="15" customHeight="1" x14ac:dyDescent="0.25">
      <c r="A223" s="13"/>
      <c r="D223" s="13"/>
      <c r="E223" s="13"/>
    </row>
    <row r="224" spans="1:5" s="2" customFormat="1" ht="15" customHeight="1" x14ac:dyDescent="0.25">
      <c r="A224" s="13"/>
      <c r="D224" s="13"/>
      <c r="E224" s="13"/>
    </row>
    <row r="225" spans="1:5" s="2" customFormat="1" ht="15" customHeight="1" x14ac:dyDescent="0.25">
      <c r="A225" s="13"/>
      <c r="D225" s="13"/>
      <c r="E225" s="13"/>
    </row>
    <row r="226" spans="1:5" s="2" customFormat="1" ht="15" customHeight="1" x14ac:dyDescent="0.25">
      <c r="A226" s="13"/>
      <c r="D226" s="13"/>
      <c r="E226" s="13"/>
    </row>
    <row r="227" spans="1:5" s="2" customFormat="1" ht="15" customHeight="1" x14ac:dyDescent="0.25">
      <c r="A227" s="13"/>
      <c r="D227" s="13"/>
      <c r="E227" s="13"/>
    </row>
    <row r="228" spans="1:5" s="2" customFormat="1" ht="15" customHeight="1" x14ac:dyDescent="0.25">
      <c r="A228" s="13"/>
      <c r="D228" s="13"/>
      <c r="E228" s="13"/>
    </row>
    <row r="229" spans="1:5" s="2" customFormat="1" ht="15" customHeight="1" x14ac:dyDescent="0.25">
      <c r="A229" s="13"/>
      <c r="D229" s="13"/>
      <c r="E229" s="13"/>
    </row>
    <row r="230" spans="1:5" s="2" customFormat="1" ht="15" customHeight="1" x14ac:dyDescent="0.25">
      <c r="A230" s="13"/>
      <c r="D230" s="13"/>
      <c r="E230" s="13"/>
    </row>
    <row r="231" spans="1:5" s="2" customFormat="1" ht="13" x14ac:dyDescent="0.25">
      <c r="A231" s="13"/>
      <c r="D231" s="13"/>
      <c r="E231" s="13"/>
    </row>
    <row r="232" spans="1:5" s="2" customFormat="1" ht="13" x14ac:dyDescent="0.25">
      <c r="A232" s="13"/>
      <c r="D232" s="13"/>
      <c r="E232" s="13"/>
    </row>
    <row r="233" spans="1:5" s="2" customFormat="1" ht="13" x14ac:dyDescent="0.25">
      <c r="A233" s="13"/>
      <c r="D233" s="13"/>
      <c r="E233" s="13"/>
    </row>
    <row r="234" spans="1:5" s="2" customFormat="1" ht="13" x14ac:dyDescent="0.25">
      <c r="A234" s="13"/>
      <c r="D234" s="13"/>
      <c r="E234" s="13"/>
    </row>
    <row r="235" spans="1:5" s="2" customFormat="1" ht="13" x14ac:dyDescent="0.25">
      <c r="A235" s="13"/>
      <c r="D235" s="13"/>
      <c r="E235" s="13"/>
    </row>
    <row r="236" spans="1:5" s="2" customFormat="1" ht="13" x14ac:dyDescent="0.25">
      <c r="A236" s="13"/>
      <c r="D236" s="13"/>
      <c r="E236" s="13"/>
    </row>
    <row r="237" spans="1:5" s="2" customFormat="1" ht="13" x14ac:dyDescent="0.25">
      <c r="A237" s="13"/>
      <c r="D237" s="13"/>
      <c r="E237" s="13"/>
    </row>
    <row r="238" spans="1:5" s="2" customFormat="1" ht="13" x14ac:dyDescent="0.25">
      <c r="A238" s="13"/>
      <c r="D238" s="13"/>
      <c r="E238" s="13"/>
    </row>
    <row r="239" spans="1:5" s="2" customFormat="1" ht="13" x14ac:dyDescent="0.25">
      <c r="A239" s="13"/>
      <c r="D239" s="13"/>
      <c r="E239" s="13"/>
    </row>
    <row r="240" spans="1:5" s="2" customFormat="1" ht="13" x14ac:dyDescent="0.25">
      <c r="A240" s="13"/>
      <c r="D240" s="13"/>
      <c r="E240" s="13"/>
    </row>
    <row r="241" spans="1:5" s="2" customFormat="1" ht="13" x14ac:dyDescent="0.25">
      <c r="A241" s="13"/>
      <c r="D241" s="13"/>
      <c r="E241" s="13"/>
    </row>
    <row r="242" spans="1:5" s="2" customFormat="1" ht="13" x14ac:dyDescent="0.25">
      <c r="A242" s="13"/>
      <c r="D242" s="13"/>
      <c r="E242" s="13"/>
    </row>
    <row r="243" spans="1:5" s="2" customFormat="1" ht="13" x14ac:dyDescent="0.25">
      <c r="A243" s="13"/>
      <c r="D243" s="13"/>
      <c r="E243" s="13"/>
    </row>
    <row r="244" spans="1:5" s="2" customFormat="1" ht="13" x14ac:dyDescent="0.25">
      <c r="A244" s="13"/>
      <c r="D244" s="13"/>
      <c r="E244" s="13"/>
    </row>
    <row r="245" spans="1:5" s="2" customFormat="1" ht="13" x14ac:dyDescent="0.25">
      <c r="A245" s="13"/>
      <c r="D245" s="13"/>
      <c r="E245" s="13"/>
    </row>
    <row r="246" spans="1:5" s="2" customFormat="1" ht="13" x14ac:dyDescent="0.25">
      <c r="A246" s="13"/>
      <c r="D246" s="13"/>
      <c r="E246" s="13"/>
    </row>
    <row r="247" spans="1:5" s="2" customFormat="1" ht="13" x14ac:dyDescent="0.25">
      <c r="A247" s="13"/>
      <c r="D247" s="13"/>
      <c r="E247" s="13"/>
    </row>
    <row r="248" spans="1:5" s="2" customFormat="1" ht="13" x14ac:dyDescent="0.25">
      <c r="A248" s="13"/>
      <c r="D248" s="13"/>
      <c r="E248" s="13"/>
    </row>
    <row r="249" spans="1:5" s="2" customFormat="1" ht="13" x14ac:dyDescent="0.25">
      <c r="A249" s="13"/>
      <c r="D249" s="13"/>
      <c r="E249" s="13"/>
    </row>
    <row r="250" spans="1:5" s="2" customFormat="1" ht="13" x14ac:dyDescent="0.25">
      <c r="A250" s="13"/>
      <c r="D250" s="13"/>
      <c r="E250" s="13"/>
    </row>
    <row r="251" spans="1:5" s="2" customFormat="1" ht="13" x14ac:dyDescent="0.25">
      <c r="A251" s="13"/>
      <c r="D251" s="13"/>
      <c r="E251" s="13"/>
    </row>
    <row r="252" spans="1:5" s="2" customFormat="1" ht="13" x14ac:dyDescent="0.25">
      <c r="A252" s="13"/>
      <c r="D252" s="13"/>
      <c r="E252" s="13"/>
    </row>
    <row r="253" spans="1:5" s="2" customFormat="1" ht="13" x14ac:dyDescent="0.25">
      <c r="A253" s="13"/>
      <c r="D253" s="13"/>
      <c r="E253" s="13"/>
    </row>
    <row r="254" spans="1:5" s="2" customFormat="1" ht="13" x14ac:dyDescent="0.25">
      <c r="A254" s="13"/>
      <c r="D254" s="13"/>
      <c r="E254" s="13"/>
    </row>
    <row r="255" spans="1:5" s="2" customFormat="1" ht="13" x14ac:dyDescent="0.25">
      <c r="A255" s="13"/>
      <c r="D255" s="13"/>
      <c r="E255" s="13"/>
    </row>
    <row r="256" spans="1:5" s="2" customFormat="1" ht="13" x14ac:dyDescent="0.25">
      <c r="A256" s="13"/>
      <c r="D256" s="13"/>
      <c r="E256" s="13"/>
    </row>
    <row r="257" spans="1:5" ht="13" x14ac:dyDescent="0.25">
      <c r="A257" s="13"/>
      <c r="D257" s="13"/>
      <c r="E257" s="13"/>
    </row>
    <row r="258" spans="1:5" ht="13" x14ac:dyDescent="0.25">
      <c r="A258" s="13"/>
      <c r="D258" s="13"/>
      <c r="E258" s="13"/>
    </row>
    <row r="259" spans="1:5" ht="13" x14ac:dyDescent="0.25">
      <c r="A259" s="13"/>
      <c r="D259" s="13"/>
      <c r="E259" s="13"/>
    </row>
    <row r="260" spans="1:5" ht="13" x14ac:dyDescent="0.25">
      <c r="A260" s="13"/>
      <c r="D260" s="13"/>
      <c r="E260" s="13"/>
    </row>
    <row r="261" spans="1:5" ht="13" x14ac:dyDescent="0.25">
      <c r="A261" s="13"/>
      <c r="D261" s="13"/>
      <c r="E261" s="13"/>
    </row>
    <row r="262" spans="1:5" ht="13" x14ac:dyDescent="0.25">
      <c r="A262" s="13"/>
      <c r="D262" s="13"/>
      <c r="E262" s="13"/>
    </row>
    <row r="263" spans="1:5" ht="13" x14ac:dyDescent="0.25">
      <c r="A263" s="13"/>
      <c r="D263" s="13"/>
      <c r="E263" s="13"/>
    </row>
    <row r="264" spans="1:5" ht="13" x14ac:dyDescent="0.25">
      <c r="A264" s="13"/>
      <c r="D264" s="13"/>
      <c r="E264" s="13"/>
    </row>
    <row r="265" spans="1:5" ht="13" x14ac:dyDescent="0.25">
      <c r="A265" s="13"/>
      <c r="D265" s="13"/>
      <c r="E265" s="13"/>
    </row>
    <row r="266" spans="1:5" ht="13" x14ac:dyDescent="0.25">
      <c r="A266" s="13"/>
      <c r="D266" s="13"/>
      <c r="E266" s="13"/>
    </row>
    <row r="267" spans="1:5" ht="13" x14ac:dyDescent="0.25">
      <c r="A267" s="13"/>
      <c r="D267" s="13"/>
      <c r="E267" s="13"/>
    </row>
    <row r="268" spans="1:5" ht="13" x14ac:dyDescent="0.25">
      <c r="A268" s="13"/>
      <c r="D268" s="13"/>
      <c r="E268" s="13"/>
    </row>
    <row r="269" spans="1:5" ht="13" x14ac:dyDescent="0.25">
      <c r="A269" s="13"/>
      <c r="D269" s="13"/>
      <c r="E269" s="13"/>
    </row>
    <row r="270" spans="1:5" ht="13" x14ac:dyDescent="0.25">
      <c r="A270" s="13"/>
      <c r="D270" s="13"/>
      <c r="E270" s="13"/>
    </row>
    <row r="271" spans="1:5" ht="13" x14ac:dyDescent="0.25">
      <c r="A271" s="13"/>
      <c r="D271" s="13"/>
      <c r="E271" s="13"/>
    </row>
    <row r="272" spans="1:5" ht="13" x14ac:dyDescent="0.25">
      <c r="A272" s="13"/>
      <c r="D272" s="13"/>
      <c r="E272" s="13"/>
    </row>
    <row r="273" spans="1:5" ht="13" x14ac:dyDescent="0.25">
      <c r="A273" s="13"/>
      <c r="D273" s="13"/>
      <c r="E273" s="13"/>
    </row>
    <row r="274" spans="1:5" ht="13" x14ac:dyDescent="0.25">
      <c r="A274" s="13"/>
      <c r="D274" s="13"/>
      <c r="E274" s="13"/>
    </row>
    <row r="275" spans="1:5" ht="38.25" customHeight="1" x14ac:dyDescent="0.25">
      <c r="A275" s="13"/>
      <c r="D275" s="13"/>
      <c r="E275" s="13"/>
    </row>
    <row r="276" spans="1:5" ht="38.25" customHeight="1" x14ac:dyDescent="0.25">
      <c r="A276" s="13"/>
      <c r="D276" s="13"/>
      <c r="E276" s="13"/>
    </row>
    <row r="277" spans="1:5" ht="38.25" customHeight="1" x14ac:dyDescent="0.25">
      <c r="A277" s="13"/>
      <c r="D277" s="13"/>
      <c r="E277" s="13"/>
    </row>
    <row r="278" spans="1:5" ht="38.25" customHeight="1" x14ac:dyDescent="0.25">
      <c r="A278" s="13"/>
      <c r="D278" s="13"/>
      <c r="E278" s="13"/>
    </row>
    <row r="279" spans="1:5" ht="38.25" customHeight="1" x14ac:dyDescent="0.25">
      <c r="A279" s="13"/>
      <c r="D279" s="13"/>
      <c r="E279" s="13"/>
    </row>
    <row r="280" spans="1:5" ht="38.25" customHeight="1" x14ac:dyDescent="0.25">
      <c r="A280" s="13"/>
      <c r="D280" s="13"/>
      <c r="E280" s="13"/>
    </row>
    <row r="281" spans="1:5" ht="38.25" customHeight="1" x14ac:dyDescent="0.25">
      <c r="A281" s="13"/>
      <c r="D281" s="13"/>
      <c r="E281" s="13"/>
    </row>
    <row r="282" spans="1:5" ht="38.25" customHeight="1" x14ac:dyDescent="0.25">
      <c r="A282" s="13"/>
      <c r="D282" s="13"/>
      <c r="E282" s="13"/>
    </row>
    <row r="283" spans="1:5" ht="38.25" customHeight="1" x14ac:dyDescent="0.25">
      <c r="A283" s="13"/>
      <c r="D283" s="13"/>
      <c r="E283" s="13"/>
    </row>
    <row r="284" spans="1:5" ht="38.25" customHeight="1" x14ac:dyDescent="0.25">
      <c r="A284" s="13"/>
      <c r="D284" s="13"/>
      <c r="E284" s="13"/>
    </row>
    <row r="285" spans="1:5" ht="38.25" customHeight="1" x14ac:dyDescent="0.25">
      <c r="A285" s="13"/>
      <c r="D285" s="13"/>
      <c r="E285" s="13"/>
    </row>
    <row r="286" spans="1:5" ht="38.25" customHeight="1" x14ac:dyDescent="0.25">
      <c r="A286" s="13"/>
      <c r="D286" s="13"/>
      <c r="E286" s="13"/>
    </row>
    <row r="287" spans="1:5" ht="38.25" customHeight="1" x14ac:dyDescent="0.25">
      <c r="A287" s="13"/>
      <c r="D287" s="13"/>
      <c r="E287" s="13"/>
    </row>
    <row r="288" spans="1:5" ht="38.25" customHeight="1" x14ac:dyDescent="0.25">
      <c r="A288" s="13"/>
      <c r="D288" s="13"/>
      <c r="E288" s="13"/>
    </row>
    <row r="289" spans="1:5" ht="38.25" customHeight="1" x14ac:dyDescent="0.25">
      <c r="A289" s="13"/>
      <c r="D289" s="13"/>
      <c r="E289" s="13"/>
    </row>
    <row r="290" spans="1:5" ht="38.25" customHeight="1" x14ac:dyDescent="0.25">
      <c r="A290" s="13"/>
      <c r="D290" s="13"/>
      <c r="E290" s="13"/>
    </row>
    <row r="291" spans="1:5" ht="38.25" customHeight="1" x14ac:dyDescent="0.25">
      <c r="A291" s="13"/>
      <c r="D291" s="13"/>
      <c r="E291" s="13"/>
    </row>
    <row r="292" spans="1:5" ht="38.25" customHeight="1" x14ac:dyDescent="0.25">
      <c r="A292" s="13"/>
      <c r="D292" s="13"/>
      <c r="E292" s="13"/>
    </row>
    <row r="293" spans="1:5" ht="38.25" customHeight="1" x14ac:dyDescent="0.25">
      <c r="A293" s="13"/>
      <c r="D293" s="13"/>
      <c r="E293" s="13"/>
    </row>
    <row r="294" spans="1:5" ht="38.25" customHeight="1" x14ac:dyDescent="0.25">
      <c r="A294" s="13"/>
      <c r="D294" s="13"/>
      <c r="E294" s="13"/>
    </row>
    <row r="295" spans="1:5" ht="38.25" customHeight="1" x14ac:dyDescent="0.25">
      <c r="A295" s="13"/>
      <c r="D295" s="13"/>
      <c r="E295" s="13"/>
    </row>
    <row r="296" spans="1:5" ht="38.25" customHeight="1" x14ac:dyDescent="0.25">
      <c r="A296" s="13"/>
      <c r="D296" s="13"/>
      <c r="E296" s="13"/>
    </row>
    <row r="297" spans="1:5" ht="38.25" customHeight="1" x14ac:dyDescent="0.25">
      <c r="A297" s="13"/>
      <c r="D297" s="13"/>
      <c r="E297" s="13"/>
    </row>
    <row r="298" spans="1:5" ht="38.25" customHeight="1" x14ac:dyDescent="0.25">
      <c r="A298" s="13"/>
      <c r="D298" s="13"/>
      <c r="E298" s="13"/>
    </row>
    <row r="299" spans="1:5" ht="38.25" customHeight="1" x14ac:dyDescent="0.25">
      <c r="A299" s="13"/>
      <c r="D299" s="13"/>
      <c r="E299" s="13"/>
    </row>
    <row r="300" spans="1:5" ht="38.25" customHeight="1" x14ac:dyDescent="0.25">
      <c r="A300" s="13"/>
      <c r="D300" s="13"/>
      <c r="E300" s="13"/>
    </row>
    <row r="301" spans="1:5" ht="38.25" customHeight="1" x14ac:dyDescent="0.25">
      <c r="A301" s="13"/>
      <c r="D301" s="13"/>
      <c r="E301" s="13"/>
    </row>
    <row r="302" spans="1:5" ht="38.25" customHeight="1" x14ac:dyDescent="0.25">
      <c r="A302" s="13"/>
      <c r="D302" s="13"/>
      <c r="E302" s="13"/>
    </row>
    <row r="303" spans="1:5" ht="38.25" customHeight="1" x14ac:dyDescent="0.25">
      <c r="A303" s="13"/>
      <c r="D303" s="13"/>
      <c r="E303" s="13"/>
    </row>
    <row r="304" spans="1:5" ht="38.25" customHeight="1" x14ac:dyDescent="0.25">
      <c r="A304" s="13"/>
      <c r="D304" s="13"/>
      <c r="E304" s="13"/>
    </row>
    <row r="305" spans="1:5" ht="38.25" customHeight="1" x14ac:dyDescent="0.25">
      <c r="A305" s="13"/>
      <c r="D305" s="13"/>
      <c r="E305" s="13"/>
    </row>
    <row r="306" spans="1:5" ht="38.25" customHeight="1" x14ac:dyDescent="0.25">
      <c r="A306" s="13"/>
      <c r="D306" s="13"/>
      <c r="E306" s="13"/>
    </row>
    <row r="307" spans="1:5" ht="38.25" customHeight="1" x14ac:dyDescent="0.25">
      <c r="A307" s="13"/>
      <c r="D307" s="13"/>
      <c r="E307" s="13"/>
    </row>
    <row r="308" spans="1:5" ht="38.25" customHeight="1" x14ac:dyDescent="0.25">
      <c r="A308" s="13"/>
      <c r="D308" s="13"/>
      <c r="E308" s="13"/>
    </row>
    <row r="309" spans="1:5" ht="38.25" customHeight="1" x14ac:dyDescent="0.25">
      <c r="A309" s="13"/>
      <c r="D309" s="13"/>
      <c r="E309" s="13"/>
    </row>
    <row r="310" spans="1:5" ht="38.25" customHeight="1" x14ac:dyDescent="0.25">
      <c r="A310" s="13"/>
      <c r="D310" s="13"/>
      <c r="E310" s="13"/>
    </row>
    <row r="311" spans="1:5" ht="38.25" customHeight="1" x14ac:dyDescent="0.25">
      <c r="A311" s="13"/>
      <c r="D311" s="13"/>
      <c r="E311" s="13"/>
    </row>
    <row r="312" spans="1:5" ht="38.25" customHeight="1" x14ac:dyDescent="0.25">
      <c r="A312" s="13"/>
      <c r="D312" s="13"/>
      <c r="E312" s="13"/>
    </row>
    <row r="313" spans="1:5" ht="38.25" customHeight="1" x14ac:dyDescent="0.25">
      <c r="A313" s="13"/>
      <c r="D313" s="13"/>
      <c r="E313" s="13"/>
    </row>
    <row r="314" spans="1:5" ht="38.25" customHeight="1" x14ac:dyDescent="0.25">
      <c r="A314" s="13"/>
      <c r="D314" s="13"/>
      <c r="E314" s="13"/>
    </row>
    <row r="315" spans="1:5" ht="38.25" customHeight="1" x14ac:dyDescent="0.25">
      <c r="A315" s="13"/>
      <c r="D315" s="13"/>
      <c r="E315" s="13"/>
    </row>
    <row r="316" spans="1:5" ht="38.25" customHeight="1" x14ac:dyDescent="0.25">
      <c r="A316" s="13"/>
      <c r="D316" s="13"/>
      <c r="E316" s="13"/>
    </row>
    <row r="317" spans="1:5" ht="38.25" customHeight="1" x14ac:dyDescent="0.25">
      <c r="A317" s="13"/>
      <c r="D317" s="13"/>
      <c r="E317" s="13"/>
    </row>
    <row r="318" spans="1:5" ht="38.25" customHeight="1" x14ac:dyDescent="0.25">
      <c r="A318" s="13"/>
      <c r="D318" s="13"/>
      <c r="E318" s="13"/>
    </row>
    <row r="319" spans="1:5" ht="38.25" customHeight="1" x14ac:dyDescent="0.25">
      <c r="A319" s="13"/>
      <c r="D319" s="13"/>
      <c r="E319" s="13"/>
    </row>
    <row r="320" spans="1:5" ht="38.25" customHeight="1" x14ac:dyDescent="0.25">
      <c r="A320" s="13"/>
      <c r="D320" s="13"/>
      <c r="E320" s="13"/>
    </row>
    <row r="321" spans="1:5" ht="38.25" customHeight="1" x14ac:dyDescent="0.25">
      <c r="A321" s="13"/>
      <c r="D321" s="13"/>
      <c r="E321" s="13"/>
    </row>
    <row r="322" spans="1:5" ht="38.25" customHeight="1" x14ac:dyDescent="0.25">
      <c r="A322" s="13"/>
      <c r="D322" s="13"/>
      <c r="E322" s="13"/>
    </row>
    <row r="323" spans="1:5" ht="38.25" customHeight="1" x14ac:dyDescent="0.25">
      <c r="A323" s="13"/>
      <c r="D323" s="13"/>
      <c r="E323" s="13"/>
    </row>
    <row r="324" spans="1:5" ht="38.25" customHeight="1" x14ac:dyDescent="0.25">
      <c r="A324" s="13"/>
      <c r="D324" s="13"/>
      <c r="E324" s="13"/>
    </row>
    <row r="325" spans="1:5" ht="38.25" customHeight="1" x14ac:dyDescent="0.25">
      <c r="A325" s="13"/>
      <c r="D325" s="13"/>
      <c r="E325" s="13"/>
    </row>
    <row r="326" spans="1:5" ht="38.25" customHeight="1" x14ac:dyDescent="0.25">
      <c r="A326" s="13"/>
      <c r="D326" s="13"/>
      <c r="E326" s="13"/>
    </row>
    <row r="327" spans="1:5" ht="38.25" customHeight="1" x14ac:dyDescent="0.25">
      <c r="A327" s="13"/>
      <c r="D327" s="13"/>
      <c r="E327" s="13"/>
    </row>
    <row r="328" spans="1:5" ht="38.25" customHeight="1" x14ac:dyDescent="0.25">
      <c r="A328" s="13"/>
      <c r="D328" s="13"/>
      <c r="E328" s="13"/>
    </row>
    <row r="329" spans="1:5" ht="38.25" customHeight="1" x14ac:dyDescent="0.25">
      <c r="A329" s="13"/>
      <c r="D329" s="13"/>
      <c r="E329" s="13"/>
    </row>
    <row r="330" spans="1:5" ht="38.25" customHeight="1" x14ac:dyDescent="0.25">
      <c r="A330" s="13"/>
      <c r="D330" s="13"/>
      <c r="E330" s="13"/>
    </row>
    <row r="331" spans="1:5" ht="38.25" customHeight="1" x14ac:dyDescent="0.25">
      <c r="A331" s="13"/>
      <c r="D331" s="13"/>
      <c r="E331" s="13"/>
    </row>
    <row r="332" spans="1:5" ht="38.25" customHeight="1" x14ac:dyDescent="0.25">
      <c r="A332" s="13"/>
      <c r="D332" s="13"/>
      <c r="E332" s="13"/>
    </row>
  </sheetData>
  <sheetProtection insertRows="0" deleteRows="0" selectLockedCells="1" sort="0" autoFilter="0"/>
  <autoFilter ref="B1:I25" xr:uid="{886452C1-F95C-4A39-8F5D-002ACA8A3890}"/>
  <conditionalFormatting sqref="I2:I25">
    <cfRule type="cellIs" priority="8" stopIfTrue="1" operator="equal">
      <formula>0</formula>
    </cfRule>
    <cfRule type="expression" dxfId="11" priority="9" stopIfTrue="1">
      <formula>IF(H2&gt;=I2,TRUE)</formula>
    </cfRule>
  </conditionalFormatting>
  <conditionalFormatting sqref="J2:J25">
    <cfRule type="cellIs" dxfId="10" priority="12" stopIfTrue="1" operator="greaterThan">
      <formula>3</formula>
    </cfRule>
  </conditionalFormatting>
  <conditionalFormatting sqref="L2:L25">
    <cfRule type="cellIs" dxfId="9" priority="11" stopIfTrue="1" operator="equal">
      <formula>"06A"</formula>
    </cfRule>
  </conditionalFormatting>
  <conditionalFormatting sqref="M2:M25 M26:N203">
    <cfRule type="cellIs" dxfId="8" priority="10" stopIfTrue="1" operator="between">
      <formula>"S02"</formula>
      <formula>"S52"</formula>
    </cfRule>
  </conditionalFormatting>
  <conditionalFormatting sqref="N2:N25">
    <cfRule type="cellIs" dxfId="7" priority="13" stopIfTrue="1" operator="equal">
      <formula>0</formula>
    </cfRule>
  </conditionalFormatting>
  <conditionalFormatting sqref="H2:H25">
    <cfRule type="expression" dxfId="6" priority="7">
      <formula>IF(H2&gt;=I2,TRUE)</formula>
    </cfRule>
  </conditionalFormatting>
  <conditionalFormatting sqref="G2:G25">
    <cfRule type="expression" dxfId="5" priority="5">
      <formula>IF(H2&gt;=I2,TRUE)</formula>
    </cfRule>
    <cfRule type="expression" dxfId="4" priority="6">
      <formula>IF(H2&gt;=I2,TRUE)</formula>
    </cfRule>
  </conditionalFormatting>
  <conditionalFormatting sqref="F2:F25">
    <cfRule type="expression" dxfId="3" priority="4">
      <formula>IF(H2&gt;=I2,TRUE)</formula>
    </cfRule>
  </conditionalFormatting>
  <conditionalFormatting sqref="E2:E25">
    <cfRule type="expression" dxfId="2" priority="3">
      <formula>IF(H2&gt;=I2,TRUE)</formula>
    </cfRule>
  </conditionalFormatting>
  <conditionalFormatting sqref="D2:D25">
    <cfRule type="expression" dxfId="1" priority="2">
      <formula>IF(H2&gt;=I2,TRUE)</formula>
    </cfRule>
  </conditionalFormatting>
  <conditionalFormatting sqref="A2:A25">
    <cfRule type="expression" dxfId="0" priority="1">
      <formula>IF(H2&gt;=I2,TRUE)</formula>
    </cfRule>
  </conditionalFormatting>
  <dataValidations count="1">
    <dataValidation type="list" allowBlank="1" showInputMessage="1" showErrorMessage="1" sqref="F2:F25" xr:uid="{BF3C755C-A511-49C0-83C1-5DE418F3CB11}">
      <formula1>"Anaïs,Christian,Matthieu"</formula1>
    </dataValidation>
  </dataValidations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26CE0-B83D-43F0-BEBC-D51330DF07A9}">
  <sheetPr codeName="Feuil4"/>
  <dimension ref="A1:F64"/>
  <sheetViews>
    <sheetView workbookViewId="0">
      <selection activeCell="B1" sqref="B1"/>
    </sheetView>
  </sheetViews>
  <sheetFormatPr baseColWidth="10" defaultRowHeight="12.5" x14ac:dyDescent="0.25"/>
  <cols>
    <col min="1" max="1" width="35.453125" customWidth="1"/>
    <col min="2" max="2" width="21.1796875" customWidth="1"/>
    <col min="3" max="3" width="14.26953125" style="28" customWidth="1"/>
    <col min="4" max="4" width="15" style="28" customWidth="1"/>
    <col min="5" max="5" width="22.26953125" style="28" customWidth="1"/>
    <col min="6" max="6" width="22.81640625" style="28" customWidth="1"/>
  </cols>
  <sheetData>
    <row r="1" spans="1:6" x14ac:dyDescent="0.25">
      <c r="A1" s="49" t="s">
        <v>23</v>
      </c>
      <c r="B1" s="49" t="s">
        <v>162</v>
      </c>
      <c r="C1" s="50" t="s">
        <v>19</v>
      </c>
      <c r="D1" s="50" t="s">
        <v>20</v>
      </c>
      <c r="E1" s="50" t="s">
        <v>21</v>
      </c>
      <c r="F1" s="50" t="s">
        <v>22</v>
      </c>
    </row>
    <row r="2" spans="1:6" x14ac:dyDescent="0.25">
      <c r="A2" t="s">
        <v>25</v>
      </c>
      <c r="B2" s="2" t="s">
        <v>85</v>
      </c>
      <c r="C2" s="48">
        <v>25</v>
      </c>
      <c r="D2" s="48">
        <v>30</v>
      </c>
      <c r="E2" s="61">
        <v>25</v>
      </c>
      <c r="F2" s="48">
        <v>30</v>
      </c>
    </row>
    <row r="3" spans="1:6" x14ac:dyDescent="0.25">
      <c r="A3" s="53" t="s">
        <v>50</v>
      </c>
      <c r="B3" s="58" t="s">
        <v>101</v>
      </c>
      <c r="C3" s="52">
        <v>25</v>
      </c>
      <c r="D3" s="52">
        <v>30</v>
      </c>
      <c r="E3" s="52">
        <v>100</v>
      </c>
      <c r="F3" s="52">
        <v>120</v>
      </c>
    </row>
    <row r="4" spans="1:6" x14ac:dyDescent="0.25">
      <c r="A4" t="s">
        <v>51</v>
      </c>
      <c r="B4" s="60" t="s">
        <v>102</v>
      </c>
      <c r="C4" s="48">
        <v>25</v>
      </c>
      <c r="D4" s="48">
        <v>30</v>
      </c>
      <c r="E4" s="48">
        <v>100</v>
      </c>
      <c r="F4" s="48">
        <v>120</v>
      </c>
    </row>
    <row r="5" spans="1:6" x14ac:dyDescent="0.25">
      <c r="A5" s="51" t="s">
        <v>52</v>
      </c>
      <c r="B5" s="58" t="s">
        <v>103</v>
      </c>
      <c r="C5" s="52">
        <v>25</v>
      </c>
      <c r="D5" s="52">
        <v>30</v>
      </c>
      <c r="E5" s="52">
        <v>100</v>
      </c>
      <c r="F5" s="52">
        <v>120</v>
      </c>
    </row>
    <row r="6" spans="1:6" x14ac:dyDescent="0.25">
      <c r="A6" t="s">
        <v>53</v>
      </c>
      <c r="B6" s="60" t="s">
        <v>104</v>
      </c>
      <c r="C6" s="48">
        <v>33.33</v>
      </c>
      <c r="D6" s="48">
        <v>40</v>
      </c>
      <c r="E6" s="48">
        <v>133.33000000000001</v>
      </c>
      <c r="F6" s="48">
        <v>160</v>
      </c>
    </row>
    <row r="7" spans="1:6" x14ac:dyDescent="0.25">
      <c r="A7" s="51" t="s">
        <v>54</v>
      </c>
      <c r="B7" s="58" t="s">
        <v>105</v>
      </c>
      <c r="C7" s="52">
        <v>33.33</v>
      </c>
      <c r="D7" s="52">
        <v>40</v>
      </c>
      <c r="E7" s="52">
        <v>133.33000000000001</v>
      </c>
      <c r="F7" s="52">
        <v>160</v>
      </c>
    </row>
    <row r="8" spans="1:6" x14ac:dyDescent="0.25">
      <c r="A8" t="s">
        <v>55</v>
      </c>
      <c r="B8" s="2" t="s">
        <v>106</v>
      </c>
      <c r="C8" s="48">
        <v>33.33</v>
      </c>
      <c r="D8" s="48">
        <v>40</v>
      </c>
      <c r="E8" s="48">
        <v>133.33000000000001</v>
      </c>
      <c r="F8" s="48">
        <v>160</v>
      </c>
    </row>
    <row r="9" spans="1:6" x14ac:dyDescent="0.25">
      <c r="A9" s="51" t="s">
        <v>56</v>
      </c>
      <c r="B9" s="59" t="s">
        <v>107</v>
      </c>
      <c r="C9" s="52">
        <v>58.33</v>
      </c>
      <c r="D9" s="52">
        <v>70</v>
      </c>
      <c r="E9" s="52">
        <v>233.33</v>
      </c>
      <c r="F9" s="52">
        <v>280</v>
      </c>
    </row>
    <row r="10" spans="1:6" x14ac:dyDescent="0.25">
      <c r="A10" t="s">
        <v>57</v>
      </c>
      <c r="B10" s="2" t="s">
        <v>108</v>
      </c>
      <c r="C10" s="48">
        <v>50</v>
      </c>
      <c r="D10" s="48">
        <v>60</v>
      </c>
      <c r="E10" s="48">
        <v>200</v>
      </c>
      <c r="F10" s="48">
        <v>240</v>
      </c>
    </row>
    <row r="11" spans="1:6" x14ac:dyDescent="0.25">
      <c r="A11" s="51" t="s">
        <v>58</v>
      </c>
      <c r="B11" s="59" t="s">
        <v>109</v>
      </c>
      <c r="C11" s="52">
        <v>41.67</v>
      </c>
      <c r="D11" s="52">
        <v>50</v>
      </c>
      <c r="E11" s="52">
        <v>166.67</v>
      </c>
      <c r="F11" s="52">
        <v>200</v>
      </c>
    </row>
    <row r="12" spans="1:6" x14ac:dyDescent="0.25">
      <c r="A12" t="s">
        <v>59</v>
      </c>
      <c r="B12" s="2" t="s">
        <v>110</v>
      </c>
      <c r="C12" s="48">
        <v>16.670000000000002</v>
      </c>
      <c r="D12" s="48">
        <v>20</v>
      </c>
      <c r="E12" s="48">
        <v>66.67</v>
      </c>
      <c r="F12" s="48">
        <v>80</v>
      </c>
    </row>
    <row r="13" spans="1:6" x14ac:dyDescent="0.25">
      <c r="A13" s="51" t="s">
        <v>37</v>
      </c>
      <c r="B13" s="59" t="s">
        <v>111</v>
      </c>
      <c r="C13" s="52">
        <v>25</v>
      </c>
      <c r="D13" s="52">
        <v>30</v>
      </c>
      <c r="E13" s="52">
        <v>100</v>
      </c>
      <c r="F13" s="52">
        <v>120</v>
      </c>
    </row>
    <row r="14" spans="1:6" x14ac:dyDescent="0.25">
      <c r="A14" t="s">
        <v>38</v>
      </c>
      <c r="B14" s="2" t="s">
        <v>112</v>
      </c>
      <c r="C14" s="48">
        <v>50</v>
      </c>
      <c r="D14" s="48">
        <v>60</v>
      </c>
      <c r="E14" s="48">
        <v>200</v>
      </c>
      <c r="F14" s="48">
        <v>240</v>
      </c>
    </row>
    <row r="15" spans="1:6" x14ac:dyDescent="0.25">
      <c r="A15" s="51" t="s">
        <v>39</v>
      </c>
      <c r="B15" s="59" t="s">
        <v>113</v>
      </c>
      <c r="C15" s="52">
        <v>25</v>
      </c>
      <c r="D15" s="52">
        <v>30</v>
      </c>
      <c r="E15" s="52">
        <v>100</v>
      </c>
      <c r="F15" s="52">
        <v>120</v>
      </c>
    </row>
    <row r="16" spans="1:6" x14ac:dyDescent="0.25">
      <c r="A16" t="s">
        <v>40</v>
      </c>
      <c r="B16" s="2" t="s">
        <v>114</v>
      </c>
      <c r="C16" s="48">
        <v>16.670000000000002</v>
      </c>
      <c r="D16" s="48">
        <v>20</v>
      </c>
      <c r="E16" s="48">
        <v>66.67</v>
      </c>
      <c r="F16" s="48">
        <v>80</v>
      </c>
    </row>
    <row r="17" spans="1:6" x14ac:dyDescent="0.25">
      <c r="A17" s="51" t="s">
        <v>41</v>
      </c>
      <c r="B17" s="59" t="s">
        <v>115</v>
      </c>
      <c r="C17" s="52">
        <v>58.33</v>
      </c>
      <c r="D17" s="52">
        <v>70</v>
      </c>
      <c r="E17" s="52">
        <v>233.33</v>
      </c>
      <c r="F17" s="52">
        <v>280</v>
      </c>
    </row>
    <row r="18" spans="1:6" x14ac:dyDescent="0.25">
      <c r="A18" t="s">
        <v>42</v>
      </c>
      <c r="B18" s="2" t="s">
        <v>116</v>
      </c>
      <c r="C18" s="48">
        <v>58.33</v>
      </c>
      <c r="D18" s="48">
        <v>70</v>
      </c>
      <c r="E18" s="48">
        <v>233.33</v>
      </c>
      <c r="F18" s="48">
        <v>280</v>
      </c>
    </row>
    <row r="19" spans="1:6" x14ac:dyDescent="0.25">
      <c r="A19" s="51" t="s">
        <v>43</v>
      </c>
      <c r="B19" s="59" t="s">
        <v>117</v>
      </c>
      <c r="C19" s="52">
        <v>100</v>
      </c>
      <c r="D19" s="52">
        <v>120</v>
      </c>
      <c r="E19" s="52">
        <v>400</v>
      </c>
      <c r="F19" s="52">
        <v>480</v>
      </c>
    </row>
    <row r="20" spans="1:6" x14ac:dyDescent="0.25">
      <c r="A20" t="s">
        <v>44</v>
      </c>
      <c r="B20" s="2" t="s">
        <v>118</v>
      </c>
      <c r="C20" s="48">
        <v>25</v>
      </c>
      <c r="D20" s="48">
        <v>30</v>
      </c>
      <c r="E20" s="48">
        <v>100</v>
      </c>
      <c r="F20" s="48">
        <v>120</v>
      </c>
    </row>
    <row r="21" spans="1:6" x14ac:dyDescent="0.25">
      <c r="A21" s="51" t="s">
        <v>45</v>
      </c>
      <c r="B21" s="59" t="s">
        <v>119</v>
      </c>
      <c r="C21" s="52">
        <v>33.33</v>
      </c>
      <c r="D21" s="52">
        <v>40</v>
      </c>
      <c r="E21" s="52">
        <v>133.33000000000001</v>
      </c>
      <c r="F21" s="52">
        <v>160</v>
      </c>
    </row>
    <row r="22" spans="1:6" x14ac:dyDescent="0.25">
      <c r="A22" t="s">
        <v>46</v>
      </c>
      <c r="B22" s="2" t="s">
        <v>120</v>
      </c>
      <c r="C22" s="48">
        <v>41.67</v>
      </c>
      <c r="D22" s="48">
        <v>50</v>
      </c>
      <c r="E22" s="48">
        <v>166.67</v>
      </c>
      <c r="F22" s="48">
        <v>200</v>
      </c>
    </row>
    <row r="23" spans="1:6" x14ac:dyDescent="0.25">
      <c r="A23" s="51" t="s">
        <v>47</v>
      </c>
      <c r="B23" s="59" t="s">
        <v>121</v>
      </c>
      <c r="C23" s="52">
        <v>50</v>
      </c>
      <c r="D23" s="52">
        <v>60</v>
      </c>
      <c r="E23" s="52">
        <v>200</v>
      </c>
      <c r="F23" s="52">
        <v>240</v>
      </c>
    </row>
    <row r="24" spans="1:6" x14ac:dyDescent="0.25">
      <c r="A24" t="s">
        <v>48</v>
      </c>
      <c r="B24" s="2" t="s">
        <v>122</v>
      </c>
      <c r="C24" s="48">
        <v>58.33</v>
      </c>
      <c r="D24" s="48">
        <v>70</v>
      </c>
      <c r="E24" s="48">
        <v>233.33</v>
      </c>
      <c r="F24" s="48">
        <v>280</v>
      </c>
    </row>
    <row r="25" spans="1:6" x14ac:dyDescent="0.25">
      <c r="A25" s="51" t="s">
        <v>49</v>
      </c>
      <c r="B25" s="59" t="s">
        <v>123</v>
      </c>
      <c r="C25" s="52">
        <v>50</v>
      </c>
      <c r="D25" s="52">
        <v>60</v>
      </c>
      <c r="E25" s="52">
        <v>200</v>
      </c>
      <c r="F25" s="52">
        <v>240</v>
      </c>
    </row>
    <row r="26" spans="1:6" x14ac:dyDescent="0.25">
      <c r="A26" t="s">
        <v>60</v>
      </c>
      <c r="B26" s="2" t="s">
        <v>124</v>
      </c>
      <c r="C26" s="48">
        <v>25</v>
      </c>
      <c r="D26" s="48">
        <v>30</v>
      </c>
      <c r="E26" s="48">
        <v>100</v>
      </c>
      <c r="F26" s="48">
        <v>120</v>
      </c>
    </row>
    <row r="27" spans="1:6" x14ac:dyDescent="0.25">
      <c r="A27" s="51" t="s">
        <v>95</v>
      </c>
      <c r="B27" s="59" t="s">
        <v>150</v>
      </c>
      <c r="C27" s="52">
        <v>83.33</v>
      </c>
      <c r="D27" s="52">
        <v>100</v>
      </c>
      <c r="E27" s="52">
        <v>333.33</v>
      </c>
      <c r="F27" s="52">
        <v>400</v>
      </c>
    </row>
    <row r="28" spans="1:6" x14ac:dyDescent="0.25">
      <c r="A28" t="s">
        <v>96</v>
      </c>
      <c r="B28" s="2" t="s">
        <v>125</v>
      </c>
      <c r="C28" s="48">
        <v>166.67</v>
      </c>
      <c r="D28" s="48">
        <v>200</v>
      </c>
      <c r="E28" s="48">
        <v>666.67</v>
      </c>
      <c r="F28" s="48">
        <v>800</v>
      </c>
    </row>
    <row r="29" spans="1:6" x14ac:dyDescent="0.25">
      <c r="A29" s="51" t="s">
        <v>61</v>
      </c>
      <c r="B29" s="59" t="s">
        <v>126</v>
      </c>
      <c r="C29" s="52">
        <v>100</v>
      </c>
      <c r="D29" s="52">
        <v>120</v>
      </c>
      <c r="E29" s="52">
        <v>400</v>
      </c>
      <c r="F29" s="52">
        <v>480</v>
      </c>
    </row>
    <row r="30" spans="1:6" x14ac:dyDescent="0.25">
      <c r="A30" t="s">
        <v>62</v>
      </c>
      <c r="B30" s="2" t="s">
        <v>127</v>
      </c>
      <c r="C30" s="48">
        <v>25</v>
      </c>
      <c r="D30" s="48">
        <v>30</v>
      </c>
      <c r="E30" s="48">
        <v>100</v>
      </c>
      <c r="F30" s="48">
        <v>120</v>
      </c>
    </row>
    <row r="31" spans="1:6" x14ac:dyDescent="0.25">
      <c r="A31" s="51" t="s">
        <v>63</v>
      </c>
      <c r="B31" s="58" t="s">
        <v>128</v>
      </c>
      <c r="C31" s="52">
        <v>25</v>
      </c>
      <c r="D31" s="52">
        <v>30</v>
      </c>
      <c r="E31" s="52">
        <v>100</v>
      </c>
      <c r="F31" s="52">
        <v>120</v>
      </c>
    </row>
    <row r="32" spans="1:6" x14ac:dyDescent="0.25">
      <c r="A32" t="s">
        <v>64</v>
      </c>
      <c r="B32" s="60" t="s">
        <v>129</v>
      </c>
      <c r="C32" s="48">
        <v>41.67</v>
      </c>
      <c r="D32" s="48">
        <v>50</v>
      </c>
      <c r="E32" s="48">
        <v>166.67</v>
      </c>
      <c r="F32" s="48">
        <v>200</v>
      </c>
    </row>
    <row r="33" spans="1:6" x14ac:dyDescent="0.25">
      <c r="A33" s="51" t="s">
        <v>65</v>
      </c>
      <c r="B33" s="58" t="s">
        <v>130</v>
      </c>
      <c r="C33" s="52">
        <v>66.67</v>
      </c>
      <c r="D33" s="52">
        <v>80</v>
      </c>
      <c r="E33" s="52">
        <v>266.67</v>
      </c>
      <c r="F33" s="52">
        <v>320</v>
      </c>
    </row>
    <row r="34" spans="1:6" x14ac:dyDescent="0.25">
      <c r="A34" t="s">
        <v>66</v>
      </c>
      <c r="B34" s="60" t="s">
        <v>131</v>
      </c>
      <c r="C34" s="48">
        <v>41.67</v>
      </c>
      <c r="D34" s="48">
        <v>50</v>
      </c>
      <c r="E34" s="48">
        <v>166.67</v>
      </c>
      <c r="F34" s="48">
        <v>200</v>
      </c>
    </row>
    <row r="35" spans="1:6" x14ac:dyDescent="0.25">
      <c r="A35" s="51" t="s">
        <v>67</v>
      </c>
      <c r="B35" s="59" t="s">
        <v>132</v>
      </c>
      <c r="C35" s="52">
        <v>41.67</v>
      </c>
      <c r="D35" s="52">
        <v>50</v>
      </c>
      <c r="E35" s="52">
        <v>166.67</v>
      </c>
      <c r="F35" s="52">
        <v>200</v>
      </c>
    </row>
    <row r="36" spans="1:6" x14ac:dyDescent="0.25">
      <c r="A36" t="s">
        <v>68</v>
      </c>
      <c r="B36" s="2" t="s">
        <v>133</v>
      </c>
      <c r="C36" s="48">
        <v>83.33</v>
      </c>
      <c r="D36" s="48">
        <v>100</v>
      </c>
      <c r="E36" s="48">
        <v>333.33</v>
      </c>
      <c r="F36" s="48">
        <v>400</v>
      </c>
    </row>
    <row r="37" spans="1:6" x14ac:dyDescent="0.25">
      <c r="A37" s="51" t="s">
        <v>69</v>
      </c>
      <c r="B37" s="59" t="s">
        <v>134</v>
      </c>
      <c r="C37" s="52">
        <v>66.67</v>
      </c>
      <c r="D37" s="52">
        <v>80</v>
      </c>
      <c r="E37" s="52">
        <v>266.67</v>
      </c>
      <c r="F37" s="52">
        <v>320</v>
      </c>
    </row>
    <row r="38" spans="1:6" x14ac:dyDescent="0.25">
      <c r="A38" t="s">
        <v>70</v>
      </c>
      <c r="B38" s="2" t="s">
        <v>135</v>
      </c>
      <c r="C38" s="48">
        <v>50</v>
      </c>
      <c r="D38" s="48">
        <v>60</v>
      </c>
      <c r="E38" s="48">
        <v>200</v>
      </c>
      <c r="F38" s="48">
        <v>240</v>
      </c>
    </row>
    <row r="39" spans="1:6" x14ac:dyDescent="0.25">
      <c r="A39" s="51" t="s">
        <v>71</v>
      </c>
      <c r="B39" s="59" t="s">
        <v>136</v>
      </c>
      <c r="C39" s="52">
        <v>33.33</v>
      </c>
      <c r="D39" s="52">
        <v>40</v>
      </c>
      <c r="E39" s="52">
        <v>133.33000000000001</v>
      </c>
      <c r="F39" s="52">
        <v>160</v>
      </c>
    </row>
    <row r="40" spans="1:6" x14ac:dyDescent="0.25">
      <c r="A40" t="s">
        <v>72</v>
      </c>
      <c r="B40" s="2" t="s">
        <v>137</v>
      </c>
      <c r="C40" s="48">
        <v>100</v>
      </c>
      <c r="D40" s="48">
        <v>120</v>
      </c>
      <c r="E40" s="48">
        <v>400</v>
      </c>
      <c r="F40" s="48">
        <v>480</v>
      </c>
    </row>
    <row r="41" spans="1:6" x14ac:dyDescent="0.25">
      <c r="A41" s="51" t="s">
        <v>73</v>
      </c>
      <c r="B41" s="59" t="s">
        <v>138</v>
      </c>
      <c r="C41" s="52">
        <v>100</v>
      </c>
      <c r="D41" s="52">
        <v>120</v>
      </c>
      <c r="E41" s="52">
        <v>400</v>
      </c>
      <c r="F41" s="52">
        <v>480</v>
      </c>
    </row>
    <row r="42" spans="1:6" x14ac:dyDescent="0.25">
      <c r="A42" t="s">
        <v>74</v>
      </c>
      <c r="B42" s="2" t="s">
        <v>139</v>
      </c>
      <c r="C42" s="48">
        <v>75</v>
      </c>
      <c r="D42" s="48">
        <v>90</v>
      </c>
      <c r="E42" s="48">
        <v>300</v>
      </c>
      <c r="F42" s="48">
        <v>360</v>
      </c>
    </row>
    <row r="43" spans="1:6" x14ac:dyDescent="0.25">
      <c r="A43" s="51" t="s">
        <v>75</v>
      </c>
      <c r="B43" s="59" t="s">
        <v>140</v>
      </c>
      <c r="C43" s="52">
        <v>91.67</v>
      </c>
      <c r="D43" s="52">
        <v>110</v>
      </c>
      <c r="E43" s="52">
        <v>366.67</v>
      </c>
      <c r="F43" s="52">
        <v>440</v>
      </c>
    </row>
    <row r="44" spans="1:6" x14ac:dyDescent="0.25">
      <c r="A44" t="s">
        <v>76</v>
      </c>
      <c r="B44" s="2" t="s">
        <v>141</v>
      </c>
      <c r="C44" s="48">
        <v>150</v>
      </c>
      <c r="D44" s="48">
        <v>180</v>
      </c>
      <c r="E44" s="48">
        <v>600</v>
      </c>
      <c r="F44" s="48">
        <v>720</v>
      </c>
    </row>
    <row r="45" spans="1:6" x14ac:dyDescent="0.25">
      <c r="A45" s="51" t="s">
        <v>77</v>
      </c>
      <c r="B45" s="59" t="s">
        <v>142</v>
      </c>
      <c r="C45" s="52">
        <v>33.33</v>
      </c>
      <c r="D45" s="52">
        <v>40</v>
      </c>
      <c r="E45" s="52">
        <v>133.33000000000001</v>
      </c>
      <c r="F45" s="52">
        <v>160</v>
      </c>
    </row>
    <row r="46" spans="1:6" x14ac:dyDescent="0.25">
      <c r="A46" t="s">
        <v>78</v>
      </c>
      <c r="B46" s="2" t="s">
        <v>143</v>
      </c>
      <c r="C46" s="48">
        <v>50</v>
      </c>
      <c r="D46" s="48">
        <v>60</v>
      </c>
      <c r="E46" s="48">
        <v>200</v>
      </c>
      <c r="F46" s="48">
        <v>240</v>
      </c>
    </row>
    <row r="47" spans="1:6" x14ac:dyDescent="0.25">
      <c r="A47" s="51" t="s">
        <v>79</v>
      </c>
      <c r="B47" s="59" t="s">
        <v>144</v>
      </c>
      <c r="C47" s="52">
        <v>66.67</v>
      </c>
      <c r="D47" s="52">
        <v>80</v>
      </c>
      <c r="E47" s="52">
        <v>266.67</v>
      </c>
      <c r="F47" s="52">
        <v>320</v>
      </c>
    </row>
    <row r="48" spans="1:6" x14ac:dyDescent="0.25">
      <c r="A48" t="s">
        <v>80</v>
      </c>
      <c r="B48" s="2" t="s">
        <v>145</v>
      </c>
      <c r="C48" s="48">
        <v>83.33</v>
      </c>
      <c r="D48" s="48">
        <v>100</v>
      </c>
      <c r="E48" s="48">
        <v>333.33</v>
      </c>
      <c r="F48" s="48">
        <v>400</v>
      </c>
    </row>
    <row r="49" spans="1:6" x14ac:dyDescent="0.25">
      <c r="A49" s="51" t="s">
        <v>81</v>
      </c>
      <c r="B49" s="59" t="s">
        <v>146</v>
      </c>
      <c r="C49" s="52">
        <v>100</v>
      </c>
      <c r="D49" s="52">
        <v>120</v>
      </c>
      <c r="E49" s="52">
        <v>400</v>
      </c>
      <c r="F49" s="52">
        <v>480</v>
      </c>
    </row>
    <row r="50" spans="1:6" x14ac:dyDescent="0.25">
      <c r="A50" t="s">
        <v>82</v>
      </c>
      <c r="B50" s="2" t="s">
        <v>147</v>
      </c>
      <c r="C50" s="48">
        <v>83.33</v>
      </c>
      <c r="D50" s="48">
        <v>100</v>
      </c>
      <c r="E50" s="48">
        <v>333.33</v>
      </c>
      <c r="F50" s="48">
        <v>400</v>
      </c>
    </row>
    <row r="51" spans="1:6" x14ac:dyDescent="0.25">
      <c r="A51" s="51" t="s">
        <v>83</v>
      </c>
      <c r="B51" s="59" t="s">
        <v>148</v>
      </c>
      <c r="C51" s="52">
        <v>33.33</v>
      </c>
      <c r="D51" s="52">
        <v>40</v>
      </c>
      <c r="E51" s="52">
        <v>133.33000000000001</v>
      </c>
      <c r="F51" s="52">
        <v>160</v>
      </c>
    </row>
    <row r="52" spans="1:6" x14ac:dyDescent="0.25">
      <c r="A52" t="s">
        <v>97</v>
      </c>
      <c r="B52" s="2" t="s">
        <v>149</v>
      </c>
      <c r="C52" s="48">
        <v>125</v>
      </c>
      <c r="D52" s="48">
        <v>150</v>
      </c>
      <c r="E52" s="48">
        <v>500</v>
      </c>
      <c r="F52" s="48">
        <v>600</v>
      </c>
    </row>
    <row r="53" spans="1:6" x14ac:dyDescent="0.25">
      <c r="A53" s="51" t="s">
        <v>98</v>
      </c>
      <c r="B53" s="59" t="s">
        <v>151</v>
      </c>
      <c r="C53" s="52">
        <v>258.33</v>
      </c>
      <c r="D53" s="52">
        <v>310</v>
      </c>
      <c r="E53" s="52">
        <v>1033.33</v>
      </c>
      <c r="F53" s="52">
        <v>1240</v>
      </c>
    </row>
    <row r="54" spans="1:6" x14ac:dyDescent="0.25">
      <c r="A54" t="s">
        <v>84</v>
      </c>
      <c r="B54" s="2" t="s">
        <v>152</v>
      </c>
      <c r="C54" s="48">
        <v>150</v>
      </c>
      <c r="D54" s="48">
        <v>180</v>
      </c>
      <c r="E54" s="48">
        <v>600</v>
      </c>
      <c r="F54" s="48">
        <v>720</v>
      </c>
    </row>
    <row r="55" spans="1:6" x14ac:dyDescent="0.25">
      <c r="A55" s="51" t="s">
        <v>86</v>
      </c>
      <c r="B55" s="59" t="s">
        <v>153</v>
      </c>
      <c r="C55" s="52">
        <v>75</v>
      </c>
      <c r="D55" s="52">
        <v>90</v>
      </c>
      <c r="E55" s="52">
        <v>0</v>
      </c>
      <c r="F55" s="52">
        <v>0</v>
      </c>
    </row>
    <row r="56" spans="1:6" x14ac:dyDescent="0.25">
      <c r="A56" t="s">
        <v>87</v>
      </c>
      <c r="B56" s="2" t="s">
        <v>154</v>
      </c>
      <c r="C56" s="48">
        <v>116.67</v>
      </c>
      <c r="D56" s="48">
        <v>140</v>
      </c>
      <c r="E56" s="48">
        <v>0</v>
      </c>
      <c r="F56" s="48">
        <v>0</v>
      </c>
    </row>
    <row r="57" spans="1:6" x14ac:dyDescent="0.25">
      <c r="A57" s="51" t="s">
        <v>88</v>
      </c>
      <c r="B57" s="59" t="s">
        <v>155</v>
      </c>
      <c r="C57" s="52">
        <v>158.33000000000001</v>
      </c>
      <c r="D57" s="52">
        <v>190</v>
      </c>
      <c r="E57" s="52">
        <v>0</v>
      </c>
      <c r="F57" s="52">
        <v>0</v>
      </c>
    </row>
    <row r="58" spans="1:6" x14ac:dyDescent="0.25">
      <c r="A58" t="s">
        <v>89</v>
      </c>
      <c r="B58" s="2" t="s">
        <v>156</v>
      </c>
      <c r="C58" s="48">
        <v>200</v>
      </c>
      <c r="D58" s="48">
        <v>240</v>
      </c>
      <c r="E58" s="48">
        <v>0</v>
      </c>
      <c r="F58" s="48">
        <v>0</v>
      </c>
    </row>
    <row r="59" spans="1:6" x14ac:dyDescent="0.25">
      <c r="A59" s="51" t="s">
        <v>90</v>
      </c>
      <c r="B59" s="59" t="s">
        <v>157</v>
      </c>
      <c r="C59" s="52">
        <v>233.33</v>
      </c>
      <c r="D59" s="52">
        <v>280</v>
      </c>
      <c r="E59" s="52">
        <v>0</v>
      </c>
      <c r="F59" s="52">
        <v>0</v>
      </c>
    </row>
    <row r="60" spans="1:6" x14ac:dyDescent="0.25">
      <c r="A60" t="s">
        <v>91</v>
      </c>
      <c r="B60" s="2" t="s">
        <v>158</v>
      </c>
      <c r="C60" s="48">
        <v>325</v>
      </c>
      <c r="D60" s="48">
        <v>390</v>
      </c>
      <c r="E60" s="48">
        <v>0</v>
      </c>
      <c r="F60" s="48">
        <v>0</v>
      </c>
    </row>
    <row r="61" spans="1:6" x14ac:dyDescent="0.25">
      <c r="A61" s="51" t="s">
        <v>92</v>
      </c>
      <c r="B61" s="59" t="s">
        <v>159</v>
      </c>
      <c r="C61" s="52">
        <v>66.67</v>
      </c>
      <c r="D61" s="52">
        <v>80</v>
      </c>
      <c r="E61" s="52">
        <v>0</v>
      </c>
      <c r="F61" s="52">
        <v>0</v>
      </c>
    </row>
    <row r="62" spans="1:6" x14ac:dyDescent="0.25">
      <c r="A62" t="s">
        <v>93</v>
      </c>
      <c r="B62" s="2" t="s">
        <v>161</v>
      </c>
      <c r="C62" s="48">
        <v>83.33</v>
      </c>
      <c r="D62" s="48">
        <v>100</v>
      </c>
      <c r="E62" s="48">
        <v>0</v>
      </c>
      <c r="F62" s="48">
        <v>0</v>
      </c>
    </row>
    <row r="63" spans="1:6" x14ac:dyDescent="0.25">
      <c r="A63" s="51" t="s">
        <v>94</v>
      </c>
      <c r="B63" s="59" t="s">
        <v>160</v>
      </c>
      <c r="C63" s="52">
        <v>100</v>
      </c>
      <c r="D63" s="52">
        <v>120</v>
      </c>
      <c r="E63" s="52">
        <v>0</v>
      </c>
      <c r="F63" s="52">
        <v>0</v>
      </c>
    </row>
    <row r="64" spans="1:6" x14ac:dyDescent="0.25">
      <c r="A64" t="s">
        <v>24</v>
      </c>
      <c r="B64" s="2" t="s">
        <v>99</v>
      </c>
      <c r="C64" s="48">
        <v>50</v>
      </c>
      <c r="D64" s="48">
        <v>60</v>
      </c>
      <c r="E64" s="48">
        <v>0</v>
      </c>
    </row>
  </sheetData>
  <autoFilter ref="A1:F66" xr:uid="{02926CE0-B83D-43F0-BEBC-D51330DF07A9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2A87-2CE2-4CF0-BAA9-8B590AF6929F}">
  <sheetPr codeName="Feuil2"/>
  <dimension ref="A1:H17"/>
  <sheetViews>
    <sheetView workbookViewId="0">
      <selection activeCell="A18" sqref="A18"/>
    </sheetView>
  </sheetViews>
  <sheetFormatPr baseColWidth="10" defaultRowHeight="12.5" x14ac:dyDescent="0.25"/>
  <sheetData>
    <row r="1" spans="1:8" x14ac:dyDescent="0.25">
      <c r="B1" s="73" t="s">
        <v>10</v>
      </c>
      <c r="C1" s="74"/>
      <c r="D1" s="74"/>
      <c r="E1" s="74"/>
      <c r="F1" s="74"/>
      <c r="G1" s="74"/>
      <c r="H1" s="74"/>
    </row>
    <row r="2" spans="1:8" ht="12.75" customHeight="1" x14ac:dyDescent="0.25">
      <c r="A2" s="75" t="s">
        <v>5</v>
      </c>
      <c r="B2" s="76" t="s">
        <v>12</v>
      </c>
      <c r="C2" s="75" t="s">
        <v>13</v>
      </c>
      <c r="D2" s="75" t="s">
        <v>17</v>
      </c>
      <c r="E2" s="75" t="s">
        <v>18</v>
      </c>
      <c r="F2" s="75" t="s">
        <v>14</v>
      </c>
      <c r="G2" s="75" t="s">
        <v>15</v>
      </c>
      <c r="H2" s="75" t="s">
        <v>16</v>
      </c>
    </row>
    <row r="3" spans="1:8" x14ac:dyDescent="0.25">
      <c r="A3" s="76"/>
      <c r="B3" s="76"/>
      <c r="C3" s="75"/>
      <c r="D3" s="76"/>
      <c r="E3" s="76"/>
      <c r="F3" s="75"/>
      <c r="G3" s="75"/>
      <c r="H3" s="75"/>
    </row>
    <row r="4" spans="1:8" x14ac:dyDescent="0.25">
      <c r="A4" s="76"/>
      <c r="B4" s="76"/>
      <c r="C4" s="75"/>
      <c r="D4" s="76"/>
      <c r="E4" s="76"/>
      <c r="F4" s="75"/>
      <c r="G4" s="75"/>
      <c r="H4" s="75"/>
    </row>
    <row r="5" spans="1:8" x14ac:dyDescent="0.25">
      <c r="A5" s="32"/>
      <c r="B5" s="29"/>
      <c r="C5" s="33"/>
      <c r="D5" s="28"/>
      <c r="E5" s="28"/>
      <c r="F5" s="29"/>
      <c r="G5" s="29"/>
      <c r="H5" s="29"/>
    </row>
    <row r="6" spans="1:8" x14ac:dyDescent="0.25">
      <c r="A6" s="31"/>
      <c r="B6" s="29"/>
      <c r="C6" s="33"/>
      <c r="D6" s="28"/>
      <c r="E6" s="28"/>
      <c r="F6" s="29"/>
      <c r="G6" s="29"/>
      <c r="H6" s="29"/>
    </row>
    <row r="10" spans="1:8" x14ac:dyDescent="0.25">
      <c r="B10" s="73" t="s">
        <v>11</v>
      </c>
      <c r="C10" s="74"/>
      <c r="D10" s="74"/>
      <c r="E10" s="74"/>
      <c r="F10" s="74"/>
      <c r="G10" s="74"/>
      <c r="H10" s="74"/>
    </row>
    <row r="11" spans="1:8" ht="12.75" customHeight="1" x14ac:dyDescent="0.25">
      <c r="A11" s="75" t="s">
        <v>5</v>
      </c>
      <c r="B11" s="76" t="s">
        <v>12</v>
      </c>
      <c r="C11" s="75" t="s">
        <v>13</v>
      </c>
      <c r="D11" s="75" t="s">
        <v>17</v>
      </c>
      <c r="E11" s="75" t="s">
        <v>18</v>
      </c>
      <c r="F11" s="75" t="s">
        <v>14</v>
      </c>
      <c r="G11" s="75" t="s">
        <v>15</v>
      </c>
      <c r="H11" s="75" t="s">
        <v>16</v>
      </c>
    </row>
    <row r="12" spans="1:8" x14ac:dyDescent="0.25">
      <c r="A12" s="76"/>
      <c r="B12" s="76"/>
      <c r="C12" s="75"/>
      <c r="D12" s="76"/>
      <c r="E12" s="76"/>
      <c r="F12" s="75"/>
      <c r="G12" s="75"/>
      <c r="H12" s="75"/>
    </row>
    <row r="13" spans="1:8" x14ac:dyDescent="0.25">
      <c r="A13" s="76"/>
      <c r="B13" s="76"/>
      <c r="C13" s="75"/>
      <c r="D13" s="76"/>
      <c r="E13" s="76"/>
      <c r="F13" s="75"/>
      <c r="G13" s="75"/>
      <c r="H13" s="75"/>
    </row>
    <row r="14" spans="1:8" x14ac:dyDescent="0.25">
      <c r="A14" s="32"/>
      <c r="B14" s="29"/>
      <c r="C14" s="33"/>
      <c r="D14" s="28"/>
      <c r="E14" s="28"/>
      <c r="F14" s="29"/>
      <c r="G14" s="29"/>
      <c r="H14" s="29"/>
    </row>
    <row r="15" spans="1:8" x14ac:dyDescent="0.25">
      <c r="A15" s="31"/>
      <c r="B15" s="29"/>
      <c r="C15" s="33"/>
      <c r="D15" s="28"/>
      <c r="E15" s="28"/>
      <c r="F15" s="29"/>
      <c r="G15" s="29"/>
      <c r="H15" s="29"/>
    </row>
    <row r="16" spans="1:8" x14ac:dyDescent="0.25">
      <c r="A16" s="31"/>
      <c r="B16" s="29"/>
      <c r="C16" s="30"/>
      <c r="D16" s="28"/>
      <c r="E16" s="28"/>
      <c r="F16" s="29"/>
      <c r="G16" s="29"/>
      <c r="H16" s="29"/>
    </row>
    <row r="17" spans="1:8" x14ac:dyDescent="0.25">
      <c r="A17" s="31"/>
      <c r="B17" s="29"/>
      <c r="C17" s="30"/>
      <c r="D17" s="28"/>
      <c r="E17" s="28"/>
      <c r="F17" s="29"/>
      <c r="G17" s="29"/>
      <c r="H17" s="29"/>
    </row>
  </sheetData>
  <mergeCells count="18">
    <mergeCell ref="G11:G13"/>
    <mergeCell ref="H11:H13"/>
    <mergeCell ref="A11:A13"/>
    <mergeCell ref="E11:E13"/>
    <mergeCell ref="B11:B13"/>
    <mergeCell ref="C11:C13"/>
    <mergeCell ref="D11:D13"/>
    <mergeCell ref="F11:F13"/>
    <mergeCell ref="B10:H10"/>
    <mergeCell ref="B1:H1"/>
    <mergeCell ref="A2:A4"/>
    <mergeCell ref="B2:B4"/>
    <mergeCell ref="C2:C4"/>
    <mergeCell ref="D2:D4"/>
    <mergeCell ref="F2:F4"/>
    <mergeCell ref="G2:G4"/>
    <mergeCell ref="H2:H4"/>
    <mergeCell ref="E2:E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98012-0610-47B9-A2AC-F810F80905A2}">
  <sheetPr codeName="Feuil5"/>
  <dimension ref="A1"/>
  <sheetViews>
    <sheetView workbookViewId="0">
      <selection activeCell="A2" sqref="A2"/>
    </sheetView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Fichier client</vt:lpstr>
      <vt:lpstr>Suivi client</vt:lpstr>
      <vt:lpstr>Grille tarifaire</vt:lpstr>
      <vt:lpstr>Rétrocessions</vt:lpstr>
      <vt:lpstr>Ne pas toucher</vt:lpstr>
      <vt:lpstr>'Fichier client'!Impression_des_titres</vt:lpstr>
      <vt:lpstr>'Suivi client'!Impression_des_titres</vt:lpstr>
      <vt:lpstr>'Fichier client'!Zone_d_impression</vt:lpstr>
      <vt:lpstr>'Suivi client'!Zone_d_impression</vt:lpstr>
    </vt:vector>
  </TitlesOfParts>
  <Company>CHU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DELBOS</dc:creator>
  <cp:lastModifiedBy>Francine Lagrange</cp:lastModifiedBy>
  <cp:lastPrinted>2011-01-17T13:14:14Z</cp:lastPrinted>
  <dcterms:created xsi:type="dcterms:W3CDTF">2004-11-30T15:05:17Z</dcterms:created>
  <dcterms:modified xsi:type="dcterms:W3CDTF">2024-10-10T19:51:24Z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-35273600</vt:i4>
  </property>
  <property fmtid="{D5CDD505-2E9C-101B-9397-08002B2CF9AE}" pid="3" name="_EmailSubject">
    <vt:lpwstr/>
  </property>
  <property fmtid="{D5CDD505-2E9C-101B-9397-08002B2CF9AE}" pid="4" name="_AuthorEmail">
    <vt:lpwstr>cluzel.i@chu-toulouse.fr</vt:lpwstr>
  </property>
  <property fmtid="{D5CDD505-2E9C-101B-9397-08002B2CF9AE}" pid="5" name="_AuthorEmailDisplayName">
    <vt:lpwstr>CLUZEL Isabelle</vt:lpwstr>
  </property>
  <property fmtid="{D5CDD505-2E9C-101B-9397-08002B2CF9AE}" pid="6" name="_ReviewingToolsShownOnce">
    <vt:lpwstr/>
  </property>
</Properties>
</file>