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ôle jeunes\DAMA\Documents salariés\harold.letessier\Desktop\"/>
    </mc:Choice>
  </mc:AlternateContent>
  <bookViews>
    <workbookView xWindow="0" yWindow="0" windowWidth="28800" windowHeight="13020"/>
  </bookViews>
  <sheets>
    <sheet name="Taux d'occupation" sheetId="1" r:id="rId1"/>
  </sheets>
  <externalReferences>
    <externalReference r:id="rId2"/>
  </externalReferences>
  <definedNames>
    <definedName name="Accueil">[1]Paramètres!$G$47:$G$50</definedName>
    <definedName name="ATJM">[1]Paramètres!$I$45:$I$48</definedName>
    <definedName name="Choix">[1]Paramètres!$L$2:$L$3</definedName>
    <definedName name="EDUCATEUR">[1]Paramètres!$J$2:$J$5</definedName>
    <definedName name="IEF">[1]Paramètres!$A$2:$A$7</definedName>
    <definedName name="Lycee">[1]Paramètres!$A$28:$A$31</definedName>
    <definedName name="Mesure">[1]Paramètres!$I$36:$I$37</definedName>
    <definedName name="PAMIE">[1]Paramètres!$I$25:$I$32</definedName>
    <definedName name="Scolarite">[1]Paramètres!$A$12:$A$16</definedName>
    <definedName name="Titre_15">[1]Paramètres!$C$7:$C$10</definedName>
    <definedName name="Titre_16">[1]Paramètres!$E$7:$E$8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0" i="1" l="1"/>
  <c r="P70" i="1"/>
  <c r="O70" i="1"/>
  <c r="N70" i="1"/>
  <c r="M70" i="1"/>
  <c r="L70" i="1"/>
  <c r="K70" i="1"/>
  <c r="J70" i="1"/>
  <c r="I70" i="1"/>
  <c r="H70" i="1"/>
  <c r="G70" i="1"/>
  <c r="F70" i="1"/>
  <c r="Q69" i="1"/>
  <c r="P69" i="1"/>
  <c r="O69" i="1"/>
  <c r="N69" i="1"/>
  <c r="M69" i="1"/>
  <c r="L69" i="1"/>
  <c r="K69" i="1"/>
  <c r="J69" i="1"/>
  <c r="I69" i="1"/>
  <c r="H69" i="1"/>
  <c r="G69" i="1"/>
  <c r="F69" i="1"/>
  <c r="Q68" i="1"/>
  <c r="P68" i="1"/>
  <c r="O68" i="1"/>
  <c r="N68" i="1"/>
  <c r="M68" i="1"/>
  <c r="L68" i="1"/>
  <c r="K68" i="1"/>
  <c r="J68" i="1"/>
  <c r="I68" i="1"/>
  <c r="H68" i="1"/>
  <c r="G68" i="1"/>
  <c r="F68" i="1"/>
  <c r="Q67" i="1"/>
  <c r="P67" i="1"/>
  <c r="O67" i="1"/>
  <c r="N67" i="1"/>
  <c r="M67" i="1"/>
  <c r="L67" i="1"/>
  <c r="K67" i="1"/>
  <c r="J67" i="1"/>
  <c r="I67" i="1"/>
  <c r="H67" i="1"/>
  <c r="G67" i="1"/>
  <c r="F67" i="1"/>
  <c r="Q66" i="1"/>
  <c r="P66" i="1"/>
  <c r="O66" i="1"/>
  <c r="N66" i="1"/>
  <c r="M66" i="1"/>
  <c r="L66" i="1"/>
  <c r="K66" i="1"/>
  <c r="J66" i="1"/>
  <c r="I66" i="1"/>
  <c r="H66" i="1"/>
  <c r="G66" i="1"/>
  <c r="F66" i="1"/>
  <c r="Q65" i="1"/>
  <c r="P65" i="1"/>
  <c r="O65" i="1"/>
  <c r="N65" i="1"/>
  <c r="M65" i="1"/>
  <c r="L65" i="1"/>
  <c r="K65" i="1"/>
  <c r="J65" i="1"/>
  <c r="I65" i="1"/>
  <c r="H65" i="1"/>
  <c r="G65" i="1"/>
  <c r="F65" i="1"/>
  <c r="Q64" i="1"/>
  <c r="P64" i="1"/>
  <c r="O64" i="1"/>
  <c r="N64" i="1"/>
  <c r="M64" i="1"/>
  <c r="L64" i="1"/>
  <c r="K64" i="1"/>
  <c r="J64" i="1"/>
  <c r="I64" i="1"/>
  <c r="H64" i="1"/>
  <c r="G64" i="1"/>
  <c r="F64" i="1"/>
  <c r="Q63" i="1"/>
  <c r="P63" i="1"/>
  <c r="O63" i="1"/>
  <c r="N63" i="1"/>
  <c r="M63" i="1"/>
  <c r="L63" i="1"/>
  <c r="K63" i="1"/>
  <c r="J63" i="1"/>
  <c r="I63" i="1"/>
  <c r="H63" i="1"/>
  <c r="G63" i="1"/>
  <c r="F63" i="1"/>
  <c r="Q62" i="1"/>
  <c r="P62" i="1"/>
  <c r="O62" i="1"/>
  <c r="N62" i="1"/>
  <c r="M62" i="1"/>
  <c r="L62" i="1"/>
  <c r="K62" i="1"/>
  <c r="J62" i="1"/>
  <c r="I62" i="1"/>
  <c r="H62" i="1"/>
  <c r="G62" i="1"/>
  <c r="F62" i="1"/>
  <c r="Q61" i="1"/>
  <c r="P61" i="1"/>
  <c r="O61" i="1"/>
  <c r="N61" i="1"/>
  <c r="M61" i="1"/>
  <c r="L61" i="1"/>
  <c r="K61" i="1"/>
  <c r="J61" i="1"/>
  <c r="I61" i="1"/>
  <c r="H61" i="1"/>
  <c r="G61" i="1"/>
  <c r="F61" i="1"/>
  <c r="Q60" i="1"/>
  <c r="P60" i="1"/>
  <c r="O60" i="1"/>
  <c r="N60" i="1"/>
  <c r="M60" i="1"/>
  <c r="L60" i="1"/>
  <c r="K60" i="1"/>
  <c r="J60" i="1"/>
  <c r="I60" i="1"/>
  <c r="H60" i="1"/>
  <c r="G60" i="1"/>
  <c r="F60" i="1"/>
  <c r="Q59" i="1"/>
  <c r="P59" i="1"/>
  <c r="O59" i="1"/>
  <c r="N59" i="1"/>
  <c r="M59" i="1"/>
  <c r="L59" i="1"/>
  <c r="K59" i="1"/>
  <c r="J59" i="1"/>
  <c r="I59" i="1"/>
  <c r="H59" i="1"/>
  <c r="G59" i="1"/>
  <c r="F59" i="1"/>
  <c r="Q58" i="1"/>
  <c r="P58" i="1"/>
  <c r="O58" i="1"/>
  <c r="N58" i="1"/>
  <c r="M58" i="1"/>
  <c r="L58" i="1"/>
  <c r="K58" i="1"/>
  <c r="J58" i="1"/>
  <c r="I58" i="1"/>
  <c r="H58" i="1"/>
  <c r="G58" i="1"/>
  <c r="F58" i="1"/>
  <c r="Q57" i="1"/>
  <c r="P57" i="1"/>
  <c r="O57" i="1"/>
  <c r="N57" i="1"/>
  <c r="M57" i="1"/>
  <c r="L57" i="1"/>
  <c r="K57" i="1"/>
  <c r="J57" i="1"/>
  <c r="I57" i="1"/>
  <c r="H57" i="1"/>
  <c r="G57" i="1"/>
  <c r="F57" i="1"/>
  <c r="Q56" i="1"/>
  <c r="P56" i="1"/>
  <c r="O56" i="1"/>
  <c r="N56" i="1"/>
  <c r="M56" i="1"/>
  <c r="L56" i="1"/>
  <c r="K56" i="1"/>
  <c r="J56" i="1"/>
  <c r="I56" i="1"/>
  <c r="H56" i="1"/>
  <c r="G56" i="1"/>
  <c r="F56" i="1"/>
  <c r="Q55" i="1"/>
  <c r="P55" i="1"/>
  <c r="O55" i="1"/>
  <c r="N55" i="1"/>
  <c r="M55" i="1"/>
  <c r="L55" i="1"/>
  <c r="K55" i="1"/>
  <c r="J55" i="1"/>
  <c r="I55" i="1"/>
  <c r="H55" i="1"/>
  <c r="G55" i="1"/>
  <c r="F55" i="1"/>
  <c r="Q54" i="1"/>
  <c r="P54" i="1"/>
  <c r="O54" i="1"/>
  <c r="N54" i="1"/>
  <c r="M54" i="1"/>
  <c r="L54" i="1"/>
  <c r="K54" i="1"/>
  <c r="J54" i="1"/>
  <c r="I54" i="1"/>
  <c r="H54" i="1"/>
  <c r="G54" i="1"/>
  <c r="F54" i="1"/>
  <c r="Q53" i="1"/>
  <c r="P53" i="1"/>
  <c r="O53" i="1"/>
  <c r="N53" i="1"/>
  <c r="M53" i="1"/>
  <c r="L53" i="1"/>
  <c r="K53" i="1"/>
  <c r="J53" i="1"/>
  <c r="I53" i="1"/>
  <c r="H53" i="1"/>
  <c r="G53" i="1"/>
  <c r="F53" i="1"/>
  <c r="Q52" i="1"/>
  <c r="P52" i="1"/>
  <c r="O52" i="1"/>
  <c r="N52" i="1"/>
  <c r="M52" i="1"/>
  <c r="L52" i="1"/>
  <c r="K52" i="1"/>
  <c r="J52" i="1"/>
  <c r="I52" i="1"/>
  <c r="H52" i="1"/>
  <c r="G52" i="1"/>
  <c r="F52" i="1"/>
  <c r="Q51" i="1"/>
  <c r="P51" i="1"/>
  <c r="O51" i="1"/>
  <c r="N51" i="1"/>
  <c r="M51" i="1"/>
  <c r="L51" i="1"/>
  <c r="K51" i="1"/>
  <c r="J51" i="1"/>
  <c r="I51" i="1"/>
  <c r="H51" i="1"/>
  <c r="G51" i="1"/>
  <c r="F51" i="1"/>
  <c r="Q50" i="1"/>
  <c r="P50" i="1"/>
  <c r="O50" i="1"/>
  <c r="N50" i="1"/>
  <c r="M50" i="1"/>
  <c r="L50" i="1"/>
  <c r="K50" i="1"/>
  <c r="J50" i="1"/>
  <c r="I50" i="1"/>
  <c r="H50" i="1"/>
  <c r="G50" i="1"/>
  <c r="F50" i="1"/>
  <c r="Q49" i="1"/>
  <c r="P49" i="1"/>
  <c r="O49" i="1"/>
  <c r="N49" i="1"/>
  <c r="M49" i="1"/>
  <c r="L49" i="1"/>
  <c r="K49" i="1"/>
  <c r="J49" i="1"/>
  <c r="I49" i="1"/>
  <c r="H49" i="1"/>
  <c r="G49" i="1"/>
  <c r="F49" i="1"/>
  <c r="Q48" i="1"/>
  <c r="P48" i="1"/>
  <c r="O48" i="1"/>
  <c r="N48" i="1"/>
  <c r="M48" i="1"/>
  <c r="L48" i="1"/>
  <c r="K48" i="1"/>
  <c r="J48" i="1"/>
  <c r="I48" i="1"/>
  <c r="H48" i="1"/>
  <c r="G48" i="1"/>
  <c r="F48" i="1"/>
  <c r="Q47" i="1"/>
  <c r="P47" i="1"/>
  <c r="O47" i="1"/>
  <c r="N47" i="1"/>
  <c r="M47" i="1"/>
  <c r="L47" i="1"/>
  <c r="K47" i="1"/>
  <c r="J47" i="1"/>
  <c r="I47" i="1"/>
  <c r="H47" i="1"/>
  <c r="G47" i="1"/>
  <c r="F47" i="1"/>
  <c r="Q46" i="1"/>
  <c r="P46" i="1"/>
  <c r="O46" i="1"/>
  <c r="N46" i="1"/>
  <c r="M46" i="1"/>
  <c r="L46" i="1"/>
  <c r="K46" i="1"/>
  <c r="J46" i="1"/>
  <c r="I46" i="1"/>
  <c r="H46" i="1"/>
  <c r="G46" i="1"/>
  <c r="F46" i="1"/>
  <c r="Q45" i="1"/>
  <c r="P45" i="1"/>
  <c r="O45" i="1"/>
  <c r="N45" i="1"/>
  <c r="M45" i="1"/>
  <c r="L45" i="1"/>
  <c r="K45" i="1"/>
  <c r="J45" i="1"/>
  <c r="I45" i="1"/>
  <c r="H45" i="1"/>
  <c r="G45" i="1"/>
  <c r="F45" i="1"/>
  <c r="Q44" i="1"/>
  <c r="P44" i="1"/>
  <c r="O44" i="1"/>
  <c r="N44" i="1"/>
  <c r="M44" i="1"/>
  <c r="L44" i="1"/>
  <c r="K44" i="1"/>
  <c r="J44" i="1"/>
  <c r="I44" i="1"/>
  <c r="H44" i="1"/>
  <c r="G44" i="1"/>
  <c r="F44" i="1"/>
  <c r="Q43" i="1"/>
  <c r="P43" i="1"/>
  <c r="O43" i="1"/>
  <c r="N43" i="1"/>
  <c r="M43" i="1"/>
  <c r="L43" i="1"/>
  <c r="K43" i="1"/>
  <c r="J43" i="1"/>
  <c r="I43" i="1"/>
  <c r="H43" i="1"/>
  <c r="G43" i="1"/>
  <c r="F43" i="1"/>
  <c r="Q42" i="1"/>
  <c r="P42" i="1"/>
  <c r="O42" i="1"/>
  <c r="N42" i="1"/>
  <c r="M42" i="1"/>
  <c r="L42" i="1"/>
  <c r="K42" i="1"/>
  <c r="J42" i="1"/>
  <c r="I42" i="1"/>
  <c r="H42" i="1"/>
  <c r="G42" i="1"/>
  <c r="F42" i="1"/>
  <c r="Q41" i="1"/>
  <c r="P41" i="1"/>
  <c r="O41" i="1"/>
  <c r="N41" i="1"/>
  <c r="M41" i="1"/>
  <c r="L41" i="1"/>
  <c r="K41" i="1"/>
  <c r="J41" i="1"/>
  <c r="I41" i="1"/>
  <c r="H41" i="1"/>
  <c r="G41" i="1"/>
  <c r="F41" i="1"/>
  <c r="Q40" i="1"/>
  <c r="P40" i="1"/>
  <c r="O40" i="1"/>
  <c r="N40" i="1"/>
  <c r="M40" i="1"/>
  <c r="L40" i="1"/>
  <c r="K40" i="1"/>
  <c r="J40" i="1"/>
  <c r="I40" i="1"/>
  <c r="H40" i="1"/>
  <c r="G40" i="1"/>
  <c r="F40" i="1"/>
  <c r="Q39" i="1"/>
  <c r="P39" i="1"/>
  <c r="O39" i="1"/>
  <c r="N39" i="1"/>
  <c r="M39" i="1"/>
  <c r="L39" i="1"/>
  <c r="K39" i="1"/>
  <c r="J39" i="1"/>
  <c r="I39" i="1"/>
  <c r="H39" i="1"/>
  <c r="G39" i="1"/>
  <c r="F39" i="1"/>
  <c r="Q38" i="1"/>
  <c r="P38" i="1"/>
  <c r="O38" i="1"/>
  <c r="N38" i="1"/>
  <c r="M38" i="1"/>
  <c r="L38" i="1"/>
  <c r="K38" i="1"/>
  <c r="J38" i="1"/>
  <c r="I38" i="1"/>
  <c r="H38" i="1"/>
  <c r="G38" i="1"/>
  <c r="F38" i="1"/>
  <c r="Q37" i="1"/>
  <c r="P37" i="1"/>
  <c r="O37" i="1"/>
  <c r="N37" i="1"/>
  <c r="M37" i="1"/>
  <c r="L37" i="1"/>
  <c r="K37" i="1"/>
  <c r="J37" i="1"/>
  <c r="I37" i="1"/>
  <c r="H37" i="1"/>
  <c r="G37" i="1"/>
  <c r="F37" i="1"/>
  <c r="Q36" i="1"/>
  <c r="P36" i="1"/>
  <c r="O36" i="1"/>
  <c r="N36" i="1"/>
  <c r="M36" i="1"/>
  <c r="L36" i="1"/>
  <c r="K36" i="1"/>
  <c r="J36" i="1"/>
  <c r="I36" i="1"/>
  <c r="H36" i="1"/>
  <c r="G36" i="1"/>
  <c r="F36" i="1"/>
  <c r="Q35" i="1"/>
  <c r="P35" i="1"/>
  <c r="O35" i="1"/>
  <c r="N35" i="1"/>
  <c r="M35" i="1"/>
  <c r="L35" i="1"/>
  <c r="K35" i="1"/>
  <c r="J35" i="1"/>
  <c r="I35" i="1"/>
  <c r="H35" i="1"/>
  <c r="G35" i="1"/>
  <c r="F35" i="1"/>
  <c r="Q34" i="1"/>
  <c r="P34" i="1"/>
  <c r="O34" i="1"/>
  <c r="N34" i="1"/>
  <c r="M34" i="1"/>
  <c r="L34" i="1"/>
  <c r="K34" i="1"/>
  <c r="J34" i="1"/>
  <c r="I34" i="1"/>
  <c r="H34" i="1"/>
  <c r="G34" i="1"/>
  <c r="F34" i="1"/>
  <c r="Q33" i="1"/>
  <c r="P33" i="1"/>
  <c r="O33" i="1"/>
  <c r="N33" i="1"/>
  <c r="M33" i="1"/>
  <c r="L33" i="1"/>
  <c r="K33" i="1"/>
  <c r="J33" i="1"/>
  <c r="I33" i="1"/>
  <c r="H33" i="1"/>
  <c r="G33" i="1"/>
  <c r="F33" i="1"/>
  <c r="Q32" i="1"/>
  <c r="P32" i="1"/>
  <c r="O32" i="1"/>
  <c r="N32" i="1"/>
  <c r="M32" i="1"/>
  <c r="L32" i="1"/>
  <c r="K32" i="1"/>
  <c r="J32" i="1"/>
  <c r="I32" i="1"/>
  <c r="H32" i="1"/>
  <c r="G32" i="1"/>
  <c r="F32" i="1"/>
  <c r="Q31" i="1"/>
  <c r="P31" i="1"/>
  <c r="O31" i="1"/>
  <c r="N31" i="1"/>
  <c r="M31" i="1"/>
  <c r="L31" i="1"/>
  <c r="K31" i="1"/>
  <c r="J31" i="1"/>
  <c r="I31" i="1"/>
  <c r="H31" i="1"/>
  <c r="G31" i="1"/>
  <c r="F31" i="1"/>
  <c r="Q30" i="1"/>
  <c r="P30" i="1"/>
  <c r="O30" i="1"/>
  <c r="N30" i="1"/>
  <c r="M30" i="1"/>
  <c r="L30" i="1"/>
  <c r="K30" i="1"/>
  <c r="J30" i="1"/>
  <c r="I30" i="1"/>
  <c r="H30" i="1"/>
  <c r="G30" i="1"/>
  <c r="F30" i="1"/>
  <c r="Q29" i="1"/>
  <c r="P29" i="1"/>
  <c r="O29" i="1"/>
  <c r="N29" i="1"/>
  <c r="M29" i="1"/>
  <c r="L29" i="1"/>
  <c r="K29" i="1"/>
  <c r="J29" i="1"/>
  <c r="I29" i="1"/>
  <c r="H29" i="1"/>
  <c r="G29" i="1"/>
  <c r="F29" i="1"/>
  <c r="Q28" i="1"/>
  <c r="P28" i="1"/>
  <c r="O28" i="1"/>
  <c r="N28" i="1"/>
  <c r="M28" i="1"/>
  <c r="L28" i="1"/>
  <c r="K28" i="1"/>
  <c r="J28" i="1"/>
  <c r="I28" i="1"/>
  <c r="H28" i="1"/>
  <c r="G28" i="1"/>
  <c r="F28" i="1"/>
  <c r="Q27" i="1"/>
  <c r="P27" i="1"/>
  <c r="O27" i="1"/>
  <c r="N27" i="1"/>
  <c r="M27" i="1"/>
  <c r="L27" i="1"/>
  <c r="K27" i="1"/>
  <c r="J27" i="1"/>
  <c r="I27" i="1"/>
  <c r="H27" i="1"/>
  <c r="G27" i="1"/>
  <c r="F27" i="1"/>
  <c r="Q26" i="1"/>
  <c r="P26" i="1"/>
  <c r="O26" i="1"/>
  <c r="N26" i="1"/>
  <c r="M26" i="1"/>
  <c r="L26" i="1"/>
  <c r="K26" i="1"/>
  <c r="J26" i="1"/>
  <c r="I26" i="1"/>
  <c r="H26" i="1"/>
  <c r="G26" i="1"/>
  <c r="F26" i="1"/>
  <c r="Q25" i="1"/>
  <c r="P25" i="1"/>
  <c r="O25" i="1"/>
  <c r="N25" i="1"/>
  <c r="M25" i="1"/>
  <c r="L25" i="1"/>
  <c r="K25" i="1"/>
  <c r="J25" i="1"/>
  <c r="I25" i="1"/>
  <c r="H25" i="1"/>
  <c r="G25" i="1"/>
  <c r="F25" i="1"/>
  <c r="Q24" i="1"/>
  <c r="P24" i="1"/>
  <c r="O24" i="1"/>
  <c r="N24" i="1"/>
  <c r="M24" i="1"/>
  <c r="L24" i="1"/>
  <c r="K24" i="1"/>
  <c r="J24" i="1"/>
  <c r="I24" i="1"/>
  <c r="H24" i="1"/>
  <c r="G24" i="1"/>
  <c r="F24" i="1"/>
  <c r="Q23" i="1"/>
  <c r="P23" i="1"/>
  <c r="O23" i="1"/>
  <c r="N23" i="1"/>
  <c r="M23" i="1"/>
  <c r="L23" i="1"/>
  <c r="K23" i="1"/>
  <c r="J23" i="1"/>
  <c r="I23" i="1"/>
  <c r="H23" i="1"/>
  <c r="G23" i="1"/>
  <c r="F23" i="1"/>
  <c r="Q22" i="1"/>
  <c r="P22" i="1"/>
  <c r="O22" i="1"/>
  <c r="N22" i="1"/>
  <c r="M22" i="1"/>
  <c r="L22" i="1"/>
  <c r="K22" i="1"/>
  <c r="J22" i="1"/>
  <c r="I22" i="1"/>
  <c r="H22" i="1"/>
  <c r="G22" i="1"/>
  <c r="F22" i="1"/>
  <c r="Q21" i="1"/>
  <c r="P21" i="1"/>
  <c r="O21" i="1"/>
  <c r="N21" i="1"/>
  <c r="M21" i="1"/>
  <c r="L21" i="1"/>
  <c r="K21" i="1"/>
  <c r="J21" i="1"/>
  <c r="I21" i="1"/>
  <c r="H21" i="1"/>
  <c r="G21" i="1"/>
  <c r="F21" i="1"/>
  <c r="Q20" i="1"/>
  <c r="P20" i="1"/>
  <c r="O20" i="1"/>
  <c r="N20" i="1"/>
  <c r="M20" i="1"/>
  <c r="L20" i="1"/>
  <c r="K20" i="1"/>
  <c r="J20" i="1"/>
  <c r="I20" i="1"/>
  <c r="H20" i="1"/>
  <c r="G20" i="1"/>
  <c r="F20" i="1"/>
  <c r="Q19" i="1"/>
  <c r="P19" i="1"/>
  <c r="O19" i="1"/>
  <c r="N19" i="1"/>
  <c r="M19" i="1"/>
  <c r="L19" i="1"/>
  <c r="K19" i="1"/>
  <c r="J19" i="1"/>
  <c r="I19" i="1"/>
  <c r="H19" i="1"/>
  <c r="G19" i="1"/>
  <c r="F19" i="1"/>
  <c r="Q18" i="1"/>
  <c r="P18" i="1"/>
  <c r="O18" i="1"/>
  <c r="N18" i="1"/>
  <c r="M18" i="1"/>
  <c r="L18" i="1"/>
  <c r="K18" i="1"/>
  <c r="J18" i="1"/>
  <c r="I18" i="1"/>
  <c r="H18" i="1"/>
  <c r="G18" i="1"/>
  <c r="F18" i="1"/>
  <c r="Q17" i="1"/>
  <c r="P17" i="1"/>
  <c r="O17" i="1"/>
  <c r="N17" i="1"/>
  <c r="M17" i="1"/>
  <c r="L17" i="1"/>
  <c r="K17" i="1"/>
  <c r="J17" i="1"/>
  <c r="I17" i="1"/>
  <c r="H17" i="1"/>
  <c r="G17" i="1"/>
  <c r="F17" i="1"/>
  <c r="Q16" i="1"/>
  <c r="P16" i="1"/>
  <c r="O16" i="1"/>
  <c r="N16" i="1"/>
  <c r="M16" i="1"/>
  <c r="L16" i="1"/>
  <c r="K16" i="1"/>
  <c r="J16" i="1"/>
  <c r="I16" i="1"/>
  <c r="H16" i="1"/>
  <c r="G16" i="1"/>
  <c r="F16" i="1"/>
  <c r="Q15" i="1"/>
  <c r="P15" i="1"/>
  <c r="O15" i="1"/>
  <c r="N15" i="1"/>
  <c r="M15" i="1"/>
  <c r="L15" i="1"/>
  <c r="K15" i="1"/>
  <c r="J15" i="1"/>
  <c r="I15" i="1"/>
  <c r="H15" i="1"/>
  <c r="G15" i="1"/>
  <c r="F15" i="1"/>
  <c r="Q14" i="1"/>
  <c r="P14" i="1"/>
  <c r="O14" i="1"/>
  <c r="N14" i="1"/>
  <c r="M14" i="1"/>
  <c r="L14" i="1"/>
  <c r="K14" i="1"/>
  <c r="J14" i="1"/>
  <c r="I14" i="1"/>
  <c r="H14" i="1"/>
  <c r="G14" i="1"/>
  <c r="F14" i="1"/>
  <c r="T13" i="1"/>
  <c r="V13" i="1" s="1"/>
  <c r="Q13" i="1"/>
  <c r="P13" i="1"/>
  <c r="O13" i="1"/>
  <c r="N13" i="1"/>
  <c r="M13" i="1"/>
  <c r="L13" i="1"/>
  <c r="K13" i="1"/>
  <c r="J13" i="1"/>
  <c r="I13" i="1"/>
  <c r="H13" i="1"/>
  <c r="G13" i="1"/>
  <c r="F13" i="1"/>
  <c r="T12" i="1"/>
  <c r="V12" i="1" s="1"/>
  <c r="Q12" i="1"/>
  <c r="P12" i="1"/>
  <c r="O12" i="1"/>
  <c r="N12" i="1"/>
  <c r="M12" i="1"/>
  <c r="L12" i="1"/>
  <c r="K12" i="1"/>
  <c r="J12" i="1"/>
  <c r="I12" i="1"/>
  <c r="H12" i="1"/>
  <c r="G12" i="1"/>
  <c r="F12" i="1"/>
  <c r="T11" i="1"/>
  <c r="V11" i="1" s="1"/>
  <c r="Q11" i="1"/>
  <c r="P11" i="1"/>
  <c r="O11" i="1"/>
  <c r="N11" i="1"/>
  <c r="M11" i="1"/>
  <c r="L11" i="1"/>
  <c r="K11" i="1"/>
  <c r="J11" i="1"/>
  <c r="I11" i="1"/>
  <c r="H11" i="1"/>
  <c r="G11" i="1"/>
  <c r="F11" i="1"/>
  <c r="T10" i="1"/>
  <c r="V10" i="1" s="1"/>
  <c r="Q10" i="1"/>
  <c r="P10" i="1"/>
  <c r="O10" i="1"/>
  <c r="N10" i="1"/>
  <c r="M10" i="1"/>
  <c r="L10" i="1"/>
  <c r="K10" i="1"/>
  <c r="J10" i="1"/>
  <c r="I10" i="1"/>
  <c r="H10" i="1"/>
  <c r="G10" i="1"/>
  <c r="F10" i="1"/>
  <c r="T9" i="1"/>
  <c r="V9" i="1" s="1"/>
  <c r="Q9" i="1"/>
  <c r="P9" i="1"/>
  <c r="O9" i="1"/>
  <c r="N9" i="1"/>
  <c r="M9" i="1"/>
  <c r="L9" i="1"/>
  <c r="K9" i="1"/>
  <c r="J9" i="1"/>
  <c r="I9" i="1"/>
  <c r="H9" i="1"/>
  <c r="G9" i="1"/>
  <c r="F9" i="1"/>
  <c r="T8" i="1"/>
  <c r="V8" i="1" s="1"/>
  <c r="Q8" i="1"/>
  <c r="P8" i="1"/>
  <c r="O8" i="1"/>
  <c r="N8" i="1"/>
  <c r="M8" i="1"/>
  <c r="L8" i="1"/>
  <c r="K8" i="1"/>
  <c r="J8" i="1"/>
  <c r="I8" i="1"/>
  <c r="H8" i="1"/>
  <c r="G8" i="1"/>
  <c r="F8" i="1"/>
  <c r="V7" i="1"/>
  <c r="T7" i="1"/>
  <c r="Q7" i="1"/>
  <c r="P7" i="1"/>
  <c r="O7" i="1"/>
  <c r="N7" i="1"/>
  <c r="M7" i="1"/>
  <c r="L7" i="1"/>
  <c r="K7" i="1"/>
  <c r="J7" i="1"/>
  <c r="I7" i="1"/>
  <c r="H7" i="1"/>
  <c r="G7" i="1"/>
  <c r="F7" i="1"/>
  <c r="T6" i="1"/>
  <c r="V6" i="1" s="1"/>
  <c r="Q6" i="1"/>
  <c r="P6" i="1"/>
  <c r="O6" i="1"/>
  <c r="N6" i="1"/>
  <c r="M6" i="1"/>
  <c r="L6" i="1"/>
  <c r="K6" i="1"/>
  <c r="J6" i="1"/>
  <c r="I6" i="1"/>
  <c r="H6" i="1"/>
  <c r="G6" i="1"/>
  <c r="F6" i="1"/>
  <c r="T5" i="1"/>
  <c r="V5" i="1" s="1"/>
  <c r="Q5" i="1"/>
  <c r="P5" i="1"/>
  <c r="O5" i="1"/>
  <c r="N5" i="1"/>
  <c r="M5" i="1"/>
  <c r="L5" i="1"/>
  <c r="K5" i="1"/>
  <c r="J5" i="1"/>
  <c r="I5" i="1"/>
  <c r="H5" i="1"/>
  <c r="G5" i="1"/>
  <c r="F5" i="1"/>
  <c r="T4" i="1"/>
  <c r="V4" i="1" s="1"/>
  <c r="Q4" i="1"/>
  <c r="P4" i="1"/>
  <c r="O4" i="1"/>
  <c r="N4" i="1"/>
  <c r="M4" i="1"/>
  <c r="L4" i="1"/>
  <c r="K4" i="1"/>
  <c r="J4" i="1"/>
  <c r="I4" i="1"/>
  <c r="H4" i="1"/>
  <c r="G4" i="1"/>
  <c r="F4" i="1"/>
  <c r="T3" i="1"/>
  <c r="V3" i="1" s="1"/>
  <c r="Q3" i="1"/>
  <c r="P3" i="1"/>
  <c r="O3" i="1"/>
  <c r="N3" i="1"/>
  <c r="M3" i="1"/>
  <c r="L3" i="1"/>
  <c r="K3" i="1"/>
  <c r="J3" i="1"/>
  <c r="I3" i="1"/>
  <c r="H3" i="1"/>
  <c r="G3" i="1"/>
  <c r="F3" i="1"/>
  <c r="T2" i="1"/>
  <c r="V2" i="1" s="1"/>
  <c r="V14" i="1" s="1"/>
  <c r="Q2" i="1"/>
  <c r="P2" i="1"/>
  <c r="O2" i="1"/>
  <c r="N2" i="1"/>
  <c r="M2" i="1"/>
  <c r="L2" i="1"/>
  <c r="K2" i="1"/>
  <c r="J2" i="1"/>
  <c r="I2" i="1"/>
  <c r="H2" i="1"/>
  <c r="G2" i="1"/>
  <c r="F2" i="1"/>
  <c r="U3" i="1" l="1"/>
  <c r="W3" i="1" s="1"/>
  <c r="U11" i="1"/>
  <c r="W11" i="1" s="1"/>
  <c r="R7" i="1"/>
  <c r="R15" i="1"/>
  <c r="R17" i="1"/>
  <c r="R23" i="1"/>
  <c r="R25" i="1"/>
  <c r="R31" i="1"/>
  <c r="R33" i="1"/>
  <c r="R39" i="1"/>
  <c r="R41" i="1"/>
  <c r="R47" i="1"/>
  <c r="R49" i="1"/>
  <c r="R55" i="1"/>
  <c r="R57" i="1"/>
  <c r="R63" i="1"/>
  <c r="R65" i="1"/>
  <c r="R37" i="1"/>
  <c r="R61" i="1"/>
  <c r="R69" i="1"/>
  <c r="U6" i="1"/>
  <c r="W6" i="1" s="1"/>
  <c r="R4" i="1"/>
  <c r="U2" i="1"/>
  <c r="W2" i="1" s="1"/>
  <c r="U10" i="1"/>
  <c r="W10" i="1" s="1"/>
  <c r="R12" i="1"/>
  <c r="R14" i="1"/>
  <c r="R16" i="1"/>
  <c r="R18" i="1"/>
  <c r="R19" i="1"/>
  <c r="R20" i="1"/>
  <c r="R22" i="1"/>
  <c r="R24" i="1"/>
  <c r="R26" i="1"/>
  <c r="R27" i="1"/>
  <c r="R28" i="1"/>
  <c r="R30" i="1"/>
  <c r="R32" i="1"/>
  <c r="R34" i="1"/>
  <c r="R35" i="1"/>
  <c r="R36" i="1"/>
  <c r="R38" i="1"/>
  <c r="R40" i="1"/>
  <c r="R42" i="1"/>
  <c r="R43" i="1"/>
  <c r="R44" i="1"/>
  <c r="R46" i="1"/>
  <c r="R48" i="1"/>
  <c r="R50" i="1"/>
  <c r="R51" i="1"/>
  <c r="R52" i="1"/>
  <c r="R54" i="1"/>
  <c r="R56" i="1"/>
  <c r="R58" i="1"/>
  <c r="R59" i="1"/>
  <c r="R60" i="1"/>
  <c r="R62" i="1"/>
  <c r="R64" i="1"/>
  <c r="R66" i="1"/>
  <c r="R67" i="1"/>
  <c r="R68" i="1"/>
  <c r="R70" i="1"/>
  <c r="U4" i="1"/>
  <c r="W4" i="1" s="1"/>
  <c r="U13" i="1"/>
  <c r="W13" i="1" s="1"/>
  <c r="R29" i="1"/>
  <c r="R10" i="1"/>
  <c r="R3" i="1"/>
  <c r="U12" i="1"/>
  <c r="W12" i="1" s="1"/>
  <c r="U5" i="1"/>
  <c r="W5" i="1" s="1"/>
  <c r="R21" i="1"/>
  <c r="R9" i="1"/>
  <c r="U9" i="1"/>
  <c r="W9" i="1" s="1"/>
  <c r="R5" i="1"/>
  <c r="R8" i="1"/>
  <c r="R11" i="1"/>
  <c r="R45" i="1"/>
  <c r="R53" i="1"/>
  <c r="U7" i="1"/>
  <c r="W7" i="1" s="1"/>
  <c r="U8" i="1"/>
  <c r="W8" i="1" s="1"/>
  <c r="R13" i="1"/>
  <c r="R6" i="1"/>
  <c r="R2" i="1"/>
  <c r="U14" i="1" l="1"/>
  <c r="W14" i="1" s="1"/>
</calcChain>
</file>

<file path=xl/sharedStrings.xml><?xml version="1.0" encoding="utf-8"?>
<sst xmlns="http://schemas.openxmlformats.org/spreadsheetml/2006/main" count="161" uniqueCount="22">
  <si>
    <t>Nom</t>
  </si>
  <si>
    <t>Prénom</t>
  </si>
  <si>
    <t>Date de naissance</t>
  </si>
  <si>
    <t>Date d'arrivée</t>
  </si>
  <si>
    <t>Date de départ</t>
  </si>
  <si>
    <t>janvier-00</t>
  </si>
  <si>
    <t>févr-2022</t>
  </si>
  <si>
    <t>mars-2022</t>
  </si>
  <si>
    <t>avr-2022</t>
  </si>
  <si>
    <t>mai-2022</t>
  </si>
  <si>
    <t>juin-2022</t>
  </si>
  <si>
    <t>juil-2022</t>
  </si>
  <si>
    <t>août-2022</t>
  </si>
  <si>
    <t>sept-2022</t>
  </si>
  <si>
    <t>oct-2022</t>
  </si>
  <si>
    <t>nov-2022</t>
  </si>
  <si>
    <t>déc-2022</t>
  </si>
  <si>
    <t>Total</t>
  </si>
  <si>
    <t>Mois</t>
  </si>
  <si>
    <t>Max</t>
  </si>
  <si>
    <t>%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</si>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</sst>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mmmm\-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 wrapText="1"/>
    </xf>
    <xf numFmtId="164" fontId="1" fillId="0" borderId="2" xfId="0" applyNumberFormat="1" applyFont="1" applyBorder="1" applyAlignment="1">
      <alignment horizontal="left" wrapText="1"/>
    </xf>
    <xf numFmtId="165" fontId="4" fillId="0" borderId="2" xfId="1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164" fontId="0" fillId="0" borderId="0" xfId="0" applyNumberFormat="1" applyAlignment="1">
      <alignment horizontal="left"/>
    </xf>
    <xf numFmtId="1" fontId="0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1" fontId="2" fillId="0" borderId="0" xfId="0" applyNumberFormat="1" applyFont="1" applyAlignment="1">
      <alignment horizontal="left" indent="1"/>
    </xf>
    <xf numFmtId="10" fontId="2" fillId="0" borderId="0" xfId="0" applyNumberFormat="1" applyFont="1" applyAlignment="1">
      <alignment horizontal="left" indent="1"/>
    </xf>
    <xf numFmtId="1" fontId="0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left"/>
    </xf>
  </cellXfs>
  <cellStyles count="2">
    <cellStyle name="Normal" xfId="0" builtinId="0"/>
    <cellStyle name="Normal 3" xfId="1"/>
  </cellStyles>
  <dxfs count="29">
    <dxf>
      <font>
        <b/>
      </font>
      <numFmt numFmtId="14" formatCode="0.00%"/>
      <alignment horizontal="left" vertical="bottom" textRotation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left" vertical="bottom" textRotation="0" wrapText="0" indent="1" justifyLastLine="0" shrinkToFit="0" readingOrder="0"/>
    </dxf>
    <dxf>
      <font>
        <b/>
      </font>
      <numFmt numFmtId="1" formatCode="0"/>
      <alignment horizontal="left" vertical="bottom" textRotation="0" wrapText="0" indent="1" justifyLastLine="0" shrinkToFit="0" readingOrder="0"/>
    </dxf>
    <dxf>
      <font>
        <b/>
      </font>
      <alignment horizontal="left" vertical="bottom" textRotation="0" wrapText="0" indent="1" justifyLastLine="0" shrinkToFit="0" readingOrder="0"/>
    </dxf>
    <dxf>
      <font>
        <b/>
      </font>
      <alignment horizontal="left" vertical="bottom" textRotation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1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font>
        <b val="0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thin">
          <color auto="1"/>
        </horizontal>
      </border>
    </dxf>
    <dxf>
      <numFmt numFmtId="164" formatCode="dd/mm/yy;@"/>
      <alignment horizontal="left" vertical="bottom" textRotation="0" indent="0" justifyLastLine="0" shrinkToFit="0" readingOrder="0"/>
    </dxf>
    <dxf>
      <numFmt numFmtId="164" formatCode="dd/mm/yy;@"/>
      <alignment horizontal="left" vertical="bottom" textRotation="0" indent="0" justifyLastLine="0" shrinkToFit="0" readingOrder="0"/>
    </dxf>
    <dxf>
      <numFmt numFmtId="164" formatCode="dd/mm/yy;@"/>
      <alignment horizontal="left" vertical="bottom" textRotation="0" indent="0" justifyLastLine="0" shrinkToFit="0" readingOrder="0"/>
    </dxf>
    <dxf>
      <font>
        <b/>
      </font>
    </dxf>
    <dxf>
      <font>
        <b/>
      </font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/>
        <right/>
        <top/>
        <bottom/>
      </border>
    </dxf>
    <dxf>
      <font>
        <b/>
      </font>
      <numFmt numFmtId="166" formatCode="mmm\-yyyy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theme="0"/>
      </font>
      <numFmt numFmtId="166" formatCode="mmm\-yyyy"/>
      <alignment horizontal="center" vertical="bottom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&#244;le%20jeunes/DAMA/Dossier%20des%20jeunes/Point%20Situ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CIP"/>
      <sheetName val="Archives"/>
      <sheetName val="Argent de poche"/>
      <sheetName val="ASE"/>
      <sheetName val="Attestation"/>
      <sheetName val="Bon Bus"/>
      <sheetName val="CAPS"/>
      <sheetName val="Bus"/>
      <sheetName val="Feuille Classeur"/>
      <sheetName val="Graphiques"/>
      <sheetName val="Paramètres"/>
      <sheetName val="References"/>
      <sheetName val="Statistique"/>
      <sheetName val="Taux d'occupation"/>
      <sheetName val="Feuil1"/>
      <sheetName val="Veille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A._FRERET</v>
          </cell>
          <cell r="J2" t="str">
            <v>gleciana.dasilva</v>
          </cell>
          <cell r="L2" t="str">
            <v>Oui</v>
          </cell>
        </row>
        <row r="3">
          <cell r="A3" t="str">
            <v>D._CHAHARANE</v>
          </cell>
          <cell r="J3" t="str">
            <v>harold.letessier</v>
          </cell>
          <cell r="L3" t="str">
            <v>Non</v>
          </cell>
        </row>
        <row r="4">
          <cell r="A4" t="str">
            <v>H._LEBROC</v>
          </cell>
          <cell r="J4" t="str">
            <v>juliette.crestot</v>
          </cell>
        </row>
        <row r="5">
          <cell r="A5" t="str">
            <v>M._MICHELO</v>
          </cell>
          <cell r="J5" t="str">
            <v>sebastien.mottais</v>
          </cell>
        </row>
        <row r="6">
          <cell r="A6" t="str">
            <v>M._BROSSET</v>
          </cell>
        </row>
        <row r="7">
          <cell r="A7" t="str">
            <v>V._LECUYER</v>
          </cell>
          <cell r="C7" t="str">
            <v>Asile</v>
          </cell>
          <cell r="E7" t="str">
            <v>Asile</v>
          </cell>
        </row>
        <row r="8">
          <cell r="C8" t="str">
            <v>Nationalité</v>
          </cell>
          <cell r="E8" t="str">
            <v>Travailleur temporaire</v>
          </cell>
        </row>
        <row r="9">
          <cell r="C9" t="str">
            <v>Travailleur temporaire</v>
          </cell>
        </row>
        <row r="10">
          <cell r="C10" t="str">
            <v>Vie privée et familiale</v>
          </cell>
        </row>
        <row r="12">
          <cell r="A12" t="str">
            <v>Autre</v>
          </cell>
        </row>
        <row r="13">
          <cell r="A13" t="str">
            <v>Apprentissage</v>
          </cell>
        </row>
        <row r="14">
          <cell r="A14" t="str">
            <v>College</v>
          </cell>
        </row>
        <row r="15">
          <cell r="A15" t="str">
            <v>Lycee</v>
          </cell>
        </row>
        <row r="16">
          <cell r="A16" t="str">
            <v>Lycee_professionnel</v>
          </cell>
        </row>
        <row r="25">
          <cell r="I25" t="str">
            <v>Annabelle FOLLET</v>
          </cell>
        </row>
        <row r="26">
          <cell r="I26" t="str">
            <v>Aurélie DESPRAY</v>
          </cell>
        </row>
        <row r="27">
          <cell r="I27" t="str">
            <v>Coraline DESPERROIS</v>
          </cell>
        </row>
        <row r="28">
          <cell r="A28" t="str">
            <v>A_ BRIAND</v>
          </cell>
          <cell r="I28" t="str">
            <v>Donatien ZABUKOVEC</v>
          </cell>
        </row>
        <row r="29">
          <cell r="A29" t="str">
            <v>HORTICOLE</v>
          </cell>
          <cell r="I29" t="str">
            <v>Florian LEFEVRE</v>
          </cell>
        </row>
        <row r="30">
          <cell r="A30" t="str">
            <v>L._SEDAR_SENGHOR</v>
          </cell>
          <cell r="I30" t="str">
            <v>Lucie COSNIER</v>
          </cell>
        </row>
        <row r="31">
          <cell r="A31" t="str">
            <v>M._LEROY</v>
          </cell>
          <cell r="I31" t="str">
            <v>Mélanie DUCREUX</v>
          </cell>
        </row>
        <row r="32">
          <cell r="I32" t="str">
            <v>Sophie NOBLE</v>
          </cell>
        </row>
        <row r="36">
          <cell r="I36" t="str">
            <v>Ordonnance de placement</v>
          </cell>
        </row>
        <row r="37">
          <cell r="I37" t="str">
            <v>Tutelle</v>
          </cell>
        </row>
        <row r="45">
          <cell r="I45" t="str">
            <v>ATJM à faire</v>
          </cell>
        </row>
        <row r="46">
          <cell r="I46" t="str">
            <v>ATJM accordé</v>
          </cell>
        </row>
        <row r="47">
          <cell r="G47" t="str">
            <v>Collectif</v>
          </cell>
          <cell r="I47" t="str">
            <v>ATJM en attente de décision</v>
          </cell>
        </row>
        <row r="48">
          <cell r="G48" t="str">
            <v>Diffus</v>
          </cell>
          <cell r="I48" t="str">
            <v>ATJM non renouvelable</v>
          </cell>
        </row>
        <row r="49">
          <cell r="G49" t="str">
            <v>Hors les murs</v>
          </cell>
        </row>
        <row r="50">
          <cell r="G50" t="str">
            <v>Semi_autonomie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id="1" name="Tableau8" displayName="Tableau8" ref="A1:R70" totalsRowShown="0" headerRowDxfId="28" dataDxfId="27" headerRowBorderDxfId="25" tableBorderDxfId="26" totalsRowBorderDxfId="24">
  <autoFilter ref="A1:R70"/>
  <sortState ref="A2:R176">
    <sortCondition ref="E1:E176"/>
  </sortState>
  <tableColumns count="18">
    <tableColumn id="1" name="Nom" dataDxfId="23"/>
    <tableColumn id="2" name="Prénom" dataDxfId="22"/>
    <tableColumn id="3" name="Date de naissance" dataDxfId="21"/>
    <tableColumn id="4" name="Date d'arrivée" dataDxfId="20"/>
    <tableColumn id="5" name="Date de départ" dataDxfId="19"/>
    <tableColumn id="6" name="janvier-00" dataDxfId="18">
      <calculatedColumnFormula>IF(MONTH(TODAY())&lt;MONTH(F$1),"",IF(ISBLANK(Tableau8[[#This Row],[Nom]]),"",MAX(0,MIN(EOMONTH(F$1,0),$E2)-MAX(EOMONTH(F$1,-1),$D2-1))))</calculatedColumnFormula>
    </tableColumn>
    <tableColumn id="7" name="févr-2022" dataDxfId="17">
      <calculatedColumnFormula>IF(MONTH(TODAY())&lt;MONTH(G$1),"",IF(ISBLANK(Tableau8[[#This Row],[Nom]]),"",MAX(0,MIN(EOMONTH(G$1,0),$E2)-MAX(EOMONTH(G$1,-1),$D2-1))))</calculatedColumnFormula>
    </tableColumn>
    <tableColumn id="8" name="mars-2022" dataDxfId="16">
      <calculatedColumnFormula>IF(MONTH(TODAY())&lt;MONTH(H$1),"",IF(ISBLANK(Tableau8[[#This Row],[Nom]]),"",MAX(0,MIN(EOMONTH(H$1,0),$E2)-MAX(EOMONTH(H$1,-1),$D2-1))))</calculatedColumnFormula>
    </tableColumn>
    <tableColumn id="9" name="avr-2022" dataDxfId="15">
      <calculatedColumnFormula>IF(MONTH(TODAY())&lt;MONTH(I$1),"",IF(ISBLANK(Tableau8[[#This Row],[Nom]]),"",MAX(0,MIN(EOMONTH(I$1,0),$E2)-MAX(EOMONTH(I$1,-1),$D2-1))))</calculatedColumnFormula>
    </tableColumn>
    <tableColumn id="10" name="mai-2022" dataDxfId="14">
      <calculatedColumnFormula>IF(MONTH(TODAY())&lt;MONTH(J$1),"",IF(ISBLANK(Tableau8[[#This Row],[Nom]]),"",MAX(0,MIN(EOMONTH(J$1,0),$E2)-MAX(EOMONTH(J$1,-1),$D2-1))))</calculatedColumnFormula>
    </tableColumn>
    <tableColumn id="11" name="juin-2022" dataDxfId="13">
      <calculatedColumnFormula>IF(MONTH(TODAY())&lt;MONTH(K$1),"",IF(ISBLANK(Tableau8[[#This Row],[Nom]]),"",MAX(0,MIN(EOMONTH(K$1,0),$E2)-MAX(EOMONTH(K$1,-1),$D2-1))))</calculatedColumnFormula>
    </tableColumn>
    <tableColumn id="12" name="juil-2022" dataDxfId="12">
      <calculatedColumnFormula>IF(MONTH(TODAY())&lt;MONTH(L$1),"",IF(ISBLANK(Tableau8[[#This Row],[Nom]]),"",MAX(0,MIN(EOMONTH(L$1,0),$E2)-MAX(EOMONTH(L$1,-1),$D2-1))))</calculatedColumnFormula>
    </tableColumn>
    <tableColumn id="13" name="août-2022" dataDxfId="11">
      <calculatedColumnFormula>IF(MONTH(TODAY())&lt;MONTH(M$1),"",IF(ISBLANK(Tableau8[[#This Row],[Nom]]),"",MAX(0,MIN(EOMONTH(M$1,0),$E2)-MAX(EOMONTH(M$1,-1),$D2-1))))</calculatedColumnFormula>
    </tableColumn>
    <tableColumn id="14" name="sept-2022" dataDxfId="10">
      <calculatedColumnFormula>IF(MONTH(TODAY())&lt;MONTH(N$1),"",IF(ISBLANK(Tableau8[[#This Row],[Nom]]),"",MAX(0,MIN(EOMONTH(N$1,0),$E2)-MAX(EOMONTH(N$1,-1),$D2-1))))</calculatedColumnFormula>
    </tableColumn>
    <tableColumn id="15" name="oct-2022" dataDxfId="9">
      <calculatedColumnFormula>IF(MONTH(TODAY())&lt;MONTH(O$1),"",IF(ISBLANK(Tableau8[[#This Row],[Nom]]),"",MAX(0,MIN(EOMONTH(O$1,0),$E2)-MAX(EOMONTH(O$1,-1),$D2-1))))</calculatedColumnFormula>
    </tableColumn>
    <tableColumn id="16" name="nov-2022" dataDxfId="8">
      <calculatedColumnFormula>IF(MONTH(TODAY())&lt;MONTH(P$1),"",IF(ISBLANK(Tableau8[[#This Row],[Nom]]),"",MAX(0,MIN(EOMONTH(P$1,0),$E2)-MAX(EOMONTH(P$1,-1),$D2-1))))</calculatedColumnFormula>
    </tableColumn>
    <tableColumn id="17" name="déc-2022" dataDxfId="7">
      <calculatedColumnFormula>IF(MONTH(TODAY())&lt;MONTH(Q$1),"",IF(ISBLANK(Tableau8[[#This Row],[Nom]]),"",MAX(0,MIN(EOMONTH(Q$1,0),$E2)-MAX(EOMONTH(Q$1,-1),$D2-1))))</calculatedColumnFormula>
    </tableColumn>
    <tableColumn id="18" name="Total" dataDxfId="6">
      <calculatedColumnFormula>SUM(F2:Q2)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9" displayName="Tableau9" ref="T1:W14" totalsRowShown="0" headerRowDxfId="5" dataDxfId="4">
  <autoFilter ref="T1:W14"/>
  <tableColumns count="4">
    <tableColumn id="1" name="Mois" dataDxfId="3"/>
    <tableColumn id="2" name="Total" dataDxfId="2"/>
    <tableColumn id="4" name="Max" dataDxfId="1">
      <calculatedColumnFormula>DAY(DATE(YEAR(Tableau9[[#This Row],[Mois]]),MONTH(Tableau9[[#This Row],[Mois]])+1,1)-1)*65</calculatedColumnFormula>
    </tableColumn>
    <tableColumn id="3" name="%" dataDxfId="0">
      <calculatedColumnFormula>Tableau9[[#This Row],[Total]]/Tableau9[[#This Row],[Max]]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ccupation">
    <tabColor rgb="FF00B0F0"/>
    <pageSetUpPr fitToPage="1"/>
  </sheetPr>
  <dimension ref="A1:W200"/>
  <sheetViews>
    <sheetView tabSelected="1" workbookViewId="0">
      <selection activeCell="F1" sqref="F1"/>
    </sheetView>
  </sheetViews>
  <sheetFormatPr baseColWidth="10" defaultColWidth="34.85546875" defaultRowHeight="15" x14ac:dyDescent="0.25"/>
  <cols>
    <col min="1" max="1" width="17.7109375" style="16" bestFit="1" customWidth="1"/>
    <col min="2" max="2" width="32.42578125" style="16" bestFit="1" customWidth="1"/>
    <col min="3" max="3" width="11.85546875" style="17" bestFit="1" customWidth="1"/>
    <col min="4" max="4" width="11.28515625" style="17" bestFit="1" customWidth="1"/>
    <col min="5" max="5" width="10.140625" style="17" bestFit="1" customWidth="1"/>
    <col min="6" max="6" width="14.42578125" style="15" bestFit="1" customWidth="1"/>
    <col min="7" max="7" width="9.5703125" style="15" bestFit="1" customWidth="1"/>
    <col min="8" max="8" width="10.5703125" style="15" bestFit="1" customWidth="1"/>
    <col min="9" max="12" width="9.5703125" style="15" bestFit="1" customWidth="1"/>
    <col min="13" max="13" width="10.140625" style="15" bestFit="1" customWidth="1"/>
    <col min="14" max="14" width="9.85546875" style="15" bestFit="1" customWidth="1"/>
    <col min="15" max="17" width="9.5703125" style="15" bestFit="1" customWidth="1"/>
    <col min="18" max="18" width="10" style="11" bestFit="1" customWidth="1"/>
    <col min="19" max="19" width="3.85546875" style="11" customWidth="1"/>
    <col min="20" max="20" width="11.28515625" style="12" bestFit="1" customWidth="1"/>
    <col min="21" max="21" width="10" style="12" bestFit="1" customWidth="1"/>
    <col min="22" max="22" width="9.42578125" style="12" bestFit="1" customWidth="1"/>
    <col min="23" max="23" width="9.42578125" style="11" bestFit="1" customWidth="1"/>
    <col min="24" max="16384" width="34.85546875" style="11"/>
  </cols>
  <sheetData>
    <row r="1" spans="1:23" s="6" customFormat="1" ht="30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5" t="s">
        <v>17</v>
      </c>
      <c r="T1" s="6" t="s">
        <v>18</v>
      </c>
      <c r="U1" s="6" t="s">
        <v>17</v>
      </c>
      <c r="V1" s="6" t="s">
        <v>19</v>
      </c>
      <c r="W1" s="6" t="s">
        <v>20</v>
      </c>
    </row>
    <row r="2" spans="1:23" x14ac:dyDescent="0.25">
      <c r="A2" s="7" t="s">
        <v>21</v>
      </c>
      <c r="B2" s="7" t="s">
        <v>21</v>
      </c>
      <c r="C2" s="8">
        <v>38186</v>
      </c>
      <c r="D2" s="8">
        <v>43907</v>
      </c>
      <c r="E2" s="8"/>
      <c r="F2" s="9">
        <f ca="1">IF(MONTH(TODAY())&lt;MONTH(F$1),"",IF(ISBLANK(Tableau8[[#This Row],[Nom]]),"",MAX(0,MIN(EOMONTH(F$1,0),$E2)-MAX(EOMONTH(F$1,-1),$D2-1))))</f>
        <v>0</v>
      </c>
      <c r="G2" s="9">
        <f ca="1">IF(MONTH(TODAY())&lt;MONTH(G$1),"",IF(ISBLANK(Tableau8[[#This Row],[Nom]]),"",MAX(0,MIN(EOMONTH(G$1,0),$E2)-MAX(EOMONTH(G$1,-1),$D2-1))))</f>
        <v>28</v>
      </c>
      <c r="H2" s="9" t="str">
        <f ca="1">IF(MONTH(TODAY())&lt;MONTH(H$1),"",IF(ISBLANK(Tableau8[[#This Row],[Nom]]),"",MAX(0,MIN(EOMONTH(H$1,0),$E2)-MAX(EOMONTH(H$1,-1),$D2-1))))</f>
        <v/>
      </c>
      <c r="I2" s="9" t="str">
        <f ca="1">IF(MONTH(TODAY())&lt;MONTH(I$1),"",IF(ISBLANK(Tableau8[[#This Row],[Nom]]),"",MAX(0,MIN(EOMONTH(I$1,0),$E2)-MAX(EOMONTH(I$1,-1),$D2-1))))</f>
        <v/>
      </c>
      <c r="J2" s="9" t="str">
        <f ca="1">IF(MONTH(TODAY())&lt;MONTH(J$1),"",IF(ISBLANK(Tableau8[[#This Row],[Nom]]),"",MAX(0,MIN(EOMONTH(J$1,0),$E2)-MAX(EOMONTH(J$1,-1),$D2-1))))</f>
        <v/>
      </c>
      <c r="K2" s="9" t="str">
        <f ca="1">IF(MONTH(TODAY())&lt;MONTH(K$1),"",IF(ISBLANK(Tableau8[[#This Row],[Nom]]),"",MAX(0,MIN(EOMONTH(K$1,0),$E2)-MAX(EOMONTH(K$1,-1),$D2-1))))</f>
        <v/>
      </c>
      <c r="L2" s="9" t="str">
        <f ca="1">IF(MONTH(TODAY())&lt;MONTH(L$1),"",IF(ISBLANK(Tableau8[[#This Row],[Nom]]),"",MAX(0,MIN(EOMONTH(L$1,0),$E2)-MAX(EOMONTH(L$1,-1),$D2-1))))</f>
        <v/>
      </c>
      <c r="M2" s="9" t="str">
        <f ca="1">IF(MONTH(TODAY())&lt;MONTH(M$1),"",IF(ISBLANK(Tableau8[[#This Row],[Nom]]),"",MAX(0,MIN(EOMONTH(M$1,0),$E2)-MAX(EOMONTH(M$1,-1),$D2-1))))</f>
        <v/>
      </c>
      <c r="N2" s="9" t="str">
        <f ca="1">IF(MONTH(TODAY())&lt;MONTH(N$1),"",IF(ISBLANK(Tableau8[[#This Row],[Nom]]),"",MAX(0,MIN(EOMONTH(N$1,0),$E2)-MAX(EOMONTH(N$1,-1),$D2-1))))</f>
        <v/>
      </c>
      <c r="O2" s="9" t="str">
        <f ca="1">IF(MONTH(TODAY())&lt;MONTH(O$1),"",IF(ISBLANK(Tableau8[[#This Row],[Nom]]),"",MAX(0,MIN(EOMONTH(O$1,0),$E2)-MAX(EOMONTH(O$1,-1),$D2-1))))</f>
        <v/>
      </c>
      <c r="P2" s="9" t="str">
        <f ca="1">IF(MONTH(TODAY())&lt;MONTH(P$1),"",IF(ISBLANK(Tableau8[[#This Row],[Nom]]),"",MAX(0,MIN(EOMONTH(P$1,0),$E2)-MAX(EOMONTH(P$1,-1),$D2-1))))</f>
        <v/>
      </c>
      <c r="Q2" s="9" t="str">
        <f ca="1">IF(MONTH(TODAY())&lt;MONTH(Q$1),"",IF(ISBLANK(Tableau8[[#This Row],[Nom]]),"",MAX(0,MIN(EOMONTH(Q$1,0),$E2)-MAX(EOMONTH(Q$1,-1),$D2-1))))</f>
        <v/>
      </c>
      <c r="R2" s="10">
        <f t="shared" ref="R2:R65" ca="1" si="0">SUM(F2:Q2)</f>
        <v>28</v>
      </c>
      <c r="T2" s="12" t="str">
        <f>Tableau8[[#Headers],[janvier-00]]</f>
        <v>janvier-00</v>
      </c>
      <c r="U2" s="13">
        <f ca="1">SUM(F:F)</f>
        <v>0</v>
      </c>
      <c r="V2" s="13">
        <f>DAY(DATE(YEAR(Tableau9[[#This Row],[Mois]]),MONTH(Tableau9[[#This Row],[Mois]])+1,1)-1)*64</f>
        <v>1984</v>
      </c>
      <c r="W2" s="14">
        <f ca="1">Tableau9[[#This Row],[Total]]/Tableau9[[#This Row],[Max]]</f>
        <v>0</v>
      </c>
    </row>
    <row r="3" spans="1:23" x14ac:dyDescent="0.25">
      <c r="A3" s="7" t="s">
        <v>21</v>
      </c>
      <c r="B3" s="7" t="s">
        <v>21</v>
      </c>
      <c r="C3" s="8">
        <v>38115</v>
      </c>
      <c r="D3" s="8">
        <v>44440</v>
      </c>
      <c r="E3" s="8"/>
      <c r="F3" s="9">
        <f ca="1">IF(MONTH(TODAY())&lt;MONTH(F$1),"",IF(ISBLANK(Tableau8[[#This Row],[Nom]]),"",MAX(0,MIN(EOMONTH(F$1,0),$E3)-MAX(EOMONTH(F$1,-1),$D3-1))))</f>
        <v>0</v>
      </c>
      <c r="G3" s="9">
        <f ca="1">IF(MONTH(TODAY())&lt;MONTH(G$1),"",IF(ISBLANK(Tableau8[[#This Row],[Nom]]),"",MAX(0,MIN(EOMONTH(G$1,0),$E3)-MAX(EOMONTH(G$1,-1),$D3-1))))</f>
        <v>28</v>
      </c>
      <c r="H3" s="9" t="str">
        <f ca="1">IF(MONTH(TODAY())&lt;MONTH(H$1),"",IF(ISBLANK(Tableau8[[#This Row],[Nom]]),"",MAX(0,MIN(EOMONTH(H$1,0),$E3)-MAX(EOMONTH(H$1,-1),$D3-1))))</f>
        <v/>
      </c>
      <c r="I3" s="9" t="str">
        <f ca="1">IF(MONTH(TODAY())&lt;MONTH(I$1),"",IF(ISBLANK(Tableau8[[#This Row],[Nom]]),"",MAX(0,MIN(EOMONTH(I$1,0),$E3)-MAX(EOMONTH(I$1,-1),$D3-1))))</f>
        <v/>
      </c>
      <c r="J3" s="9" t="str">
        <f ca="1">IF(MONTH(TODAY())&lt;MONTH(J$1),"",IF(ISBLANK(Tableau8[[#This Row],[Nom]]),"",MAX(0,MIN(EOMONTH(J$1,0),$E3)-MAX(EOMONTH(J$1,-1),$D3-1))))</f>
        <v/>
      </c>
      <c r="K3" s="9" t="str">
        <f ca="1">IF(MONTH(TODAY())&lt;MONTH(K$1),"",IF(ISBLANK(Tableau8[[#This Row],[Nom]]),"",MAX(0,MIN(EOMONTH(K$1,0),$E3)-MAX(EOMONTH(K$1,-1),$D3-1))))</f>
        <v/>
      </c>
      <c r="L3" s="9" t="str">
        <f ca="1">IF(MONTH(TODAY())&lt;MONTH(L$1),"",IF(ISBLANK(Tableau8[[#This Row],[Nom]]),"",MAX(0,MIN(EOMONTH(L$1,0),$E3)-MAX(EOMONTH(L$1,-1),$D3-1))))</f>
        <v/>
      </c>
      <c r="M3" s="9" t="str">
        <f ca="1">IF(MONTH(TODAY())&lt;MONTH(M$1),"",IF(ISBLANK(Tableau8[[#This Row],[Nom]]),"",MAX(0,MIN(EOMONTH(M$1,0),$E3)-MAX(EOMONTH(M$1,-1),$D3-1))))</f>
        <v/>
      </c>
      <c r="N3" s="9" t="str">
        <f ca="1">IF(MONTH(TODAY())&lt;MONTH(N$1),"",IF(ISBLANK(Tableau8[[#This Row],[Nom]]),"",MAX(0,MIN(EOMONTH(N$1,0),$E3)-MAX(EOMONTH(N$1,-1),$D3-1))))</f>
        <v/>
      </c>
      <c r="O3" s="9" t="str">
        <f ca="1">IF(MONTH(TODAY())&lt;MONTH(O$1),"",IF(ISBLANK(Tableau8[[#This Row],[Nom]]),"",MAX(0,MIN(EOMONTH(O$1,0),$E3)-MAX(EOMONTH(O$1,-1),$D3-1))))</f>
        <v/>
      </c>
      <c r="P3" s="9" t="str">
        <f ca="1">IF(MONTH(TODAY())&lt;MONTH(P$1),"",IF(ISBLANK(Tableau8[[#This Row],[Nom]]),"",MAX(0,MIN(EOMONTH(P$1,0),$E3)-MAX(EOMONTH(P$1,-1),$D3-1))))</f>
        <v/>
      </c>
      <c r="Q3" s="9" t="str">
        <f ca="1">IF(MONTH(TODAY())&lt;MONTH(Q$1),"",IF(ISBLANK(Tableau8[[#This Row],[Nom]]),"",MAX(0,MIN(EOMONTH(Q$1,0),$E3)-MAX(EOMONTH(Q$1,-1),$D3-1))))</f>
        <v/>
      </c>
      <c r="R3" s="10">
        <f t="shared" ca="1" si="0"/>
        <v>28</v>
      </c>
      <c r="T3" s="12" t="str">
        <f>Tableau8[[#Headers],[févr-2022]]</f>
        <v>févr-2022</v>
      </c>
      <c r="U3" s="13">
        <f ca="1">SUM(G:G)</f>
        <v>1832</v>
      </c>
      <c r="V3" s="13">
        <f>DAY(DATE(YEAR(Tableau9[[#This Row],[Mois]]),MONTH(Tableau9[[#This Row],[Mois]])+1,1)-1)*64</f>
        <v>1792</v>
      </c>
      <c r="W3" s="14">
        <f ca="1">Tableau9[[#This Row],[Total]]/Tableau9[[#This Row],[Max]]</f>
        <v>1.0223214285714286</v>
      </c>
    </row>
    <row r="4" spans="1:23" x14ac:dyDescent="0.25">
      <c r="A4" s="7" t="s">
        <v>21</v>
      </c>
      <c r="B4" s="7" t="s">
        <v>21</v>
      </c>
      <c r="C4" s="8">
        <v>38488</v>
      </c>
      <c r="D4" s="8">
        <v>44450</v>
      </c>
      <c r="E4" s="8"/>
      <c r="F4" s="9">
        <f ca="1">IF(MONTH(TODAY())&lt;MONTH(F$1),"",IF(ISBLANK(Tableau8[[#This Row],[Nom]]),"",MAX(0,MIN(EOMONTH(F$1,0),$E4)-MAX(EOMONTH(F$1,-1),$D4-1))))</f>
        <v>0</v>
      </c>
      <c r="G4" s="9">
        <f ca="1">IF(MONTH(TODAY())&lt;MONTH(G$1),"",IF(ISBLANK(Tableau8[[#This Row],[Nom]]),"",MAX(0,MIN(EOMONTH(G$1,0),$E4)-MAX(EOMONTH(G$1,-1),$D4-1))))</f>
        <v>28</v>
      </c>
      <c r="H4" s="9" t="str">
        <f ca="1">IF(MONTH(TODAY())&lt;MONTH(H$1),"",IF(ISBLANK(Tableau8[[#This Row],[Nom]]),"",MAX(0,MIN(EOMONTH(H$1,0),$E4)-MAX(EOMONTH(H$1,-1),$D4-1))))</f>
        <v/>
      </c>
      <c r="I4" s="9" t="str">
        <f ca="1">IF(MONTH(TODAY())&lt;MONTH(I$1),"",IF(ISBLANK(Tableau8[[#This Row],[Nom]]),"",MAX(0,MIN(EOMONTH(I$1,0),$E4)-MAX(EOMONTH(I$1,-1),$D4-1))))</f>
        <v/>
      </c>
      <c r="J4" s="9" t="str">
        <f ca="1">IF(MONTH(TODAY())&lt;MONTH(J$1),"",IF(ISBLANK(Tableau8[[#This Row],[Nom]]),"",MAX(0,MIN(EOMONTH(J$1,0),$E4)-MAX(EOMONTH(J$1,-1),$D4-1))))</f>
        <v/>
      </c>
      <c r="K4" s="9" t="str">
        <f ca="1">IF(MONTH(TODAY())&lt;MONTH(K$1),"",IF(ISBLANK(Tableau8[[#This Row],[Nom]]),"",MAX(0,MIN(EOMONTH(K$1,0),$E4)-MAX(EOMONTH(K$1,-1),$D4-1))))</f>
        <v/>
      </c>
      <c r="L4" s="9" t="str">
        <f ca="1">IF(MONTH(TODAY())&lt;MONTH(L$1),"",IF(ISBLANK(Tableau8[[#This Row],[Nom]]),"",MAX(0,MIN(EOMONTH(L$1,0),$E4)-MAX(EOMONTH(L$1,-1),$D4-1))))</f>
        <v/>
      </c>
      <c r="M4" s="9" t="str">
        <f ca="1">IF(MONTH(TODAY())&lt;MONTH(M$1),"",IF(ISBLANK(Tableau8[[#This Row],[Nom]]),"",MAX(0,MIN(EOMONTH(M$1,0),$E4)-MAX(EOMONTH(M$1,-1),$D4-1))))</f>
        <v/>
      </c>
      <c r="N4" s="9" t="str">
        <f ca="1">IF(MONTH(TODAY())&lt;MONTH(N$1),"",IF(ISBLANK(Tableau8[[#This Row],[Nom]]),"",MAX(0,MIN(EOMONTH(N$1,0),$E4)-MAX(EOMONTH(N$1,-1),$D4-1))))</f>
        <v/>
      </c>
      <c r="O4" s="9" t="str">
        <f ca="1">IF(MONTH(TODAY())&lt;MONTH(O$1),"",IF(ISBLANK(Tableau8[[#This Row],[Nom]]),"",MAX(0,MIN(EOMONTH(O$1,0),$E4)-MAX(EOMONTH(O$1,-1),$D4-1))))</f>
        <v/>
      </c>
      <c r="P4" s="9" t="str">
        <f ca="1">IF(MONTH(TODAY())&lt;MONTH(P$1),"",IF(ISBLANK(Tableau8[[#This Row],[Nom]]),"",MAX(0,MIN(EOMONTH(P$1,0),$E4)-MAX(EOMONTH(P$1,-1),$D4-1))))</f>
        <v/>
      </c>
      <c r="Q4" s="9" t="str">
        <f ca="1">IF(MONTH(TODAY())&lt;MONTH(Q$1),"",IF(ISBLANK(Tableau8[[#This Row],[Nom]]),"",MAX(0,MIN(EOMONTH(Q$1,0),$E4)-MAX(EOMONTH(Q$1,-1),$D4-1))))</f>
        <v/>
      </c>
      <c r="R4" s="10">
        <f t="shared" ca="1" si="0"/>
        <v>28</v>
      </c>
      <c r="T4" s="12" t="str">
        <f>Tableau8[[#Headers],[mars-2022]]</f>
        <v>mars-2022</v>
      </c>
      <c r="U4" s="13">
        <f ca="1">SUM(H:H)</f>
        <v>0</v>
      </c>
      <c r="V4" s="13">
        <f>DAY(DATE(YEAR(Tableau9[[#This Row],[Mois]]),MONTH(Tableau9[[#This Row],[Mois]])+1,1)-1)*65</f>
        <v>2015</v>
      </c>
      <c r="W4" s="14">
        <f ca="1">Tableau9[[#This Row],[Total]]/Tableau9[[#This Row],[Max]]</f>
        <v>0</v>
      </c>
    </row>
    <row r="5" spans="1:23" x14ac:dyDescent="0.25">
      <c r="A5" s="7" t="s">
        <v>21</v>
      </c>
      <c r="B5" s="7" t="s">
        <v>21</v>
      </c>
      <c r="C5" s="8">
        <v>37583</v>
      </c>
      <c r="D5" s="8">
        <v>43683</v>
      </c>
      <c r="E5" s="8"/>
      <c r="F5" s="9">
        <f ca="1">IF(MONTH(TODAY())&lt;MONTH(F$1),"",IF(ISBLANK(Tableau8[[#This Row],[Nom]]),"",MAX(0,MIN(EOMONTH(F$1,0),$E5)-MAX(EOMONTH(F$1,-1),$D5-1))))</f>
        <v>0</v>
      </c>
      <c r="G5" s="9">
        <f ca="1">IF(MONTH(TODAY())&lt;MONTH(G$1),"",IF(ISBLANK(Tableau8[[#This Row],[Nom]]),"",MAX(0,MIN(EOMONTH(G$1,0),$E5)-MAX(EOMONTH(G$1,-1),$D5-1))))</f>
        <v>28</v>
      </c>
      <c r="H5" s="9" t="str">
        <f ca="1">IF(MONTH(TODAY())&lt;MONTH(H$1),"",IF(ISBLANK(Tableau8[[#This Row],[Nom]]),"",MAX(0,MIN(EOMONTH(H$1,0),$E5)-MAX(EOMONTH(H$1,-1),$D5-1))))</f>
        <v/>
      </c>
      <c r="I5" s="9" t="str">
        <f ca="1">IF(MONTH(TODAY())&lt;MONTH(I$1),"",IF(ISBLANK(Tableau8[[#This Row],[Nom]]),"",MAX(0,MIN(EOMONTH(I$1,0),$E5)-MAX(EOMONTH(I$1,-1),$D5-1))))</f>
        <v/>
      </c>
      <c r="J5" s="9" t="str">
        <f ca="1">IF(MONTH(TODAY())&lt;MONTH(J$1),"",IF(ISBLANK(Tableau8[[#This Row],[Nom]]),"",MAX(0,MIN(EOMONTH(J$1,0),$E5)-MAX(EOMONTH(J$1,-1),$D5-1))))</f>
        <v/>
      </c>
      <c r="K5" s="9" t="str">
        <f ca="1">IF(MONTH(TODAY())&lt;MONTH(K$1),"",IF(ISBLANK(Tableau8[[#This Row],[Nom]]),"",MAX(0,MIN(EOMONTH(K$1,0),$E5)-MAX(EOMONTH(K$1,-1),$D5-1))))</f>
        <v/>
      </c>
      <c r="L5" s="9" t="str">
        <f ca="1">IF(MONTH(TODAY())&lt;MONTH(L$1),"",IF(ISBLANK(Tableau8[[#This Row],[Nom]]),"",MAX(0,MIN(EOMONTH(L$1,0),$E5)-MAX(EOMONTH(L$1,-1),$D5-1))))</f>
        <v/>
      </c>
      <c r="M5" s="9" t="str">
        <f ca="1">IF(MONTH(TODAY())&lt;MONTH(M$1),"",IF(ISBLANK(Tableau8[[#This Row],[Nom]]),"",MAX(0,MIN(EOMONTH(M$1,0),$E5)-MAX(EOMONTH(M$1,-1),$D5-1))))</f>
        <v/>
      </c>
      <c r="N5" s="9" t="str">
        <f ca="1">IF(MONTH(TODAY())&lt;MONTH(N$1),"",IF(ISBLANK(Tableau8[[#This Row],[Nom]]),"",MAX(0,MIN(EOMONTH(N$1,0),$E5)-MAX(EOMONTH(N$1,-1),$D5-1))))</f>
        <v/>
      </c>
      <c r="O5" s="9" t="str">
        <f ca="1">IF(MONTH(TODAY())&lt;MONTH(O$1),"",IF(ISBLANK(Tableau8[[#This Row],[Nom]]),"",MAX(0,MIN(EOMONTH(O$1,0),$E5)-MAX(EOMONTH(O$1,-1),$D5-1))))</f>
        <v/>
      </c>
      <c r="P5" s="9" t="str">
        <f ca="1">IF(MONTH(TODAY())&lt;MONTH(P$1),"",IF(ISBLANK(Tableau8[[#This Row],[Nom]]),"",MAX(0,MIN(EOMONTH(P$1,0),$E5)-MAX(EOMONTH(P$1,-1),$D5-1))))</f>
        <v/>
      </c>
      <c r="Q5" s="9" t="str">
        <f ca="1">IF(MONTH(TODAY())&lt;MONTH(Q$1),"",IF(ISBLANK(Tableau8[[#This Row],[Nom]]),"",MAX(0,MIN(EOMONTH(Q$1,0),$E5)-MAX(EOMONTH(Q$1,-1),$D5-1))))</f>
        <v/>
      </c>
      <c r="R5" s="10">
        <f t="shared" ca="1" si="0"/>
        <v>28</v>
      </c>
      <c r="T5" s="12" t="str">
        <f>Tableau8[[#Headers],[avr-2022]]</f>
        <v>avr-2022</v>
      </c>
      <c r="U5" s="13">
        <f ca="1">SUM(I:I)</f>
        <v>0</v>
      </c>
      <c r="V5" s="13">
        <f>DAY(DATE(YEAR(Tableau9[[#This Row],[Mois]]),MONTH(Tableau9[[#This Row],[Mois]])+1,1)-1)*64</f>
        <v>1920</v>
      </c>
      <c r="W5" s="14">
        <f ca="1">Tableau9[[#This Row],[Total]]/Tableau9[[#This Row],[Max]]</f>
        <v>0</v>
      </c>
    </row>
    <row r="6" spans="1:23" x14ac:dyDescent="0.25">
      <c r="A6" s="7" t="s">
        <v>21</v>
      </c>
      <c r="B6" s="7" t="s">
        <v>21</v>
      </c>
      <c r="C6" s="8">
        <v>39005</v>
      </c>
      <c r="D6" s="8">
        <v>44418</v>
      </c>
      <c r="E6" s="8"/>
      <c r="F6" s="9">
        <f ca="1">IF(MONTH(TODAY())&lt;MONTH(F$1),"",IF(ISBLANK(Tableau8[[#This Row],[Nom]]),"",MAX(0,MIN(EOMONTH(F$1,0),$E6)-MAX(EOMONTH(F$1,-1),$D6-1))))</f>
        <v>0</v>
      </c>
      <c r="G6" s="9">
        <f ca="1">IF(MONTH(TODAY())&lt;MONTH(G$1),"",IF(ISBLANK(Tableau8[[#This Row],[Nom]]),"",MAX(0,MIN(EOMONTH(G$1,0),$E6)-MAX(EOMONTH(G$1,-1),$D6-1))))</f>
        <v>28</v>
      </c>
      <c r="H6" s="9" t="str">
        <f ca="1">IF(MONTH(TODAY())&lt;MONTH(H$1),"",IF(ISBLANK(Tableau8[[#This Row],[Nom]]),"",MAX(0,MIN(EOMONTH(H$1,0),$E6)-MAX(EOMONTH(H$1,-1),$D6-1))))</f>
        <v/>
      </c>
      <c r="I6" s="9" t="str">
        <f ca="1">IF(MONTH(TODAY())&lt;MONTH(I$1),"",IF(ISBLANK(Tableau8[[#This Row],[Nom]]),"",MAX(0,MIN(EOMONTH(I$1,0),$E6)-MAX(EOMONTH(I$1,-1),$D6-1))))</f>
        <v/>
      </c>
      <c r="J6" s="9" t="str">
        <f ca="1">IF(MONTH(TODAY())&lt;MONTH(J$1),"",IF(ISBLANK(Tableau8[[#This Row],[Nom]]),"",MAX(0,MIN(EOMONTH(J$1,0),$E6)-MAX(EOMONTH(J$1,-1),$D6-1))))</f>
        <v/>
      </c>
      <c r="K6" s="9" t="str">
        <f ca="1">IF(MONTH(TODAY())&lt;MONTH(K$1),"",IF(ISBLANK(Tableau8[[#This Row],[Nom]]),"",MAX(0,MIN(EOMONTH(K$1,0),$E6)-MAX(EOMONTH(K$1,-1),$D6-1))))</f>
        <v/>
      </c>
      <c r="L6" s="9" t="str">
        <f ca="1">IF(MONTH(TODAY())&lt;MONTH(L$1),"",IF(ISBLANK(Tableau8[[#This Row],[Nom]]),"",MAX(0,MIN(EOMONTH(L$1,0),$E6)-MAX(EOMONTH(L$1,-1),$D6-1))))</f>
        <v/>
      </c>
      <c r="M6" s="9" t="str">
        <f ca="1">IF(MONTH(TODAY())&lt;MONTH(M$1),"",IF(ISBLANK(Tableau8[[#This Row],[Nom]]),"",MAX(0,MIN(EOMONTH(M$1,0),$E6)-MAX(EOMONTH(M$1,-1),$D6-1))))</f>
        <v/>
      </c>
      <c r="N6" s="9" t="str">
        <f ca="1">IF(MONTH(TODAY())&lt;MONTH(N$1),"",IF(ISBLANK(Tableau8[[#This Row],[Nom]]),"",MAX(0,MIN(EOMONTH(N$1,0),$E6)-MAX(EOMONTH(N$1,-1),$D6-1))))</f>
        <v/>
      </c>
      <c r="O6" s="9" t="str">
        <f ca="1">IF(MONTH(TODAY())&lt;MONTH(O$1),"",IF(ISBLANK(Tableau8[[#This Row],[Nom]]),"",MAX(0,MIN(EOMONTH(O$1,0),$E6)-MAX(EOMONTH(O$1,-1),$D6-1))))</f>
        <v/>
      </c>
      <c r="P6" s="9" t="str">
        <f ca="1">IF(MONTH(TODAY())&lt;MONTH(P$1),"",IF(ISBLANK(Tableau8[[#This Row],[Nom]]),"",MAX(0,MIN(EOMONTH(P$1,0),$E6)-MAX(EOMONTH(P$1,-1),$D6-1))))</f>
        <v/>
      </c>
      <c r="Q6" s="9" t="str">
        <f ca="1">IF(MONTH(TODAY())&lt;MONTH(Q$1),"",IF(ISBLANK(Tableau8[[#This Row],[Nom]]),"",MAX(0,MIN(EOMONTH(Q$1,0),$E6)-MAX(EOMONTH(Q$1,-1),$D6-1))))</f>
        <v/>
      </c>
      <c r="R6" s="10">
        <f t="shared" ca="1" si="0"/>
        <v>28</v>
      </c>
      <c r="T6" s="12" t="str">
        <f>Tableau8[[#Headers],[mai-2022]]</f>
        <v>mai-2022</v>
      </c>
      <c r="U6" s="13">
        <f ca="1">SUM(J:J)</f>
        <v>0</v>
      </c>
      <c r="V6" s="13">
        <f>DAY(DATE(YEAR(Tableau9[[#This Row],[Mois]]),MONTH(Tableau9[[#This Row],[Mois]])+1,1)-1)*64</f>
        <v>1984</v>
      </c>
      <c r="W6" s="14">
        <f ca="1">Tableau9[[#This Row],[Total]]/Tableau9[[#This Row],[Max]]</f>
        <v>0</v>
      </c>
    </row>
    <row r="7" spans="1:23" x14ac:dyDescent="0.25">
      <c r="A7" s="7" t="s">
        <v>21</v>
      </c>
      <c r="B7" s="7" t="s">
        <v>21</v>
      </c>
      <c r="C7" s="8">
        <v>37992</v>
      </c>
      <c r="D7" s="8">
        <v>43980</v>
      </c>
      <c r="E7" s="8"/>
      <c r="F7" s="9">
        <f ca="1">IF(MONTH(TODAY())&lt;MONTH(F$1),"",IF(ISBLANK(Tableau8[[#This Row],[Nom]]),"",MAX(0,MIN(EOMONTH(F$1,0),$E7)-MAX(EOMONTH(F$1,-1),$D7-1))))</f>
        <v>0</v>
      </c>
      <c r="G7" s="9">
        <f ca="1">IF(MONTH(TODAY())&lt;MONTH(G$1),"",IF(ISBLANK(Tableau8[[#This Row],[Nom]]),"",MAX(0,MIN(EOMONTH(G$1,0),$E7)-MAX(EOMONTH(G$1,-1),$D7-1))))</f>
        <v>28</v>
      </c>
      <c r="H7" s="9" t="str">
        <f ca="1">IF(MONTH(TODAY())&lt;MONTH(H$1),"",IF(ISBLANK(Tableau8[[#This Row],[Nom]]),"",MAX(0,MIN(EOMONTH(H$1,0),$E7)-MAX(EOMONTH(H$1,-1),$D7-1))))</f>
        <v/>
      </c>
      <c r="I7" s="9" t="str">
        <f ca="1">IF(MONTH(TODAY())&lt;MONTH(I$1),"",IF(ISBLANK(Tableau8[[#This Row],[Nom]]),"",MAX(0,MIN(EOMONTH(I$1,0),$E7)-MAX(EOMONTH(I$1,-1),$D7-1))))</f>
        <v/>
      </c>
      <c r="J7" s="9" t="str">
        <f ca="1">IF(MONTH(TODAY())&lt;MONTH(J$1),"",IF(ISBLANK(Tableau8[[#This Row],[Nom]]),"",MAX(0,MIN(EOMONTH(J$1,0),$E7)-MAX(EOMONTH(J$1,-1),$D7-1))))</f>
        <v/>
      </c>
      <c r="K7" s="9" t="str">
        <f ca="1">IF(MONTH(TODAY())&lt;MONTH(K$1),"",IF(ISBLANK(Tableau8[[#This Row],[Nom]]),"",MAX(0,MIN(EOMONTH(K$1,0),$E7)-MAX(EOMONTH(K$1,-1),$D7-1))))</f>
        <v/>
      </c>
      <c r="L7" s="9" t="str">
        <f ca="1">IF(MONTH(TODAY())&lt;MONTH(L$1),"",IF(ISBLANK(Tableau8[[#This Row],[Nom]]),"",MAX(0,MIN(EOMONTH(L$1,0),$E7)-MAX(EOMONTH(L$1,-1),$D7-1))))</f>
        <v/>
      </c>
      <c r="M7" s="9" t="str">
        <f ca="1">IF(MONTH(TODAY())&lt;MONTH(M$1),"",IF(ISBLANK(Tableau8[[#This Row],[Nom]]),"",MAX(0,MIN(EOMONTH(M$1,0),$E7)-MAX(EOMONTH(M$1,-1),$D7-1))))</f>
        <v/>
      </c>
      <c r="N7" s="9" t="str">
        <f ca="1">IF(MONTH(TODAY())&lt;MONTH(N$1),"",IF(ISBLANK(Tableau8[[#This Row],[Nom]]),"",MAX(0,MIN(EOMONTH(N$1,0),$E7)-MAX(EOMONTH(N$1,-1),$D7-1))))</f>
        <v/>
      </c>
      <c r="O7" s="9" t="str">
        <f ca="1">IF(MONTH(TODAY())&lt;MONTH(O$1),"",IF(ISBLANK(Tableau8[[#This Row],[Nom]]),"",MAX(0,MIN(EOMONTH(O$1,0),$E7)-MAX(EOMONTH(O$1,-1),$D7-1))))</f>
        <v/>
      </c>
      <c r="P7" s="9" t="str">
        <f ca="1">IF(MONTH(TODAY())&lt;MONTH(P$1),"",IF(ISBLANK(Tableau8[[#This Row],[Nom]]),"",MAX(0,MIN(EOMONTH(P$1,0),$E7)-MAX(EOMONTH(P$1,-1),$D7-1))))</f>
        <v/>
      </c>
      <c r="Q7" s="9" t="str">
        <f ca="1">IF(MONTH(TODAY())&lt;MONTH(Q$1),"",IF(ISBLANK(Tableau8[[#This Row],[Nom]]),"",MAX(0,MIN(EOMONTH(Q$1,0),$E7)-MAX(EOMONTH(Q$1,-1),$D7-1))))</f>
        <v/>
      </c>
      <c r="R7" s="10">
        <f t="shared" ca="1" si="0"/>
        <v>28</v>
      </c>
      <c r="T7" s="12" t="str">
        <f>Tableau8[[#Headers],[juin-2022]]</f>
        <v>juin-2022</v>
      </c>
      <c r="U7" s="13">
        <f ca="1">SUM(K:K)</f>
        <v>0</v>
      </c>
      <c r="V7" s="13">
        <f>DAY(DATE(YEAR(Tableau9[[#This Row],[Mois]]),MONTH(Tableau9[[#This Row],[Mois]])+1,1)-1)*64</f>
        <v>1920</v>
      </c>
      <c r="W7" s="14">
        <f ca="1">Tableau9[[#This Row],[Total]]/Tableau9[[#This Row],[Max]]</f>
        <v>0</v>
      </c>
    </row>
    <row r="8" spans="1:23" x14ac:dyDescent="0.25">
      <c r="A8" s="7" t="s">
        <v>21</v>
      </c>
      <c r="B8" s="7" t="s">
        <v>21</v>
      </c>
      <c r="C8" s="8">
        <v>38022</v>
      </c>
      <c r="D8" s="8">
        <v>44281</v>
      </c>
      <c r="E8" s="8"/>
      <c r="F8" s="9">
        <f ca="1">IF(MONTH(TODAY())&lt;MONTH(F$1),"",IF(ISBLANK(Tableau8[[#This Row],[Nom]]),"",MAX(0,MIN(EOMONTH(F$1,0),$E8)-MAX(EOMONTH(F$1,-1),$D8-1))))</f>
        <v>0</v>
      </c>
      <c r="G8" s="9">
        <f ca="1">IF(MONTH(TODAY())&lt;MONTH(G$1),"",IF(ISBLANK(Tableau8[[#This Row],[Nom]]),"",MAX(0,MIN(EOMONTH(G$1,0),$E8)-MAX(EOMONTH(G$1,-1),$D8-1))))</f>
        <v>28</v>
      </c>
      <c r="H8" s="9" t="str">
        <f ca="1">IF(MONTH(TODAY())&lt;MONTH(H$1),"",IF(ISBLANK(Tableau8[[#This Row],[Nom]]),"",MAX(0,MIN(EOMONTH(H$1,0),$E8)-MAX(EOMONTH(H$1,-1),$D8-1))))</f>
        <v/>
      </c>
      <c r="I8" s="9" t="str">
        <f ca="1">IF(MONTH(TODAY())&lt;MONTH(I$1),"",IF(ISBLANK(Tableau8[[#This Row],[Nom]]),"",MAX(0,MIN(EOMONTH(I$1,0),$E8)-MAX(EOMONTH(I$1,-1),$D8-1))))</f>
        <v/>
      </c>
      <c r="J8" s="9" t="str">
        <f ca="1">IF(MONTH(TODAY())&lt;MONTH(J$1),"",IF(ISBLANK(Tableau8[[#This Row],[Nom]]),"",MAX(0,MIN(EOMONTH(J$1,0),$E8)-MAX(EOMONTH(J$1,-1),$D8-1))))</f>
        <v/>
      </c>
      <c r="K8" s="9" t="str">
        <f ca="1">IF(MONTH(TODAY())&lt;MONTH(K$1),"",IF(ISBLANK(Tableau8[[#This Row],[Nom]]),"",MAX(0,MIN(EOMONTH(K$1,0),$E8)-MAX(EOMONTH(K$1,-1),$D8-1))))</f>
        <v/>
      </c>
      <c r="L8" s="9" t="str">
        <f ca="1">IF(MONTH(TODAY())&lt;MONTH(L$1),"",IF(ISBLANK(Tableau8[[#This Row],[Nom]]),"",MAX(0,MIN(EOMONTH(L$1,0),$E8)-MAX(EOMONTH(L$1,-1),$D8-1))))</f>
        <v/>
      </c>
      <c r="M8" s="9" t="str">
        <f ca="1">IF(MONTH(TODAY())&lt;MONTH(M$1),"",IF(ISBLANK(Tableau8[[#This Row],[Nom]]),"",MAX(0,MIN(EOMONTH(M$1,0),$E8)-MAX(EOMONTH(M$1,-1),$D8-1))))</f>
        <v/>
      </c>
      <c r="N8" s="9" t="str">
        <f ca="1">IF(MONTH(TODAY())&lt;MONTH(N$1),"",IF(ISBLANK(Tableau8[[#This Row],[Nom]]),"",MAX(0,MIN(EOMONTH(N$1,0),$E8)-MAX(EOMONTH(N$1,-1),$D8-1))))</f>
        <v/>
      </c>
      <c r="O8" s="9" t="str">
        <f ca="1">IF(MONTH(TODAY())&lt;MONTH(O$1),"",IF(ISBLANK(Tableau8[[#This Row],[Nom]]),"",MAX(0,MIN(EOMONTH(O$1,0),$E8)-MAX(EOMONTH(O$1,-1),$D8-1))))</f>
        <v/>
      </c>
      <c r="P8" s="9" t="str">
        <f ca="1">IF(MONTH(TODAY())&lt;MONTH(P$1),"",IF(ISBLANK(Tableau8[[#This Row],[Nom]]),"",MAX(0,MIN(EOMONTH(P$1,0),$E8)-MAX(EOMONTH(P$1,-1),$D8-1))))</f>
        <v/>
      </c>
      <c r="Q8" s="9" t="str">
        <f ca="1">IF(MONTH(TODAY())&lt;MONTH(Q$1),"",IF(ISBLANK(Tableau8[[#This Row],[Nom]]),"",MAX(0,MIN(EOMONTH(Q$1,0),$E8)-MAX(EOMONTH(Q$1,-1),$D8-1))))</f>
        <v/>
      </c>
      <c r="R8" s="10">
        <f t="shared" ca="1" si="0"/>
        <v>28</v>
      </c>
      <c r="T8" s="12" t="str">
        <f>Tableau8[[#Headers],[juil-2022]]</f>
        <v>juil-2022</v>
      </c>
      <c r="U8" s="13">
        <f ca="1">SUM(L:L)</f>
        <v>0</v>
      </c>
      <c r="V8" s="13">
        <f>DAY(DATE(YEAR(Tableau9[[#This Row],[Mois]]),MONTH(Tableau9[[#This Row],[Mois]])+1,1)-1)*64</f>
        <v>1984</v>
      </c>
      <c r="W8" s="14">
        <f ca="1">Tableau9[[#This Row],[Total]]/Tableau9[[#This Row],[Max]]</f>
        <v>0</v>
      </c>
    </row>
    <row r="9" spans="1:23" x14ac:dyDescent="0.25">
      <c r="A9" s="7" t="s">
        <v>21</v>
      </c>
      <c r="B9" s="7" t="s">
        <v>21</v>
      </c>
      <c r="C9" s="8">
        <v>38333</v>
      </c>
      <c r="D9" s="8">
        <v>44057</v>
      </c>
      <c r="E9" s="8"/>
      <c r="F9" s="9">
        <f ca="1">IF(MONTH(TODAY())&lt;MONTH(F$1),"",IF(ISBLANK(Tableau8[[#This Row],[Nom]]),"",MAX(0,MIN(EOMONTH(F$1,0),$E9)-MAX(EOMONTH(F$1,-1),$D9-1))))</f>
        <v>0</v>
      </c>
      <c r="G9" s="9">
        <f ca="1">IF(MONTH(TODAY())&lt;MONTH(G$1),"",IF(ISBLANK(Tableau8[[#This Row],[Nom]]),"",MAX(0,MIN(EOMONTH(G$1,0),$E9)-MAX(EOMONTH(G$1,-1),$D9-1))))</f>
        <v>28</v>
      </c>
      <c r="H9" s="9" t="str">
        <f ca="1">IF(MONTH(TODAY())&lt;MONTH(H$1),"",IF(ISBLANK(Tableau8[[#This Row],[Nom]]),"",MAX(0,MIN(EOMONTH(H$1,0),$E9)-MAX(EOMONTH(H$1,-1),$D9-1))))</f>
        <v/>
      </c>
      <c r="I9" s="9" t="str">
        <f ca="1">IF(MONTH(TODAY())&lt;MONTH(I$1),"",IF(ISBLANK(Tableau8[[#This Row],[Nom]]),"",MAX(0,MIN(EOMONTH(I$1,0),$E9)-MAX(EOMONTH(I$1,-1),$D9-1))))</f>
        <v/>
      </c>
      <c r="J9" s="9" t="str">
        <f ca="1">IF(MONTH(TODAY())&lt;MONTH(J$1),"",IF(ISBLANK(Tableau8[[#This Row],[Nom]]),"",MAX(0,MIN(EOMONTH(J$1,0),$E9)-MAX(EOMONTH(J$1,-1),$D9-1))))</f>
        <v/>
      </c>
      <c r="K9" s="9" t="str">
        <f ca="1">IF(MONTH(TODAY())&lt;MONTH(K$1),"",IF(ISBLANK(Tableau8[[#This Row],[Nom]]),"",MAX(0,MIN(EOMONTH(K$1,0),$E9)-MAX(EOMONTH(K$1,-1),$D9-1))))</f>
        <v/>
      </c>
      <c r="L9" s="9" t="str">
        <f ca="1">IF(MONTH(TODAY())&lt;MONTH(L$1),"",IF(ISBLANK(Tableau8[[#This Row],[Nom]]),"",MAX(0,MIN(EOMONTH(L$1,0),$E9)-MAX(EOMONTH(L$1,-1),$D9-1))))</f>
        <v/>
      </c>
      <c r="M9" s="9" t="str">
        <f ca="1">IF(MONTH(TODAY())&lt;MONTH(M$1),"",IF(ISBLANK(Tableau8[[#This Row],[Nom]]),"",MAX(0,MIN(EOMONTH(M$1,0),$E9)-MAX(EOMONTH(M$1,-1),$D9-1))))</f>
        <v/>
      </c>
      <c r="N9" s="9" t="str">
        <f ca="1">IF(MONTH(TODAY())&lt;MONTH(N$1),"",IF(ISBLANK(Tableau8[[#This Row],[Nom]]),"",MAX(0,MIN(EOMONTH(N$1,0),$E9)-MAX(EOMONTH(N$1,-1),$D9-1))))</f>
        <v/>
      </c>
      <c r="O9" s="9" t="str">
        <f ca="1">IF(MONTH(TODAY())&lt;MONTH(O$1),"",IF(ISBLANK(Tableau8[[#This Row],[Nom]]),"",MAX(0,MIN(EOMONTH(O$1,0),$E9)-MAX(EOMONTH(O$1,-1),$D9-1))))</f>
        <v/>
      </c>
      <c r="P9" s="9" t="str">
        <f ca="1">IF(MONTH(TODAY())&lt;MONTH(P$1),"",IF(ISBLANK(Tableau8[[#This Row],[Nom]]),"",MAX(0,MIN(EOMONTH(P$1,0),$E9)-MAX(EOMONTH(P$1,-1),$D9-1))))</f>
        <v/>
      </c>
      <c r="Q9" s="9" t="str">
        <f ca="1">IF(MONTH(TODAY())&lt;MONTH(Q$1),"",IF(ISBLANK(Tableau8[[#This Row],[Nom]]),"",MAX(0,MIN(EOMONTH(Q$1,0),$E9)-MAX(EOMONTH(Q$1,-1),$D9-1))))</f>
        <v/>
      </c>
      <c r="R9" s="10">
        <f t="shared" ca="1" si="0"/>
        <v>28</v>
      </c>
      <c r="T9" s="12" t="str">
        <f>Tableau8[[#Headers],[août-2022]]</f>
        <v>août-2022</v>
      </c>
      <c r="U9" s="13">
        <f ca="1">SUM(M:M)</f>
        <v>0</v>
      </c>
      <c r="V9" s="13">
        <f>DAY(DATE(YEAR(Tableau9[[#This Row],[Mois]]),MONTH(Tableau9[[#This Row],[Mois]])+1,1)-1)*64</f>
        <v>1984</v>
      </c>
      <c r="W9" s="14">
        <f ca="1">Tableau9[[#This Row],[Total]]/Tableau9[[#This Row],[Max]]</f>
        <v>0</v>
      </c>
    </row>
    <row r="10" spans="1:23" x14ac:dyDescent="0.25">
      <c r="A10" s="7" t="s">
        <v>21</v>
      </c>
      <c r="B10" s="7" t="s">
        <v>21</v>
      </c>
      <c r="C10" s="8">
        <v>38353</v>
      </c>
      <c r="D10" s="8">
        <v>44510</v>
      </c>
      <c r="E10" s="8"/>
      <c r="F10" s="9">
        <f ca="1">IF(MONTH(TODAY())&lt;MONTH(F$1),"",IF(ISBLANK(Tableau8[[#This Row],[Nom]]),"",MAX(0,MIN(EOMONTH(F$1,0),$E10)-MAX(EOMONTH(F$1,-1),$D10-1))))</f>
        <v>0</v>
      </c>
      <c r="G10" s="9">
        <f ca="1">IF(MONTH(TODAY())&lt;MONTH(G$1),"",IF(ISBLANK(Tableau8[[#This Row],[Nom]]),"",MAX(0,MIN(EOMONTH(G$1,0),$E10)-MAX(EOMONTH(G$1,-1),$D10-1))))</f>
        <v>28</v>
      </c>
      <c r="H10" s="9" t="str">
        <f ca="1">IF(MONTH(TODAY())&lt;MONTH(H$1),"",IF(ISBLANK(Tableau8[[#This Row],[Nom]]),"",MAX(0,MIN(EOMONTH(H$1,0),$E10)-MAX(EOMONTH(H$1,-1),$D10-1))))</f>
        <v/>
      </c>
      <c r="I10" s="9" t="str">
        <f ca="1">IF(MONTH(TODAY())&lt;MONTH(I$1),"",IF(ISBLANK(Tableau8[[#This Row],[Nom]]),"",MAX(0,MIN(EOMONTH(I$1,0),$E10)-MAX(EOMONTH(I$1,-1),$D10-1))))</f>
        <v/>
      </c>
      <c r="J10" s="9" t="str">
        <f ca="1">IF(MONTH(TODAY())&lt;MONTH(J$1),"",IF(ISBLANK(Tableau8[[#This Row],[Nom]]),"",MAX(0,MIN(EOMONTH(J$1,0),$E10)-MAX(EOMONTH(J$1,-1),$D10-1))))</f>
        <v/>
      </c>
      <c r="K10" s="9" t="str">
        <f ca="1">IF(MONTH(TODAY())&lt;MONTH(K$1),"",IF(ISBLANK(Tableau8[[#This Row],[Nom]]),"",MAX(0,MIN(EOMONTH(K$1,0),$E10)-MAX(EOMONTH(K$1,-1),$D10-1))))</f>
        <v/>
      </c>
      <c r="L10" s="9" t="str">
        <f ca="1">IF(MONTH(TODAY())&lt;MONTH(L$1),"",IF(ISBLANK(Tableau8[[#This Row],[Nom]]),"",MAX(0,MIN(EOMONTH(L$1,0),$E10)-MAX(EOMONTH(L$1,-1),$D10-1))))</f>
        <v/>
      </c>
      <c r="M10" s="9" t="str">
        <f ca="1">IF(MONTH(TODAY())&lt;MONTH(M$1),"",IF(ISBLANK(Tableau8[[#This Row],[Nom]]),"",MAX(0,MIN(EOMONTH(M$1,0),$E10)-MAX(EOMONTH(M$1,-1),$D10-1))))</f>
        <v/>
      </c>
      <c r="N10" s="9" t="str">
        <f ca="1">IF(MONTH(TODAY())&lt;MONTH(N$1),"",IF(ISBLANK(Tableau8[[#This Row],[Nom]]),"",MAX(0,MIN(EOMONTH(N$1,0),$E10)-MAX(EOMONTH(N$1,-1),$D10-1))))</f>
        <v/>
      </c>
      <c r="O10" s="9" t="str">
        <f ca="1">IF(MONTH(TODAY())&lt;MONTH(O$1),"",IF(ISBLANK(Tableau8[[#This Row],[Nom]]),"",MAX(0,MIN(EOMONTH(O$1,0),$E10)-MAX(EOMONTH(O$1,-1),$D10-1))))</f>
        <v/>
      </c>
      <c r="P10" s="9" t="str">
        <f ca="1">IF(MONTH(TODAY())&lt;MONTH(P$1),"",IF(ISBLANK(Tableau8[[#This Row],[Nom]]),"",MAX(0,MIN(EOMONTH(P$1,0),$E10)-MAX(EOMONTH(P$1,-1),$D10-1))))</f>
        <v/>
      </c>
      <c r="Q10" s="9" t="str">
        <f ca="1">IF(MONTH(TODAY())&lt;MONTH(Q$1),"",IF(ISBLANK(Tableau8[[#This Row],[Nom]]),"",MAX(0,MIN(EOMONTH(Q$1,0),$E10)-MAX(EOMONTH(Q$1,-1),$D10-1))))</f>
        <v/>
      </c>
      <c r="R10" s="10">
        <f t="shared" ca="1" si="0"/>
        <v>28</v>
      </c>
      <c r="T10" s="12" t="str">
        <f>Tableau8[[#Headers],[sept-2022]]</f>
        <v>sept-2022</v>
      </c>
      <c r="U10" s="13">
        <f ca="1">SUM(N:N)</f>
        <v>0</v>
      </c>
      <c r="V10" s="13">
        <f>DAY(DATE(YEAR(Tableau9[[#This Row],[Mois]]),MONTH(Tableau9[[#This Row],[Mois]])+1,1)-1)*64</f>
        <v>1920</v>
      </c>
      <c r="W10" s="14">
        <f ca="1">Tableau9[[#This Row],[Total]]/Tableau9[[#This Row],[Max]]</f>
        <v>0</v>
      </c>
    </row>
    <row r="11" spans="1:23" x14ac:dyDescent="0.25">
      <c r="A11" s="7" t="s">
        <v>21</v>
      </c>
      <c r="B11" s="7" t="s">
        <v>21</v>
      </c>
      <c r="C11" s="8">
        <v>38040</v>
      </c>
      <c r="D11" s="8">
        <v>43788</v>
      </c>
      <c r="E11" s="8"/>
      <c r="F11" s="9">
        <f ca="1">IF(MONTH(TODAY())&lt;MONTH(F$1),"",IF(ISBLANK(Tableau8[[#This Row],[Nom]]),"",MAX(0,MIN(EOMONTH(F$1,0),$E11)-MAX(EOMONTH(F$1,-1),$D11-1))))</f>
        <v>0</v>
      </c>
      <c r="G11" s="9">
        <f ca="1">IF(MONTH(TODAY())&lt;MONTH(G$1),"",IF(ISBLANK(Tableau8[[#This Row],[Nom]]),"",MAX(0,MIN(EOMONTH(G$1,0),$E11)-MAX(EOMONTH(G$1,-1),$D11-1))))</f>
        <v>28</v>
      </c>
      <c r="H11" s="9" t="str">
        <f ca="1">IF(MONTH(TODAY())&lt;MONTH(H$1),"",IF(ISBLANK(Tableau8[[#This Row],[Nom]]),"",MAX(0,MIN(EOMONTH(H$1,0),$E11)-MAX(EOMONTH(H$1,-1),$D11-1))))</f>
        <v/>
      </c>
      <c r="I11" s="9" t="str">
        <f ca="1">IF(MONTH(TODAY())&lt;MONTH(I$1),"",IF(ISBLANK(Tableau8[[#This Row],[Nom]]),"",MAX(0,MIN(EOMONTH(I$1,0),$E11)-MAX(EOMONTH(I$1,-1),$D11-1))))</f>
        <v/>
      </c>
      <c r="J11" s="9" t="str">
        <f ca="1">IF(MONTH(TODAY())&lt;MONTH(J$1),"",IF(ISBLANK(Tableau8[[#This Row],[Nom]]),"",MAX(0,MIN(EOMONTH(J$1,0),$E11)-MAX(EOMONTH(J$1,-1),$D11-1))))</f>
        <v/>
      </c>
      <c r="K11" s="9" t="str">
        <f ca="1">IF(MONTH(TODAY())&lt;MONTH(K$1),"",IF(ISBLANK(Tableau8[[#This Row],[Nom]]),"",MAX(0,MIN(EOMONTH(K$1,0),$E11)-MAX(EOMONTH(K$1,-1),$D11-1))))</f>
        <v/>
      </c>
      <c r="L11" s="9" t="str">
        <f ca="1">IF(MONTH(TODAY())&lt;MONTH(L$1),"",IF(ISBLANK(Tableau8[[#This Row],[Nom]]),"",MAX(0,MIN(EOMONTH(L$1,0),$E11)-MAX(EOMONTH(L$1,-1),$D11-1))))</f>
        <v/>
      </c>
      <c r="M11" s="9" t="str">
        <f ca="1">IF(MONTH(TODAY())&lt;MONTH(M$1),"",IF(ISBLANK(Tableau8[[#This Row],[Nom]]),"",MAX(0,MIN(EOMONTH(M$1,0),$E11)-MAX(EOMONTH(M$1,-1),$D11-1))))</f>
        <v/>
      </c>
      <c r="N11" s="9" t="str">
        <f ca="1">IF(MONTH(TODAY())&lt;MONTH(N$1),"",IF(ISBLANK(Tableau8[[#This Row],[Nom]]),"",MAX(0,MIN(EOMONTH(N$1,0),$E11)-MAX(EOMONTH(N$1,-1),$D11-1))))</f>
        <v/>
      </c>
      <c r="O11" s="9" t="str">
        <f ca="1">IF(MONTH(TODAY())&lt;MONTH(O$1),"",IF(ISBLANK(Tableau8[[#This Row],[Nom]]),"",MAX(0,MIN(EOMONTH(O$1,0),$E11)-MAX(EOMONTH(O$1,-1),$D11-1))))</f>
        <v/>
      </c>
      <c r="P11" s="9" t="str">
        <f ca="1">IF(MONTH(TODAY())&lt;MONTH(P$1),"",IF(ISBLANK(Tableau8[[#This Row],[Nom]]),"",MAX(0,MIN(EOMONTH(P$1,0),$E11)-MAX(EOMONTH(P$1,-1),$D11-1))))</f>
        <v/>
      </c>
      <c r="Q11" s="9" t="str">
        <f ca="1">IF(MONTH(TODAY())&lt;MONTH(Q$1),"",IF(ISBLANK(Tableau8[[#This Row],[Nom]]),"",MAX(0,MIN(EOMONTH(Q$1,0),$E11)-MAX(EOMONTH(Q$1,-1),$D11-1))))</f>
        <v/>
      </c>
      <c r="R11" s="10">
        <f t="shared" ca="1" si="0"/>
        <v>28</v>
      </c>
      <c r="T11" s="12" t="str">
        <f>Tableau8[[#Headers],[oct-2022]]</f>
        <v>oct-2022</v>
      </c>
      <c r="U11" s="13">
        <f ca="1">SUM(O:O)</f>
        <v>0</v>
      </c>
      <c r="V11" s="13">
        <f>DAY(DATE(YEAR(Tableau9[[#This Row],[Mois]]),MONTH(Tableau9[[#This Row],[Mois]])+1,1)-1)*64</f>
        <v>1984</v>
      </c>
      <c r="W11" s="14">
        <f ca="1">Tableau9[[#This Row],[Total]]/Tableau9[[#This Row],[Max]]</f>
        <v>0</v>
      </c>
    </row>
    <row r="12" spans="1:23" x14ac:dyDescent="0.25">
      <c r="A12" s="7" t="s">
        <v>21</v>
      </c>
      <c r="B12" s="7" t="s">
        <v>21</v>
      </c>
      <c r="C12" s="8">
        <v>38456</v>
      </c>
      <c r="D12" s="8">
        <v>44225</v>
      </c>
      <c r="E12" s="8"/>
      <c r="F12" s="9">
        <f ca="1">IF(MONTH(TODAY())&lt;MONTH(F$1),"",IF(ISBLANK(Tableau8[[#This Row],[Nom]]),"",MAX(0,MIN(EOMONTH(F$1,0),$E12)-MAX(EOMONTH(F$1,-1),$D12-1))))</f>
        <v>0</v>
      </c>
      <c r="G12" s="9">
        <f ca="1">IF(MONTH(TODAY())&lt;MONTH(G$1),"",IF(ISBLANK(Tableau8[[#This Row],[Nom]]),"",MAX(0,MIN(EOMONTH(G$1,0),$E12)-MAX(EOMONTH(G$1,-1),$D12-1))))</f>
        <v>28</v>
      </c>
      <c r="H12" s="9" t="str">
        <f ca="1">IF(MONTH(TODAY())&lt;MONTH(H$1),"",IF(ISBLANK(Tableau8[[#This Row],[Nom]]),"",MAX(0,MIN(EOMONTH(H$1,0),$E12)-MAX(EOMONTH(H$1,-1),$D12-1))))</f>
        <v/>
      </c>
      <c r="I12" s="9" t="str">
        <f ca="1">IF(MONTH(TODAY())&lt;MONTH(I$1),"",IF(ISBLANK(Tableau8[[#This Row],[Nom]]),"",MAX(0,MIN(EOMONTH(I$1,0),$E12)-MAX(EOMONTH(I$1,-1),$D12-1))))</f>
        <v/>
      </c>
      <c r="J12" s="9" t="str">
        <f ca="1">IF(MONTH(TODAY())&lt;MONTH(J$1),"",IF(ISBLANK(Tableau8[[#This Row],[Nom]]),"",MAX(0,MIN(EOMONTH(J$1,0),$E12)-MAX(EOMONTH(J$1,-1),$D12-1))))</f>
        <v/>
      </c>
      <c r="K12" s="9" t="str">
        <f ca="1">IF(MONTH(TODAY())&lt;MONTH(K$1),"",IF(ISBLANK(Tableau8[[#This Row],[Nom]]),"",MAX(0,MIN(EOMONTH(K$1,0),$E12)-MAX(EOMONTH(K$1,-1),$D12-1))))</f>
        <v/>
      </c>
      <c r="L12" s="9" t="str">
        <f ca="1">IF(MONTH(TODAY())&lt;MONTH(L$1),"",IF(ISBLANK(Tableau8[[#This Row],[Nom]]),"",MAX(0,MIN(EOMONTH(L$1,0),$E12)-MAX(EOMONTH(L$1,-1),$D12-1))))</f>
        <v/>
      </c>
      <c r="M12" s="9" t="str">
        <f ca="1">IF(MONTH(TODAY())&lt;MONTH(M$1),"",IF(ISBLANK(Tableau8[[#This Row],[Nom]]),"",MAX(0,MIN(EOMONTH(M$1,0),$E12)-MAX(EOMONTH(M$1,-1),$D12-1))))</f>
        <v/>
      </c>
      <c r="N12" s="9" t="str">
        <f ca="1">IF(MONTH(TODAY())&lt;MONTH(N$1),"",IF(ISBLANK(Tableau8[[#This Row],[Nom]]),"",MAX(0,MIN(EOMONTH(N$1,0),$E12)-MAX(EOMONTH(N$1,-1),$D12-1))))</f>
        <v/>
      </c>
      <c r="O12" s="9" t="str">
        <f ca="1">IF(MONTH(TODAY())&lt;MONTH(O$1),"",IF(ISBLANK(Tableau8[[#This Row],[Nom]]),"",MAX(0,MIN(EOMONTH(O$1,0),$E12)-MAX(EOMONTH(O$1,-1),$D12-1))))</f>
        <v/>
      </c>
      <c r="P12" s="9" t="str">
        <f ca="1">IF(MONTH(TODAY())&lt;MONTH(P$1),"",IF(ISBLANK(Tableau8[[#This Row],[Nom]]),"",MAX(0,MIN(EOMONTH(P$1,0),$E12)-MAX(EOMONTH(P$1,-1),$D12-1))))</f>
        <v/>
      </c>
      <c r="Q12" s="9" t="str">
        <f ca="1">IF(MONTH(TODAY())&lt;MONTH(Q$1),"",IF(ISBLANK(Tableau8[[#This Row],[Nom]]),"",MAX(0,MIN(EOMONTH(Q$1,0),$E12)-MAX(EOMONTH(Q$1,-1),$D12-1))))</f>
        <v/>
      </c>
      <c r="R12" s="10">
        <f t="shared" ca="1" si="0"/>
        <v>28</v>
      </c>
      <c r="T12" s="12" t="str">
        <f>Tableau8[[#Headers],[nov-2022]]</f>
        <v>nov-2022</v>
      </c>
      <c r="U12" s="13">
        <f ca="1">SUM(P:P)</f>
        <v>0</v>
      </c>
      <c r="V12" s="13">
        <f>DAY(DATE(YEAR(Tableau9[[#This Row],[Mois]]),MONTH(Tableau9[[#This Row],[Mois]])+1,1)-1)*64</f>
        <v>1920</v>
      </c>
      <c r="W12" s="14">
        <f ca="1">Tableau9[[#This Row],[Total]]/Tableau9[[#This Row],[Max]]</f>
        <v>0</v>
      </c>
    </row>
    <row r="13" spans="1:23" x14ac:dyDescent="0.25">
      <c r="A13" s="7" t="s">
        <v>21</v>
      </c>
      <c r="B13" s="7" t="s">
        <v>21</v>
      </c>
      <c r="C13" s="8">
        <v>38330</v>
      </c>
      <c r="D13" s="8">
        <v>44596</v>
      </c>
      <c r="E13" s="8"/>
      <c r="F13" s="9">
        <f ca="1">IF(MONTH(TODAY())&lt;MONTH(F$1),"",IF(ISBLANK(Tableau8[[#This Row],[Nom]]),"",MAX(0,MIN(EOMONTH(F$1,0),$E13)-MAX(EOMONTH(F$1,-1),$D13-1))))</f>
        <v>0</v>
      </c>
      <c r="G13" s="9">
        <f ca="1">IF(MONTH(TODAY())&lt;MONTH(G$1),"",IF(ISBLANK(Tableau8[[#This Row],[Nom]]),"",MAX(0,MIN(EOMONTH(G$1,0),$E13)-MAX(EOMONTH(G$1,-1),$D13-1))))</f>
        <v>25</v>
      </c>
      <c r="H13" s="9" t="str">
        <f ca="1">IF(MONTH(TODAY())&lt;MONTH(H$1),"",IF(ISBLANK(Tableau8[[#This Row],[Nom]]),"",MAX(0,MIN(EOMONTH(H$1,0),$E13)-MAX(EOMONTH(H$1,-1),$D13-1))))</f>
        <v/>
      </c>
      <c r="I13" s="9" t="str">
        <f ca="1">IF(MONTH(TODAY())&lt;MONTH(I$1),"",IF(ISBLANK(Tableau8[[#This Row],[Nom]]),"",MAX(0,MIN(EOMONTH(I$1,0),$E13)-MAX(EOMONTH(I$1,-1),$D13-1))))</f>
        <v/>
      </c>
      <c r="J13" s="9" t="str">
        <f ca="1">IF(MONTH(TODAY())&lt;MONTH(J$1),"",IF(ISBLANK(Tableau8[[#This Row],[Nom]]),"",MAX(0,MIN(EOMONTH(J$1,0),$E13)-MAX(EOMONTH(J$1,-1),$D13-1))))</f>
        <v/>
      </c>
      <c r="K13" s="9" t="str">
        <f ca="1">IF(MONTH(TODAY())&lt;MONTH(K$1),"",IF(ISBLANK(Tableau8[[#This Row],[Nom]]),"",MAX(0,MIN(EOMONTH(K$1,0),$E13)-MAX(EOMONTH(K$1,-1),$D13-1))))</f>
        <v/>
      </c>
      <c r="L13" s="9" t="str">
        <f ca="1">IF(MONTH(TODAY())&lt;MONTH(L$1),"",IF(ISBLANK(Tableau8[[#This Row],[Nom]]),"",MAX(0,MIN(EOMONTH(L$1,0),$E13)-MAX(EOMONTH(L$1,-1),$D13-1))))</f>
        <v/>
      </c>
      <c r="M13" s="9" t="str">
        <f ca="1">IF(MONTH(TODAY())&lt;MONTH(M$1),"",IF(ISBLANK(Tableau8[[#This Row],[Nom]]),"",MAX(0,MIN(EOMONTH(M$1,0),$E13)-MAX(EOMONTH(M$1,-1),$D13-1))))</f>
        <v/>
      </c>
      <c r="N13" s="9" t="str">
        <f ca="1">IF(MONTH(TODAY())&lt;MONTH(N$1),"",IF(ISBLANK(Tableau8[[#This Row],[Nom]]),"",MAX(0,MIN(EOMONTH(N$1,0),$E13)-MAX(EOMONTH(N$1,-1),$D13-1))))</f>
        <v/>
      </c>
      <c r="O13" s="9" t="str">
        <f ca="1">IF(MONTH(TODAY())&lt;MONTH(O$1),"",IF(ISBLANK(Tableau8[[#This Row],[Nom]]),"",MAX(0,MIN(EOMONTH(O$1,0),$E13)-MAX(EOMONTH(O$1,-1),$D13-1))))</f>
        <v/>
      </c>
      <c r="P13" s="9" t="str">
        <f ca="1">IF(MONTH(TODAY())&lt;MONTH(P$1),"",IF(ISBLANK(Tableau8[[#This Row],[Nom]]),"",MAX(0,MIN(EOMONTH(P$1,0),$E13)-MAX(EOMONTH(P$1,-1),$D13-1))))</f>
        <v/>
      </c>
      <c r="Q13" s="9" t="str">
        <f ca="1">IF(MONTH(TODAY())&lt;MONTH(Q$1),"",IF(ISBLANK(Tableau8[[#This Row],[Nom]]),"",MAX(0,MIN(EOMONTH(Q$1,0),$E13)-MAX(EOMONTH(Q$1,-1),$D13-1))))</f>
        <v/>
      </c>
      <c r="R13" s="10">
        <f t="shared" ca="1" si="0"/>
        <v>25</v>
      </c>
      <c r="T13" s="12" t="str">
        <f>Tableau8[[#Headers],[déc-2022]]</f>
        <v>déc-2022</v>
      </c>
      <c r="U13" s="13">
        <f ca="1">SUM(Q:Q)</f>
        <v>0</v>
      </c>
      <c r="V13" s="13">
        <f>DAY(DATE(YEAR(Tableau9[[#This Row],[Mois]]),MONTH(Tableau9[[#This Row],[Mois]])+1,1)-1)*64</f>
        <v>1984</v>
      </c>
      <c r="W13" s="14">
        <f ca="1">Tableau9[[#This Row],[Total]]/Tableau9[[#This Row],[Max]]</f>
        <v>0</v>
      </c>
    </row>
    <row r="14" spans="1:23" x14ac:dyDescent="0.25">
      <c r="A14" s="7" t="s">
        <v>21</v>
      </c>
      <c r="B14" s="7" t="s">
        <v>21</v>
      </c>
      <c r="C14" s="8">
        <v>38352</v>
      </c>
      <c r="D14" s="8">
        <v>44110</v>
      </c>
      <c r="E14" s="8"/>
      <c r="F14" s="9">
        <f ca="1">IF(MONTH(TODAY())&lt;MONTH(F$1),"",IF(ISBLANK(Tableau8[[#This Row],[Nom]]),"",MAX(0,MIN(EOMONTH(F$1,0),$E14)-MAX(EOMONTH(F$1,-1),$D14-1))))</f>
        <v>0</v>
      </c>
      <c r="G14" s="9">
        <f ca="1">IF(MONTH(TODAY())&lt;MONTH(G$1),"",IF(ISBLANK(Tableau8[[#This Row],[Nom]]),"",MAX(0,MIN(EOMONTH(G$1,0),$E14)-MAX(EOMONTH(G$1,-1),$D14-1))))</f>
        <v>28</v>
      </c>
      <c r="H14" s="9" t="str">
        <f ca="1">IF(MONTH(TODAY())&lt;MONTH(H$1),"",IF(ISBLANK(Tableau8[[#This Row],[Nom]]),"",MAX(0,MIN(EOMONTH(H$1,0),$E14)-MAX(EOMONTH(H$1,-1),$D14-1))))</f>
        <v/>
      </c>
      <c r="I14" s="9" t="str">
        <f ca="1">IF(MONTH(TODAY())&lt;MONTH(I$1),"",IF(ISBLANK(Tableau8[[#This Row],[Nom]]),"",MAX(0,MIN(EOMONTH(I$1,0),$E14)-MAX(EOMONTH(I$1,-1),$D14-1))))</f>
        <v/>
      </c>
      <c r="J14" s="9" t="str">
        <f ca="1">IF(MONTH(TODAY())&lt;MONTH(J$1),"",IF(ISBLANK(Tableau8[[#This Row],[Nom]]),"",MAX(0,MIN(EOMONTH(J$1,0),$E14)-MAX(EOMONTH(J$1,-1),$D14-1))))</f>
        <v/>
      </c>
      <c r="K14" s="9" t="str">
        <f ca="1">IF(MONTH(TODAY())&lt;MONTH(K$1),"",IF(ISBLANK(Tableau8[[#This Row],[Nom]]),"",MAX(0,MIN(EOMONTH(K$1,0),$E14)-MAX(EOMONTH(K$1,-1),$D14-1))))</f>
        <v/>
      </c>
      <c r="L14" s="9" t="str">
        <f ca="1">IF(MONTH(TODAY())&lt;MONTH(L$1),"",IF(ISBLANK(Tableau8[[#This Row],[Nom]]),"",MAX(0,MIN(EOMONTH(L$1,0),$E14)-MAX(EOMONTH(L$1,-1),$D14-1))))</f>
        <v/>
      </c>
      <c r="M14" s="9" t="str">
        <f ca="1">IF(MONTH(TODAY())&lt;MONTH(M$1),"",IF(ISBLANK(Tableau8[[#This Row],[Nom]]),"",MAX(0,MIN(EOMONTH(M$1,0),$E14)-MAX(EOMONTH(M$1,-1),$D14-1))))</f>
        <v/>
      </c>
      <c r="N14" s="9" t="str">
        <f ca="1">IF(MONTH(TODAY())&lt;MONTH(N$1),"",IF(ISBLANK(Tableau8[[#This Row],[Nom]]),"",MAX(0,MIN(EOMONTH(N$1,0),$E14)-MAX(EOMONTH(N$1,-1),$D14-1))))</f>
        <v/>
      </c>
      <c r="O14" s="9" t="str">
        <f ca="1">IF(MONTH(TODAY())&lt;MONTH(O$1),"",IF(ISBLANK(Tableau8[[#This Row],[Nom]]),"",MAX(0,MIN(EOMONTH(O$1,0),$E14)-MAX(EOMONTH(O$1,-1),$D14-1))))</f>
        <v/>
      </c>
      <c r="P14" s="9" t="str">
        <f ca="1">IF(MONTH(TODAY())&lt;MONTH(P$1),"",IF(ISBLANK(Tableau8[[#This Row],[Nom]]),"",MAX(0,MIN(EOMONTH(P$1,0),$E14)-MAX(EOMONTH(P$1,-1),$D14-1))))</f>
        <v/>
      </c>
      <c r="Q14" s="9" t="str">
        <f ca="1">IF(MONTH(TODAY())&lt;MONTH(Q$1),"",IF(ISBLANK(Tableau8[[#This Row],[Nom]]),"",MAX(0,MIN(EOMONTH(Q$1,0),$E14)-MAX(EOMONTH(Q$1,-1),$D14-1))))</f>
        <v/>
      </c>
      <c r="R14" s="10">
        <f t="shared" ca="1" si="0"/>
        <v>28</v>
      </c>
      <c r="T14" s="12" t="s">
        <v>17</v>
      </c>
      <c r="U14" s="13">
        <f ca="1">SUM(U2:U13)</f>
        <v>1832</v>
      </c>
      <c r="V14" s="13">
        <f>SUM(V2:V13)</f>
        <v>23391</v>
      </c>
      <c r="W14" s="14">
        <f ca="1">Tableau9[[#This Row],[Total]]/Tableau9[[#This Row],[Max]]</f>
        <v>7.8320721645077168E-2</v>
      </c>
    </row>
    <row r="15" spans="1:23" x14ac:dyDescent="0.25">
      <c r="A15" s="7" t="s">
        <v>21</v>
      </c>
      <c r="B15" s="7" t="s">
        <v>21</v>
      </c>
      <c r="C15" s="8">
        <v>37621</v>
      </c>
      <c r="D15" s="8">
        <v>43434</v>
      </c>
      <c r="E15" s="8"/>
      <c r="F15" s="9">
        <f ca="1">IF(MONTH(TODAY())&lt;MONTH(F$1),"",IF(ISBLANK(Tableau8[[#This Row],[Nom]]),"",MAX(0,MIN(EOMONTH(F$1,0),$E15)-MAX(EOMONTH(F$1,-1),$D15-1))))</f>
        <v>0</v>
      </c>
      <c r="G15" s="9">
        <f ca="1">IF(MONTH(TODAY())&lt;MONTH(G$1),"",IF(ISBLANK(Tableau8[[#This Row],[Nom]]),"",MAX(0,MIN(EOMONTH(G$1,0),$E15)-MAX(EOMONTH(G$1,-1),$D15-1))))</f>
        <v>28</v>
      </c>
      <c r="H15" s="9" t="str">
        <f ca="1">IF(MONTH(TODAY())&lt;MONTH(H$1),"",IF(ISBLANK(Tableau8[[#This Row],[Nom]]),"",MAX(0,MIN(EOMONTH(H$1,0),$E15)-MAX(EOMONTH(H$1,-1),$D15-1))))</f>
        <v/>
      </c>
      <c r="I15" s="9" t="str">
        <f ca="1">IF(MONTH(TODAY())&lt;MONTH(I$1),"",IF(ISBLANK(Tableau8[[#This Row],[Nom]]),"",MAX(0,MIN(EOMONTH(I$1,0),$E15)-MAX(EOMONTH(I$1,-1),$D15-1))))</f>
        <v/>
      </c>
      <c r="J15" s="9" t="str">
        <f ca="1">IF(MONTH(TODAY())&lt;MONTH(J$1),"",IF(ISBLANK(Tableau8[[#This Row],[Nom]]),"",MAX(0,MIN(EOMONTH(J$1,0),$E15)-MAX(EOMONTH(J$1,-1),$D15-1))))</f>
        <v/>
      </c>
      <c r="K15" s="9" t="str">
        <f ca="1">IF(MONTH(TODAY())&lt;MONTH(K$1),"",IF(ISBLANK(Tableau8[[#This Row],[Nom]]),"",MAX(0,MIN(EOMONTH(K$1,0),$E15)-MAX(EOMONTH(K$1,-1),$D15-1))))</f>
        <v/>
      </c>
      <c r="L15" s="9" t="str">
        <f ca="1">IF(MONTH(TODAY())&lt;MONTH(L$1),"",IF(ISBLANK(Tableau8[[#This Row],[Nom]]),"",MAX(0,MIN(EOMONTH(L$1,0),$E15)-MAX(EOMONTH(L$1,-1),$D15-1))))</f>
        <v/>
      </c>
      <c r="M15" s="9" t="str">
        <f ca="1">IF(MONTH(TODAY())&lt;MONTH(M$1),"",IF(ISBLANK(Tableau8[[#This Row],[Nom]]),"",MAX(0,MIN(EOMONTH(M$1,0),$E15)-MAX(EOMONTH(M$1,-1),$D15-1))))</f>
        <v/>
      </c>
      <c r="N15" s="9" t="str">
        <f ca="1">IF(MONTH(TODAY())&lt;MONTH(N$1),"",IF(ISBLANK(Tableau8[[#This Row],[Nom]]),"",MAX(0,MIN(EOMONTH(N$1,0),$E15)-MAX(EOMONTH(N$1,-1),$D15-1))))</f>
        <v/>
      </c>
      <c r="O15" s="9" t="str">
        <f ca="1">IF(MONTH(TODAY())&lt;MONTH(O$1),"",IF(ISBLANK(Tableau8[[#This Row],[Nom]]),"",MAX(0,MIN(EOMONTH(O$1,0),$E15)-MAX(EOMONTH(O$1,-1),$D15-1))))</f>
        <v/>
      </c>
      <c r="P15" s="9" t="str">
        <f ca="1">IF(MONTH(TODAY())&lt;MONTH(P$1),"",IF(ISBLANK(Tableau8[[#This Row],[Nom]]),"",MAX(0,MIN(EOMONTH(P$1,0),$E15)-MAX(EOMONTH(P$1,-1),$D15-1))))</f>
        <v/>
      </c>
      <c r="Q15" s="9" t="str">
        <f ca="1">IF(MONTH(TODAY())&lt;MONTH(Q$1),"",IF(ISBLANK(Tableau8[[#This Row],[Nom]]),"",MAX(0,MIN(EOMONTH(Q$1,0),$E15)-MAX(EOMONTH(Q$1,-1),$D15-1))))</f>
        <v/>
      </c>
      <c r="R15" s="10">
        <f t="shared" ca="1" si="0"/>
        <v>28</v>
      </c>
    </row>
    <row r="16" spans="1:23" x14ac:dyDescent="0.25">
      <c r="A16" s="7" t="s">
        <v>21</v>
      </c>
      <c r="B16" s="7" t="s">
        <v>21</v>
      </c>
      <c r="C16" s="8">
        <v>37803</v>
      </c>
      <c r="D16" s="8">
        <v>44005</v>
      </c>
      <c r="E16" s="8"/>
      <c r="F16" s="9">
        <f ca="1">IF(MONTH(TODAY())&lt;MONTH(F$1),"",IF(ISBLANK(Tableau8[[#This Row],[Nom]]),"",MAX(0,MIN(EOMONTH(F$1,0),$E16)-MAX(EOMONTH(F$1,-1),$D16-1))))</f>
        <v>0</v>
      </c>
      <c r="G16" s="9">
        <f ca="1">IF(MONTH(TODAY())&lt;MONTH(G$1),"",IF(ISBLANK(Tableau8[[#This Row],[Nom]]),"",MAX(0,MIN(EOMONTH(G$1,0),$E16)-MAX(EOMONTH(G$1,-1),$D16-1))))</f>
        <v>28</v>
      </c>
      <c r="H16" s="9" t="str">
        <f ca="1">IF(MONTH(TODAY())&lt;MONTH(H$1),"",IF(ISBLANK(Tableau8[[#This Row],[Nom]]),"",MAX(0,MIN(EOMONTH(H$1,0),$E16)-MAX(EOMONTH(H$1,-1),$D16-1))))</f>
        <v/>
      </c>
      <c r="I16" s="9" t="str">
        <f ca="1">IF(MONTH(TODAY())&lt;MONTH(I$1),"",IF(ISBLANK(Tableau8[[#This Row],[Nom]]),"",MAX(0,MIN(EOMONTH(I$1,0),$E16)-MAX(EOMONTH(I$1,-1),$D16-1))))</f>
        <v/>
      </c>
      <c r="J16" s="9" t="str">
        <f ca="1">IF(MONTH(TODAY())&lt;MONTH(J$1),"",IF(ISBLANK(Tableau8[[#This Row],[Nom]]),"",MAX(0,MIN(EOMONTH(J$1,0),$E16)-MAX(EOMONTH(J$1,-1),$D16-1))))</f>
        <v/>
      </c>
      <c r="K16" s="9" t="str">
        <f ca="1">IF(MONTH(TODAY())&lt;MONTH(K$1),"",IF(ISBLANK(Tableau8[[#This Row],[Nom]]),"",MAX(0,MIN(EOMONTH(K$1,0),$E16)-MAX(EOMONTH(K$1,-1),$D16-1))))</f>
        <v/>
      </c>
      <c r="L16" s="9" t="str">
        <f ca="1">IF(MONTH(TODAY())&lt;MONTH(L$1),"",IF(ISBLANK(Tableau8[[#This Row],[Nom]]),"",MAX(0,MIN(EOMONTH(L$1,0),$E16)-MAX(EOMONTH(L$1,-1),$D16-1))))</f>
        <v/>
      </c>
      <c r="M16" s="9" t="str">
        <f ca="1">IF(MONTH(TODAY())&lt;MONTH(M$1),"",IF(ISBLANK(Tableau8[[#This Row],[Nom]]),"",MAX(0,MIN(EOMONTH(M$1,0),$E16)-MAX(EOMONTH(M$1,-1),$D16-1))))</f>
        <v/>
      </c>
      <c r="N16" s="9" t="str">
        <f ca="1">IF(MONTH(TODAY())&lt;MONTH(N$1),"",IF(ISBLANK(Tableau8[[#This Row],[Nom]]),"",MAX(0,MIN(EOMONTH(N$1,0),$E16)-MAX(EOMONTH(N$1,-1),$D16-1))))</f>
        <v/>
      </c>
      <c r="O16" s="9" t="str">
        <f ca="1">IF(MONTH(TODAY())&lt;MONTH(O$1),"",IF(ISBLANK(Tableau8[[#This Row],[Nom]]),"",MAX(0,MIN(EOMONTH(O$1,0),$E16)-MAX(EOMONTH(O$1,-1),$D16-1))))</f>
        <v/>
      </c>
      <c r="P16" s="9" t="str">
        <f ca="1">IF(MONTH(TODAY())&lt;MONTH(P$1),"",IF(ISBLANK(Tableau8[[#This Row],[Nom]]),"",MAX(0,MIN(EOMONTH(P$1,0),$E16)-MAX(EOMONTH(P$1,-1),$D16-1))))</f>
        <v/>
      </c>
      <c r="Q16" s="9" t="str">
        <f ca="1">IF(MONTH(TODAY())&lt;MONTH(Q$1),"",IF(ISBLANK(Tableau8[[#This Row],[Nom]]),"",MAX(0,MIN(EOMONTH(Q$1,0),$E16)-MAX(EOMONTH(Q$1,-1),$D16-1))))</f>
        <v/>
      </c>
      <c r="R16" s="10">
        <f t="shared" ca="1" si="0"/>
        <v>28</v>
      </c>
    </row>
    <row r="17" spans="1:18" x14ac:dyDescent="0.25">
      <c r="A17" s="7" t="s">
        <v>21</v>
      </c>
      <c r="B17" s="7" t="s">
        <v>21</v>
      </c>
      <c r="C17" s="8">
        <v>38714</v>
      </c>
      <c r="D17" s="8">
        <v>44281</v>
      </c>
      <c r="E17" s="8"/>
      <c r="F17" s="9">
        <f ca="1">IF(MONTH(TODAY())&lt;MONTH(F$1),"",IF(ISBLANK(Tableau8[[#This Row],[Nom]]),"",MAX(0,MIN(EOMONTH(F$1,0),$E17)-MAX(EOMONTH(F$1,-1),$D17-1))))</f>
        <v>0</v>
      </c>
      <c r="G17" s="9">
        <f ca="1">IF(MONTH(TODAY())&lt;MONTH(G$1),"",IF(ISBLANK(Tableau8[[#This Row],[Nom]]),"",MAX(0,MIN(EOMONTH(G$1,0),$E17)-MAX(EOMONTH(G$1,-1),$D17-1))))</f>
        <v>28</v>
      </c>
      <c r="H17" s="9" t="str">
        <f ca="1">IF(MONTH(TODAY())&lt;MONTH(H$1),"",IF(ISBLANK(Tableau8[[#This Row],[Nom]]),"",MAX(0,MIN(EOMONTH(H$1,0),$E17)-MAX(EOMONTH(H$1,-1),$D17-1))))</f>
        <v/>
      </c>
      <c r="I17" s="9" t="str">
        <f ca="1">IF(MONTH(TODAY())&lt;MONTH(I$1),"",IF(ISBLANK(Tableau8[[#This Row],[Nom]]),"",MAX(0,MIN(EOMONTH(I$1,0),$E17)-MAX(EOMONTH(I$1,-1),$D17-1))))</f>
        <v/>
      </c>
      <c r="J17" s="9" t="str">
        <f ca="1">IF(MONTH(TODAY())&lt;MONTH(J$1),"",IF(ISBLANK(Tableau8[[#This Row],[Nom]]),"",MAX(0,MIN(EOMONTH(J$1,0),$E17)-MAX(EOMONTH(J$1,-1),$D17-1))))</f>
        <v/>
      </c>
      <c r="K17" s="9" t="str">
        <f ca="1">IF(MONTH(TODAY())&lt;MONTH(K$1),"",IF(ISBLANK(Tableau8[[#This Row],[Nom]]),"",MAX(0,MIN(EOMONTH(K$1,0),$E17)-MAX(EOMONTH(K$1,-1),$D17-1))))</f>
        <v/>
      </c>
      <c r="L17" s="9" t="str">
        <f ca="1">IF(MONTH(TODAY())&lt;MONTH(L$1),"",IF(ISBLANK(Tableau8[[#This Row],[Nom]]),"",MAX(0,MIN(EOMONTH(L$1,0),$E17)-MAX(EOMONTH(L$1,-1),$D17-1))))</f>
        <v/>
      </c>
      <c r="M17" s="9" t="str">
        <f ca="1">IF(MONTH(TODAY())&lt;MONTH(M$1),"",IF(ISBLANK(Tableau8[[#This Row],[Nom]]),"",MAX(0,MIN(EOMONTH(M$1,0),$E17)-MAX(EOMONTH(M$1,-1),$D17-1))))</f>
        <v/>
      </c>
      <c r="N17" s="9" t="str">
        <f ca="1">IF(MONTH(TODAY())&lt;MONTH(N$1),"",IF(ISBLANK(Tableau8[[#This Row],[Nom]]),"",MAX(0,MIN(EOMONTH(N$1,0),$E17)-MAX(EOMONTH(N$1,-1),$D17-1))))</f>
        <v/>
      </c>
      <c r="O17" s="9" t="str">
        <f ca="1">IF(MONTH(TODAY())&lt;MONTH(O$1),"",IF(ISBLANK(Tableau8[[#This Row],[Nom]]),"",MAX(0,MIN(EOMONTH(O$1,0),$E17)-MAX(EOMONTH(O$1,-1),$D17-1))))</f>
        <v/>
      </c>
      <c r="P17" s="9" t="str">
        <f ca="1">IF(MONTH(TODAY())&lt;MONTH(P$1),"",IF(ISBLANK(Tableau8[[#This Row],[Nom]]),"",MAX(0,MIN(EOMONTH(P$1,0),$E17)-MAX(EOMONTH(P$1,-1),$D17-1))))</f>
        <v/>
      </c>
      <c r="Q17" s="9" t="str">
        <f ca="1">IF(MONTH(TODAY())&lt;MONTH(Q$1),"",IF(ISBLANK(Tableau8[[#This Row],[Nom]]),"",MAX(0,MIN(EOMONTH(Q$1,0),$E17)-MAX(EOMONTH(Q$1,-1),$D17-1))))</f>
        <v/>
      </c>
      <c r="R17" s="10">
        <f t="shared" ca="1" si="0"/>
        <v>28</v>
      </c>
    </row>
    <row r="18" spans="1:18" x14ac:dyDescent="0.25">
      <c r="A18" s="7" t="s">
        <v>21</v>
      </c>
      <c r="B18" s="7" t="s">
        <v>21</v>
      </c>
      <c r="C18" s="8">
        <v>38737</v>
      </c>
      <c r="D18" s="8">
        <v>44302</v>
      </c>
      <c r="E18" s="8"/>
      <c r="F18" s="9">
        <f ca="1">IF(MONTH(TODAY())&lt;MONTH(F$1),"",IF(ISBLANK(Tableau8[[#This Row],[Nom]]),"",MAX(0,MIN(EOMONTH(F$1,0),$E18)-MAX(EOMONTH(F$1,-1),$D18-1))))</f>
        <v>0</v>
      </c>
      <c r="G18" s="9">
        <f ca="1">IF(MONTH(TODAY())&lt;MONTH(G$1),"",IF(ISBLANK(Tableau8[[#This Row],[Nom]]),"",MAX(0,MIN(EOMONTH(G$1,0),$E18)-MAX(EOMONTH(G$1,-1),$D18-1))))</f>
        <v>28</v>
      </c>
      <c r="H18" s="9" t="str">
        <f ca="1">IF(MONTH(TODAY())&lt;MONTH(H$1),"",IF(ISBLANK(Tableau8[[#This Row],[Nom]]),"",MAX(0,MIN(EOMONTH(H$1,0),$E18)-MAX(EOMONTH(H$1,-1),$D18-1))))</f>
        <v/>
      </c>
      <c r="I18" s="9" t="str">
        <f ca="1">IF(MONTH(TODAY())&lt;MONTH(I$1),"",IF(ISBLANK(Tableau8[[#This Row],[Nom]]),"",MAX(0,MIN(EOMONTH(I$1,0),$E18)-MAX(EOMONTH(I$1,-1),$D18-1))))</f>
        <v/>
      </c>
      <c r="J18" s="9" t="str">
        <f ca="1">IF(MONTH(TODAY())&lt;MONTH(J$1),"",IF(ISBLANK(Tableau8[[#This Row],[Nom]]),"",MAX(0,MIN(EOMONTH(J$1,0),$E18)-MAX(EOMONTH(J$1,-1),$D18-1))))</f>
        <v/>
      </c>
      <c r="K18" s="9" t="str">
        <f ca="1">IF(MONTH(TODAY())&lt;MONTH(K$1),"",IF(ISBLANK(Tableau8[[#This Row],[Nom]]),"",MAX(0,MIN(EOMONTH(K$1,0),$E18)-MAX(EOMONTH(K$1,-1),$D18-1))))</f>
        <v/>
      </c>
      <c r="L18" s="9" t="str">
        <f ca="1">IF(MONTH(TODAY())&lt;MONTH(L$1),"",IF(ISBLANK(Tableau8[[#This Row],[Nom]]),"",MAX(0,MIN(EOMONTH(L$1,0),$E18)-MAX(EOMONTH(L$1,-1),$D18-1))))</f>
        <v/>
      </c>
      <c r="M18" s="9" t="str">
        <f ca="1">IF(MONTH(TODAY())&lt;MONTH(M$1),"",IF(ISBLANK(Tableau8[[#This Row],[Nom]]),"",MAX(0,MIN(EOMONTH(M$1,0),$E18)-MAX(EOMONTH(M$1,-1),$D18-1))))</f>
        <v/>
      </c>
      <c r="N18" s="9" t="str">
        <f ca="1">IF(MONTH(TODAY())&lt;MONTH(N$1),"",IF(ISBLANK(Tableau8[[#This Row],[Nom]]),"",MAX(0,MIN(EOMONTH(N$1,0),$E18)-MAX(EOMONTH(N$1,-1),$D18-1))))</f>
        <v/>
      </c>
      <c r="O18" s="9" t="str">
        <f ca="1">IF(MONTH(TODAY())&lt;MONTH(O$1),"",IF(ISBLANK(Tableau8[[#This Row],[Nom]]),"",MAX(0,MIN(EOMONTH(O$1,0),$E18)-MAX(EOMONTH(O$1,-1),$D18-1))))</f>
        <v/>
      </c>
      <c r="P18" s="9" t="str">
        <f ca="1">IF(MONTH(TODAY())&lt;MONTH(P$1),"",IF(ISBLANK(Tableau8[[#This Row],[Nom]]),"",MAX(0,MIN(EOMONTH(P$1,0),$E18)-MAX(EOMONTH(P$1,-1),$D18-1))))</f>
        <v/>
      </c>
      <c r="Q18" s="9" t="str">
        <f ca="1">IF(MONTH(TODAY())&lt;MONTH(Q$1),"",IF(ISBLANK(Tableau8[[#This Row],[Nom]]),"",MAX(0,MIN(EOMONTH(Q$1,0),$E18)-MAX(EOMONTH(Q$1,-1),$D18-1))))</f>
        <v/>
      </c>
      <c r="R18" s="10">
        <f t="shared" ca="1" si="0"/>
        <v>28</v>
      </c>
    </row>
    <row r="19" spans="1:18" x14ac:dyDescent="0.25">
      <c r="A19" s="7" t="s">
        <v>21</v>
      </c>
      <c r="B19" s="7" t="s">
        <v>21</v>
      </c>
      <c r="C19" s="8">
        <v>37728</v>
      </c>
      <c r="D19" s="8">
        <v>44069</v>
      </c>
      <c r="E19" s="8"/>
      <c r="F19" s="9">
        <f ca="1">IF(MONTH(TODAY())&lt;MONTH(F$1),"",IF(ISBLANK(Tableau8[[#This Row],[Nom]]),"",MAX(0,MIN(EOMONTH(F$1,0),$E19)-MAX(EOMONTH(F$1,-1),$D19-1))))</f>
        <v>0</v>
      </c>
      <c r="G19" s="9">
        <f ca="1">IF(MONTH(TODAY())&lt;MONTH(G$1),"",IF(ISBLANK(Tableau8[[#This Row],[Nom]]),"",MAX(0,MIN(EOMONTH(G$1,0),$E19)-MAX(EOMONTH(G$1,-1),$D19-1))))</f>
        <v>28</v>
      </c>
      <c r="H19" s="9" t="str">
        <f ca="1">IF(MONTH(TODAY())&lt;MONTH(H$1),"",IF(ISBLANK(Tableau8[[#This Row],[Nom]]),"",MAX(0,MIN(EOMONTH(H$1,0),$E19)-MAX(EOMONTH(H$1,-1),$D19-1))))</f>
        <v/>
      </c>
      <c r="I19" s="9" t="str">
        <f ca="1">IF(MONTH(TODAY())&lt;MONTH(I$1),"",IF(ISBLANK(Tableau8[[#This Row],[Nom]]),"",MAX(0,MIN(EOMONTH(I$1,0),$E19)-MAX(EOMONTH(I$1,-1),$D19-1))))</f>
        <v/>
      </c>
      <c r="J19" s="9" t="str">
        <f ca="1">IF(MONTH(TODAY())&lt;MONTH(J$1),"",IF(ISBLANK(Tableau8[[#This Row],[Nom]]),"",MAX(0,MIN(EOMONTH(J$1,0),$E19)-MAX(EOMONTH(J$1,-1),$D19-1))))</f>
        <v/>
      </c>
      <c r="K19" s="9" t="str">
        <f ca="1">IF(MONTH(TODAY())&lt;MONTH(K$1),"",IF(ISBLANK(Tableau8[[#This Row],[Nom]]),"",MAX(0,MIN(EOMONTH(K$1,0),$E19)-MAX(EOMONTH(K$1,-1),$D19-1))))</f>
        <v/>
      </c>
      <c r="L19" s="9" t="str">
        <f ca="1">IF(MONTH(TODAY())&lt;MONTH(L$1),"",IF(ISBLANK(Tableau8[[#This Row],[Nom]]),"",MAX(0,MIN(EOMONTH(L$1,0),$E19)-MAX(EOMONTH(L$1,-1),$D19-1))))</f>
        <v/>
      </c>
      <c r="M19" s="9" t="str">
        <f ca="1">IF(MONTH(TODAY())&lt;MONTH(M$1),"",IF(ISBLANK(Tableau8[[#This Row],[Nom]]),"",MAX(0,MIN(EOMONTH(M$1,0),$E19)-MAX(EOMONTH(M$1,-1),$D19-1))))</f>
        <v/>
      </c>
      <c r="N19" s="9" t="str">
        <f ca="1">IF(MONTH(TODAY())&lt;MONTH(N$1),"",IF(ISBLANK(Tableau8[[#This Row],[Nom]]),"",MAX(0,MIN(EOMONTH(N$1,0),$E19)-MAX(EOMONTH(N$1,-1),$D19-1))))</f>
        <v/>
      </c>
      <c r="O19" s="9" t="str">
        <f ca="1">IF(MONTH(TODAY())&lt;MONTH(O$1),"",IF(ISBLANK(Tableau8[[#This Row],[Nom]]),"",MAX(0,MIN(EOMONTH(O$1,0),$E19)-MAX(EOMONTH(O$1,-1),$D19-1))))</f>
        <v/>
      </c>
      <c r="P19" s="9" t="str">
        <f ca="1">IF(MONTH(TODAY())&lt;MONTH(P$1),"",IF(ISBLANK(Tableau8[[#This Row],[Nom]]),"",MAX(0,MIN(EOMONTH(P$1,0),$E19)-MAX(EOMONTH(P$1,-1),$D19-1))))</f>
        <v/>
      </c>
      <c r="Q19" s="9" t="str">
        <f ca="1">IF(MONTH(TODAY())&lt;MONTH(Q$1),"",IF(ISBLANK(Tableau8[[#This Row],[Nom]]),"",MAX(0,MIN(EOMONTH(Q$1,0),$E19)-MAX(EOMONTH(Q$1,-1),$D19-1))))</f>
        <v/>
      </c>
      <c r="R19" s="10">
        <f t="shared" ca="1" si="0"/>
        <v>28</v>
      </c>
    </row>
    <row r="20" spans="1:18" x14ac:dyDescent="0.25">
      <c r="A20" s="7" t="s">
        <v>21</v>
      </c>
      <c r="B20" s="7" t="s">
        <v>21</v>
      </c>
      <c r="C20" s="8">
        <v>39191</v>
      </c>
      <c r="D20" s="8">
        <v>44481</v>
      </c>
      <c r="E20" s="8"/>
      <c r="F20" s="9">
        <f ca="1">IF(MONTH(TODAY())&lt;MONTH(F$1),"",IF(ISBLANK(Tableau8[[#This Row],[Nom]]),"",MAX(0,MIN(EOMONTH(F$1,0),$E20)-MAX(EOMONTH(F$1,-1),$D20-1))))</f>
        <v>0</v>
      </c>
      <c r="G20" s="9">
        <f ca="1">IF(MONTH(TODAY())&lt;MONTH(G$1),"",IF(ISBLANK(Tableau8[[#This Row],[Nom]]),"",MAX(0,MIN(EOMONTH(G$1,0),$E20)-MAX(EOMONTH(G$1,-1),$D20-1))))</f>
        <v>28</v>
      </c>
      <c r="H20" s="9" t="str">
        <f ca="1">IF(MONTH(TODAY())&lt;MONTH(H$1),"",IF(ISBLANK(Tableau8[[#This Row],[Nom]]),"",MAX(0,MIN(EOMONTH(H$1,0),$E20)-MAX(EOMONTH(H$1,-1),$D20-1))))</f>
        <v/>
      </c>
      <c r="I20" s="9" t="str">
        <f ca="1">IF(MONTH(TODAY())&lt;MONTH(I$1),"",IF(ISBLANK(Tableau8[[#This Row],[Nom]]),"",MAX(0,MIN(EOMONTH(I$1,0),$E20)-MAX(EOMONTH(I$1,-1),$D20-1))))</f>
        <v/>
      </c>
      <c r="J20" s="9" t="str">
        <f ca="1">IF(MONTH(TODAY())&lt;MONTH(J$1),"",IF(ISBLANK(Tableau8[[#This Row],[Nom]]),"",MAX(0,MIN(EOMONTH(J$1,0),$E20)-MAX(EOMONTH(J$1,-1),$D20-1))))</f>
        <v/>
      </c>
      <c r="K20" s="9" t="str">
        <f ca="1">IF(MONTH(TODAY())&lt;MONTH(K$1),"",IF(ISBLANK(Tableau8[[#This Row],[Nom]]),"",MAX(0,MIN(EOMONTH(K$1,0),$E20)-MAX(EOMONTH(K$1,-1),$D20-1))))</f>
        <v/>
      </c>
      <c r="L20" s="9" t="str">
        <f ca="1">IF(MONTH(TODAY())&lt;MONTH(L$1),"",IF(ISBLANK(Tableau8[[#This Row],[Nom]]),"",MAX(0,MIN(EOMONTH(L$1,0),$E20)-MAX(EOMONTH(L$1,-1),$D20-1))))</f>
        <v/>
      </c>
      <c r="M20" s="9" t="str">
        <f ca="1">IF(MONTH(TODAY())&lt;MONTH(M$1),"",IF(ISBLANK(Tableau8[[#This Row],[Nom]]),"",MAX(0,MIN(EOMONTH(M$1,0),$E20)-MAX(EOMONTH(M$1,-1),$D20-1))))</f>
        <v/>
      </c>
      <c r="N20" s="9" t="str">
        <f ca="1">IF(MONTH(TODAY())&lt;MONTH(N$1),"",IF(ISBLANK(Tableau8[[#This Row],[Nom]]),"",MAX(0,MIN(EOMONTH(N$1,0),$E20)-MAX(EOMONTH(N$1,-1),$D20-1))))</f>
        <v/>
      </c>
      <c r="O20" s="9" t="str">
        <f ca="1">IF(MONTH(TODAY())&lt;MONTH(O$1),"",IF(ISBLANK(Tableau8[[#This Row],[Nom]]),"",MAX(0,MIN(EOMONTH(O$1,0),$E20)-MAX(EOMONTH(O$1,-1),$D20-1))))</f>
        <v/>
      </c>
      <c r="P20" s="9" t="str">
        <f ca="1">IF(MONTH(TODAY())&lt;MONTH(P$1),"",IF(ISBLANK(Tableau8[[#This Row],[Nom]]),"",MAX(0,MIN(EOMONTH(P$1,0),$E20)-MAX(EOMONTH(P$1,-1),$D20-1))))</f>
        <v/>
      </c>
      <c r="Q20" s="9" t="str">
        <f ca="1">IF(MONTH(TODAY())&lt;MONTH(Q$1),"",IF(ISBLANK(Tableau8[[#This Row],[Nom]]),"",MAX(0,MIN(EOMONTH(Q$1,0),$E20)-MAX(EOMONTH(Q$1,-1),$D20-1))))</f>
        <v/>
      </c>
      <c r="R20" s="10">
        <f t="shared" ca="1" si="0"/>
        <v>28</v>
      </c>
    </row>
    <row r="21" spans="1:18" x14ac:dyDescent="0.25">
      <c r="A21" s="7" t="s">
        <v>21</v>
      </c>
      <c r="B21" s="7" t="s">
        <v>21</v>
      </c>
      <c r="C21" s="8">
        <v>38758</v>
      </c>
      <c r="D21" s="8">
        <v>44288</v>
      </c>
      <c r="E21" s="8"/>
      <c r="F21" s="9">
        <f ca="1">IF(MONTH(TODAY())&lt;MONTH(F$1),"",IF(ISBLANK(Tableau8[[#This Row],[Nom]]),"",MAX(0,MIN(EOMONTH(F$1,0),$E21)-MAX(EOMONTH(F$1,-1),$D21-1))))</f>
        <v>0</v>
      </c>
      <c r="G21" s="9">
        <f ca="1">IF(MONTH(TODAY())&lt;MONTH(G$1),"",IF(ISBLANK(Tableau8[[#This Row],[Nom]]),"",MAX(0,MIN(EOMONTH(G$1,0),$E21)-MAX(EOMONTH(G$1,-1),$D21-1))))</f>
        <v>28</v>
      </c>
      <c r="H21" s="9" t="str">
        <f ca="1">IF(MONTH(TODAY())&lt;MONTH(H$1),"",IF(ISBLANK(Tableau8[[#This Row],[Nom]]),"",MAX(0,MIN(EOMONTH(H$1,0),$E21)-MAX(EOMONTH(H$1,-1),$D21-1))))</f>
        <v/>
      </c>
      <c r="I21" s="9" t="str">
        <f ca="1">IF(MONTH(TODAY())&lt;MONTH(I$1),"",IF(ISBLANK(Tableau8[[#This Row],[Nom]]),"",MAX(0,MIN(EOMONTH(I$1,0),$E21)-MAX(EOMONTH(I$1,-1),$D21-1))))</f>
        <v/>
      </c>
      <c r="J21" s="9" t="str">
        <f ca="1">IF(MONTH(TODAY())&lt;MONTH(J$1),"",IF(ISBLANK(Tableau8[[#This Row],[Nom]]),"",MAX(0,MIN(EOMONTH(J$1,0),$E21)-MAX(EOMONTH(J$1,-1),$D21-1))))</f>
        <v/>
      </c>
      <c r="K21" s="9" t="str">
        <f ca="1">IF(MONTH(TODAY())&lt;MONTH(K$1),"",IF(ISBLANK(Tableau8[[#This Row],[Nom]]),"",MAX(0,MIN(EOMONTH(K$1,0),$E21)-MAX(EOMONTH(K$1,-1),$D21-1))))</f>
        <v/>
      </c>
      <c r="L21" s="9" t="str">
        <f ca="1">IF(MONTH(TODAY())&lt;MONTH(L$1),"",IF(ISBLANK(Tableau8[[#This Row],[Nom]]),"",MAX(0,MIN(EOMONTH(L$1,0),$E21)-MAX(EOMONTH(L$1,-1),$D21-1))))</f>
        <v/>
      </c>
      <c r="M21" s="9" t="str">
        <f ca="1">IF(MONTH(TODAY())&lt;MONTH(M$1),"",IF(ISBLANK(Tableau8[[#This Row],[Nom]]),"",MAX(0,MIN(EOMONTH(M$1,0),$E21)-MAX(EOMONTH(M$1,-1),$D21-1))))</f>
        <v/>
      </c>
      <c r="N21" s="9" t="str">
        <f ca="1">IF(MONTH(TODAY())&lt;MONTH(N$1),"",IF(ISBLANK(Tableau8[[#This Row],[Nom]]),"",MAX(0,MIN(EOMONTH(N$1,0),$E21)-MAX(EOMONTH(N$1,-1),$D21-1))))</f>
        <v/>
      </c>
      <c r="O21" s="9" t="str">
        <f ca="1">IF(MONTH(TODAY())&lt;MONTH(O$1),"",IF(ISBLANK(Tableau8[[#This Row],[Nom]]),"",MAX(0,MIN(EOMONTH(O$1,0),$E21)-MAX(EOMONTH(O$1,-1),$D21-1))))</f>
        <v/>
      </c>
      <c r="P21" s="9" t="str">
        <f ca="1">IF(MONTH(TODAY())&lt;MONTH(P$1),"",IF(ISBLANK(Tableau8[[#This Row],[Nom]]),"",MAX(0,MIN(EOMONTH(P$1,0),$E21)-MAX(EOMONTH(P$1,-1),$D21-1))))</f>
        <v/>
      </c>
      <c r="Q21" s="9" t="str">
        <f ca="1">IF(MONTH(TODAY())&lt;MONTH(Q$1),"",IF(ISBLANK(Tableau8[[#This Row],[Nom]]),"",MAX(0,MIN(EOMONTH(Q$1,0),$E21)-MAX(EOMONTH(Q$1,-1),$D21-1))))</f>
        <v/>
      </c>
      <c r="R21" s="10">
        <f t="shared" ca="1" si="0"/>
        <v>28</v>
      </c>
    </row>
    <row r="22" spans="1:18" x14ac:dyDescent="0.25">
      <c r="A22" s="7" t="s">
        <v>21</v>
      </c>
      <c r="B22" s="7" t="s">
        <v>21</v>
      </c>
      <c r="C22" s="8">
        <v>38292</v>
      </c>
      <c r="D22" s="8">
        <v>44407</v>
      </c>
      <c r="E22" s="8"/>
      <c r="F22" s="9">
        <f ca="1">IF(MONTH(TODAY())&lt;MONTH(F$1),"",IF(ISBLANK(Tableau8[[#This Row],[Nom]]),"",MAX(0,MIN(EOMONTH(F$1,0),$E22)-MAX(EOMONTH(F$1,-1),$D22-1))))</f>
        <v>0</v>
      </c>
      <c r="G22" s="9">
        <f ca="1">IF(MONTH(TODAY())&lt;MONTH(G$1),"",IF(ISBLANK(Tableau8[[#This Row],[Nom]]),"",MAX(0,MIN(EOMONTH(G$1,0),$E22)-MAX(EOMONTH(G$1,-1),$D22-1))))</f>
        <v>28</v>
      </c>
      <c r="H22" s="9" t="str">
        <f ca="1">IF(MONTH(TODAY())&lt;MONTH(H$1),"",IF(ISBLANK(Tableau8[[#This Row],[Nom]]),"",MAX(0,MIN(EOMONTH(H$1,0),$E22)-MAX(EOMONTH(H$1,-1),$D22-1))))</f>
        <v/>
      </c>
      <c r="I22" s="9" t="str">
        <f ca="1">IF(MONTH(TODAY())&lt;MONTH(I$1),"",IF(ISBLANK(Tableau8[[#This Row],[Nom]]),"",MAX(0,MIN(EOMONTH(I$1,0),$E22)-MAX(EOMONTH(I$1,-1),$D22-1))))</f>
        <v/>
      </c>
      <c r="J22" s="9" t="str">
        <f ca="1">IF(MONTH(TODAY())&lt;MONTH(J$1),"",IF(ISBLANK(Tableau8[[#This Row],[Nom]]),"",MAX(0,MIN(EOMONTH(J$1,0),$E22)-MAX(EOMONTH(J$1,-1),$D22-1))))</f>
        <v/>
      </c>
      <c r="K22" s="9" t="str">
        <f ca="1">IF(MONTH(TODAY())&lt;MONTH(K$1),"",IF(ISBLANK(Tableau8[[#This Row],[Nom]]),"",MAX(0,MIN(EOMONTH(K$1,0),$E22)-MAX(EOMONTH(K$1,-1),$D22-1))))</f>
        <v/>
      </c>
      <c r="L22" s="9" t="str">
        <f ca="1">IF(MONTH(TODAY())&lt;MONTH(L$1),"",IF(ISBLANK(Tableau8[[#This Row],[Nom]]),"",MAX(0,MIN(EOMONTH(L$1,0),$E22)-MAX(EOMONTH(L$1,-1),$D22-1))))</f>
        <v/>
      </c>
      <c r="M22" s="9" t="str">
        <f ca="1">IF(MONTH(TODAY())&lt;MONTH(M$1),"",IF(ISBLANK(Tableau8[[#This Row],[Nom]]),"",MAX(0,MIN(EOMONTH(M$1,0),$E22)-MAX(EOMONTH(M$1,-1),$D22-1))))</f>
        <v/>
      </c>
      <c r="N22" s="9" t="str">
        <f ca="1">IF(MONTH(TODAY())&lt;MONTH(N$1),"",IF(ISBLANK(Tableau8[[#This Row],[Nom]]),"",MAX(0,MIN(EOMONTH(N$1,0),$E22)-MAX(EOMONTH(N$1,-1),$D22-1))))</f>
        <v/>
      </c>
      <c r="O22" s="9" t="str">
        <f ca="1">IF(MONTH(TODAY())&lt;MONTH(O$1),"",IF(ISBLANK(Tableau8[[#This Row],[Nom]]),"",MAX(0,MIN(EOMONTH(O$1,0),$E22)-MAX(EOMONTH(O$1,-1),$D22-1))))</f>
        <v/>
      </c>
      <c r="P22" s="9" t="str">
        <f ca="1">IF(MONTH(TODAY())&lt;MONTH(P$1),"",IF(ISBLANK(Tableau8[[#This Row],[Nom]]),"",MAX(0,MIN(EOMONTH(P$1,0),$E22)-MAX(EOMONTH(P$1,-1),$D22-1))))</f>
        <v/>
      </c>
      <c r="Q22" s="9" t="str">
        <f ca="1">IF(MONTH(TODAY())&lt;MONTH(Q$1),"",IF(ISBLANK(Tableau8[[#This Row],[Nom]]),"",MAX(0,MIN(EOMONTH(Q$1,0),$E22)-MAX(EOMONTH(Q$1,-1),$D22-1))))</f>
        <v/>
      </c>
      <c r="R22" s="10">
        <f t="shared" ca="1" si="0"/>
        <v>28</v>
      </c>
    </row>
    <row r="23" spans="1:18" x14ac:dyDescent="0.25">
      <c r="A23" s="7" t="s">
        <v>21</v>
      </c>
      <c r="B23" s="7" t="s">
        <v>21</v>
      </c>
      <c r="C23" s="8">
        <v>38704</v>
      </c>
      <c r="D23" s="8">
        <v>44385</v>
      </c>
      <c r="E23" s="8"/>
      <c r="F23" s="9">
        <f ca="1">IF(MONTH(TODAY())&lt;MONTH(F$1),"",IF(ISBLANK(Tableau8[[#This Row],[Nom]]),"",MAX(0,MIN(EOMONTH(F$1,0),$E23)-MAX(EOMONTH(F$1,-1),$D23-1))))</f>
        <v>0</v>
      </c>
      <c r="G23" s="9">
        <f ca="1">IF(MONTH(TODAY())&lt;MONTH(G$1),"",IF(ISBLANK(Tableau8[[#This Row],[Nom]]),"",MAX(0,MIN(EOMONTH(G$1,0),$E23)-MAX(EOMONTH(G$1,-1),$D23-1))))</f>
        <v>28</v>
      </c>
      <c r="H23" s="9" t="str">
        <f ca="1">IF(MONTH(TODAY())&lt;MONTH(H$1),"",IF(ISBLANK(Tableau8[[#This Row],[Nom]]),"",MAX(0,MIN(EOMONTH(H$1,0),$E23)-MAX(EOMONTH(H$1,-1),$D23-1))))</f>
        <v/>
      </c>
      <c r="I23" s="9" t="str">
        <f ca="1">IF(MONTH(TODAY())&lt;MONTH(I$1),"",IF(ISBLANK(Tableau8[[#This Row],[Nom]]),"",MAX(0,MIN(EOMONTH(I$1,0),$E23)-MAX(EOMONTH(I$1,-1),$D23-1))))</f>
        <v/>
      </c>
      <c r="J23" s="9" t="str">
        <f ca="1">IF(MONTH(TODAY())&lt;MONTH(J$1),"",IF(ISBLANK(Tableau8[[#This Row],[Nom]]),"",MAX(0,MIN(EOMONTH(J$1,0),$E23)-MAX(EOMONTH(J$1,-1),$D23-1))))</f>
        <v/>
      </c>
      <c r="K23" s="9" t="str">
        <f ca="1">IF(MONTH(TODAY())&lt;MONTH(K$1),"",IF(ISBLANK(Tableau8[[#This Row],[Nom]]),"",MAX(0,MIN(EOMONTH(K$1,0),$E23)-MAX(EOMONTH(K$1,-1),$D23-1))))</f>
        <v/>
      </c>
      <c r="L23" s="9" t="str">
        <f ca="1">IF(MONTH(TODAY())&lt;MONTH(L$1),"",IF(ISBLANK(Tableau8[[#This Row],[Nom]]),"",MAX(0,MIN(EOMONTH(L$1,0),$E23)-MAX(EOMONTH(L$1,-1),$D23-1))))</f>
        <v/>
      </c>
      <c r="M23" s="9" t="str">
        <f ca="1">IF(MONTH(TODAY())&lt;MONTH(M$1),"",IF(ISBLANK(Tableau8[[#This Row],[Nom]]),"",MAX(0,MIN(EOMONTH(M$1,0),$E23)-MAX(EOMONTH(M$1,-1),$D23-1))))</f>
        <v/>
      </c>
      <c r="N23" s="9" t="str">
        <f ca="1">IF(MONTH(TODAY())&lt;MONTH(N$1),"",IF(ISBLANK(Tableau8[[#This Row],[Nom]]),"",MAX(0,MIN(EOMONTH(N$1,0),$E23)-MAX(EOMONTH(N$1,-1),$D23-1))))</f>
        <v/>
      </c>
      <c r="O23" s="9" t="str">
        <f ca="1">IF(MONTH(TODAY())&lt;MONTH(O$1),"",IF(ISBLANK(Tableau8[[#This Row],[Nom]]),"",MAX(0,MIN(EOMONTH(O$1,0),$E23)-MAX(EOMONTH(O$1,-1),$D23-1))))</f>
        <v/>
      </c>
      <c r="P23" s="9" t="str">
        <f ca="1">IF(MONTH(TODAY())&lt;MONTH(P$1),"",IF(ISBLANK(Tableau8[[#This Row],[Nom]]),"",MAX(0,MIN(EOMONTH(P$1,0),$E23)-MAX(EOMONTH(P$1,-1),$D23-1))))</f>
        <v/>
      </c>
      <c r="Q23" s="9" t="str">
        <f ca="1">IF(MONTH(TODAY())&lt;MONTH(Q$1),"",IF(ISBLANK(Tableau8[[#This Row],[Nom]]),"",MAX(0,MIN(EOMONTH(Q$1,0),$E23)-MAX(EOMONTH(Q$1,-1),$D23-1))))</f>
        <v/>
      </c>
      <c r="R23" s="10">
        <f t="shared" ca="1" si="0"/>
        <v>28</v>
      </c>
    </row>
    <row r="24" spans="1:18" x14ac:dyDescent="0.25">
      <c r="A24" s="7" t="s">
        <v>21</v>
      </c>
      <c r="B24" s="7" t="s">
        <v>21</v>
      </c>
      <c r="C24" s="8">
        <v>39069</v>
      </c>
      <c r="D24" s="8">
        <v>44537</v>
      </c>
      <c r="E24" s="8"/>
      <c r="F24" s="9">
        <f ca="1">IF(MONTH(TODAY())&lt;MONTH(F$1),"",IF(ISBLANK(Tableau8[[#This Row],[Nom]]),"",MAX(0,MIN(EOMONTH(F$1,0),$E24)-MAX(EOMONTH(F$1,-1),$D24-1))))</f>
        <v>0</v>
      </c>
      <c r="G24" s="9">
        <f ca="1">IF(MONTH(TODAY())&lt;MONTH(G$1),"",IF(ISBLANK(Tableau8[[#This Row],[Nom]]),"",MAX(0,MIN(EOMONTH(G$1,0),$E24)-MAX(EOMONTH(G$1,-1),$D24-1))))</f>
        <v>28</v>
      </c>
      <c r="H24" s="9" t="str">
        <f ca="1">IF(MONTH(TODAY())&lt;MONTH(H$1),"",IF(ISBLANK(Tableau8[[#This Row],[Nom]]),"",MAX(0,MIN(EOMONTH(H$1,0),$E24)-MAX(EOMONTH(H$1,-1),$D24-1))))</f>
        <v/>
      </c>
      <c r="I24" s="9" t="str">
        <f ca="1">IF(MONTH(TODAY())&lt;MONTH(I$1),"",IF(ISBLANK(Tableau8[[#This Row],[Nom]]),"",MAX(0,MIN(EOMONTH(I$1,0),$E24)-MAX(EOMONTH(I$1,-1),$D24-1))))</f>
        <v/>
      </c>
      <c r="J24" s="9" t="str">
        <f ca="1">IF(MONTH(TODAY())&lt;MONTH(J$1),"",IF(ISBLANK(Tableau8[[#This Row],[Nom]]),"",MAX(0,MIN(EOMONTH(J$1,0),$E24)-MAX(EOMONTH(J$1,-1),$D24-1))))</f>
        <v/>
      </c>
      <c r="K24" s="9" t="str">
        <f ca="1">IF(MONTH(TODAY())&lt;MONTH(K$1),"",IF(ISBLANK(Tableau8[[#This Row],[Nom]]),"",MAX(0,MIN(EOMONTH(K$1,0),$E24)-MAX(EOMONTH(K$1,-1),$D24-1))))</f>
        <v/>
      </c>
      <c r="L24" s="9" t="str">
        <f ca="1">IF(MONTH(TODAY())&lt;MONTH(L$1),"",IF(ISBLANK(Tableau8[[#This Row],[Nom]]),"",MAX(0,MIN(EOMONTH(L$1,0),$E24)-MAX(EOMONTH(L$1,-1),$D24-1))))</f>
        <v/>
      </c>
      <c r="M24" s="9" t="str">
        <f ca="1">IF(MONTH(TODAY())&lt;MONTH(M$1),"",IF(ISBLANK(Tableau8[[#This Row],[Nom]]),"",MAX(0,MIN(EOMONTH(M$1,0),$E24)-MAX(EOMONTH(M$1,-1),$D24-1))))</f>
        <v/>
      </c>
      <c r="N24" s="9" t="str">
        <f ca="1">IF(MONTH(TODAY())&lt;MONTH(N$1),"",IF(ISBLANK(Tableau8[[#This Row],[Nom]]),"",MAX(0,MIN(EOMONTH(N$1,0),$E24)-MAX(EOMONTH(N$1,-1),$D24-1))))</f>
        <v/>
      </c>
      <c r="O24" s="9" t="str">
        <f ca="1">IF(MONTH(TODAY())&lt;MONTH(O$1),"",IF(ISBLANK(Tableau8[[#This Row],[Nom]]),"",MAX(0,MIN(EOMONTH(O$1,0),$E24)-MAX(EOMONTH(O$1,-1),$D24-1))))</f>
        <v/>
      </c>
      <c r="P24" s="9" t="str">
        <f ca="1">IF(MONTH(TODAY())&lt;MONTH(P$1),"",IF(ISBLANK(Tableau8[[#This Row],[Nom]]),"",MAX(0,MIN(EOMONTH(P$1,0),$E24)-MAX(EOMONTH(P$1,-1),$D24-1))))</f>
        <v/>
      </c>
      <c r="Q24" s="9" t="str">
        <f ca="1">IF(MONTH(TODAY())&lt;MONTH(Q$1),"",IF(ISBLANK(Tableau8[[#This Row],[Nom]]),"",MAX(0,MIN(EOMONTH(Q$1,0),$E24)-MAX(EOMONTH(Q$1,-1),$D24-1))))</f>
        <v/>
      </c>
      <c r="R24" s="10">
        <f t="shared" ca="1" si="0"/>
        <v>28</v>
      </c>
    </row>
    <row r="25" spans="1:18" x14ac:dyDescent="0.25">
      <c r="A25" s="7" t="s">
        <v>21</v>
      </c>
      <c r="B25" s="7" t="s">
        <v>21</v>
      </c>
      <c r="C25" s="8">
        <v>38333</v>
      </c>
      <c r="D25" s="8">
        <v>44236</v>
      </c>
      <c r="E25" s="8"/>
      <c r="F25" s="9">
        <f ca="1">IF(MONTH(TODAY())&lt;MONTH(F$1),"",IF(ISBLANK(Tableau8[[#This Row],[Nom]]),"",MAX(0,MIN(EOMONTH(F$1,0),$E25)-MAX(EOMONTH(F$1,-1),$D25-1))))</f>
        <v>0</v>
      </c>
      <c r="G25" s="9">
        <f ca="1">IF(MONTH(TODAY())&lt;MONTH(G$1),"",IF(ISBLANK(Tableau8[[#This Row],[Nom]]),"",MAX(0,MIN(EOMONTH(G$1,0),$E25)-MAX(EOMONTH(G$1,-1),$D25-1))))</f>
        <v>28</v>
      </c>
      <c r="H25" s="9" t="str">
        <f ca="1">IF(MONTH(TODAY())&lt;MONTH(H$1),"",IF(ISBLANK(Tableau8[[#This Row],[Nom]]),"",MAX(0,MIN(EOMONTH(H$1,0),$E25)-MAX(EOMONTH(H$1,-1),$D25-1))))</f>
        <v/>
      </c>
      <c r="I25" s="9" t="str">
        <f ca="1">IF(MONTH(TODAY())&lt;MONTH(I$1),"",IF(ISBLANK(Tableau8[[#This Row],[Nom]]),"",MAX(0,MIN(EOMONTH(I$1,0),$E25)-MAX(EOMONTH(I$1,-1),$D25-1))))</f>
        <v/>
      </c>
      <c r="J25" s="9" t="str">
        <f ca="1">IF(MONTH(TODAY())&lt;MONTH(J$1),"",IF(ISBLANK(Tableau8[[#This Row],[Nom]]),"",MAX(0,MIN(EOMONTH(J$1,0),$E25)-MAX(EOMONTH(J$1,-1),$D25-1))))</f>
        <v/>
      </c>
      <c r="K25" s="9" t="str">
        <f ca="1">IF(MONTH(TODAY())&lt;MONTH(K$1),"",IF(ISBLANK(Tableau8[[#This Row],[Nom]]),"",MAX(0,MIN(EOMONTH(K$1,0),$E25)-MAX(EOMONTH(K$1,-1),$D25-1))))</f>
        <v/>
      </c>
      <c r="L25" s="9" t="str">
        <f ca="1">IF(MONTH(TODAY())&lt;MONTH(L$1),"",IF(ISBLANK(Tableau8[[#This Row],[Nom]]),"",MAX(0,MIN(EOMONTH(L$1,0),$E25)-MAX(EOMONTH(L$1,-1),$D25-1))))</f>
        <v/>
      </c>
      <c r="M25" s="9" t="str">
        <f ca="1">IF(MONTH(TODAY())&lt;MONTH(M$1),"",IF(ISBLANK(Tableau8[[#This Row],[Nom]]),"",MAX(0,MIN(EOMONTH(M$1,0),$E25)-MAX(EOMONTH(M$1,-1),$D25-1))))</f>
        <v/>
      </c>
      <c r="N25" s="9" t="str">
        <f ca="1">IF(MONTH(TODAY())&lt;MONTH(N$1),"",IF(ISBLANK(Tableau8[[#This Row],[Nom]]),"",MAX(0,MIN(EOMONTH(N$1,0),$E25)-MAX(EOMONTH(N$1,-1),$D25-1))))</f>
        <v/>
      </c>
      <c r="O25" s="9" t="str">
        <f ca="1">IF(MONTH(TODAY())&lt;MONTH(O$1),"",IF(ISBLANK(Tableau8[[#This Row],[Nom]]),"",MAX(0,MIN(EOMONTH(O$1,0),$E25)-MAX(EOMONTH(O$1,-1),$D25-1))))</f>
        <v/>
      </c>
      <c r="P25" s="9" t="str">
        <f ca="1">IF(MONTH(TODAY())&lt;MONTH(P$1),"",IF(ISBLANK(Tableau8[[#This Row],[Nom]]),"",MAX(0,MIN(EOMONTH(P$1,0),$E25)-MAX(EOMONTH(P$1,-1),$D25-1))))</f>
        <v/>
      </c>
      <c r="Q25" s="9" t="str">
        <f ca="1">IF(MONTH(TODAY())&lt;MONTH(Q$1),"",IF(ISBLANK(Tableau8[[#This Row],[Nom]]),"",MAX(0,MIN(EOMONTH(Q$1,0),$E25)-MAX(EOMONTH(Q$1,-1),$D25-1))))</f>
        <v/>
      </c>
      <c r="R25" s="10">
        <f t="shared" ca="1" si="0"/>
        <v>28</v>
      </c>
    </row>
    <row r="26" spans="1:18" x14ac:dyDescent="0.25">
      <c r="A26" s="7" t="s">
        <v>21</v>
      </c>
      <c r="B26" s="7" t="s">
        <v>21</v>
      </c>
      <c r="C26" s="8">
        <v>38195</v>
      </c>
      <c r="D26" s="8">
        <v>44505</v>
      </c>
      <c r="E26" s="8"/>
      <c r="F26" s="9">
        <f ca="1">IF(MONTH(TODAY())&lt;MONTH(F$1),"",IF(ISBLANK(Tableau8[[#This Row],[Nom]]),"",MAX(0,MIN(EOMONTH(F$1,0),$E26)-MAX(EOMONTH(F$1,-1),$D26-1))))</f>
        <v>0</v>
      </c>
      <c r="G26" s="9">
        <f ca="1">IF(MONTH(TODAY())&lt;MONTH(G$1),"",IF(ISBLANK(Tableau8[[#This Row],[Nom]]),"",MAX(0,MIN(EOMONTH(G$1,0),$E26)-MAX(EOMONTH(G$1,-1),$D26-1))))</f>
        <v>28</v>
      </c>
      <c r="H26" s="9" t="str">
        <f ca="1">IF(MONTH(TODAY())&lt;MONTH(H$1),"",IF(ISBLANK(Tableau8[[#This Row],[Nom]]),"",MAX(0,MIN(EOMONTH(H$1,0),$E26)-MAX(EOMONTH(H$1,-1),$D26-1))))</f>
        <v/>
      </c>
      <c r="I26" s="9" t="str">
        <f ca="1">IF(MONTH(TODAY())&lt;MONTH(I$1),"",IF(ISBLANK(Tableau8[[#This Row],[Nom]]),"",MAX(0,MIN(EOMONTH(I$1,0),$E26)-MAX(EOMONTH(I$1,-1),$D26-1))))</f>
        <v/>
      </c>
      <c r="J26" s="9" t="str">
        <f ca="1">IF(MONTH(TODAY())&lt;MONTH(J$1),"",IF(ISBLANK(Tableau8[[#This Row],[Nom]]),"",MAX(0,MIN(EOMONTH(J$1,0),$E26)-MAX(EOMONTH(J$1,-1),$D26-1))))</f>
        <v/>
      </c>
      <c r="K26" s="9" t="str">
        <f ca="1">IF(MONTH(TODAY())&lt;MONTH(K$1),"",IF(ISBLANK(Tableau8[[#This Row],[Nom]]),"",MAX(0,MIN(EOMONTH(K$1,0),$E26)-MAX(EOMONTH(K$1,-1),$D26-1))))</f>
        <v/>
      </c>
      <c r="L26" s="9" t="str">
        <f ca="1">IF(MONTH(TODAY())&lt;MONTH(L$1),"",IF(ISBLANK(Tableau8[[#This Row],[Nom]]),"",MAX(0,MIN(EOMONTH(L$1,0),$E26)-MAX(EOMONTH(L$1,-1),$D26-1))))</f>
        <v/>
      </c>
      <c r="M26" s="9" t="str">
        <f ca="1">IF(MONTH(TODAY())&lt;MONTH(M$1),"",IF(ISBLANK(Tableau8[[#This Row],[Nom]]),"",MAX(0,MIN(EOMONTH(M$1,0),$E26)-MAX(EOMONTH(M$1,-1),$D26-1))))</f>
        <v/>
      </c>
      <c r="N26" s="9" t="str">
        <f ca="1">IF(MONTH(TODAY())&lt;MONTH(N$1),"",IF(ISBLANK(Tableau8[[#This Row],[Nom]]),"",MAX(0,MIN(EOMONTH(N$1,0),$E26)-MAX(EOMONTH(N$1,-1),$D26-1))))</f>
        <v/>
      </c>
      <c r="O26" s="9" t="str">
        <f ca="1">IF(MONTH(TODAY())&lt;MONTH(O$1),"",IF(ISBLANK(Tableau8[[#This Row],[Nom]]),"",MAX(0,MIN(EOMONTH(O$1,0),$E26)-MAX(EOMONTH(O$1,-1),$D26-1))))</f>
        <v/>
      </c>
      <c r="P26" s="9" t="str">
        <f ca="1">IF(MONTH(TODAY())&lt;MONTH(P$1),"",IF(ISBLANK(Tableau8[[#This Row],[Nom]]),"",MAX(0,MIN(EOMONTH(P$1,0),$E26)-MAX(EOMONTH(P$1,-1),$D26-1))))</f>
        <v/>
      </c>
      <c r="Q26" s="9" t="str">
        <f ca="1">IF(MONTH(TODAY())&lt;MONTH(Q$1),"",IF(ISBLANK(Tableau8[[#This Row],[Nom]]),"",MAX(0,MIN(EOMONTH(Q$1,0),$E26)-MAX(EOMONTH(Q$1,-1),$D26-1))))</f>
        <v/>
      </c>
      <c r="R26" s="10">
        <f t="shared" ca="1" si="0"/>
        <v>28</v>
      </c>
    </row>
    <row r="27" spans="1:18" x14ac:dyDescent="0.25">
      <c r="A27" s="7" t="s">
        <v>21</v>
      </c>
      <c r="B27" s="7" t="s">
        <v>21</v>
      </c>
      <c r="C27" s="8">
        <v>38548</v>
      </c>
      <c r="D27" s="8">
        <v>44281</v>
      </c>
      <c r="E27" s="8"/>
      <c r="F27" s="9">
        <f ca="1">IF(MONTH(TODAY())&lt;MONTH(F$1),"",IF(ISBLANK(Tableau8[[#This Row],[Nom]]),"",MAX(0,MIN(EOMONTH(F$1,0),$E27)-MAX(EOMONTH(F$1,-1),$D27-1))))</f>
        <v>0</v>
      </c>
      <c r="G27" s="9">
        <f ca="1">IF(MONTH(TODAY())&lt;MONTH(G$1),"",IF(ISBLANK(Tableau8[[#This Row],[Nom]]),"",MAX(0,MIN(EOMONTH(G$1,0),$E27)-MAX(EOMONTH(G$1,-1),$D27-1))))</f>
        <v>28</v>
      </c>
      <c r="H27" s="9" t="str">
        <f ca="1">IF(MONTH(TODAY())&lt;MONTH(H$1),"",IF(ISBLANK(Tableau8[[#This Row],[Nom]]),"",MAX(0,MIN(EOMONTH(H$1,0),$E27)-MAX(EOMONTH(H$1,-1),$D27-1))))</f>
        <v/>
      </c>
      <c r="I27" s="9" t="str">
        <f ca="1">IF(MONTH(TODAY())&lt;MONTH(I$1),"",IF(ISBLANK(Tableau8[[#This Row],[Nom]]),"",MAX(0,MIN(EOMONTH(I$1,0),$E27)-MAX(EOMONTH(I$1,-1),$D27-1))))</f>
        <v/>
      </c>
      <c r="J27" s="9" t="str">
        <f ca="1">IF(MONTH(TODAY())&lt;MONTH(J$1),"",IF(ISBLANK(Tableau8[[#This Row],[Nom]]),"",MAX(0,MIN(EOMONTH(J$1,0),$E27)-MAX(EOMONTH(J$1,-1),$D27-1))))</f>
        <v/>
      </c>
      <c r="K27" s="9" t="str">
        <f ca="1">IF(MONTH(TODAY())&lt;MONTH(K$1),"",IF(ISBLANK(Tableau8[[#This Row],[Nom]]),"",MAX(0,MIN(EOMONTH(K$1,0),$E27)-MAX(EOMONTH(K$1,-1),$D27-1))))</f>
        <v/>
      </c>
      <c r="L27" s="9" t="str">
        <f ca="1">IF(MONTH(TODAY())&lt;MONTH(L$1),"",IF(ISBLANK(Tableau8[[#This Row],[Nom]]),"",MAX(0,MIN(EOMONTH(L$1,0),$E27)-MAX(EOMONTH(L$1,-1),$D27-1))))</f>
        <v/>
      </c>
      <c r="M27" s="9" t="str">
        <f ca="1">IF(MONTH(TODAY())&lt;MONTH(M$1),"",IF(ISBLANK(Tableau8[[#This Row],[Nom]]),"",MAX(0,MIN(EOMONTH(M$1,0),$E27)-MAX(EOMONTH(M$1,-1),$D27-1))))</f>
        <v/>
      </c>
      <c r="N27" s="9" t="str">
        <f ca="1">IF(MONTH(TODAY())&lt;MONTH(N$1),"",IF(ISBLANK(Tableau8[[#This Row],[Nom]]),"",MAX(0,MIN(EOMONTH(N$1,0),$E27)-MAX(EOMONTH(N$1,-1),$D27-1))))</f>
        <v/>
      </c>
      <c r="O27" s="9" t="str">
        <f ca="1">IF(MONTH(TODAY())&lt;MONTH(O$1),"",IF(ISBLANK(Tableau8[[#This Row],[Nom]]),"",MAX(0,MIN(EOMONTH(O$1,0),$E27)-MAX(EOMONTH(O$1,-1),$D27-1))))</f>
        <v/>
      </c>
      <c r="P27" s="9" t="str">
        <f ca="1">IF(MONTH(TODAY())&lt;MONTH(P$1),"",IF(ISBLANK(Tableau8[[#This Row],[Nom]]),"",MAX(0,MIN(EOMONTH(P$1,0),$E27)-MAX(EOMONTH(P$1,-1),$D27-1))))</f>
        <v/>
      </c>
      <c r="Q27" s="9" t="str">
        <f ca="1">IF(MONTH(TODAY())&lt;MONTH(Q$1),"",IF(ISBLANK(Tableau8[[#This Row],[Nom]]),"",MAX(0,MIN(EOMONTH(Q$1,0),$E27)-MAX(EOMONTH(Q$1,-1),$D27-1))))</f>
        <v/>
      </c>
      <c r="R27" s="10">
        <f t="shared" ca="1" si="0"/>
        <v>28</v>
      </c>
    </row>
    <row r="28" spans="1:18" x14ac:dyDescent="0.25">
      <c r="A28" s="7" t="s">
        <v>21</v>
      </c>
      <c r="B28" s="7" t="s">
        <v>21</v>
      </c>
      <c r="C28" s="8">
        <v>38727</v>
      </c>
      <c r="D28" s="8">
        <v>44334</v>
      </c>
      <c r="E28" s="8"/>
      <c r="F28" s="9">
        <f ca="1">IF(MONTH(TODAY())&lt;MONTH(F$1),"",IF(ISBLANK(Tableau8[[#This Row],[Nom]]),"",MAX(0,MIN(EOMONTH(F$1,0),$E28)-MAX(EOMONTH(F$1,-1),$D28-1))))</f>
        <v>0</v>
      </c>
      <c r="G28" s="9">
        <f ca="1">IF(MONTH(TODAY())&lt;MONTH(G$1),"",IF(ISBLANK(Tableau8[[#This Row],[Nom]]),"",MAX(0,MIN(EOMONTH(G$1,0),$E28)-MAX(EOMONTH(G$1,-1),$D28-1))))</f>
        <v>28</v>
      </c>
      <c r="H28" s="9" t="str">
        <f ca="1">IF(MONTH(TODAY())&lt;MONTH(H$1),"",IF(ISBLANK(Tableau8[[#This Row],[Nom]]),"",MAX(0,MIN(EOMONTH(H$1,0),$E28)-MAX(EOMONTH(H$1,-1),$D28-1))))</f>
        <v/>
      </c>
      <c r="I28" s="9" t="str">
        <f ca="1">IF(MONTH(TODAY())&lt;MONTH(I$1),"",IF(ISBLANK(Tableau8[[#This Row],[Nom]]),"",MAX(0,MIN(EOMONTH(I$1,0),$E28)-MAX(EOMONTH(I$1,-1),$D28-1))))</f>
        <v/>
      </c>
      <c r="J28" s="9" t="str">
        <f ca="1">IF(MONTH(TODAY())&lt;MONTH(J$1),"",IF(ISBLANK(Tableau8[[#This Row],[Nom]]),"",MAX(0,MIN(EOMONTH(J$1,0),$E28)-MAX(EOMONTH(J$1,-1),$D28-1))))</f>
        <v/>
      </c>
      <c r="K28" s="9" t="str">
        <f ca="1">IF(MONTH(TODAY())&lt;MONTH(K$1),"",IF(ISBLANK(Tableau8[[#This Row],[Nom]]),"",MAX(0,MIN(EOMONTH(K$1,0),$E28)-MAX(EOMONTH(K$1,-1),$D28-1))))</f>
        <v/>
      </c>
      <c r="L28" s="9" t="str">
        <f ca="1">IF(MONTH(TODAY())&lt;MONTH(L$1),"",IF(ISBLANK(Tableau8[[#This Row],[Nom]]),"",MAX(0,MIN(EOMONTH(L$1,0),$E28)-MAX(EOMONTH(L$1,-1),$D28-1))))</f>
        <v/>
      </c>
      <c r="M28" s="9" t="str">
        <f ca="1">IF(MONTH(TODAY())&lt;MONTH(M$1),"",IF(ISBLANK(Tableau8[[#This Row],[Nom]]),"",MAX(0,MIN(EOMONTH(M$1,0),$E28)-MAX(EOMONTH(M$1,-1),$D28-1))))</f>
        <v/>
      </c>
      <c r="N28" s="9" t="str">
        <f ca="1">IF(MONTH(TODAY())&lt;MONTH(N$1),"",IF(ISBLANK(Tableau8[[#This Row],[Nom]]),"",MAX(0,MIN(EOMONTH(N$1,0),$E28)-MAX(EOMONTH(N$1,-1),$D28-1))))</f>
        <v/>
      </c>
      <c r="O28" s="9" t="str">
        <f ca="1">IF(MONTH(TODAY())&lt;MONTH(O$1),"",IF(ISBLANK(Tableau8[[#This Row],[Nom]]),"",MAX(0,MIN(EOMONTH(O$1,0),$E28)-MAX(EOMONTH(O$1,-1),$D28-1))))</f>
        <v/>
      </c>
      <c r="P28" s="9" t="str">
        <f ca="1">IF(MONTH(TODAY())&lt;MONTH(P$1),"",IF(ISBLANK(Tableau8[[#This Row],[Nom]]),"",MAX(0,MIN(EOMONTH(P$1,0),$E28)-MAX(EOMONTH(P$1,-1),$D28-1))))</f>
        <v/>
      </c>
      <c r="Q28" s="9" t="str">
        <f ca="1">IF(MONTH(TODAY())&lt;MONTH(Q$1),"",IF(ISBLANK(Tableau8[[#This Row],[Nom]]),"",MAX(0,MIN(EOMONTH(Q$1,0),$E28)-MAX(EOMONTH(Q$1,-1),$D28-1))))</f>
        <v/>
      </c>
      <c r="R28" s="10">
        <f t="shared" ca="1" si="0"/>
        <v>28</v>
      </c>
    </row>
    <row r="29" spans="1:18" x14ac:dyDescent="0.25">
      <c r="A29" s="7" t="s">
        <v>21</v>
      </c>
      <c r="B29" s="7" t="s">
        <v>21</v>
      </c>
      <c r="C29" s="8">
        <v>38479</v>
      </c>
      <c r="D29" s="8">
        <v>44259</v>
      </c>
      <c r="E29" s="8"/>
      <c r="F29" s="9">
        <f ca="1">IF(MONTH(TODAY())&lt;MONTH(F$1),"",IF(ISBLANK(Tableau8[[#This Row],[Nom]]),"",MAX(0,MIN(EOMONTH(F$1,0),$E29)-MAX(EOMONTH(F$1,-1),$D29-1))))</f>
        <v>0</v>
      </c>
      <c r="G29" s="9">
        <f ca="1">IF(MONTH(TODAY())&lt;MONTH(G$1),"",IF(ISBLANK(Tableau8[[#This Row],[Nom]]),"",MAX(0,MIN(EOMONTH(G$1,0),$E29)-MAX(EOMONTH(G$1,-1),$D29-1))))</f>
        <v>28</v>
      </c>
      <c r="H29" s="9" t="str">
        <f ca="1">IF(MONTH(TODAY())&lt;MONTH(H$1),"",IF(ISBLANK(Tableau8[[#This Row],[Nom]]),"",MAX(0,MIN(EOMONTH(H$1,0),$E29)-MAX(EOMONTH(H$1,-1),$D29-1))))</f>
        <v/>
      </c>
      <c r="I29" s="9" t="str">
        <f ca="1">IF(MONTH(TODAY())&lt;MONTH(I$1),"",IF(ISBLANK(Tableau8[[#This Row],[Nom]]),"",MAX(0,MIN(EOMONTH(I$1,0),$E29)-MAX(EOMONTH(I$1,-1),$D29-1))))</f>
        <v/>
      </c>
      <c r="J29" s="9" t="str">
        <f ca="1">IF(MONTH(TODAY())&lt;MONTH(J$1),"",IF(ISBLANK(Tableau8[[#This Row],[Nom]]),"",MAX(0,MIN(EOMONTH(J$1,0),$E29)-MAX(EOMONTH(J$1,-1),$D29-1))))</f>
        <v/>
      </c>
      <c r="K29" s="9" t="str">
        <f ca="1">IF(MONTH(TODAY())&lt;MONTH(K$1),"",IF(ISBLANK(Tableau8[[#This Row],[Nom]]),"",MAX(0,MIN(EOMONTH(K$1,0),$E29)-MAX(EOMONTH(K$1,-1),$D29-1))))</f>
        <v/>
      </c>
      <c r="L29" s="9" t="str">
        <f ca="1">IF(MONTH(TODAY())&lt;MONTH(L$1),"",IF(ISBLANK(Tableau8[[#This Row],[Nom]]),"",MAX(0,MIN(EOMONTH(L$1,0),$E29)-MAX(EOMONTH(L$1,-1),$D29-1))))</f>
        <v/>
      </c>
      <c r="M29" s="9" t="str">
        <f ca="1">IF(MONTH(TODAY())&lt;MONTH(M$1),"",IF(ISBLANK(Tableau8[[#This Row],[Nom]]),"",MAX(0,MIN(EOMONTH(M$1,0),$E29)-MAX(EOMONTH(M$1,-1),$D29-1))))</f>
        <v/>
      </c>
      <c r="N29" s="9" t="str">
        <f ca="1">IF(MONTH(TODAY())&lt;MONTH(N$1),"",IF(ISBLANK(Tableau8[[#This Row],[Nom]]),"",MAX(0,MIN(EOMONTH(N$1,0),$E29)-MAX(EOMONTH(N$1,-1),$D29-1))))</f>
        <v/>
      </c>
      <c r="O29" s="9" t="str">
        <f ca="1">IF(MONTH(TODAY())&lt;MONTH(O$1),"",IF(ISBLANK(Tableau8[[#This Row],[Nom]]),"",MAX(0,MIN(EOMONTH(O$1,0),$E29)-MAX(EOMONTH(O$1,-1),$D29-1))))</f>
        <v/>
      </c>
      <c r="P29" s="9" t="str">
        <f ca="1">IF(MONTH(TODAY())&lt;MONTH(P$1),"",IF(ISBLANK(Tableau8[[#This Row],[Nom]]),"",MAX(0,MIN(EOMONTH(P$1,0),$E29)-MAX(EOMONTH(P$1,-1),$D29-1))))</f>
        <v/>
      </c>
      <c r="Q29" s="9" t="str">
        <f ca="1">IF(MONTH(TODAY())&lt;MONTH(Q$1),"",IF(ISBLANK(Tableau8[[#This Row],[Nom]]),"",MAX(0,MIN(EOMONTH(Q$1,0),$E29)-MAX(EOMONTH(Q$1,-1),$D29-1))))</f>
        <v/>
      </c>
      <c r="R29" s="10">
        <f t="shared" ca="1" si="0"/>
        <v>28</v>
      </c>
    </row>
    <row r="30" spans="1:18" x14ac:dyDescent="0.25">
      <c r="A30" s="7" t="s">
        <v>21</v>
      </c>
      <c r="B30" s="7" t="s">
        <v>21</v>
      </c>
      <c r="C30" s="8">
        <v>38011</v>
      </c>
      <c r="D30" s="8">
        <v>43902</v>
      </c>
      <c r="E30" s="8"/>
      <c r="F30" s="9">
        <f ca="1">IF(MONTH(TODAY())&lt;MONTH(F$1),"",IF(ISBLANK(Tableau8[[#This Row],[Nom]]),"",MAX(0,MIN(EOMONTH(F$1,0),$E30)-MAX(EOMONTH(F$1,-1),$D30-1))))</f>
        <v>0</v>
      </c>
      <c r="G30" s="9">
        <f ca="1">IF(MONTH(TODAY())&lt;MONTH(G$1),"",IF(ISBLANK(Tableau8[[#This Row],[Nom]]),"",MAX(0,MIN(EOMONTH(G$1,0),$E30)-MAX(EOMONTH(G$1,-1),$D30-1))))</f>
        <v>28</v>
      </c>
      <c r="H30" s="9" t="str">
        <f ca="1">IF(MONTH(TODAY())&lt;MONTH(H$1),"",IF(ISBLANK(Tableau8[[#This Row],[Nom]]),"",MAX(0,MIN(EOMONTH(H$1,0),$E30)-MAX(EOMONTH(H$1,-1),$D30-1))))</f>
        <v/>
      </c>
      <c r="I30" s="9" t="str">
        <f ca="1">IF(MONTH(TODAY())&lt;MONTH(I$1),"",IF(ISBLANK(Tableau8[[#This Row],[Nom]]),"",MAX(0,MIN(EOMONTH(I$1,0),$E30)-MAX(EOMONTH(I$1,-1),$D30-1))))</f>
        <v/>
      </c>
      <c r="J30" s="9" t="str">
        <f ca="1">IF(MONTH(TODAY())&lt;MONTH(J$1),"",IF(ISBLANK(Tableau8[[#This Row],[Nom]]),"",MAX(0,MIN(EOMONTH(J$1,0),$E30)-MAX(EOMONTH(J$1,-1),$D30-1))))</f>
        <v/>
      </c>
      <c r="K30" s="9" t="str">
        <f ca="1">IF(MONTH(TODAY())&lt;MONTH(K$1),"",IF(ISBLANK(Tableau8[[#This Row],[Nom]]),"",MAX(0,MIN(EOMONTH(K$1,0),$E30)-MAX(EOMONTH(K$1,-1),$D30-1))))</f>
        <v/>
      </c>
      <c r="L30" s="9" t="str">
        <f ca="1">IF(MONTH(TODAY())&lt;MONTH(L$1),"",IF(ISBLANK(Tableau8[[#This Row],[Nom]]),"",MAX(0,MIN(EOMONTH(L$1,0),$E30)-MAX(EOMONTH(L$1,-1),$D30-1))))</f>
        <v/>
      </c>
      <c r="M30" s="9" t="str">
        <f ca="1">IF(MONTH(TODAY())&lt;MONTH(M$1),"",IF(ISBLANK(Tableau8[[#This Row],[Nom]]),"",MAX(0,MIN(EOMONTH(M$1,0),$E30)-MAX(EOMONTH(M$1,-1),$D30-1))))</f>
        <v/>
      </c>
      <c r="N30" s="9" t="str">
        <f ca="1">IF(MONTH(TODAY())&lt;MONTH(N$1),"",IF(ISBLANK(Tableau8[[#This Row],[Nom]]),"",MAX(0,MIN(EOMONTH(N$1,0),$E30)-MAX(EOMONTH(N$1,-1),$D30-1))))</f>
        <v/>
      </c>
      <c r="O30" s="9" t="str">
        <f ca="1">IF(MONTH(TODAY())&lt;MONTH(O$1),"",IF(ISBLANK(Tableau8[[#This Row],[Nom]]),"",MAX(0,MIN(EOMONTH(O$1,0),$E30)-MAX(EOMONTH(O$1,-1),$D30-1))))</f>
        <v/>
      </c>
      <c r="P30" s="9" t="str">
        <f ca="1">IF(MONTH(TODAY())&lt;MONTH(P$1),"",IF(ISBLANK(Tableau8[[#This Row],[Nom]]),"",MAX(0,MIN(EOMONTH(P$1,0),$E30)-MAX(EOMONTH(P$1,-1),$D30-1))))</f>
        <v/>
      </c>
      <c r="Q30" s="9" t="str">
        <f ca="1">IF(MONTH(TODAY())&lt;MONTH(Q$1),"",IF(ISBLANK(Tableau8[[#This Row],[Nom]]),"",MAX(0,MIN(EOMONTH(Q$1,0),$E30)-MAX(EOMONTH(Q$1,-1),$D30-1))))</f>
        <v/>
      </c>
      <c r="R30" s="10">
        <f t="shared" ca="1" si="0"/>
        <v>28</v>
      </c>
    </row>
    <row r="31" spans="1:18" x14ac:dyDescent="0.25">
      <c r="A31" s="7" t="s">
        <v>21</v>
      </c>
      <c r="B31" s="7" t="s">
        <v>21</v>
      </c>
      <c r="C31" s="8">
        <v>38605</v>
      </c>
      <c r="D31" s="8">
        <v>44294</v>
      </c>
      <c r="E31" s="8"/>
      <c r="F31" s="9">
        <f ca="1">IF(MONTH(TODAY())&lt;MONTH(F$1),"",IF(ISBLANK(Tableau8[[#This Row],[Nom]]),"",MAX(0,MIN(EOMONTH(F$1,0),$E31)-MAX(EOMONTH(F$1,-1),$D31-1))))</f>
        <v>0</v>
      </c>
      <c r="G31" s="9">
        <f ca="1">IF(MONTH(TODAY())&lt;MONTH(G$1),"",IF(ISBLANK(Tableau8[[#This Row],[Nom]]),"",MAX(0,MIN(EOMONTH(G$1,0),$E31)-MAX(EOMONTH(G$1,-1),$D31-1))))</f>
        <v>28</v>
      </c>
      <c r="H31" s="9" t="str">
        <f ca="1">IF(MONTH(TODAY())&lt;MONTH(H$1),"",IF(ISBLANK(Tableau8[[#This Row],[Nom]]),"",MAX(0,MIN(EOMONTH(H$1,0),$E31)-MAX(EOMONTH(H$1,-1),$D31-1))))</f>
        <v/>
      </c>
      <c r="I31" s="9" t="str">
        <f ca="1">IF(MONTH(TODAY())&lt;MONTH(I$1),"",IF(ISBLANK(Tableau8[[#This Row],[Nom]]),"",MAX(0,MIN(EOMONTH(I$1,0),$E31)-MAX(EOMONTH(I$1,-1),$D31-1))))</f>
        <v/>
      </c>
      <c r="J31" s="9" t="str">
        <f ca="1">IF(MONTH(TODAY())&lt;MONTH(J$1),"",IF(ISBLANK(Tableau8[[#This Row],[Nom]]),"",MAX(0,MIN(EOMONTH(J$1,0),$E31)-MAX(EOMONTH(J$1,-1),$D31-1))))</f>
        <v/>
      </c>
      <c r="K31" s="9" t="str">
        <f ca="1">IF(MONTH(TODAY())&lt;MONTH(K$1),"",IF(ISBLANK(Tableau8[[#This Row],[Nom]]),"",MAX(0,MIN(EOMONTH(K$1,0),$E31)-MAX(EOMONTH(K$1,-1),$D31-1))))</f>
        <v/>
      </c>
      <c r="L31" s="9" t="str">
        <f ca="1">IF(MONTH(TODAY())&lt;MONTH(L$1),"",IF(ISBLANK(Tableau8[[#This Row],[Nom]]),"",MAX(0,MIN(EOMONTH(L$1,0),$E31)-MAX(EOMONTH(L$1,-1),$D31-1))))</f>
        <v/>
      </c>
      <c r="M31" s="9" t="str">
        <f ca="1">IF(MONTH(TODAY())&lt;MONTH(M$1),"",IF(ISBLANK(Tableau8[[#This Row],[Nom]]),"",MAX(0,MIN(EOMONTH(M$1,0),$E31)-MAX(EOMONTH(M$1,-1),$D31-1))))</f>
        <v/>
      </c>
      <c r="N31" s="9" t="str">
        <f ca="1">IF(MONTH(TODAY())&lt;MONTH(N$1),"",IF(ISBLANK(Tableau8[[#This Row],[Nom]]),"",MAX(0,MIN(EOMONTH(N$1,0),$E31)-MAX(EOMONTH(N$1,-1),$D31-1))))</f>
        <v/>
      </c>
      <c r="O31" s="9" t="str">
        <f ca="1">IF(MONTH(TODAY())&lt;MONTH(O$1),"",IF(ISBLANK(Tableau8[[#This Row],[Nom]]),"",MAX(0,MIN(EOMONTH(O$1,0),$E31)-MAX(EOMONTH(O$1,-1),$D31-1))))</f>
        <v/>
      </c>
      <c r="P31" s="9" t="str">
        <f ca="1">IF(MONTH(TODAY())&lt;MONTH(P$1),"",IF(ISBLANK(Tableau8[[#This Row],[Nom]]),"",MAX(0,MIN(EOMONTH(P$1,0),$E31)-MAX(EOMONTH(P$1,-1),$D31-1))))</f>
        <v/>
      </c>
      <c r="Q31" s="9" t="str">
        <f ca="1">IF(MONTH(TODAY())&lt;MONTH(Q$1),"",IF(ISBLANK(Tableau8[[#This Row],[Nom]]),"",MAX(0,MIN(EOMONTH(Q$1,0),$E31)-MAX(EOMONTH(Q$1,-1),$D31-1))))</f>
        <v/>
      </c>
      <c r="R31" s="10">
        <f t="shared" ca="1" si="0"/>
        <v>28</v>
      </c>
    </row>
    <row r="32" spans="1:18" x14ac:dyDescent="0.25">
      <c r="A32" s="7" t="s">
        <v>21</v>
      </c>
      <c r="B32" s="7" t="s">
        <v>21</v>
      </c>
      <c r="C32" s="8">
        <v>38824</v>
      </c>
      <c r="D32" s="8">
        <v>44455</v>
      </c>
      <c r="E32" s="8"/>
      <c r="F32" s="9">
        <f ca="1">IF(MONTH(TODAY())&lt;MONTH(F$1),"",IF(ISBLANK(Tableau8[[#This Row],[Nom]]),"",MAX(0,MIN(EOMONTH(F$1,0),$E32)-MAX(EOMONTH(F$1,-1),$D32-1))))</f>
        <v>0</v>
      </c>
      <c r="G32" s="9">
        <f ca="1">IF(MONTH(TODAY())&lt;MONTH(G$1),"",IF(ISBLANK(Tableau8[[#This Row],[Nom]]),"",MAX(0,MIN(EOMONTH(G$1,0),$E32)-MAX(EOMONTH(G$1,-1),$D32-1))))</f>
        <v>28</v>
      </c>
      <c r="H32" s="9" t="str">
        <f ca="1">IF(MONTH(TODAY())&lt;MONTH(H$1),"",IF(ISBLANK(Tableau8[[#This Row],[Nom]]),"",MAX(0,MIN(EOMONTH(H$1,0),$E32)-MAX(EOMONTH(H$1,-1),$D32-1))))</f>
        <v/>
      </c>
      <c r="I32" s="9" t="str">
        <f ca="1">IF(MONTH(TODAY())&lt;MONTH(I$1),"",IF(ISBLANK(Tableau8[[#This Row],[Nom]]),"",MAX(0,MIN(EOMONTH(I$1,0),$E32)-MAX(EOMONTH(I$1,-1),$D32-1))))</f>
        <v/>
      </c>
      <c r="J32" s="9" t="str">
        <f ca="1">IF(MONTH(TODAY())&lt;MONTH(J$1),"",IF(ISBLANK(Tableau8[[#This Row],[Nom]]),"",MAX(0,MIN(EOMONTH(J$1,0),$E32)-MAX(EOMONTH(J$1,-1),$D32-1))))</f>
        <v/>
      </c>
      <c r="K32" s="9" t="str">
        <f ca="1">IF(MONTH(TODAY())&lt;MONTH(K$1),"",IF(ISBLANK(Tableau8[[#This Row],[Nom]]),"",MAX(0,MIN(EOMONTH(K$1,0),$E32)-MAX(EOMONTH(K$1,-1),$D32-1))))</f>
        <v/>
      </c>
      <c r="L32" s="9" t="str">
        <f ca="1">IF(MONTH(TODAY())&lt;MONTH(L$1),"",IF(ISBLANK(Tableau8[[#This Row],[Nom]]),"",MAX(0,MIN(EOMONTH(L$1,0),$E32)-MAX(EOMONTH(L$1,-1),$D32-1))))</f>
        <v/>
      </c>
      <c r="M32" s="9" t="str">
        <f ca="1">IF(MONTH(TODAY())&lt;MONTH(M$1),"",IF(ISBLANK(Tableau8[[#This Row],[Nom]]),"",MAX(0,MIN(EOMONTH(M$1,0),$E32)-MAX(EOMONTH(M$1,-1),$D32-1))))</f>
        <v/>
      </c>
      <c r="N32" s="9" t="str">
        <f ca="1">IF(MONTH(TODAY())&lt;MONTH(N$1),"",IF(ISBLANK(Tableau8[[#This Row],[Nom]]),"",MAX(0,MIN(EOMONTH(N$1,0),$E32)-MAX(EOMONTH(N$1,-1),$D32-1))))</f>
        <v/>
      </c>
      <c r="O32" s="9" t="str">
        <f ca="1">IF(MONTH(TODAY())&lt;MONTH(O$1),"",IF(ISBLANK(Tableau8[[#This Row],[Nom]]),"",MAX(0,MIN(EOMONTH(O$1,0),$E32)-MAX(EOMONTH(O$1,-1),$D32-1))))</f>
        <v/>
      </c>
      <c r="P32" s="9" t="str">
        <f ca="1">IF(MONTH(TODAY())&lt;MONTH(P$1),"",IF(ISBLANK(Tableau8[[#This Row],[Nom]]),"",MAX(0,MIN(EOMONTH(P$1,0),$E32)-MAX(EOMONTH(P$1,-1),$D32-1))))</f>
        <v/>
      </c>
      <c r="Q32" s="9" t="str">
        <f ca="1">IF(MONTH(TODAY())&lt;MONTH(Q$1),"",IF(ISBLANK(Tableau8[[#This Row],[Nom]]),"",MAX(0,MIN(EOMONTH(Q$1,0),$E32)-MAX(EOMONTH(Q$1,-1),$D32-1))))</f>
        <v/>
      </c>
      <c r="R32" s="10">
        <f t="shared" ca="1" si="0"/>
        <v>28</v>
      </c>
    </row>
    <row r="33" spans="1:18" x14ac:dyDescent="0.25">
      <c r="A33" s="7" t="s">
        <v>21</v>
      </c>
      <c r="B33" s="7" t="s">
        <v>21</v>
      </c>
      <c r="C33" s="8">
        <v>38149</v>
      </c>
      <c r="D33" s="8">
        <v>44406</v>
      </c>
      <c r="E33" s="8"/>
      <c r="F33" s="9">
        <f ca="1">IF(MONTH(TODAY())&lt;MONTH(F$1),"",IF(ISBLANK(Tableau8[[#This Row],[Nom]]),"",MAX(0,MIN(EOMONTH(F$1,0),$E33)-MAX(EOMONTH(F$1,-1),$D33-1))))</f>
        <v>0</v>
      </c>
      <c r="G33" s="9">
        <f ca="1">IF(MONTH(TODAY())&lt;MONTH(G$1),"",IF(ISBLANK(Tableau8[[#This Row],[Nom]]),"",MAX(0,MIN(EOMONTH(G$1,0),$E33)-MAX(EOMONTH(G$1,-1),$D33-1))))</f>
        <v>28</v>
      </c>
      <c r="H33" s="9" t="str">
        <f ca="1">IF(MONTH(TODAY())&lt;MONTH(H$1),"",IF(ISBLANK(Tableau8[[#This Row],[Nom]]),"",MAX(0,MIN(EOMONTH(H$1,0),$E33)-MAX(EOMONTH(H$1,-1),$D33-1))))</f>
        <v/>
      </c>
      <c r="I33" s="9" t="str">
        <f ca="1">IF(MONTH(TODAY())&lt;MONTH(I$1),"",IF(ISBLANK(Tableau8[[#This Row],[Nom]]),"",MAX(0,MIN(EOMONTH(I$1,0),$E33)-MAX(EOMONTH(I$1,-1),$D33-1))))</f>
        <v/>
      </c>
      <c r="J33" s="9" t="str">
        <f ca="1">IF(MONTH(TODAY())&lt;MONTH(J$1),"",IF(ISBLANK(Tableau8[[#This Row],[Nom]]),"",MAX(0,MIN(EOMONTH(J$1,0),$E33)-MAX(EOMONTH(J$1,-1),$D33-1))))</f>
        <v/>
      </c>
      <c r="K33" s="9" t="str">
        <f ca="1">IF(MONTH(TODAY())&lt;MONTH(K$1),"",IF(ISBLANK(Tableau8[[#This Row],[Nom]]),"",MAX(0,MIN(EOMONTH(K$1,0),$E33)-MAX(EOMONTH(K$1,-1),$D33-1))))</f>
        <v/>
      </c>
      <c r="L33" s="9" t="str">
        <f ca="1">IF(MONTH(TODAY())&lt;MONTH(L$1),"",IF(ISBLANK(Tableau8[[#This Row],[Nom]]),"",MAX(0,MIN(EOMONTH(L$1,0),$E33)-MAX(EOMONTH(L$1,-1),$D33-1))))</f>
        <v/>
      </c>
      <c r="M33" s="9" t="str">
        <f ca="1">IF(MONTH(TODAY())&lt;MONTH(M$1),"",IF(ISBLANK(Tableau8[[#This Row],[Nom]]),"",MAX(0,MIN(EOMONTH(M$1,0),$E33)-MAX(EOMONTH(M$1,-1),$D33-1))))</f>
        <v/>
      </c>
      <c r="N33" s="9" t="str">
        <f ca="1">IF(MONTH(TODAY())&lt;MONTH(N$1),"",IF(ISBLANK(Tableau8[[#This Row],[Nom]]),"",MAX(0,MIN(EOMONTH(N$1,0),$E33)-MAX(EOMONTH(N$1,-1),$D33-1))))</f>
        <v/>
      </c>
      <c r="O33" s="9" t="str">
        <f ca="1">IF(MONTH(TODAY())&lt;MONTH(O$1),"",IF(ISBLANK(Tableau8[[#This Row],[Nom]]),"",MAX(0,MIN(EOMONTH(O$1,0),$E33)-MAX(EOMONTH(O$1,-1),$D33-1))))</f>
        <v/>
      </c>
      <c r="P33" s="9" t="str">
        <f ca="1">IF(MONTH(TODAY())&lt;MONTH(P$1),"",IF(ISBLANK(Tableau8[[#This Row],[Nom]]),"",MAX(0,MIN(EOMONTH(P$1,0),$E33)-MAX(EOMONTH(P$1,-1),$D33-1))))</f>
        <v/>
      </c>
      <c r="Q33" s="9" t="str">
        <f ca="1">IF(MONTH(TODAY())&lt;MONTH(Q$1),"",IF(ISBLANK(Tableau8[[#This Row],[Nom]]),"",MAX(0,MIN(EOMONTH(Q$1,0),$E33)-MAX(EOMONTH(Q$1,-1),$D33-1))))</f>
        <v/>
      </c>
      <c r="R33" s="10">
        <f t="shared" ca="1" si="0"/>
        <v>28</v>
      </c>
    </row>
    <row r="34" spans="1:18" x14ac:dyDescent="0.25">
      <c r="A34" s="7" t="s">
        <v>21</v>
      </c>
      <c r="B34" s="7" t="s">
        <v>21</v>
      </c>
      <c r="C34" s="8">
        <v>37958</v>
      </c>
      <c r="D34" s="8">
        <v>44054</v>
      </c>
      <c r="E34" s="8"/>
      <c r="F34" s="9">
        <f ca="1">IF(MONTH(TODAY())&lt;MONTH(F$1),"",IF(ISBLANK(Tableau8[[#This Row],[Nom]]),"",MAX(0,MIN(EOMONTH(F$1,0),$E34)-MAX(EOMONTH(F$1,-1),$D34-1))))</f>
        <v>0</v>
      </c>
      <c r="G34" s="9">
        <f ca="1">IF(MONTH(TODAY())&lt;MONTH(G$1),"",IF(ISBLANK(Tableau8[[#This Row],[Nom]]),"",MAX(0,MIN(EOMONTH(G$1,0),$E34)-MAX(EOMONTH(G$1,-1),$D34-1))))</f>
        <v>28</v>
      </c>
      <c r="H34" s="9" t="str">
        <f ca="1">IF(MONTH(TODAY())&lt;MONTH(H$1),"",IF(ISBLANK(Tableau8[[#This Row],[Nom]]),"",MAX(0,MIN(EOMONTH(H$1,0),$E34)-MAX(EOMONTH(H$1,-1),$D34-1))))</f>
        <v/>
      </c>
      <c r="I34" s="9" t="str">
        <f ca="1">IF(MONTH(TODAY())&lt;MONTH(I$1),"",IF(ISBLANK(Tableau8[[#This Row],[Nom]]),"",MAX(0,MIN(EOMONTH(I$1,0),$E34)-MAX(EOMONTH(I$1,-1),$D34-1))))</f>
        <v/>
      </c>
      <c r="J34" s="9" t="str">
        <f ca="1">IF(MONTH(TODAY())&lt;MONTH(J$1),"",IF(ISBLANK(Tableau8[[#This Row],[Nom]]),"",MAX(0,MIN(EOMONTH(J$1,0),$E34)-MAX(EOMONTH(J$1,-1),$D34-1))))</f>
        <v/>
      </c>
      <c r="K34" s="9" t="str">
        <f ca="1">IF(MONTH(TODAY())&lt;MONTH(K$1),"",IF(ISBLANK(Tableau8[[#This Row],[Nom]]),"",MAX(0,MIN(EOMONTH(K$1,0),$E34)-MAX(EOMONTH(K$1,-1),$D34-1))))</f>
        <v/>
      </c>
      <c r="L34" s="9" t="str">
        <f ca="1">IF(MONTH(TODAY())&lt;MONTH(L$1),"",IF(ISBLANK(Tableau8[[#This Row],[Nom]]),"",MAX(0,MIN(EOMONTH(L$1,0),$E34)-MAX(EOMONTH(L$1,-1),$D34-1))))</f>
        <v/>
      </c>
      <c r="M34" s="9" t="str">
        <f ca="1">IF(MONTH(TODAY())&lt;MONTH(M$1),"",IF(ISBLANK(Tableau8[[#This Row],[Nom]]),"",MAX(0,MIN(EOMONTH(M$1,0),$E34)-MAX(EOMONTH(M$1,-1),$D34-1))))</f>
        <v/>
      </c>
      <c r="N34" s="9" t="str">
        <f ca="1">IF(MONTH(TODAY())&lt;MONTH(N$1),"",IF(ISBLANK(Tableau8[[#This Row],[Nom]]),"",MAX(0,MIN(EOMONTH(N$1,0),$E34)-MAX(EOMONTH(N$1,-1),$D34-1))))</f>
        <v/>
      </c>
      <c r="O34" s="9" t="str">
        <f ca="1">IF(MONTH(TODAY())&lt;MONTH(O$1),"",IF(ISBLANK(Tableau8[[#This Row],[Nom]]),"",MAX(0,MIN(EOMONTH(O$1,0),$E34)-MAX(EOMONTH(O$1,-1),$D34-1))))</f>
        <v/>
      </c>
      <c r="P34" s="9" t="str">
        <f ca="1">IF(MONTH(TODAY())&lt;MONTH(P$1),"",IF(ISBLANK(Tableau8[[#This Row],[Nom]]),"",MAX(0,MIN(EOMONTH(P$1,0),$E34)-MAX(EOMONTH(P$1,-1),$D34-1))))</f>
        <v/>
      </c>
      <c r="Q34" s="9" t="str">
        <f ca="1">IF(MONTH(TODAY())&lt;MONTH(Q$1),"",IF(ISBLANK(Tableau8[[#This Row],[Nom]]),"",MAX(0,MIN(EOMONTH(Q$1,0),$E34)-MAX(EOMONTH(Q$1,-1),$D34-1))))</f>
        <v/>
      </c>
      <c r="R34" s="10">
        <f t="shared" ca="1" si="0"/>
        <v>28</v>
      </c>
    </row>
    <row r="35" spans="1:18" x14ac:dyDescent="0.25">
      <c r="A35" s="7" t="s">
        <v>21</v>
      </c>
      <c r="B35" s="7" t="s">
        <v>21</v>
      </c>
      <c r="C35" s="8">
        <v>38758</v>
      </c>
      <c r="D35" s="8">
        <v>44299</v>
      </c>
      <c r="E35" s="8"/>
      <c r="F35" s="9">
        <f ca="1">IF(MONTH(TODAY())&lt;MONTH(F$1),"",IF(ISBLANK(Tableau8[[#This Row],[Nom]]),"",MAX(0,MIN(EOMONTH(F$1,0),$E35)-MAX(EOMONTH(F$1,-1),$D35-1))))</f>
        <v>0</v>
      </c>
      <c r="G35" s="9">
        <f ca="1">IF(MONTH(TODAY())&lt;MONTH(G$1),"",IF(ISBLANK(Tableau8[[#This Row],[Nom]]),"",MAX(0,MIN(EOMONTH(G$1,0),$E35)-MAX(EOMONTH(G$1,-1),$D35-1))))</f>
        <v>28</v>
      </c>
      <c r="H35" s="9" t="str">
        <f ca="1">IF(MONTH(TODAY())&lt;MONTH(H$1),"",IF(ISBLANK(Tableau8[[#This Row],[Nom]]),"",MAX(0,MIN(EOMONTH(H$1,0),$E35)-MAX(EOMONTH(H$1,-1),$D35-1))))</f>
        <v/>
      </c>
      <c r="I35" s="9" t="str">
        <f ca="1">IF(MONTH(TODAY())&lt;MONTH(I$1),"",IF(ISBLANK(Tableau8[[#This Row],[Nom]]),"",MAX(0,MIN(EOMONTH(I$1,0),$E35)-MAX(EOMONTH(I$1,-1),$D35-1))))</f>
        <v/>
      </c>
      <c r="J35" s="9" t="str">
        <f ca="1">IF(MONTH(TODAY())&lt;MONTH(J$1),"",IF(ISBLANK(Tableau8[[#This Row],[Nom]]),"",MAX(0,MIN(EOMONTH(J$1,0),$E35)-MAX(EOMONTH(J$1,-1),$D35-1))))</f>
        <v/>
      </c>
      <c r="K35" s="9" t="str">
        <f ca="1">IF(MONTH(TODAY())&lt;MONTH(K$1),"",IF(ISBLANK(Tableau8[[#This Row],[Nom]]),"",MAX(0,MIN(EOMONTH(K$1,0),$E35)-MAX(EOMONTH(K$1,-1),$D35-1))))</f>
        <v/>
      </c>
      <c r="L35" s="9" t="str">
        <f ca="1">IF(MONTH(TODAY())&lt;MONTH(L$1),"",IF(ISBLANK(Tableau8[[#This Row],[Nom]]),"",MAX(0,MIN(EOMONTH(L$1,0),$E35)-MAX(EOMONTH(L$1,-1),$D35-1))))</f>
        <v/>
      </c>
      <c r="M35" s="9" t="str">
        <f ca="1">IF(MONTH(TODAY())&lt;MONTH(M$1),"",IF(ISBLANK(Tableau8[[#This Row],[Nom]]),"",MAX(0,MIN(EOMONTH(M$1,0),$E35)-MAX(EOMONTH(M$1,-1),$D35-1))))</f>
        <v/>
      </c>
      <c r="N35" s="9" t="str">
        <f ca="1">IF(MONTH(TODAY())&lt;MONTH(N$1),"",IF(ISBLANK(Tableau8[[#This Row],[Nom]]),"",MAX(0,MIN(EOMONTH(N$1,0),$E35)-MAX(EOMONTH(N$1,-1),$D35-1))))</f>
        <v/>
      </c>
      <c r="O35" s="9" t="str">
        <f ca="1">IF(MONTH(TODAY())&lt;MONTH(O$1),"",IF(ISBLANK(Tableau8[[#This Row],[Nom]]),"",MAX(0,MIN(EOMONTH(O$1,0),$E35)-MAX(EOMONTH(O$1,-1),$D35-1))))</f>
        <v/>
      </c>
      <c r="P35" s="9" t="str">
        <f ca="1">IF(MONTH(TODAY())&lt;MONTH(P$1),"",IF(ISBLANK(Tableau8[[#This Row],[Nom]]),"",MAX(0,MIN(EOMONTH(P$1,0),$E35)-MAX(EOMONTH(P$1,-1),$D35-1))))</f>
        <v/>
      </c>
      <c r="Q35" s="9" t="str">
        <f ca="1">IF(MONTH(TODAY())&lt;MONTH(Q$1),"",IF(ISBLANK(Tableau8[[#This Row],[Nom]]),"",MAX(0,MIN(EOMONTH(Q$1,0),$E35)-MAX(EOMONTH(Q$1,-1),$D35-1))))</f>
        <v/>
      </c>
      <c r="R35" s="10">
        <f t="shared" ca="1" si="0"/>
        <v>28</v>
      </c>
    </row>
    <row r="36" spans="1:18" x14ac:dyDescent="0.25">
      <c r="A36" s="7" t="s">
        <v>21</v>
      </c>
      <c r="B36" s="7" t="s">
        <v>21</v>
      </c>
      <c r="C36" s="8">
        <v>38214</v>
      </c>
      <c r="D36" s="8">
        <v>44411</v>
      </c>
      <c r="E36" s="8"/>
      <c r="F36" s="9">
        <f ca="1">IF(MONTH(TODAY())&lt;MONTH(F$1),"",IF(ISBLANK(Tableau8[[#This Row],[Nom]]),"",MAX(0,MIN(EOMONTH(F$1,0),$E36)-MAX(EOMONTH(F$1,-1),$D36-1))))</f>
        <v>0</v>
      </c>
      <c r="G36" s="9">
        <f ca="1">IF(MONTH(TODAY())&lt;MONTH(G$1),"",IF(ISBLANK(Tableau8[[#This Row],[Nom]]),"",MAX(0,MIN(EOMONTH(G$1,0),$E36)-MAX(EOMONTH(G$1,-1),$D36-1))))</f>
        <v>28</v>
      </c>
      <c r="H36" s="9" t="str">
        <f ca="1">IF(MONTH(TODAY())&lt;MONTH(H$1),"",IF(ISBLANK(Tableau8[[#This Row],[Nom]]),"",MAX(0,MIN(EOMONTH(H$1,0),$E36)-MAX(EOMONTH(H$1,-1),$D36-1))))</f>
        <v/>
      </c>
      <c r="I36" s="9" t="str">
        <f ca="1">IF(MONTH(TODAY())&lt;MONTH(I$1),"",IF(ISBLANK(Tableau8[[#This Row],[Nom]]),"",MAX(0,MIN(EOMONTH(I$1,0),$E36)-MAX(EOMONTH(I$1,-1),$D36-1))))</f>
        <v/>
      </c>
      <c r="J36" s="9" t="str">
        <f ca="1">IF(MONTH(TODAY())&lt;MONTH(J$1),"",IF(ISBLANK(Tableau8[[#This Row],[Nom]]),"",MAX(0,MIN(EOMONTH(J$1,0),$E36)-MAX(EOMONTH(J$1,-1),$D36-1))))</f>
        <v/>
      </c>
      <c r="K36" s="9" t="str">
        <f ca="1">IF(MONTH(TODAY())&lt;MONTH(K$1),"",IF(ISBLANK(Tableau8[[#This Row],[Nom]]),"",MAX(0,MIN(EOMONTH(K$1,0),$E36)-MAX(EOMONTH(K$1,-1),$D36-1))))</f>
        <v/>
      </c>
      <c r="L36" s="9" t="str">
        <f ca="1">IF(MONTH(TODAY())&lt;MONTH(L$1),"",IF(ISBLANK(Tableau8[[#This Row],[Nom]]),"",MAX(0,MIN(EOMONTH(L$1,0),$E36)-MAX(EOMONTH(L$1,-1),$D36-1))))</f>
        <v/>
      </c>
      <c r="M36" s="9" t="str">
        <f ca="1">IF(MONTH(TODAY())&lt;MONTH(M$1),"",IF(ISBLANK(Tableau8[[#This Row],[Nom]]),"",MAX(0,MIN(EOMONTH(M$1,0),$E36)-MAX(EOMONTH(M$1,-1),$D36-1))))</f>
        <v/>
      </c>
      <c r="N36" s="9" t="str">
        <f ca="1">IF(MONTH(TODAY())&lt;MONTH(N$1),"",IF(ISBLANK(Tableau8[[#This Row],[Nom]]),"",MAX(0,MIN(EOMONTH(N$1,0),$E36)-MAX(EOMONTH(N$1,-1),$D36-1))))</f>
        <v/>
      </c>
      <c r="O36" s="9" t="str">
        <f ca="1">IF(MONTH(TODAY())&lt;MONTH(O$1),"",IF(ISBLANK(Tableau8[[#This Row],[Nom]]),"",MAX(0,MIN(EOMONTH(O$1,0),$E36)-MAX(EOMONTH(O$1,-1),$D36-1))))</f>
        <v/>
      </c>
      <c r="P36" s="9" t="str">
        <f ca="1">IF(MONTH(TODAY())&lt;MONTH(P$1),"",IF(ISBLANK(Tableau8[[#This Row],[Nom]]),"",MAX(0,MIN(EOMONTH(P$1,0),$E36)-MAX(EOMONTH(P$1,-1),$D36-1))))</f>
        <v/>
      </c>
      <c r="Q36" s="9" t="str">
        <f ca="1">IF(MONTH(TODAY())&lt;MONTH(Q$1),"",IF(ISBLANK(Tableau8[[#This Row],[Nom]]),"",MAX(0,MIN(EOMONTH(Q$1,0),$E36)-MAX(EOMONTH(Q$1,-1),$D36-1))))</f>
        <v/>
      </c>
      <c r="R36" s="10">
        <f t="shared" ca="1" si="0"/>
        <v>28</v>
      </c>
    </row>
    <row r="37" spans="1:18" x14ac:dyDescent="0.25">
      <c r="A37" s="7" t="s">
        <v>21</v>
      </c>
      <c r="B37" s="7" t="s">
        <v>21</v>
      </c>
      <c r="C37" s="8">
        <v>39016</v>
      </c>
      <c r="D37" s="8">
        <v>44504</v>
      </c>
      <c r="E37" s="8"/>
      <c r="F37" s="9">
        <f ca="1">IF(MONTH(TODAY())&lt;MONTH(F$1),"",IF(ISBLANK(Tableau8[[#This Row],[Nom]]),"",MAX(0,MIN(EOMONTH(F$1,0),$E37)-MAX(EOMONTH(F$1,-1),$D37-1))))</f>
        <v>0</v>
      </c>
      <c r="G37" s="9">
        <f ca="1">IF(MONTH(TODAY())&lt;MONTH(G$1),"",IF(ISBLANK(Tableau8[[#This Row],[Nom]]),"",MAX(0,MIN(EOMONTH(G$1,0),$E37)-MAX(EOMONTH(G$1,-1),$D37-1))))</f>
        <v>28</v>
      </c>
      <c r="H37" s="9" t="str">
        <f ca="1">IF(MONTH(TODAY())&lt;MONTH(H$1),"",IF(ISBLANK(Tableau8[[#This Row],[Nom]]),"",MAX(0,MIN(EOMONTH(H$1,0),$E37)-MAX(EOMONTH(H$1,-1),$D37-1))))</f>
        <v/>
      </c>
      <c r="I37" s="9" t="str">
        <f ca="1">IF(MONTH(TODAY())&lt;MONTH(I$1),"",IF(ISBLANK(Tableau8[[#This Row],[Nom]]),"",MAX(0,MIN(EOMONTH(I$1,0),$E37)-MAX(EOMONTH(I$1,-1),$D37-1))))</f>
        <v/>
      </c>
      <c r="J37" s="9" t="str">
        <f ca="1">IF(MONTH(TODAY())&lt;MONTH(J$1),"",IF(ISBLANK(Tableau8[[#This Row],[Nom]]),"",MAX(0,MIN(EOMONTH(J$1,0),$E37)-MAX(EOMONTH(J$1,-1),$D37-1))))</f>
        <v/>
      </c>
      <c r="K37" s="9" t="str">
        <f ca="1">IF(MONTH(TODAY())&lt;MONTH(K$1),"",IF(ISBLANK(Tableau8[[#This Row],[Nom]]),"",MAX(0,MIN(EOMONTH(K$1,0),$E37)-MAX(EOMONTH(K$1,-1),$D37-1))))</f>
        <v/>
      </c>
      <c r="L37" s="9" t="str">
        <f ca="1">IF(MONTH(TODAY())&lt;MONTH(L$1),"",IF(ISBLANK(Tableau8[[#This Row],[Nom]]),"",MAX(0,MIN(EOMONTH(L$1,0),$E37)-MAX(EOMONTH(L$1,-1),$D37-1))))</f>
        <v/>
      </c>
      <c r="M37" s="9" t="str">
        <f ca="1">IF(MONTH(TODAY())&lt;MONTH(M$1),"",IF(ISBLANK(Tableau8[[#This Row],[Nom]]),"",MAX(0,MIN(EOMONTH(M$1,0),$E37)-MAX(EOMONTH(M$1,-1),$D37-1))))</f>
        <v/>
      </c>
      <c r="N37" s="9" t="str">
        <f ca="1">IF(MONTH(TODAY())&lt;MONTH(N$1),"",IF(ISBLANK(Tableau8[[#This Row],[Nom]]),"",MAX(0,MIN(EOMONTH(N$1,0),$E37)-MAX(EOMONTH(N$1,-1),$D37-1))))</f>
        <v/>
      </c>
      <c r="O37" s="9" t="str">
        <f ca="1">IF(MONTH(TODAY())&lt;MONTH(O$1),"",IF(ISBLANK(Tableau8[[#This Row],[Nom]]),"",MAX(0,MIN(EOMONTH(O$1,0),$E37)-MAX(EOMONTH(O$1,-1),$D37-1))))</f>
        <v/>
      </c>
      <c r="P37" s="9" t="str">
        <f ca="1">IF(MONTH(TODAY())&lt;MONTH(P$1),"",IF(ISBLANK(Tableau8[[#This Row],[Nom]]),"",MAX(0,MIN(EOMONTH(P$1,0),$E37)-MAX(EOMONTH(P$1,-1),$D37-1))))</f>
        <v/>
      </c>
      <c r="Q37" s="9" t="str">
        <f ca="1">IF(MONTH(TODAY())&lt;MONTH(Q$1),"",IF(ISBLANK(Tableau8[[#This Row],[Nom]]),"",MAX(0,MIN(EOMONTH(Q$1,0),$E37)-MAX(EOMONTH(Q$1,-1),$D37-1))))</f>
        <v/>
      </c>
      <c r="R37" s="10">
        <f t="shared" ca="1" si="0"/>
        <v>28</v>
      </c>
    </row>
    <row r="38" spans="1:18" x14ac:dyDescent="0.25">
      <c r="A38" s="7" t="s">
        <v>21</v>
      </c>
      <c r="B38" s="7" t="s">
        <v>21</v>
      </c>
      <c r="C38" s="8">
        <v>38589</v>
      </c>
      <c r="D38" s="8">
        <v>44343</v>
      </c>
      <c r="E38" s="8"/>
      <c r="F38" s="9">
        <f ca="1">IF(MONTH(TODAY())&lt;MONTH(F$1),"",IF(ISBLANK(Tableau8[[#This Row],[Nom]]),"",MAX(0,MIN(EOMONTH(F$1,0),$E38)-MAX(EOMONTH(F$1,-1),$D38-1))))</f>
        <v>0</v>
      </c>
      <c r="G38" s="9">
        <f ca="1">IF(MONTH(TODAY())&lt;MONTH(G$1),"",IF(ISBLANK(Tableau8[[#This Row],[Nom]]),"",MAX(0,MIN(EOMONTH(G$1,0),$E38)-MAX(EOMONTH(G$1,-1),$D38-1))))</f>
        <v>28</v>
      </c>
      <c r="H38" s="9" t="str">
        <f ca="1">IF(MONTH(TODAY())&lt;MONTH(H$1),"",IF(ISBLANK(Tableau8[[#This Row],[Nom]]),"",MAX(0,MIN(EOMONTH(H$1,0),$E38)-MAX(EOMONTH(H$1,-1),$D38-1))))</f>
        <v/>
      </c>
      <c r="I38" s="9" t="str">
        <f ca="1">IF(MONTH(TODAY())&lt;MONTH(I$1),"",IF(ISBLANK(Tableau8[[#This Row],[Nom]]),"",MAX(0,MIN(EOMONTH(I$1,0),$E38)-MAX(EOMONTH(I$1,-1),$D38-1))))</f>
        <v/>
      </c>
      <c r="J38" s="9" t="str">
        <f ca="1">IF(MONTH(TODAY())&lt;MONTH(J$1),"",IF(ISBLANK(Tableau8[[#This Row],[Nom]]),"",MAX(0,MIN(EOMONTH(J$1,0),$E38)-MAX(EOMONTH(J$1,-1),$D38-1))))</f>
        <v/>
      </c>
      <c r="K38" s="9" t="str">
        <f ca="1">IF(MONTH(TODAY())&lt;MONTH(K$1),"",IF(ISBLANK(Tableau8[[#This Row],[Nom]]),"",MAX(0,MIN(EOMONTH(K$1,0),$E38)-MAX(EOMONTH(K$1,-1),$D38-1))))</f>
        <v/>
      </c>
      <c r="L38" s="9" t="str">
        <f ca="1">IF(MONTH(TODAY())&lt;MONTH(L$1),"",IF(ISBLANK(Tableau8[[#This Row],[Nom]]),"",MAX(0,MIN(EOMONTH(L$1,0),$E38)-MAX(EOMONTH(L$1,-1),$D38-1))))</f>
        <v/>
      </c>
      <c r="M38" s="9" t="str">
        <f ca="1">IF(MONTH(TODAY())&lt;MONTH(M$1),"",IF(ISBLANK(Tableau8[[#This Row],[Nom]]),"",MAX(0,MIN(EOMONTH(M$1,0),$E38)-MAX(EOMONTH(M$1,-1),$D38-1))))</f>
        <v/>
      </c>
      <c r="N38" s="9" t="str">
        <f ca="1">IF(MONTH(TODAY())&lt;MONTH(N$1),"",IF(ISBLANK(Tableau8[[#This Row],[Nom]]),"",MAX(0,MIN(EOMONTH(N$1,0),$E38)-MAX(EOMONTH(N$1,-1),$D38-1))))</f>
        <v/>
      </c>
      <c r="O38" s="9" t="str">
        <f ca="1">IF(MONTH(TODAY())&lt;MONTH(O$1),"",IF(ISBLANK(Tableau8[[#This Row],[Nom]]),"",MAX(0,MIN(EOMONTH(O$1,0),$E38)-MAX(EOMONTH(O$1,-1),$D38-1))))</f>
        <v/>
      </c>
      <c r="P38" s="9" t="str">
        <f ca="1">IF(MONTH(TODAY())&lt;MONTH(P$1),"",IF(ISBLANK(Tableau8[[#This Row],[Nom]]),"",MAX(0,MIN(EOMONTH(P$1,0),$E38)-MAX(EOMONTH(P$1,-1),$D38-1))))</f>
        <v/>
      </c>
      <c r="Q38" s="9" t="str">
        <f ca="1">IF(MONTH(TODAY())&lt;MONTH(Q$1),"",IF(ISBLANK(Tableau8[[#This Row],[Nom]]),"",MAX(0,MIN(EOMONTH(Q$1,0),$E38)-MAX(EOMONTH(Q$1,-1),$D38-1))))</f>
        <v/>
      </c>
      <c r="R38" s="10">
        <f t="shared" ca="1" si="0"/>
        <v>28</v>
      </c>
    </row>
    <row r="39" spans="1:18" x14ac:dyDescent="0.25">
      <c r="A39" s="7" t="s">
        <v>21</v>
      </c>
      <c r="B39" s="7" t="s">
        <v>21</v>
      </c>
      <c r="C39" s="8">
        <v>37878</v>
      </c>
      <c r="D39" s="8">
        <v>44273</v>
      </c>
      <c r="E39" s="8"/>
      <c r="F39" s="9">
        <f ca="1">IF(MONTH(TODAY())&lt;MONTH(F$1),"",IF(ISBLANK(Tableau8[[#This Row],[Nom]]),"",MAX(0,MIN(EOMONTH(F$1,0),$E39)-MAX(EOMONTH(F$1,-1),$D39-1))))</f>
        <v>0</v>
      </c>
      <c r="G39" s="9">
        <f ca="1">IF(MONTH(TODAY())&lt;MONTH(G$1),"",IF(ISBLANK(Tableau8[[#This Row],[Nom]]),"",MAX(0,MIN(EOMONTH(G$1,0),$E39)-MAX(EOMONTH(G$1,-1),$D39-1))))</f>
        <v>28</v>
      </c>
      <c r="H39" s="9" t="str">
        <f ca="1">IF(MONTH(TODAY())&lt;MONTH(H$1),"",IF(ISBLANK(Tableau8[[#This Row],[Nom]]),"",MAX(0,MIN(EOMONTH(H$1,0),$E39)-MAX(EOMONTH(H$1,-1),$D39-1))))</f>
        <v/>
      </c>
      <c r="I39" s="9" t="str">
        <f ca="1">IF(MONTH(TODAY())&lt;MONTH(I$1),"",IF(ISBLANK(Tableau8[[#This Row],[Nom]]),"",MAX(0,MIN(EOMONTH(I$1,0),$E39)-MAX(EOMONTH(I$1,-1),$D39-1))))</f>
        <v/>
      </c>
      <c r="J39" s="9" t="str">
        <f ca="1">IF(MONTH(TODAY())&lt;MONTH(J$1),"",IF(ISBLANK(Tableau8[[#This Row],[Nom]]),"",MAX(0,MIN(EOMONTH(J$1,0),$E39)-MAX(EOMONTH(J$1,-1),$D39-1))))</f>
        <v/>
      </c>
      <c r="K39" s="9" t="str">
        <f ca="1">IF(MONTH(TODAY())&lt;MONTH(K$1),"",IF(ISBLANK(Tableau8[[#This Row],[Nom]]),"",MAX(0,MIN(EOMONTH(K$1,0),$E39)-MAX(EOMONTH(K$1,-1),$D39-1))))</f>
        <v/>
      </c>
      <c r="L39" s="9" t="str">
        <f ca="1">IF(MONTH(TODAY())&lt;MONTH(L$1),"",IF(ISBLANK(Tableau8[[#This Row],[Nom]]),"",MAX(0,MIN(EOMONTH(L$1,0),$E39)-MAX(EOMONTH(L$1,-1),$D39-1))))</f>
        <v/>
      </c>
      <c r="M39" s="9" t="str">
        <f ca="1">IF(MONTH(TODAY())&lt;MONTH(M$1),"",IF(ISBLANK(Tableau8[[#This Row],[Nom]]),"",MAX(0,MIN(EOMONTH(M$1,0),$E39)-MAX(EOMONTH(M$1,-1),$D39-1))))</f>
        <v/>
      </c>
      <c r="N39" s="9" t="str">
        <f ca="1">IF(MONTH(TODAY())&lt;MONTH(N$1),"",IF(ISBLANK(Tableau8[[#This Row],[Nom]]),"",MAX(0,MIN(EOMONTH(N$1,0),$E39)-MAX(EOMONTH(N$1,-1),$D39-1))))</f>
        <v/>
      </c>
      <c r="O39" s="9" t="str">
        <f ca="1">IF(MONTH(TODAY())&lt;MONTH(O$1),"",IF(ISBLANK(Tableau8[[#This Row],[Nom]]),"",MAX(0,MIN(EOMONTH(O$1,0),$E39)-MAX(EOMONTH(O$1,-1),$D39-1))))</f>
        <v/>
      </c>
      <c r="P39" s="9" t="str">
        <f ca="1">IF(MONTH(TODAY())&lt;MONTH(P$1),"",IF(ISBLANK(Tableau8[[#This Row],[Nom]]),"",MAX(0,MIN(EOMONTH(P$1,0),$E39)-MAX(EOMONTH(P$1,-1),$D39-1))))</f>
        <v/>
      </c>
      <c r="Q39" s="9" t="str">
        <f ca="1">IF(MONTH(TODAY())&lt;MONTH(Q$1),"",IF(ISBLANK(Tableau8[[#This Row],[Nom]]),"",MAX(0,MIN(EOMONTH(Q$1,0),$E39)-MAX(EOMONTH(Q$1,-1),$D39-1))))</f>
        <v/>
      </c>
      <c r="R39" s="10">
        <f t="shared" ca="1" si="0"/>
        <v>28</v>
      </c>
    </row>
    <row r="40" spans="1:18" x14ac:dyDescent="0.25">
      <c r="A40" s="7" t="s">
        <v>21</v>
      </c>
      <c r="B40" s="7" t="s">
        <v>21</v>
      </c>
      <c r="C40" s="8">
        <v>38248</v>
      </c>
      <c r="D40" s="8">
        <v>44273</v>
      </c>
      <c r="E40" s="8"/>
      <c r="F40" s="9">
        <f ca="1">IF(MONTH(TODAY())&lt;MONTH(F$1),"",IF(ISBLANK(Tableau8[[#This Row],[Nom]]),"",MAX(0,MIN(EOMONTH(F$1,0),$E40)-MAX(EOMONTH(F$1,-1),$D40-1))))</f>
        <v>0</v>
      </c>
      <c r="G40" s="9">
        <f ca="1">IF(MONTH(TODAY())&lt;MONTH(G$1),"",IF(ISBLANK(Tableau8[[#This Row],[Nom]]),"",MAX(0,MIN(EOMONTH(G$1,0),$E40)-MAX(EOMONTH(G$1,-1),$D40-1))))</f>
        <v>28</v>
      </c>
      <c r="H40" s="9" t="str">
        <f ca="1">IF(MONTH(TODAY())&lt;MONTH(H$1),"",IF(ISBLANK(Tableau8[[#This Row],[Nom]]),"",MAX(0,MIN(EOMONTH(H$1,0),$E40)-MAX(EOMONTH(H$1,-1),$D40-1))))</f>
        <v/>
      </c>
      <c r="I40" s="9" t="str">
        <f ca="1">IF(MONTH(TODAY())&lt;MONTH(I$1),"",IF(ISBLANK(Tableau8[[#This Row],[Nom]]),"",MAX(0,MIN(EOMONTH(I$1,0),$E40)-MAX(EOMONTH(I$1,-1),$D40-1))))</f>
        <v/>
      </c>
      <c r="J40" s="9" t="str">
        <f ca="1">IF(MONTH(TODAY())&lt;MONTH(J$1),"",IF(ISBLANK(Tableau8[[#This Row],[Nom]]),"",MAX(0,MIN(EOMONTH(J$1,0),$E40)-MAX(EOMONTH(J$1,-1),$D40-1))))</f>
        <v/>
      </c>
      <c r="K40" s="9" t="str">
        <f ca="1">IF(MONTH(TODAY())&lt;MONTH(K$1),"",IF(ISBLANK(Tableau8[[#This Row],[Nom]]),"",MAX(0,MIN(EOMONTH(K$1,0),$E40)-MAX(EOMONTH(K$1,-1),$D40-1))))</f>
        <v/>
      </c>
      <c r="L40" s="9" t="str">
        <f ca="1">IF(MONTH(TODAY())&lt;MONTH(L$1),"",IF(ISBLANK(Tableau8[[#This Row],[Nom]]),"",MAX(0,MIN(EOMONTH(L$1,0),$E40)-MAX(EOMONTH(L$1,-1),$D40-1))))</f>
        <v/>
      </c>
      <c r="M40" s="9" t="str">
        <f ca="1">IF(MONTH(TODAY())&lt;MONTH(M$1),"",IF(ISBLANK(Tableau8[[#This Row],[Nom]]),"",MAX(0,MIN(EOMONTH(M$1,0),$E40)-MAX(EOMONTH(M$1,-1),$D40-1))))</f>
        <v/>
      </c>
      <c r="N40" s="9" t="str">
        <f ca="1">IF(MONTH(TODAY())&lt;MONTH(N$1),"",IF(ISBLANK(Tableau8[[#This Row],[Nom]]),"",MAX(0,MIN(EOMONTH(N$1,0),$E40)-MAX(EOMONTH(N$1,-1),$D40-1))))</f>
        <v/>
      </c>
      <c r="O40" s="9" t="str">
        <f ca="1">IF(MONTH(TODAY())&lt;MONTH(O$1),"",IF(ISBLANK(Tableau8[[#This Row],[Nom]]),"",MAX(0,MIN(EOMONTH(O$1,0),$E40)-MAX(EOMONTH(O$1,-1),$D40-1))))</f>
        <v/>
      </c>
      <c r="P40" s="9" t="str">
        <f ca="1">IF(MONTH(TODAY())&lt;MONTH(P$1),"",IF(ISBLANK(Tableau8[[#This Row],[Nom]]),"",MAX(0,MIN(EOMONTH(P$1,0),$E40)-MAX(EOMONTH(P$1,-1),$D40-1))))</f>
        <v/>
      </c>
      <c r="Q40" s="9" t="str">
        <f ca="1">IF(MONTH(TODAY())&lt;MONTH(Q$1),"",IF(ISBLANK(Tableau8[[#This Row],[Nom]]),"",MAX(0,MIN(EOMONTH(Q$1,0),$E40)-MAX(EOMONTH(Q$1,-1),$D40-1))))</f>
        <v/>
      </c>
      <c r="R40" s="10">
        <f t="shared" ca="1" si="0"/>
        <v>28</v>
      </c>
    </row>
    <row r="41" spans="1:18" x14ac:dyDescent="0.25">
      <c r="A41" s="7" t="s">
        <v>21</v>
      </c>
      <c r="B41" s="7" t="s">
        <v>21</v>
      </c>
      <c r="C41" s="8">
        <v>38802</v>
      </c>
      <c r="D41" s="8">
        <v>44362</v>
      </c>
      <c r="E41" s="8"/>
      <c r="F41" s="9">
        <f ca="1">IF(MONTH(TODAY())&lt;MONTH(F$1),"",IF(ISBLANK(Tableau8[[#This Row],[Nom]]),"",MAX(0,MIN(EOMONTH(F$1,0),$E41)-MAX(EOMONTH(F$1,-1),$D41-1))))</f>
        <v>0</v>
      </c>
      <c r="G41" s="9">
        <f ca="1">IF(MONTH(TODAY())&lt;MONTH(G$1),"",IF(ISBLANK(Tableau8[[#This Row],[Nom]]),"",MAX(0,MIN(EOMONTH(G$1,0),$E41)-MAX(EOMONTH(G$1,-1),$D41-1))))</f>
        <v>28</v>
      </c>
      <c r="H41" s="9" t="str">
        <f ca="1">IF(MONTH(TODAY())&lt;MONTH(H$1),"",IF(ISBLANK(Tableau8[[#This Row],[Nom]]),"",MAX(0,MIN(EOMONTH(H$1,0),$E41)-MAX(EOMONTH(H$1,-1),$D41-1))))</f>
        <v/>
      </c>
      <c r="I41" s="9" t="str">
        <f ca="1">IF(MONTH(TODAY())&lt;MONTH(I$1),"",IF(ISBLANK(Tableau8[[#This Row],[Nom]]),"",MAX(0,MIN(EOMONTH(I$1,0),$E41)-MAX(EOMONTH(I$1,-1),$D41-1))))</f>
        <v/>
      </c>
      <c r="J41" s="9" t="str">
        <f ca="1">IF(MONTH(TODAY())&lt;MONTH(J$1),"",IF(ISBLANK(Tableau8[[#This Row],[Nom]]),"",MAX(0,MIN(EOMONTH(J$1,0),$E41)-MAX(EOMONTH(J$1,-1),$D41-1))))</f>
        <v/>
      </c>
      <c r="K41" s="9" t="str">
        <f ca="1">IF(MONTH(TODAY())&lt;MONTH(K$1),"",IF(ISBLANK(Tableau8[[#This Row],[Nom]]),"",MAX(0,MIN(EOMONTH(K$1,0),$E41)-MAX(EOMONTH(K$1,-1),$D41-1))))</f>
        <v/>
      </c>
      <c r="L41" s="9" t="str">
        <f ca="1">IF(MONTH(TODAY())&lt;MONTH(L$1),"",IF(ISBLANK(Tableau8[[#This Row],[Nom]]),"",MAX(0,MIN(EOMONTH(L$1,0),$E41)-MAX(EOMONTH(L$1,-1),$D41-1))))</f>
        <v/>
      </c>
      <c r="M41" s="9" t="str">
        <f ca="1">IF(MONTH(TODAY())&lt;MONTH(M$1),"",IF(ISBLANK(Tableau8[[#This Row],[Nom]]),"",MAX(0,MIN(EOMONTH(M$1,0),$E41)-MAX(EOMONTH(M$1,-1),$D41-1))))</f>
        <v/>
      </c>
      <c r="N41" s="9" t="str">
        <f ca="1">IF(MONTH(TODAY())&lt;MONTH(N$1),"",IF(ISBLANK(Tableau8[[#This Row],[Nom]]),"",MAX(0,MIN(EOMONTH(N$1,0),$E41)-MAX(EOMONTH(N$1,-1),$D41-1))))</f>
        <v/>
      </c>
      <c r="O41" s="9" t="str">
        <f ca="1">IF(MONTH(TODAY())&lt;MONTH(O$1),"",IF(ISBLANK(Tableau8[[#This Row],[Nom]]),"",MAX(0,MIN(EOMONTH(O$1,0),$E41)-MAX(EOMONTH(O$1,-1),$D41-1))))</f>
        <v/>
      </c>
      <c r="P41" s="9" t="str">
        <f ca="1">IF(MONTH(TODAY())&lt;MONTH(P$1),"",IF(ISBLANK(Tableau8[[#This Row],[Nom]]),"",MAX(0,MIN(EOMONTH(P$1,0),$E41)-MAX(EOMONTH(P$1,-1),$D41-1))))</f>
        <v/>
      </c>
      <c r="Q41" s="9" t="str">
        <f ca="1">IF(MONTH(TODAY())&lt;MONTH(Q$1),"",IF(ISBLANK(Tableau8[[#This Row],[Nom]]),"",MAX(0,MIN(EOMONTH(Q$1,0),$E41)-MAX(EOMONTH(Q$1,-1),$D41-1))))</f>
        <v/>
      </c>
      <c r="R41" s="10">
        <f t="shared" ca="1" si="0"/>
        <v>28</v>
      </c>
    </row>
    <row r="42" spans="1:18" x14ac:dyDescent="0.25">
      <c r="A42" s="7" t="s">
        <v>21</v>
      </c>
      <c r="B42" s="7" t="s">
        <v>21</v>
      </c>
      <c r="C42" s="8">
        <v>38106</v>
      </c>
      <c r="D42" s="8">
        <v>44187</v>
      </c>
      <c r="E42" s="8"/>
      <c r="F42" s="9">
        <f ca="1">IF(MONTH(TODAY())&lt;MONTH(F$1),"",IF(ISBLANK(Tableau8[[#This Row],[Nom]]),"",MAX(0,MIN(EOMONTH(F$1,0),$E42)-MAX(EOMONTH(F$1,-1),$D42-1))))</f>
        <v>0</v>
      </c>
      <c r="G42" s="9">
        <f ca="1">IF(MONTH(TODAY())&lt;MONTH(G$1),"",IF(ISBLANK(Tableau8[[#This Row],[Nom]]),"",MAX(0,MIN(EOMONTH(G$1,0),$E42)-MAX(EOMONTH(G$1,-1),$D42-1))))</f>
        <v>28</v>
      </c>
      <c r="H42" s="9" t="str">
        <f ca="1">IF(MONTH(TODAY())&lt;MONTH(H$1),"",IF(ISBLANK(Tableau8[[#This Row],[Nom]]),"",MAX(0,MIN(EOMONTH(H$1,0),$E42)-MAX(EOMONTH(H$1,-1),$D42-1))))</f>
        <v/>
      </c>
      <c r="I42" s="9" t="str">
        <f ca="1">IF(MONTH(TODAY())&lt;MONTH(I$1),"",IF(ISBLANK(Tableau8[[#This Row],[Nom]]),"",MAX(0,MIN(EOMONTH(I$1,0),$E42)-MAX(EOMONTH(I$1,-1),$D42-1))))</f>
        <v/>
      </c>
      <c r="J42" s="9" t="str">
        <f ca="1">IF(MONTH(TODAY())&lt;MONTH(J$1),"",IF(ISBLANK(Tableau8[[#This Row],[Nom]]),"",MAX(0,MIN(EOMONTH(J$1,0),$E42)-MAX(EOMONTH(J$1,-1),$D42-1))))</f>
        <v/>
      </c>
      <c r="K42" s="9" t="str">
        <f ca="1">IF(MONTH(TODAY())&lt;MONTH(K$1),"",IF(ISBLANK(Tableau8[[#This Row],[Nom]]),"",MAX(0,MIN(EOMONTH(K$1,0),$E42)-MAX(EOMONTH(K$1,-1),$D42-1))))</f>
        <v/>
      </c>
      <c r="L42" s="9" t="str">
        <f ca="1">IF(MONTH(TODAY())&lt;MONTH(L$1),"",IF(ISBLANK(Tableau8[[#This Row],[Nom]]),"",MAX(0,MIN(EOMONTH(L$1,0),$E42)-MAX(EOMONTH(L$1,-1),$D42-1))))</f>
        <v/>
      </c>
      <c r="M42" s="9" t="str">
        <f ca="1">IF(MONTH(TODAY())&lt;MONTH(M$1),"",IF(ISBLANK(Tableau8[[#This Row],[Nom]]),"",MAX(0,MIN(EOMONTH(M$1,0),$E42)-MAX(EOMONTH(M$1,-1),$D42-1))))</f>
        <v/>
      </c>
      <c r="N42" s="9" t="str">
        <f ca="1">IF(MONTH(TODAY())&lt;MONTH(N$1),"",IF(ISBLANK(Tableau8[[#This Row],[Nom]]),"",MAX(0,MIN(EOMONTH(N$1,0),$E42)-MAX(EOMONTH(N$1,-1),$D42-1))))</f>
        <v/>
      </c>
      <c r="O42" s="9" t="str">
        <f ca="1">IF(MONTH(TODAY())&lt;MONTH(O$1),"",IF(ISBLANK(Tableau8[[#This Row],[Nom]]),"",MAX(0,MIN(EOMONTH(O$1,0),$E42)-MAX(EOMONTH(O$1,-1),$D42-1))))</f>
        <v/>
      </c>
      <c r="P42" s="9" t="str">
        <f ca="1">IF(MONTH(TODAY())&lt;MONTH(P$1),"",IF(ISBLANK(Tableau8[[#This Row],[Nom]]),"",MAX(0,MIN(EOMONTH(P$1,0),$E42)-MAX(EOMONTH(P$1,-1),$D42-1))))</f>
        <v/>
      </c>
      <c r="Q42" s="9" t="str">
        <f ca="1">IF(MONTH(TODAY())&lt;MONTH(Q$1),"",IF(ISBLANK(Tableau8[[#This Row],[Nom]]),"",MAX(0,MIN(EOMONTH(Q$1,0),$E42)-MAX(EOMONTH(Q$1,-1),$D42-1))))</f>
        <v/>
      </c>
      <c r="R42" s="10">
        <f t="shared" ca="1" si="0"/>
        <v>28</v>
      </c>
    </row>
    <row r="43" spans="1:18" x14ac:dyDescent="0.25">
      <c r="A43" s="7" t="s">
        <v>21</v>
      </c>
      <c r="B43" s="7" t="s">
        <v>21</v>
      </c>
      <c r="C43" s="8">
        <v>38567</v>
      </c>
      <c r="D43" s="8">
        <v>44259</v>
      </c>
      <c r="E43" s="8"/>
      <c r="F43" s="9">
        <f ca="1">IF(MONTH(TODAY())&lt;MONTH(F$1),"",IF(ISBLANK(Tableau8[[#This Row],[Nom]]),"",MAX(0,MIN(EOMONTH(F$1,0),$E43)-MAX(EOMONTH(F$1,-1),$D43-1))))</f>
        <v>0</v>
      </c>
      <c r="G43" s="9">
        <f ca="1">IF(MONTH(TODAY())&lt;MONTH(G$1),"",IF(ISBLANK(Tableau8[[#This Row],[Nom]]),"",MAX(0,MIN(EOMONTH(G$1,0),$E43)-MAX(EOMONTH(G$1,-1),$D43-1))))</f>
        <v>28</v>
      </c>
      <c r="H43" s="9" t="str">
        <f ca="1">IF(MONTH(TODAY())&lt;MONTH(H$1),"",IF(ISBLANK(Tableau8[[#This Row],[Nom]]),"",MAX(0,MIN(EOMONTH(H$1,0),$E43)-MAX(EOMONTH(H$1,-1),$D43-1))))</f>
        <v/>
      </c>
      <c r="I43" s="9" t="str">
        <f ca="1">IF(MONTH(TODAY())&lt;MONTH(I$1),"",IF(ISBLANK(Tableau8[[#This Row],[Nom]]),"",MAX(0,MIN(EOMONTH(I$1,0),$E43)-MAX(EOMONTH(I$1,-1),$D43-1))))</f>
        <v/>
      </c>
      <c r="J43" s="9" t="str">
        <f ca="1">IF(MONTH(TODAY())&lt;MONTH(J$1),"",IF(ISBLANK(Tableau8[[#This Row],[Nom]]),"",MAX(0,MIN(EOMONTH(J$1,0),$E43)-MAX(EOMONTH(J$1,-1),$D43-1))))</f>
        <v/>
      </c>
      <c r="K43" s="9" t="str">
        <f ca="1">IF(MONTH(TODAY())&lt;MONTH(K$1),"",IF(ISBLANK(Tableau8[[#This Row],[Nom]]),"",MAX(0,MIN(EOMONTH(K$1,0),$E43)-MAX(EOMONTH(K$1,-1),$D43-1))))</f>
        <v/>
      </c>
      <c r="L43" s="9" t="str">
        <f ca="1">IF(MONTH(TODAY())&lt;MONTH(L$1),"",IF(ISBLANK(Tableau8[[#This Row],[Nom]]),"",MAX(0,MIN(EOMONTH(L$1,0),$E43)-MAX(EOMONTH(L$1,-1),$D43-1))))</f>
        <v/>
      </c>
      <c r="M43" s="9" t="str">
        <f ca="1">IF(MONTH(TODAY())&lt;MONTH(M$1),"",IF(ISBLANK(Tableau8[[#This Row],[Nom]]),"",MAX(0,MIN(EOMONTH(M$1,0),$E43)-MAX(EOMONTH(M$1,-1),$D43-1))))</f>
        <v/>
      </c>
      <c r="N43" s="9" t="str">
        <f ca="1">IF(MONTH(TODAY())&lt;MONTH(N$1),"",IF(ISBLANK(Tableau8[[#This Row],[Nom]]),"",MAX(0,MIN(EOMONTH(N$1,0),$E43)-MAX(EOMONTH(N$1,-1),$D43-1))))</f>
        <v/>
      </c>
      <c r="O43" s="9" t="str">
        <f ca="1">IF(MONTH(TODAY())&lt;MONTH(O$1),"",IF(ISBLANK(Tableau8[[#This Row],[Nom]]),"",MAX(0,MIN(EOMONTH(O$1,0),$E43)-MAX(EOMONTH(O$1,-1),$D43-1))))</f>
        <v/>
      </c>
      <c r="P43" s="9" t="str">
        <f ca="1">IF(MONTH(TODAY())&lt;MONTH(P$1),"",IF(ISBLANK(Tableau8[[#This Row],[Nom]]),"",MAX(0,MIN(EOMONTH(P$1,0),$E43)-MAX(EOMONTH(P$1,-1),$D43-1))))</f>
        <v/>
      </c>
      <c r="Q43" s="9" t="str">
        <f ca="1">IF(MONTH(TODAY())&lt;MONTH(Q$1),"",IF(ISBLANK(Tableau8[[#This Row],[Nom]]),"",MAX(0,MIN(EOMONTH(Q$1,0),$E43)-MAX(EOMONTH(Q$1,-1),$D43-1))))</f>
        <v/>
      </c>
      <c r="R43" s="10">
        <f t="shared" ca="1" si="0"/>
        <v>28</v>
      </c>
    </row>
    <row r="44" spans="1:18" x14ac:dyDescent="0.25">
      <c r="A44" s="7" t="s">
        <v>21</v>
      </c>
      <c r="B44" s="7" t="s">
        <v>21</v>
      </c>
      <c r="C44" s="8">
        <v>38401</v>
      </c>
      <c r="D44" s="8">
        <v>44379</v>
      </c>
      <c r="E44" s="8"/>
      <c r="F44" s="9">
        <f ca="1">IF(MONTH(TODAY())&lt;MONTH(F$1),"",IF(ISBLANK(Tableau8[[#This Row],[Nom]]),"",MAX(0,MIN(EOMONTH(F$1,0),$E44)-MAX(EOMONTH(F$1,-1),$D44-1))))</f>
        <v>0</v>
      </c>
      <c r="G44" s="9">
        <f ca="1">IF(MONTH(TODAY())&lt;MONTH(G$1),"",IF(ISBLANK(Tableau8[[#This Row],[Nom]]),"",MAX(0,MIN(EOMONTH(G$1,0),$E44)-MAX(EOMONTH(G$1,-1),$D44-1))))</f>
        <v>28</v>
      </c>
      <c r="H44" s="9" t="str">
        <f ca="1">IF(MONTH(TODAY())&lt;MONTH(H$1),"",IF(ISBLANK(Tableau8[[#This Row],[Nom]]),"",MAX(0,MIN(EOMONTH(H$1,0),$E44)-MAX(EOMONTH(H$1,-1),$D44-1))))</f>
        <v/>
      </c>
      <c r="I44" s="9" t="str">
        <f ca="1">IF(MONTH(TODAY())&lt;MONTH(I$1),"",IF(ISBLANK(Tableau8[[#This Row],[Nom]]),"",MAX(0,MIN(EOMONTH(I$1,0),$E44)-MAX(EOMONTH(I$1,-1),$D44-1))))</f>
        <v/>
      </c>
      <c r="J44" s="9" t="str">
        <f ca="1">IF(MONTH(TODAY())&lt;MONTH(J$1),"",IF(ISBLANK(Tableau8[[#This Row],[Nom]]),"",MAX(0,MIN(EOMONTH(J$1,0),$E44)-MAX(EOMONTH(J$1,-1),$D44-1))))</f>
        <v/>
      </c>
      <c r="K44" s="9" t="str">
        <f ca="1">IF(MONTH(TODAY())&lt;MONTH(K$1),"",IF(ISBLANK(Tableau8[[#This Row],[Nom]]),"",MAX(0,MIN(EOMONTH(K$1,0),$E44)-MAX(EOMONTH(K$1,-1),$D44-1))))</f>
        <v/>
      </c>
      <c r="L44" s="9" t="str">
        <f ca="1">IF(MONTH(TODAY())&lt;MONTH(L$1),"",IF(ISBLANK(Tableau8[[#This Row],[Nom]]),"",MAX(0,MIN(EOMONTH(L$1,0),$E44)-MAX(EOMONTH(L$1,-1),$D44-1))))</f>
        <v/>
      </c>
      <c r="M44" s="9" t="str">
        <f ca="1">IF(MONTH(TODAY())&lt;MONTH(M$1),"",IF(ISBLANK(Tableau8[[#This Row],[Nom]]),"",MAX(0,MIN(EOMONTH(M$1,0),$E44)-MAX(EOMONTH(M$1,-1),$D44-1))))</f>
        <v/>
      </c>
      <c r="N44" s="9" t="str">
        <f ca="1">IF(MONTH(TODAY())&lt;MONTH(N$1),"",IF(ISBLANK(Tableau8[[#This Row],[Nom]]),"",MAX(0,MIN(EOMONTH(N$1,0),$E44)-MAX(EOMONTH(N$1,-1),$D44-1))))</f>
        <v/>
      </c>
      <c r="O44" s="9" t="str">
        <f ca="1">IF(MONTH(TODAY())&lt;MONTH(O$1),"",IF(ISBLANK(Tableau8[[#This Row],[Nom]]),"",MAX(0,MIN(EOMONTH(O$1,0),$E44)-MAX(EOMONTH(O$1,-1),$D44-1))))</f>
        <v/>
      </c>
      <c r="P44" s="9" t="str">
        <f ca="1">IF(MONTH(TODAY())&lt;MONTH(P$1),"",IF(ISBLANK(Tableau8[[#This Row],[Nom]]),"",MAX(0,MIN(EOMONTH(P$1,0),$E44)-MAX(EOMONTH(P$1,-1),$D44-1))))</f>
        <v/>
      </c>
      <c r="Q44" s="9" t="str">
        <f ca="1">IF(MONTH(TODAY())&lt;MONTH(Q$1),"",IF(ISBLANK(Tableau8[[#This Row],[Nom]]),"",MAX(0,MIN(EOMONTH(Q$1,0),$E44)-MAX(EOMONTH(Q$1,-1),$D44-1))))</f>
        <v/>
      </c>
      <c r="R44" s="10">
        <f t="shared" ca="1" si="0"/>
        <v>28</v>
      </c>
    </row>
    <row r="45" spans="1:18" x14ac:dyDescent="0.25">
      <c r="A45" s="7" t="s">
        <v>21</v>
      </c>
      <c r="B45" s="7" t="s">
        <v>21</v>
      </c>
      <c r="C45" s="8">
        <v>38412</v>
      </c>
      <c r="D45" s="8">
        <v>44319</v>
      </c>
      <c r="E45" s="8"/>
      <c r="F45" s="9">
        <f ca="1">IF(MONTH(TODAY())&lt;MONTH(F$1),"",IF(ISBLANK(Tableau8[[#This Row],[Nom]]),"",MAX(0,MIN(EOMONTH(F$1,0),$E45)-MAX(EOMONTH(F$1,-1),$D45-1))))</f>
        <v>0</v>
      </c>
      <c r="G45" s="9">
        <f ca="1">IF(MONTH(TODAY())&lt;MONTH(G$1),"",IF(ISBLANK(Tableau8[[#This Row],[Nom]]),"",MAX(0,MIN(EOMONTH(G$1,0),$E45)-MAX(EOMONTH(G$1,-1),$D45-1))))</f>
        <v>28</v>
      </c>
      <c r="H45" s="9" t="str">
        <f ca="1">IF(MONTH(TODAY())&lt;MONTH(H$1),"",IF(ISBLANK(Tableau8[[#This Row],[Nom]]),"",MAX(0,MIN(EOMONTH(H$1,0),$E45)-MAX(EOMONTH(H$1,-1),$D45-1))))</f>
        <v/>
      </c>
      <c r="I45" s="9" t="str">
        <f ca="1">IF(MONTH(TODAY())&lt;MONTH(I$1),"",IF(ISBLANK(Tableau8[[#This Row],[Nom]]),"",MAX(0,MIN(EOMONTH(I$1,0),$E45)-MAX(EOMONTH(I$1,-1),$D45-1))))</f>
        <v/>
      </c>
      <c r="J45" s="9" t="str">
        <f ca="1">IF(MONTH(TODAY())&lt;MONTH(J$1),"",IF(ISBLANK(Tableau8[[#This Row],[Nom]]),"",MAX(0,MIN(EOMONTH(J$1,0),$E45)-MAX(EOMONTH(J$1,-1),$D45-1))))</f>
        <v/>
      </c>
      <c r="K45" s="9" t="str">
        <f ca="1">IF(MONTH(TODAY())&lt;MONTH(K$1),"",IF(ISBLANK(Tableau8[[#This Row],[Nom]]),"",MAX(0,MIN(EOMONTH(K$1,0),$E45)-MAX(EOMONTH(K$1,-1),$D45-1))))</f>
        <v/>
      </c>
      <c r="L45" s="9" t="str">
        <f ca="1">IF(MONTH(TODAY())&lt;MONTH(L$1),"",IF(ISBLANK(Tableau8[[#This Row],[Nom]]),"",MAX(0,MIN(EOMONTH(L$1,0),$E45)-MAX(EOMONTH(L$1,-1),$D45-1))))</f>
        <v/>
      </c>
      <c r="M45" s="9" t="str">
        <f ca="1">IF(MONTH(TODAY())&lt;MONTH(M$1),"",IF(ISBLANK(Tableau8[[#This Row],[Nom]]),"",MAX(0,MIN(EOMONTH(M$1,0),$E45)-MAX(EOMONTH(M$1,-1),$D45-1))))</f>
        <v/>
      </c>
      <c r="N45" s="9" t="str">
        <f ca="1">IF(MONTH(TODAY())&lt;MONTH(N$1),"",IF(ISBLANK(Tableau8[[#This Row],[Nom]]),"",MAX(0,MIN(EOMONTH(N$1,0),$E45)-MAX(EOMONTH(N$1,-1),$D45-1))))</f>
        <v/>
      </c>
      <c r="O45" s="9" t="str">
        <f ca="1">IF(MONTH(TODAY())&lt;MONTH(O$1),"",IF(ISBLANK(Tableau8[[#This Row],[Nom]]),"",MAX(0,MIN(EOMONTH(O$1,0),$E45)-MAX(EOMONTH(O$1,-1),$D45-1))))</f>
        <v/>
      </c>
      <c r="P45" s="9" t="str">
        <f ca="1">IF(MONTH(TODAY())&lt;MONTH(P$1),"",IF(ISBLANK(Tableau8[[#This Row],[Nom]]),"",MAX(0,MIN(EOMONTH(P$1,0),$E45)-MAX(EOMONTH(P$1,-1),$D45-1))))</f>
        <v/>
      </c>
      <c r="Q45" s="9" t="str">
        <f ca="1">IF(MONTH(TODAY())&lt;MONTH(Q$1),"",IF(ISBLANK(Tableau8[[#This Row],[Nom]]),"",MAX(0,MIN(EOMONTH(Q$1,0),$E45)-MAX(EOMONTH(Q$1,-1),$D45-1))))</f>
        <v/>
      </c>
      <c r="R45" s="10">
        <f t="shared" ca="1" si="0"/>
        <v>28</v>
      </c>
    </row>
    <row r="46" spans="1:18" x14ac:dyDescent="0.25">
      <c r="A46" s="7" t="s">
        <v>21</v>
      </c>
      <c r="B46" s="7" t="s">
        <v>21</v>
      </c>
      <c r="C46" s="8">
        <v>37818</v>
      </c>
      <c r="D46" s="8">
        <v>43902</v>
      </c>
      <c r="E46" s="8"/>
      <c r="F46" s="9">
        <f ca="1">IF(MONTH(TODAY())&lt;MONTH(F$1),"",IF(ISBLANK(Tableau8[[#This Row],[Nom]]),"",MAX(0,MIN(EOMONTH(F$1,0),$E46)-MAX(EOMONTH(F$1,-1),$D46-1))))</f>
        <v>0</v>
      </c>
      <c r="G46" s="9">
        <f ca="1">IF(MONTH(TODAY())&lt;MONTH(G$1),"",IF(ISBLANK(Tableau8[[#This Row],[Nom]]),"",MAX(0,MIN(EOMONTH(G$1,0),$E46)-MAX(EOMONTH(G$1,-1),$D46-1))))</f>
        <v>28</v>
      </c>
      <c r="H46" s="9" t="str">
        <f ca="1">IF(MONTH(TODAY())&lt;MONTH(H$1),"",IF(ISBLANK(Tableau8[[#This Row],[Nom]]),"",MAX(0,MIN(EOMONTH(H$1,0),$E46)-MAX(EOMONTH(H$1,-1),$D46-1))))</f>
        <v/>
      </c>
      <c r="I46" s="9" t="str">
        <f ca="1">IF(MONTH(TODAY())&lt;MONTH(I$1),"",IF(ISBLANK(Tableau8[[#This Row],[Nom]]),"",MAX(0,MIN(EOMONTH(I$1,0),$E46)-MAX(EOMONTH(I$1,-1),$D46-1))))</f>
        <v/>
      </c>
      <c r="J46" s="9" t="str">
        <f ca="1">IF(MONTH(TODAY())&lt;MONTH(J$1),"",IF(ISBLANK(Tableau8[[#This Row],[Nom]]),"",MAX(0,MIN(EOMONTH(J$1,0),$E46)-MAX(EOMONTH(J$1,-1),$D46-1))))</f>
        <v/>
      </c>
      <c r="K46" s="9" t="str">
        <f ca="1">IF(MONTH(TODAY())&lt;MONTH(K$1),"",IF(ISBLANK(Tableau8[[#This Row],[Nom]]),"",MAX(0,MIN(EOMONTH(K$1,0),$E46)-MAX(EOMONTH(K$1,-1),$D46-1))))</f>
        <v/>
      </c>
      <c r="L46" s="9" t="str">
        <f ca="1">IF(MONTH(TODAY())&lt;MONTH(L$1),"",IF(ISBLANK(Tableau8[[#This Row],[Nom]]),"",MAX(0,MIN(EOMONTH(L$1,0),$E46)-MAX(EOMONTH(L$1,-1),$D46-1))))</f>
        <v/>
      </c>
      <c r="M46" s="9" t="str">
        <f ca="1">IF(MONTH(TODAY())&lt;MONTH(M$1),"",IF(ISBLANK(Tableau8[[#This Row],[Nom]]),"",MAX(0,MIN(EOMONTH(M$1,0),$E46)-MAX(EOMONTH(M$1,-1),$D46-1))))</f>
        <v/>
      </c>
      <c r="N46" s="9" t="str">
        <f ca="1">IF(MONTH(TODAY())&lt;MONTH(N$1),"",IF(ISBLANK(Tableau8[[#This Row],[Nom]]),"",MAX(0,MIN(EOMONTH(N$1,0),$E46)-MAX(EOMONTH(N$1,-1),$D46-1))))</f>
        <v/>
      </c>
      <c r="O46" s="9" t="str">
        <f ca="1">IF(MONTH(TODAY())&lt;MONTH(O$1),"",IF(ISBLANK(Tableau8[[#This Row],[Nom]]),"",MAX(0,MIN(EOMONTH(O$1,0),$E46)-MAX(EOMONTH(O$1,-1),$D46-1))))</f>
        <v/>
      </c>
      <c r="P46" s="9" t="str">
        <f ca="1">IF(MONTH(TODAY())&lt;MONTH(P$1),"",IF(ISBLANK(Tableau8[[#This Row],[Nom]]),"",MAX(0,MIN(EOMONTH(P$1,0),$E46)-MAX(EOMONTH(P$1,-1),$D46-1))))</f>
        <v/>
      </c>
      <c r="Q46" s="9" t="str">
        <f ca="1">IF(MONTH(TODAY())&lt;MONTH(Q$1),"",IF(ISBLANK(Tableau8[[#This Row],[Nom]]),"",MAX(0,MIN(EOMONTH(Q$1,0),$E46)-MAX(EOMONTH(Q$1,-1),$D46-1))))</f>
        <v/>
      </c>
      <c r="R46" s="10">
        <f t="shared" ca="1" si="0"/>
        <v>28</v>
      </c>
    </row>
    <row r="47" spans="1:18" x14ac:dyDescent="0.25">
      <c r="A47" s="7" t="s">
        <v>21</v>
      </c>
      <c r="B47" s="7" t="s">
        <v>21</v>
      </c>
      <c r="C47" s="8">
        <v>38518</v>
      </c>
      <c r="D47" s="8">
        <v>44411</v>
      </c>
      <c r="E47" s="8"/>
      <c r="F47" s="9">
        <f ca="1">IF(MONTH(TODAY())&lt;MONTH(F$1),"",IF(ISBLANK(Tableau8[[#This Row],[Nom]]),"",MAX(0,MIN(EOMONTH(F$1,0),$E47)-MAX(EOMONTH(F$1,-1),$D47-1))))</f>
        <v>0</v>
      </c>
      <c r="G47" s="9">
        <f ca="1">IF(MONTH(TODAY())&lt;MONTH(G$1),"",IF(ISBLANK(Tableau8[[#This Row],[Nom]]),"",MAX(0,MIN(EOMONTH(G$1,0),$E47)-MAX(EOMONTH(G$1,-1),$D47-1))))</f>
        <v>28</v>
      </c>
      <c r="H47" s="9" t="str">
        <f ca="1">IF(MONTH(TODAY())&lt;MONTH(H$1),"",IF(ISBLANK(Tableau8[[#This Row],[Nom]]),"",MAX(0,MIN(EOMONTH(H$1,0),$E47)-MAX(EOMONTH(H$1,-1),$D47-1))))</f>
        <v/>
      </c>
      <c r="I47" s="9" t="str">
        <f ca="1">IF(MONTH(TODAY())&lt;MONTH(I$1),"",IF(ISBLANK(Tableau8[[#This Row],[Nom]]),"",MAX(0,MIN(EOMONTH(I$1,0),$E47)-MAX(EOMONTH(I$1,-1),$D47-1))))</f>
        <v/>
      </c>
      <c r="J47" s="9" t="str">
        <f ca="1">IF(MONTH(TODAY())&lt;MONTH(J$1),"",IF(ISBLANK(Tableau8[[#This Row],[Nom]]),"",MAX(0,MIN(EOMONTH(J$1,0),$E47)-MAX(EOMONTH(J$1,-1),$D47-1))))</f>
        <v/>
      </c>
      <c r="K47" s="9" t="str">
        <f ca="1">IF(MONTH(TODAY())&lt;MONTH(K$1),"",IF(ISBLANK(Tableau8[[#This Row],[Nom]]),"",MAX(0,MIN(EOMONTH(K$1,0),$E47)-MAX(EOMONTH(K$1,-1),$D47-1))))</f>
        <v/>
      </c>
      <c r="L47" s="9" t="str">
        <f ca="1">IF(MONTH(TODAY())&lt;MONTH(L$1),"",IF(ISBLANK(Tableau8[[#This Row],[Nom]]),"",MAX(0,MIN(EOMONTH(L$1,0),$E47)-MAX(EOMONTH(L$1,-1),$D47-1))))</f>
        <v/>
      </c>
      <c r="M47" s="9" t="str">
        <f ca="1">IF(MONTH(TODAY())&lt;MONTH(M$1),"",IF(ISBLANK(Tableau8[[#This Row],[Nom]]),"",MAX(0,MIN(EOMONTH(M$1,0),$E47)-MAX(EOMONTH(M$1,-1),$D47-1))))</f>
        <v/>
      </c>
      <c r="N47" s="9" t="str">
        <f ca="1">IF(MONTH(TODAY())&lt;MONTH(N$1),"",IF(ISBLANK(Tableau8[[#This Row],[Nom]]),"",MAX(0,MIN(EOMONTH(N$1,0),$E47)-MAX(EOMONTH(N$1,-1),$D47-1))))</f>
        <v/>
      </c>
      <c r="O47" s="9" t="str">
        <f ca="1">IF(MONTH(TODAY())&lt;MONTH(O$1),"",IF(ISBLANK(Tableau8[[#This Row],[Nom]]),"",MAX(0,MIN(EOMONTH(O$1,0),$E47)-MAX(EOMONTH(O$1,-1),$D47-1))))</f>
        <v/>
      </c>
      <c r="P47" s="9" t="str">
        <f ca="1">IF(MONTH(TODAY())&lt;MONTH(P$1),"",IF(ISBLANK(Tableau8[[#This Row],[Nom]]),"",MAX(0,MIN(EOMONTH(P$1,0),$E47)-MAX(EOMONTH(P$1,-1),$D47-1))))</f>
        <v/>
      </c>
      <c r="Q47" s="9" t="str">
        <f ca="1">IF(MONTH(TODAY())&lt;MONTH(Q$1),"",IF(ISBLANK(Tableau8[[#This Row],[Nom]]),"",MAX(0,MIN(EOMONTH(Q$1,0),$E47)-MAX(EOMONTH(Q$1,-1),$D47-1))))</f>
        <v/>
      </c>
      <c r="R47" s="10">
        <f t="shared" ca="1" si="0"/>
        <v>28</v>
      </c>
    </row>
    <row r="48" spans="1:18" x14ac:dyDescent="0.25">
      <c r="A48" s="7" t="s">
        <v>21</v>
      </c>
      <c r="B48" s="7" t="s">
        <v>21</v>
      </c>
      <c r="C48" s="8">
        <v>38754</v>
      </c>
      <c r="D48" s="8">
        <v>44593</v>
      </c>
      <c r="E48" s="8"/>
      <c r="F48" s="9">
        <f ca="1">IF(MONTH(TODAY())&lt;MONTH(F$1),"",IF(ISBLANK(Tableau8[[#This Row],[Nom]]),"",MAX(0,MIN(EOMONTH(F$1,0),$E48)-MAX(EOMONTH(F$1,-1),$D48-1))))</f>
        <v>0</v>
      </c>
      <c r="G48" s="9">
        <f ca="1">IF(MONTH(TODAY())&lt;MONTH(G$1),"",IF(ISBLANK(Tableau8[[#This Row],[Nom]]),"",MAX(0,MIN(EOMONTH(G$1,0),$E48)-MAX(EOMONTH(G$1,-1),$D48-1))))</f>
        <v>28</v>
      </c>
      <c r="H48" s="9" t="str">
        <f ca="1">IF(MONTH(TODAY())&lt;MONTH(H$1),"",IF(ISBLANK(Tableau8[[#This Row],[Nom]]),"",MAX(0,MIN(EOMONTH(H$1,0),$E48)-MAX(EOMONTH(H$1,-1),$D48-1))))</f>
        <v/>
      </c>
      <c r="I48" s="9" t="str">
        <f ca="1">IF(MONTH(TODAY())&lt;MONTH(I$1),"",IF(ISBLANK(Tableau8[[#This Row],[Nom]]),"",MAX(0,MIN(EOMONTH(I$1,0),$E48)-MAX(EOMONTH(I$1,-1),$D48-1))))</f>
        <v/>
      </c>
      <c r="J48" s="9" t="str">
        <f ca="1">IF(MONTH(TODAY())&lt;MONTH(J$1),"",IF(ISBLANK(Tableau8[[#This Row],[Nom]]),"",MAX(0,MIN(EOMONTH(J$1,0),$E48)-MAX(EOMONTH(J$1,-1),$D48-1))))</f>
        <v/>
      </c>
      <c r="K48" s="9" t="str">
        <f ca="1">IF(MONTH(TODAY())&lt;MONTH(K$1),"",IF(ISBLANK(Tableau8[[#This Row],[Nom]]),"",MAX(0,MIN(EOMONTH(K$1,0),$E48)-MAX(EOMONTH(K$1,-1),$D48-1))))</f>
        <v/>
      </c>
      <c r="L48" s="9" t="str">
        <f ca="1">IF(MONTH(TODAY())&lt;MONTH(L$1),"",IF(ISBLANK(Tableau8[[#This Row],[Nom]]),"",MAX(0,MIN(EOMONTH(L$1,0),$E48)-MAX(EOMONTH(L$1,-1),$D48-1))))</f>
        <v/>
      </c>
      <c r="M48" s="9" t="str">
        <f ca="1">IF(MONTH(TODAY())&lt;MONTH(M$1),"",IF(ISBLANK(Tableau8[[#This Row],[Nom]]),"",MAX(0,MIN(EOMONTH(M$1,0),$E48)-MAX(EOMONTH(M$1,-1),$D48-1))))</f>
        <v/>
      </c>
      <c r="N48" s="9" t="str">
        <f ca="1">IF(MONTH(TODAY())&lt;MONTH(N$1),"",IF(ISBLANK(Tableau8[[#This Row],[Nom]]),"",MAX(0,MIN(EOMONTH(N$1,0),$E48)-MAX(EOMONTH(N$1,-1),$D48-1))))</f>
        <v/>
      </c>
      <c r="O48" s="9" t="str">
        <f ca="1">IF(MONTH(TODAY())&lt;MONTH(O$1),"",IF(ISBLANK(Tableau8[[#This Row],[Nom]]),"",MAX(0,MIN(EOMONTH(O$1,0),$E48)-MAX(EOMONTH(O$1,-1),$D48-1))))</f>
        <v/>
      </c>
      <c r="P48" s="9" t="str">
        <f ca="1">IF(MONTH(TODAY())&lt;MONTH(P$1),"",IF(ISBLANK(Tableau8[[#This Row],[Nom]]),"",MAX(0,MIN(EOMONTH(P$1,0),$E48)-MAX(EOMONTH(P$1,-1),$D48-1))))</f>
        <v/>
      </c>
      <c r="Q48" s="9" t="str">
        <f ca="1">IF(MONTH(TODAY())&lt;MONTH(Q$1),"",IF(ISBLANK(Tableau8[[#This Row],[Nom]]),"",MAX(0,MIN(EOMONTH(Q$1,0),$E48)-MAX(EOMONTH(Q$1,-1),$D48-1))))</f>
        <v/>
      </c>
      <c r="R48" s="10">
        <f t="shared" ca="1" si="0"/>
        <v>28</v>
      </c>
    </row>
    <row r="49" spans="1:18" x14ac:dyDescent="0.25">
      <c r="A49" s="7" t="s">
        <v>21</v>
      </c>
      <c r="B49" s="7" t="s">
        <v>21</v>
      </c>
      <c r="C49" s="8">
        <v>38353</v>
      </c>
      <c r="D49" s="8">
        <v>44140</v>
      </c>
      <c r="E49" s="8"/>
      <c r="F49" s="9">
        <f ca="1">IF(MONTH(TODAY())&lt;MONTH(F$1),"",IF(ISBLANK(Tableau8[[#This Row],[Nom]]),"",MAX(0,MIN(EOMONTH(F$1,0),$E49)-MAX(EOMONTH(F$1,-1),$D49-1))))</f>
        <v>0</v>
      </c>
      <c r="G49" s="9">
        <f ca="1">IF(MONTH(TODAY())&lt;MONTH(G$1),"",IF(ISBLANK(Tableau8[[#This Row],[Nom]]),"",MAX(0,MIN(EOMONTH(G$1,0),$E49)-MAX(EOMONTH(G$1,-1),$D49-1))))</f>
        <v>28</v>
      </c>
      <c r="H49" s="9" t="str">
        <f ca="1">IF(MONTH(TODAY())&lt;MONTH(H$1),"",IF(ISBLANK(Tableau8[[#This Row],[Nom]]),"",MAX(0,MIN(EOMONTH(H$1,0),$E49)-MAX(EOMONTH(H$1,-1),$D49-1))))</f>
        <v/>
      </c>
      <c r="I49" s="9" t="str">
        <f ca="1">IF(MONTH(TODAY())&lt;MONTH(I$1),"",IF(ISBLANK(Tableau8[[#This Row],[Nom]]),"",MAX(0,MIN(EOMONTH(I$1,0),$E49)-MAX(EOMONTH(I$1,-1),$D49-1))))</f>
        <v/>
      </c>
      <c r="J49" s="9" t="str">
        <f ca="1">IF(MONTH(TODAY())&lt;MONTH(J$1),"",IF(ISBLANK(Tableau8[[#This Row],[Nom]]),"",MAX(0,MIN(EOMONTH(J$1,0),$E49)-MAX(EOMONTH(J$1,-1),$D49-1))))</f>
        <v/>
      </c>
      <c r="K49" s="9" t="str">
        <f ca="1">IF(MONTH(TODAY())&lt;MONTH(K$1),"",IF(ISBLANK(Tableau8[[#This Row],[Nom]]),"",MAX(0,MIN(EOMONTH(K$1,0),$E49)-MAX(EOMONTH(K$1,-1),$D49-1))))</f>
        <v/>
      </c>
      <c r="L49" s="9" t="str">
        <f ca="1">IF(MONTH(TODAY())&lt;MONTH(L$1),"",IF(ISBLANK(Tableau8[[#This Row],[Nom]]),"",MAX(0,MIN(EOMONTH(L$1,0),$E49)-MAX(EOMONTH(L$1,-1),$D49-1))))</f>
        <v/>
      </c>
      <c r="M49" s="9" t="str">
        <f ca="1">IF(MONTH(TODAY())&lt;MONTH(M$1),"",IF(ISBLANK(Tableau8[[#This Row],[Nom]]),"",MAX(0,MIN(EOMONTH(M$1,0),$E49)-MAX(EOMONTH(M$1,-1),$D49-1))))</f>
        <v/>
      </c>
      <c r="N49" s="9" t="str">
        <f ca="1">IF(MONTH(TODAY())&lt;MONTH(N$1),"",IF(ISBLANK(Tableau8[[#This Row],[Nom]]),"",MAX(0,MIN(EOMONTH(N$1,0),$E49)-MAX(EOMONTH(N$1,-1),$D49-1))))</f>
        <v/>
      </c>
      <c r="O49" s="9" t="str">
        <f ca="1">IF(MONTH(TODAY())&lt;MONTH(O$1),"",IF(ISBLANK(Tableau8[[#This Row],[Nom]]),"",MAX(0,MIN(EOMONTH(O$1,0),$E49)-MAX(EOMONTH(O$1,-1),$D49-1))))</f>
        <v/>
      </c>
      <c r="P49" s="9" t="str">
        <f ca="1">IF(MONTH(TODAY())&lt;MONTH(P$1),"",IF(ISBLANK(Tableau8[[#This Row],[Nom]]),"",MAX(0,MIN(EOMONTH(P$1,0),$E49)-MAX(EOMONTH(P$1,-1),$D49-1))))</f>
        <v/>
      </c>
      <c r="Q49" s="9" t="str">
        <f ca="1">IF(MONTH(TODAY())&lt;MONTH(Q$1),"",IF(ISBLANK(Tableau8[[#This Row],[Nom]]),"",MAX(0,MIN(EOMONTH(Q$1,0),$E49)-MAX(EOMONTH(Q$1,-1),$D49-1))))</f>
        <v/>
      </c>
      <c r="R49" s="10">
        <f t="shared" ca="1" si="0"/>
        <v>28</v>
      </c>
    </row>
    <row r="50" spans="1:18" x14ac:dyDescent="0.25">
      <c r="A50" s="7" t="s">
        <v>21</v>
      </c>
      <c r="B50" s="7" t="s">
        <v>21</v>
      </c>
      <c r="C50" s="8">
        <v>39069</v>
      </c>
      <c r="D50" s="8">
        <v>44505</v>
      </c>
      <c r="E50" s="8"/>
      <c r="F50" s="9">
        <f ca="1">IF(MONTH(TODAY())&lt;MONTH(F$1),"",IF(ISBLANK(Tableau8[[#This Row],[Nom]]),"",MAX(0,MIN(EOMONTH(F$1,0),$E50)-MAX(EOMONTH(F$1,-1),$D50-1))))</f>
        <v>0</v>
      </c>
      <c r="G50" s="9">
        <f ca="1">IF(MONTH(TODAY())&lt;MONTH(G$1),"",IF(ISBLANK(Tableau8[[#This Row],[Nom]]),"",MAX(0,MIN(EOMONTH(G$1,0),$E50)-MAX(EOMONTH(G$1,-1),$D50-1))))</f>
        <v>28</v>
      </c>
      <c r="H50" s="9" t="str">
        <f ca="1">IF(MONTH(TODAY())&lt;MONTH(H$1),"",IF(ISBLANK(Tableau8[[#This Row],[Nom]]),"",MAX(0,MIN(EOMONTH(H$1,0),$E50)-MAX(EOMONTH(H$1,-1),$D50-1))))</f>
        <v/>
      </c>
      <c r="I50" s="9" t="str">
        <f ca="1">IF(MONTH(TODAY())&lt;MONTH(I$1),"",IF(ISBLANK(Tableau8[[#This Row],[Nom]]),"",MAX(0,MIN(EOMONTH(I$1,0),$E50)-MAX(EOMONTH(I$1,-1),$D50-1))))</f>
        <v/>
      </c>
      <c r="J50" s="9" t="str">
        <f ca="1">IF(MONTH(TODAY())&lt;MONTH(J$1),"",IF(ISBLANK(Tableau8[[#This Row],[Nom]]),"",MAX(0,MIN(EOMONTH(J$1,0),$E50)-MAX(EOMONTH(J$1,-1),$D50-1))))</f>
        <v/>
      </c>
      <c r="K50" s="9" t="str">
        <f ca="1">IF(MONTH(TODAY())&lt;MONTH(K$1),"",IF(ISBLANK(Tableau8[[#This Row],[Nom]]),"",MAX(0,MIN(EOMONTH(K$1,0),$E50)-MAX(EOMONTH(K$1,-1),$D50-1))))</f>
        <v/>
      </c>
      <c r="L50" s="9" t="str">
        <f ca="1">IF(MONTH(TODAY())&lt;MONTH(L$1),"",IF(ISBLANK(Tableau8[[#This Row],[Nom]]),"",MAX(0,MIN(EOMONTH(L$1,0),$E50)-MAX(EOMONTH(L$1,-1),$D50-1))))</f>
        <v/>
      </c>
      <c r="M50" s="9" t="str">
        <f ca="1">IF(MONTH(TODAY())&lt;MONTH(M$1),"",IF(ISBLANK(Tableau8[[#This Row],[Nom]]),"",MAX(0,MIN(EOMONTH(M$1,0),$E50)-MAX(EOMONTH(M$1,-1),$D50-1))))</f>
        <v/>
      </c>
      <c r="N50" s="9" t="str">
        <f ca="1">IF(MONTH(TODAY())&lt;MONTH(N$1),"",IF(ISBLANK(Tableau8[[#This Row],[Nom]]),"",MAX(0,MIN(EOMONTH(N$1,0),$E50)-MAX(EOMONTH(N$1,-1),$D50-1))))</f>
        <v/>
      </c>
      <c r="O50" s="9" t="str">
        <f ca="1">IF(MONTH(TODAY())&lt;MONTH(O$1),"",IF(ISBLANK(Tableau8[[#This Row],[Nom]]),"",MAX(0,MIN(EOMONTH(O$1,0),$E50)-MAX(EOMONTH(O$1,-1),$D50-1))))</f>
        <v/>
      </c>
      <c r="P50" s="9" t="str">
        <f ca="1">IF(MONTH(TODAY())&lt;MONTH(P$1),"",IF(ISBLANK(Tableau8[[#This Row],[Nom]]),"",MAX(0,MIN(EOMONTH(P$1,0),$E50)-MAX(EOMONTH(P$1,-1),$D50-1))))</f>
        <v/>
      </c>
      <c r="Q50" s="9" t="str">
        <f ca="1">IF(MONTH(TODAY())&lt;MONTH(Q$1),"",IF(ISBLANK(Tableau8[[#This Row],[Nom]]),"",MAX(0,MIN(EOMONTH(Q$1,0),$E50)-MAX(EOMONTH(Q$1,-1),$D50-1))))</f>
        <v/>
      </c>
      <c r="R50" s="10">
        <f t="shared" ca="1" si="0"/>
        <v>28</v>
      </c>
    </row>
    <row r="51" spans="1:18" x14ac:dyDescent="0.25">
      <c r="A51" s="7" t="s">
        <v>21</v>
      </c>
      <c r="B51" s="7" t="s">
        <v>21</v>
      </c>
      <c r="C51" s="8">
        <v>37866</v>
      </c>
      <c r="D51" s="8">
        <v>44148</v>
      </c>
      <c r="E51" s="8"/>
      <c r="F51" s="9">
        <f ca="1">IF(MONTH(TODAY())&lt;MONTH(F$1),"",IF(ISBLANK(Tableau8[[#This Row],[Nom]]),"",MAX(0,MIN(EOMONTH(F$1,0),$E51)-MAX(EOMONTH(F$1,-1),$D51-1))))</f>
        <v>0</v>
      </c>
      <c r="G51" s="9">
        <f ca="1">IF(MONTH(TODAY())&lt;MONTH(G$1),"",IF(ISBLANK(Tableau8[[#This Row],[Nom]]),"",MAX(0,MIN(EOMONTH(G$1,0),$E51)-MAX(EOMONTH(G$1,-1),$D51-1))))</f>
        <v>28</v>
      </c>
      <c r="H51" s="9" t="str">
        <f ca="1">IF(MONTH(TODAY())&lt;MONTH(H$1),"",IF(ISBLANK(Tableau8[[#This Row],[Nom]]),"",MAX(0,MIN(EOMONTH(H$1,0),$E51)-MAX(EOMONTH(H$1,-1),$D51-1))))</f>
        <v/>
      </c>
      <c r="I51" s="9" t="str">
        <f ca="1">IF(MONTH(TODAY())&lt;MONTH(I$1),"",IF(ISBLANK(Tableau8[[#This Row],[Nom]]),"",MAX(0,MIN(EOMONTH(I$1,0),$E51)-MAX(EOMONTH(I$1,-1),$D51-1))))</f>
        <v/>
      </c>
      <c r="J51" s="9" t="str">
        <f ca="1">IF(MONTH(TODAY())&lt;MONTH(J$1),"",IF(ISBLANK(Tableau8[[#This Row],[Nom]]),"",MAX(0,MIN(EOMONTH(J$1,0),$E51)-MAX(EOMONTH(J$1,-1),$D51-1))))</f>
        <v/>
      </c>
      <c r="K51" s="9" t="str">
        <f ca="1">IF(MONTH(TODAY())&lt;MONTH(K$1),"",IF(ISBLANK(Tableau8[[#This Row],[Nom]]),"",MAX(0,MIN(EOMONTH(K$1,0),$E51)-MAX(EOMONTH(K$1,-1),$D51-1))))</f>
        <v/>
      </c>
      <c r="L51" s="9" t="str">
        <f ca="1">IF(MONTH(TODAY())&lt;MONTH(L$1),"",IF(ISBLANK(Tableau8[[#This Row],[Nom]]),"",MAX(0,MIN(EOMONTH(L$1,0),$E51)-MAX(EOMONTH(L$1,-1),$D51-1))))</f>
        <v/>
      </c>
      <c r="M51" s="9" t="str">
        <f ca="1">IF(MONTH(TODAY())&lt;MONTH(M$1),"",IF(ISBLANK(Tableau8[[#This Row],[Nom]]),"",MAX(0,MIN(EOMONTH(M$1,0),$E51)-MAX(EOMONTH(M$1,-1),$D51-1))))</f>
        <v/>
      </c>
      <c r="N51" s="9" t="str">
        <f ca="1">IF(MONTH(TODAY())&lt;MONTH(N$1),"",IF(ISBLANK(Tableau8[[#This Row],[Nom]]),"",MAX(0,MIN(EOMONTH(N$1,0),$E51)-MAX(EOMONTH(N$1,-1),$D51-1))))</f>
        <v/>
      </c>
      <c r="O51" s="9" t="str">
        <f ca="1">IF(MONTH(TODAY())&lt;MONTH(O$1),"",IF(ISBLANK(Tableau8[[#This Row],[Nom]]),"",MAX(0,MIN(EOMONTH(O$1,0),$E51)-MAX(EOMONTH(O$1,-1),$D51-1))))</f>
        <v/>
      </c>
      <c r="P51" s="9" t="str">
        <f ca="1">IF(MONTH(TODAY())&lt;MONTH(P$1),"",IF(ISBLANK(Tableau8[[#This Row],[Nom]]),"",MAX(0,MIN(EOMONTH(P$1,0),$E51)-MAX(EOMONTH(P$1,-1),$D51-1))))</f>
        <v/>
      </c>
      <c r="Q51" s="9" t="str">
        <f ca="1">IF(MONTH(TODAY())&lt;MONTH(Q$1),"",IF(ISBLANK(Tableau8[[#This Row],[Nom]]),"",MAX(0,MIN(EOMONTH(Q$1,0),$E51)-MAX(EOMONTH(Q$1,-1),$D51-1))))</f>
        <v/>
      </c>
      <c r="R51" s="10">
        <f t="shared" ca="1" si="0"/>
        <v>28</v>
      </c>
    </row>
    <row r="52" spans="1:18" x14ac:dyDescent="0.25">
      <c r="A52" s="7" t="s">
        <v>21</v>
      </c>
      <c r="B52" s="7" t="s">
        <v>21</v>
      </c>
      <c r="C52" s="8">
        <v>38599</v>
      </c>
      <c r="D52" s="8">
        <v>44259</v>
      </c>
      <c r="E52" s="8"/>
      <c r="F52" s="9">
        <f ca="1">IF(MONTH(TODAY())&lt;MONTH(F$1),"",IF(ISBLANK(Tableau8[[#This Row],[Nom]]),"",MAX(0,MIN(EOMONTH(F$1,0),$E52)-MAX(EOMONTH(F$1,-1),$D52-1))))</f>
        <v>0</v>
      </c>
      <c r="G52" s="9">
        <f ca="1">IF(MONTH(TODAY())&lt;MONTH(G$1),"",IF(ISBLANK(Tableau8[[#This Row],[Nom]]),"",MAX(0,MIN(EOMONTH(G$1,0),$E52)-MAX(EOMONTH(G$1,-1),$D52-1))))</f>
        <v>28</v>
      </c>
      <c r="H52" s="9" t="str">
        <f ca="1">IF(MONTH(TODAY())&lt;MONTH(H$1),"",IF(ISBLANK(Tableau8[[#This Row],[Nom]]),"",MAX(0,MIN(EOMONTH(H$1,0),$E52)-MAX(EOMONTH(H$1,-1),$D52-1))))</f>
        <v/>
      </c>
      <c r="I52" s="9" t="str">
        <f ca="1">IF(MONTH(TODAY())&lt;MONTH(I$1),"",IF(ISBLANK(Tableau8[[#This Row],[Nom]]),"",MAX(0,MIN(EOMONTH(I$1,0),$E52)-MAX(EOMONTH(I$1,-1),$D52-1))))</f>
        <v/>
      </c>
      <c r="J52" s="9" t="str">
        <f ca="1">IF(MONTH(TODAY())&lt;MONTH(J$1),"",IF(ISBLANK(Tableau8[[#This Row],[Nom]]),"",MAX(0,MIN(EOMONTH(J$1,0),$E52)-MAX(EOMONTH(J$1,-1),$D52-1))))</f>
        <v/>
      </c>
      <c r="K52" s="9" t="str">
        <f ca="1">IF(MONTH(TODAY())&lt;MONTH(K$1),"",IF(ISBLANK(Tableau8[[#This Row],[Nom]]),"",MAX(0,MIN(EOMONTH(K$1,0),$E52)-MAX(EOMONTH(K$1,-1),$D52-1))))</f>
        <v/>
      </c>
      <c r="L52" s="9" t="str">
        <f ca="1">IF(MONTH(TODAY())&lt;MONTH(L$1),"",IF(ISBLANK(Tableau8[[#This Row],[Nom]]),"",MAX(0,MIN(EOMONTH(L$1,0),$E52)-MAX(EOMONTH(L$1,-1),$D52-1))))</f>
        <v/>
      </c>
      <c r="M52" s="9" t="str">
        <f ca="1">IF(MONTH(TODAY())&lt;MONTH(M$1),"",IF(ISBLANK(Tableau8[[#This Row],[Nom]]),"",MAX(0,MIN(EOMONTH(M$1,0),$E52)-MAX(EOMONTH(M$1,-1),$D52-1))))</f>
        <v/>
      </c>
      <c r="N52" s="9" t="str">
        <f ca="1">IF(MONTH(TODAY())&lt;MONTH(N$1),"",IF(ISBLANK(Tableau8[[#This Row],[Nom]]),"",MAX(0,MIN(EOMONTH(N$1,0),$E52)-MAX(EOMONTH(N$1,-1),$D52-1))))</f>
        <v/>
      </c>
      <c r="O52" s="9" t="str">
        <f ca="1">IF(MONTH(TODAY())&lt;MONTH(O$1),"",IF(ISBLANK(Tableau8[[#This Row],[Nom]]),"",MAX(0,MIN(EOMONTH(O$1,0),$E52)-MAX(EOMONTH(O$1,-1),$D52-1))))</f>
        <v/>
      </c>
      <c r="P52" s="9" t="str">
        <f ca="1">IF(MONTH(TODAY())&lt;MONTH(P$1),"",IF(ISBLANK(Tableau8[[#This Row],[Nom]]),"",MAX(0,MIN(EOMONTH(P$1,0),$E52)-MAX(EOMONTH(P$1,-1),$D52-1))))</f>
        <v/>
      </c>
      <c r="Q52" s="9" t="str">
        <f ca="1">IF(MONTH(TODAY())&lt;MONTH(Q$1),"",IF(ISBLANK(Tableau8[[#This Row],[Nom]]),"",MAX(0,MIN(EOMONTH(Q$1,0),$E52)-MAX(EOMONTH(Q$1,-1),$D52-1))))</f>
        <v/>
      </c>
      <c r="R52" s="10">
        <f t="shared" ca="1" si="0"/>
        <v>28</v>
      </c>
    </row>
    <row r="53" spans="1:18" x14ac:dyDescent="0.25">
      <c r="A53" s="7" t="s">
        <v>21</v>
      </c>
      <c r="B53" s="7" t="s">
        <v>21</v>
      </c>
      <c r="C53" s="8">
        <v>39091</v>
      </c>
      <c r="D53" s="8">
        <v>44482</v>
      </c>
      <c r="E53" s="8"/>
      <c r="F53" s="9">
        <f ca="1">IF(MONTH(TODAY())&lt;MONTH(F$1),"",IF(ISBLANK(Tableau8[[#This Row],[Nom]]),"",MAX(0,MIN(EOMONTH(F$1,0),$E53)-MAX(EOMONTH(F$1,-1),$D53-1))))</f>
        <v>0</v>
      </c>
      <c r="G53" s="9">
        <f ca="1">IF(MONTH(TODAY())&lt;MONTH(G$1),"",IF(ISBLANK(Tableau8[[#This Row],[Nom]]),"",MAX(0,MIN(EOMONTH(G$1,0),$E53)-MAX(EOMONTH(G$1,-1),$D53-1))))</f>
        <v>28</v>
      </c>
      <c r="H53" s="9" t="str">
        <f ca="1">IF(MONTH(TODAY())&lt;MONTH(H$1),"",IF(ISBLANK(Tableau8[[#This Row],[Nom]]),"",MAX(0,MIN(EOMONTH(H$1,0),$E53)-MAX(EOMONTH(H$1,-1),$D53-1))))</f>
        <v/>
      </c>
      <c r="I53" s="9" t="str">
        <f ca="1">IF(MONTH(TODAY())&lt;MONTH(I$1),"",IF(ISBLANK(Tableau8[[#This Row],[Nom]]),"",MAX(0,MIN(EOMONTH(I$1,0),$E53)-MAX(EOMONTH(I$1,-1),$D53-1))))</f>
        <v/>
      </c>
      <c r="J53" s="9" t="str">
        <f ca="1">IF(MONTH(TODAY())&lt;MONTH(J$1),"",IF(ISBLANK(Tableau8[[#This Row],[Nom]]),"",MAX(0,MIN(EOMONTH(J$1,0),$E53)-MAX(EOMONTH(J$1,-1),$D53-1))))</f>
        <v/>
      </c>
      <c r="K53" s="9" t="str">
        <f ca="1">IF(MONTH(TODAY())&lt;MONTH(K$1),"",IF(ISBLANK(Tableau8[[#This Row],[Nom]]),"",MAX(0,MIN(EOMONTH(K$1,0),$E53)-MAX(EOMONTH(K$1,-1),$D53-1))))</f>
        <v/>
      </c>
      <c r="L53" s="9" t="str">
        <f ca="1">IF(MONTH(TODAY())&lt;MONTH(L$1),"",IF(ISBLANK(Tableau8[[#This Row],[Nom]]),"",MAX(0,MIN(EOMONTH(L$1,0),$E53)-MAX(EOMONTH(L$1,-1),$D53-1))))</f>
        <v/>
      </c>
      <c r="M53" s="9" t="str">
        <f ca="1">IF(MONTH(TODAY())&lt;MONTH(M$1),"",IF(ISBLANK(Tableau8[[#This Row],[Nom]]),"",MAX(0,MIN(EOMONTH(M$1,0),$E53)-MAX(EOMONTH(M$1,-1),$D53-1))))</f>
        <v/>
      </c>
      <c r="N53" s="9" t="str">
        <f ca="1">IF(MONTH(TODAY())&lt;MONTH(N$1),"",IF(ISBLANK(Tableau8[[#This Row],[Nom]]),"",MAX(0,MIN(EOMONTH(N$1,0),$E53)-MAX(EOMONTH(N$1,-1),$D53-1))))</f>
        <v/>
      </c>
      <c r="O53" s="9" t="str">
        <f ca="1">IF(MONTH(TODAY())&lt;MONTH(O$1),"",IF(ISBLANK(Tableau8[[#This Row],[Nom]]),"",MAX(0,MIN(EOMONTH(O$1,0),$E53)-MAX(EOMONTH(O$1,-1),$D53-1))))</f>
        <v/>
      </c>
      <c r="P53" s="9" t="str">
        <f ca="1">IF(MONTH(TODAY())&lt;MONTH(P$1),"",IF(ISBLANK(Tableau8[[#This Row],[Nom]]),"",MAX(0,MIN(EOMONTH(P$1,0),$E53)-MAX(EOMONTH(P$1,-1),$D53-1))))</f>
        <v/>
      </c>
      <c r="Q53" s="9" t="str">
        <f ca="1">IF(MONTH(TODAY())&lt;MONTH(Q$1),"",IF(ISBLANK(Tableau8[[#This Row],[Nom]]),"",MAX(0,MIN(EOMONTH(Q$1,0),$E53)-MAX(EOMONTH(Q$1,-1),$D53-1))))</f>
        <v/>
      </c>
      <c r="R53" s="10">
        <f t="shared" ca="1" si="0"/>
        <v>28</v>
      </c>
    </row>
    <row r="54" spans="1:18" x14ac:dyDescent="0.25">
      <c r="A54" s="7" t="s">
        <v>21</v>
      </c>
      <c r="B54" s="7" t="s">
        <v>21</v>
      </c>
      <c r="C54" s="8">
        <v>38003</v>
      </c>
      <c r="D54" s="8">
        <v>44302</v>
      </c>
      <c r="E54" s="8"/>
      <c r="F54" s="9">
        <f ca="1">IF(MONTH(TODAY())&lt;MONTH(F$1),"",IF(ISBLANK(Tableau8[[#This Row],[Nom]]),"",MAX(0,MIN(EOMONTH(F$1,0),$E54)-MAX(EOMONTH(F$1,-1),$D54-1))))</f>
        <v>0</v>
      </c>
      <c r="G54" s="9">
        <f ca="1">IF(MONTH(TODAY())&lt;MONTH(G$1),"",IF(ISBLANK(Tableau8[[#This Row],[Nom]]),"",MAX(0,MIN(EOMONTH(G$1,0),$E54)-MAX(EOMONTH(G$1,-1),$D54-1))))</f>
        <v>28</v>
      </c>
      <c r="H54" s="9" t="str">
        <f ca="1">IF(MONTH(TODAY())&lt;MONTH(H$1),"",IF(ISBLANK(Tableau8[[#This Row],[Nom]]),"",MAX(0,MIN(EOMONTH(H$1,0),$E54)-MAX(EOMONTH(H$1,-1),$D54-1))))</f>
        <v/>
      </c>
      <c r="I54" s="9" t="str">
        <f ca="1">IF(MONTH(TODAY())&lt;MONTH(I$1),"",IF(ISBLANK(Tableau8[[#This Row],[Nom]]),"",MAX(0,MIN(EOMONTH(I$1,0),$E54)-MAX(EOMONTH(I$1,-1),$D54-1))))</f>
        <v/>
      </c>
      <c r="J54" s="9" t="str">
        <f ca="1">IF(MONTH(TODAY())&lt;MONTH(J$1),"",IF(ISBLANK(Tableau8[[#This Row],[Nom]]),"",MAX(0,MIN(EOMONTH(J$1,0),$E54)-MAX(EOMONTH(J$1,-1),$D54-1))))</f>
        <v/>
      </c>
      <c r="K54" s="9" t="str">
        <f ca="1">IF(MONTH(TODAY())&lt;MONTH(K$1),"",IF(ISBLANK(Tableau8[[#This Row],[Nom]]),"",MAX(0,MIN(EOMONTH(K$1,0),$E54)-MAX(EOMONTH(K$1,-1),$D54-1))))</f>
        <v/>
      </c>
      <c r="L54" s="9" t="str">
        <f ca="1">IF(MONTH(TODAY())&lt;MONTH(L$1),"",IF(ISBLANK(Tableau8[[#This Row],[Nom]]),"",MAX(0,MIN(EOMONTH(L$1,0),$E54)-MAX(EOMONTH(L$1,-1),$D54-1))))</f>
        <v/>
      </c>
      <c r="M54" s="9" t="str">
        <f ca="1">IF(MONTH(TODAY())&lt;MONTH(M$1),"",IF(ISBLANK(Tableau8[[#This Row],[Nom]]),"",MAX(0,MIN(EOMONTH(M$1,0),$E54)-MAX(EOMONTH(M$1,-1),$D54-1))))</f>
        <v/>
      </c>
      <c r="N54" s="9" t="str">
        <f ca="1">IF(MONTH(TODAY())&lt;MONTH(N$1),"",IF(ISBLANK(Tableau8[[#This Row],[Nom]]),"",MAX(0,MIN(EOMONTH(N$1,0),$E54)-MAX(EOMONTH(N$1,-1),$D54-1))))</f>
        <v/>
      </c>
      <c r="O54" s="9" t="str">
        <f ca="1">IF(MONTH(TODAY())&lt;MONTH(O$1),"",IF(ISBLANK(Tableau8[[#This Row],[Nom]]),"",MAX(0,MIN(EOMONTH(O$1,0),$E54)-MAX(EOMONTH(O$1,-1),$D54-1))))</f>
        <v/>
      </c>
      <c r="P54" s="9" t="str">
        <f ca="1">IF(MONTH(TODAY())&lt;MONTH(P$1),"",IF(ISBLANK(Tableau8[[#This Row],[Nom]]),"",MAX(0,MIN(EOMONTH(P$1,0),$E54)-MAX(EOMONTH(P$1,-1),$D54-1))))</f>
        <v/>
      </c>
      <c r="Q54" s="9" t="str">
        <f ca="1">IF(MONTH(TODAY())&lt;MONTH(Q$1),"",IF(ISBLANK(Tableau8[[#This Row],[Nom]]),"",MAX(0,MIN(EOMONTH(Q$1,0),$E54)-MAX(EOMONTH(Q$1,-1),$D54-1))))</f>
        <v/>
      </c>
      <c r="R54" s="10">
        <f t="shared" ca="1" si="0"/>
        <v>28</v>
      </c>
    </row>
    <row r="55" spans="1:18" x14ac:dyDescent="0.25">
      <c r="A55" s="7" t="s">
        <v>21</v>
      </c>
      <c r="B55" s="7" t="s">
        <v>21</v>
      </c>
      <c r="C55" s="8">
        <v>37895</v>
      </c>
      <c r="D55" s="8">
        <v>44230</v>
      </c>
      <c r="E55" s="8"/>
      <c r="F55" s="9">
        <f ca="1">IF(MONTH(TODAY())&lt;MONTH(F$1),"",IF(ISBLANK(Tableau8[[#This Row],[Nom]]),"",MAX(0,MIN(EOMONTH(F$1,0),$E55)-MAX(EOMONTH(F$1,-1),$D55-1))))</f>
        <v>0</v>
      </c>
      <c r="G55" s="9">
        <f ca="1">IF(MONTH(TODAY())&lt;MONTH(G$1),"",IF(ISBLANK(Tableau8[[#This Row],[Nom]]),"",MAX(0,MIN(EOMONTH(G$1,0),$E55)-MAX(EOMONTH(G$1,-1),$D55-1))))</f>
        <v>28</v>
      </c>
      <c r="H55" s="9" t="str">
        <f ca="1">IF(MONTH(TODAY())&lt;MONTH(H$1),"",IF(ISBLANK(Tableau8[[#This Row],[Nom]]),"",MAX(0,MIN(EOMONTH(H$1,0),$E55)-MAX(EOMONTH(H$1,-1),$D55-1))))</f>
        <v/>
      </c>
      <c r="I55" s="9" t="str">
        <f ca="1">IF(MONTH(TODAY())&lt;MONTH(I$1),"",IF(ISBLANK(Tableau8[[#This Row],[Nom]]),"",MAX(0,MIN(EOMONTH(I$1,0),$E55)-MAX(EOMONTH(I$1,-1),$D55-1))))</f>
        <v/>
      </c>
      <c r="J55" s="9" t="str">
        <f ca="1">IF(MONTH(TODAY())&lt;MONTH(J$1),"",IF(ISBLANK(Tableau8[[#This Row],[Nom]]),"",MAX(0,MIN(EOMONTH(J$1,0),$E55)-MAX(EOMONTH(J$1,-1),$D55-1))))</f>
        <v/>
      </c>
      <c r="K55" s="9" t="str">
        <f ca="1">IF(MONTH(TODAY())&lt;MONTH(K$1),"",IF(ISBLANK(Tableau8[[#This Row],[Nom]]),"",MAX(0,MIN(EOMONTH(K$1,0),$E55)-MAX(EOMONTH(K$1,-1),$D55-1))))</f>
        <v/>
      </c>
      <c r="L55" s="9" t="str">
        <f ca="1">IF(MONTH(TODAY())&lt;MONTH(L$1),"",IF(ISBLANK(Tableau8[[#This Row],[Nom]]),"",MAX(0,MIN(EOMONTH(L$1,0),$E55)-MAX(EOMONTH(L$1,-1),$D55-1))))</f>
        <v/>
      </c>
      <c r="M55" s="9" t="str">
        <f ca="1">IF(MONTH(TODAY())&lt;MONTH(M$1),"",IF(ISBLANK(Tableau8[[#This Row],[Nom]]),"",MAX(0,MIN(EOMONTH(M$1,0),$E55)-MAX(EOMONTH(M$1,-1),$D55-1))))</f>
        <v/>
      </c>
      <c r="N55" s="9" t="str">
        <f ca="1">IF(MONTH(TODAY())&lt;MONTH(N$1),"",IF(ISBLANK(Tableau8[[#This Row],[Nom]]),"",MAX(0,MIN(EOMONTH(N$1,0),$E55)-MAX(EOMONTH(N$1,-1),$D55-1))))</f>
        <v/>
      </c>
      <c r="O55" s="9" t="str">
        <f ca="1">IF(MONTH(TODAY())&lt;MONTH(O$1),"",IF(ISBLANK(Tableau8[[#This Row],[Nom]]),"",MAX(0,MIN(EOMONTH(O$1,0),$E55)-MAX(EOMONTH(O$1,-1),$D55-1))))</f>
        <v/>
      </c>
      <c r="P55" s="9" t="str">
        <f ca="1">IF(MONTH(TODAY())&lt;MONTH(P$1),"",IF(ISBLANK(Tableau8[[#This Row],[Nom]]),"",MAX(0,MIN(EOMONTH(P$1,0),$E55)-MAX(EOMONTH(P$1,-1),$D55-1))))</f>
        <v/>
      </c>
      <c r="Q55" s="9" t="str">
        <f ca="1">IF(MONTH(TODAY())&lt;MONTH(Q$1),"",IF(ISBLANK(Tableau8[[#This Row],[Nom]]),"",MAX(0,MIN(EOMONTH(Q$1,0),$E55)-MAX(EOMONTH(Q$1,-1),$D55-1))))</f>
        <v/>
      </c>
      <c r="R55" s="10">
        <f t="shared" ca="1" si="0"/>
        <v>28</v>
      </c>
    </row>
    <row r="56" spans="1:18" x14ac:dyDescent="0.25">
      <c r="A56" s="7" t="s">
        <v>21</v>
      </c>
      <c r="B56" s="7" t="s">
        <v>21</v>
      </c>
      <c r="C56" s="8">
        <v>38397</v>
      </c>
      <c r="D56" s="8">
        <v>44614</v>
      </c>
      <c r="E56" s="8"/>
      <c r="F56" s="9">
        <f ca="1">IF(MONTH(TODAY())&lt;MONTH(F$1),"",IF(ISBLANK(Tableau8[[#This Row],[Nom]]),"",MAX(0,MIN(EOMONTH(F$1,0),$E56)-MAX(EOMONTH(F$1,-1),$D56-1))))</f>
        <v>0</v>
      </c>
      <c r="G56" s="9">
        <f ca="1">IF(MONTH(TODAY())&lt;MONTH(G$1),"",IF(ISBLANK(Tableau8[[#This Row],[Nom]]),"",MAX(0,MIN(EOMONTH(G$1,0),$E56)-MAX(EOMONTH(G$1,-1),$D56-1))))</f>
        <v>7</v>
      </c>
      <c r="H56" s="9" t="str">
        <f ca="1">IF(MONTH(TODAY())&lt;MONTH(H$1),"",IF(ISBLANK(Tableau8[[#This Row],[Nom]]),"",MAX(0,MIN(EOMONTH(H$1,0),$E56)-MAX(EOMONTH(H$1,-1),$D56-1))))</f>
        <v/>
      </c>
      <c r="I56" s="9" t="str">
        <f ca="1">IF(MONTH(TODAY())&lt;MONTH(I$1),"",IF(ISBLANK(Tableau8[[#This Row],[Nom]]),"",MAX(0,MIN(EOMONTH(I$1,0),$E56)-MAX(EOMONTH(I$1,-1),$D56-1))))</f>
        <v/>
      </c>
      <c r="J56" s="9" t="str">
        <f ca="1">IF(MONTH(TODAY())&lt;MONTH(J$1),"",IF(ISBLANK(Tableau8[[#This Row],[Nom]]),"",MAX(0,MIN(EOMONTH(J$1,0),$E56)-MAX(EOMONTH(J$1,-1),$D56-1))))</f>
        <v/>
      </c>
      <c r="K56" s="9" t="str">
        <f ca="1">IF(MONTH(TODAY())&lt;MONTH(K$1),"",IF(ISBLANK(Tableau8[[#This Row],[Nom]]),"",MAX(0,MIN(EOMONTH(K$1,0),$E56)-MAX(EOMONTH(K$1,-1),$D56-1))))</f>
        <v/>
      </c>
      <c r="L56" s="9" t="str">
        <f ca="1">IF(MONTH(TODAY())&lt;MONTH(L$1),"",IF(ISBLANK(Tableau8[[#This Row],[Nom]]),"",MAX(0,MIN(EOMONTH(L$1,0),$E56)-MAX(EOMONTH(L$1,-1),$D56-1))))</f>
        <v/>
      </c>
      <c r="M56" s="9" t="str">
        <f ca="1">IF(MONTH(TODAY())&lt;MONTH(M$1),"",IF(ISBLANK(Tableau8[[#This Row],[Nom]]),"",MAX(0,MIN(EOMONTH(M$1,0),$E56)-MAX(EOMONTH(M$1,-1),$D56-1))))</f>
        <v/>
      </c>
      <c r="N56" s="9" t="str">
        <f ca="1">IF(MONTH(TODAY())&lt;MONTH(N$1),"",IF(ISBLANK(Tableau8[[#This Row],[Nom]]),"",MAX(0,MIN(EOMONTH(N$1,0),$E56)-MAX(EOMONTH(N$1,-1),$D56-1))))</f>
        <v/>
      </c>
      <c r="O56" s="9" t="str">
        <f ca="1">IF(MONTH(TODAY())&lt;MONTH(O$1),"",IF(ISBLANK(Tableau8[[#This Row],[Nom]]),"",MAX(0,MIN(EOMONTH(O$1,0),$E56)-MAX(EOMONTH(O$1,-1),$D56-1))))</f>
        <v/>
      </c>
      <c r="P56" s="9" t="str">
        <f ca="1">IF(MONTH(TODAY())&lt;MONTH(P$1),"",IF(ISBLANK(Tableau8[[#This Row],[Nom]]),"",MAX(0,MIN(EOMONTH(P$1,0),$E56)-MAX(EOMONTH(P$1,-1),$D56-1))))</f>
        <v/>
      </c>
      <c r="Q56" s="9" t="str">
        <f ca="1">IF(MONTH(TODAY())&lt;MONTH(Q$1),"",IF(ISBLANK(Tableau8[[#This Row],[Nom]]),"",MAX(0,MIN(EOMONTH(Q$1,0),$E56)-MAX(EOMONTH(Q$1,-1),$D56-1))))</f>
        <v/>
      </c>
      <c r="R56" s="10">
        <f t="shared" ca="1" si="0"/>
        <v>7</v>
      </c>
    </row>
    <row r="57" spans="1:18" x14ac:dyDescent="0.25">
      <c r="A57" s="7" t="s">
        <v>21</v>
      </c>
      <c r="B57" s="7" t="s">
        <v>21</v>
      </c>
      <c r="C57" s="8">
        <v>38377</v>
      </c>
      <c r="D57" s="8">
        <v>44350</v>
      </c>
      <c r="E57" s="8"/>
      <c r="F57" s="9">
        <f ca="1">IF(MONTH(TODAY())&lt;MONTH(F$1),"",IF(ISBLANK(Tableau8[[#This Row],[Nom]]),"",MAX(0,MIN(EOMONTH(F$1,0),$E57)-MAX(EOMONTH(F$1,-1),$D57-1))))</f>
        <v>0</v>
      </c>
      <c r="G57" s="9">
        <f ca="1">IF(MONTH(TODAY())&lt;MONTH(G$1),"",IF(ISBLANK(Tableau8[[#This Row],[Nom]]),"",MAX(0,MIN(EOMONTH(G$1,0),$E57)-MAX(EOMONTH(G$1,-1),$D57-1))))</f>
        <v>28</v>
      </c>
      <c r="H57" s="9" t="str">
        <f ca="1">IF(MONTH(TODAY())&lt;MONTH(H$1),"",IF(ISBLANK(Tableau8[[#This Row],[Nom]]),"",MAX(0,MIN(EOMONTH(H$1,0),$E57)-MAX(EOMONTH(H$1,-1),$D57-1))))</f>
        <v/>
      </c>
      <c r="I57" s="9" t="str">
        <f ca="1">IF(MONTH(TODAY())&lt;MONTH(I$1),"",IF(ISBLANK(Tableau8[[#This Row],[Nom]]),"",MAX(0,MIN(EOMONTH(I$1,0),$E57)-MAX(EOMONTH(I$1,-1),$D57-1))))</f>
        <v/>
      </c>
      <c r="J57" s="9" t="str">
        <f ca="1">IF(MONTH(TODAY())&lt;MONTH(J$1),"",IF(ISBLANK(Tableau8[[#This Row],[Nom]]),"",MAX(0,MIN(EOMONTH(J$1,0),$E57)-MAX(EOMONTH(J$1,-1),$D57-1))))</f>
        <v/>
      </c>
      <c r="K57" s="9" t="str">
        <f ca="1">IF(MONTH(TODAY())&lt;MONTH(K$1),"",IF(ISBLANK(Tableau8[[#This Row],[Nom]]),"",MAX(0,MIN(EOMONTH(K$1,0),$E57)-MAX(EOMONTH(K$1,-1),$D57-1))))</f>
        <v/>
      </c>
      <c r="L57" s="9" t="str">
        <f ca="1">IF(MONTH(TODAY())&lt;MONTH(L$1),"",IF(ISBLANK(Tableau8[[#This Row],[Nom]]),"",MAX(0,MIN(EOMONTH(L$1,0),$E57)-MAX(EOMONTH(L$1,-1),$D57-1))))</f>
        <v/>
      </c>
      <c r="M57" s="9" t="str">
        <f ca="1">IF(MONTH(TODAY())&lt;MONTH(M$1),"",IF(ISBLANK(Tableau8[[#This Row],[Nom]]),"",MAX(0,MIN(EOMONTH(M$1,0),$E57)-MAX(EOMONTH(M$1,-1),$D57-1))))</f>
        <v/>
      </c>
      <c r="N57" s="9" t="str">
        <f ca="1">IF(MONTH(TODAY())&lt;MONTH(N$1),"",IF(ISBLANK(Tableau8[[#This Row],[Nom]]),"",MAX(0,MIN(EOMONTH(N$1,0),$E57)-MAX(EOMONTH(N$1,-1),$D57-1))))</f>
        <v/>
      </c>
      <c r="O57" s="9" t="str">
        <f ca="1">IF(MONTH(TODAY())&lt;MONTH(O$1),"",IF(ISBLANK(Tableau8[[#This Row],[Nom]]),"",MAX(0,MIN(EOMONTH(O$1,0),$E57)-MAX(EOMONTH(O$1,-1),$D57-1))))</f>
        <v/>
      </c>
      <c r="P57" s="9" t="str">
        <f ca="1">IF(MONTH(TODAY())&lt;MONTH(P$1),"",IF(ISBLANK(Tableau8[[#This Row],[Nom]]),"",MAX(0,MIN(EOMONTH(P$1,0),$E57)-MAX(EOMONTH(P$1,-1),$D57-1))))</f>
        <v/>
      </c>
      <c r="Q57" s="9" t="str">
        <f ca="1">IF(MONTH(TODAY())&lt;MONTH(Q$1),"",IF(ISBLANK(Tableau8[[#This Row],[Nom]]),"",MAX(0,MIN(EOMONTH(Q$1,0),$E57)-MAX(EOMONTH(Q$1,-1),$D57-1))))</f>
        <v/>
      </c>
      <c r="R57" s="10">
        <f t="shared" ca="1" si="0"/>
        <v>28</v>
      </c>
    </row>
    <row r="58" spans="1:18" x14ac:dyDescent="0.25">
      <c r="A58" s="7" t="s">
        <v>21</v>
      </c>
      <c r="B58" s="7" t="s">
        <v>21</v>
      </c>
      <c r="C58" s="8">
        <v>38696</v>
      </c>
      <c r="D58" s="8">
        <v>44288</v>
      </c>
      <c r="E58" s="8"/>
      <c r="F58" s="9">
        <f ca="1">IF(MONTH(TODAY())&lt;MONTH(F$1),"",IF(ISBLANK(Tableau8[[#This Row],[Nom]]),"",MAX(0,MIN(EOMONTH(F$1,0),$E58)-MAX(EOMONTH(F$1,-1),$D58-1))))</f>
        <v>0</v>
      </c>
      <c r="G58" s="9">
        <f ca="1">IF(MONTH(TODAY())&lt;MONTH(G$1),"",IF(ISBLANK(Tableau8[[#This Row],[Nom]]),"",MAX(0,MIN(EOMONTH(G$1,0),$E58)-MAX(EOMONTH(G$1,-1),$D58-1))))</f>
        <v>28</v>
      </c>
      <c r="H58" s="9" t="str">
        <f ca="1">IF(MONTH(TODAY())&lt;MONTH(H$1),"",IF(ISBLANK(Tableau8[[#This Row],[Nom]]),"",MAX(0,MIN(EOMONTH(H$1,0),$E58)-MAX(EOMONTH(H$1,-1),$D58-1))))</f>
        <v/>
      </c>
      <c r="I58" s="9" t="str">
        <f ca="1">IF(MONTH(TODAY())&lt;MONTH(I$1),"",IF(ISBLANK(Tableau8[[#This Row],[Nom]]),"",MAX(0,MIN(EOMONTH(I$1,0),$E58)-MAX(EOMONTH(I$1,-1),$D58-1))))</f>
        <v/>
      </c>
      <c r="J58" s="9" t="str">
        <f ca="1">IF(MONTH(TODAY())&lt;MONTH(J$1),"",IF(ISBLANK(Tableau8[[#This Row],[Nom]]),"",MAX(0,MIN(EOMONTH(J$1,0),$E58)-MAX(EOMONTH(J$1,-1),$D58-1))))</f>
        <v/>
      </c>
      <c r="K58" s="9" t="str">
        <f ca="1">IF(MONTH(TODAY())&lt;MONTH(K$1),"",IF(ISBLANK(Tableau8[[#This Row],[Nom]]),"",MAX(0,MIN(EOMONTH(K$1,0),$E58)-MAX(EOMONTH(K$1,-1),$D58-1))))</f>
        <v/>
      </c>
      <c r="L58" s="9" t="str">
        <f ca="1">IF(MONTH(TODAY())&lt;MONTH(L$1),"",IF(ISBLANK(Tableau8[[#This Row],[Nom]]),"",MAX(0,MIN(EOMONTH(L$1,0),$E58)-MAX(EOMONTH(L$1,-1),$D58-1))))</f>
        <v/>
      </c>
      <c r="M58" s="9" t="str">
        <f ca="1">IF(MONTH(TODAY())&lt;MONTH(M$1),"",IF(ISBLANK(Tableau8[[#This Row],[Nom]]),"",MAX(0,MIN(EOMONTH(M$1,0),$E58)-MAX(EOMONTH(M$1,-1),$D58-1))))</f>
        <v/>
      </c>
      <c r="N58" s="9" t="str">
        <f ca="1">IF(MONTH(TODAY())&lt;MONTH(N$1),"",IF(ISBLANK(Tableau8[[#This Row],[Nom]]),"",MAX(0,MIN(EOMONTH(N$1,0),$E58)-MAX(EOMONTH(N$1,-1),$D58-1))))</f>
        <v/>
      </c>
      <c r="O58" s="9" t="str">
        <f ca="1">IF(MONTH(TODAY())&lt;MONTH(O$1),"",IF(ISBLANK(Tableau8[[#This Row],[Nom]]),"",MAX(0,MIN(EOMONTH(O$1,0),$E58)-MAX(EOMONTH(O$1,-1),$D58-1))))</f>
        <v/>
      </c>
      <c r="P58" s="9" t="str">
        <f ca="1">IF(MONTH(TODAY())&lt;MONTH(P$1),"",IF(ISBLANK(Tableau8[[#This Row],[Nom]]),"",MAX(0,MIN(EOMONTH(P$1,0),$E58)-MAX(EOMONTH(P$1,-1),$D58-1))))</f>
        <v/>
      </c>
      <c r="Q58" s="9" t="str">
        <f ca="1">IF(MONTH(TODAY())&lt;MONTH(Q$1),"",IF(ISBLANK(Tableau8[[#This Row],[Nom]]),"",MAX(0,MIN(EOMONTH(Q$1,0),$E58)-MAX(EOMONTH(Q$1,-1),$D58-1))))</f>
        <v/>
      </c>
      <c r="R58" s="10">
        <f t="shared" ca="1" si="0"/>
        <v>28</v>
      </c>
    </row>
    <row r="59" spans="1:18" x14ac:dyDescent="0.25">
      <c r="A59" s="7" t="s">
        <v>21</v>
      </c>
      <c r="B59" s="7" t="s">
        <v>21</v>
      </c>
      <c r="C59" s="8">
        <v>37905</v>
      </c>
      <c r="D59" s="8">
        <v>44217</v>
      </c>
      <c r="E59" s="8"/>
      <c r="F59" s="9">
        <f ca="1">IF(MONTH(TODAY())&lt;MONTH(F$1),"",IF(ISBLANK(Tableau8[[#This Row],[Nom]]),"",MAX(0,MIN(EOMONTH(F$1,0),$E59)-MAX(EOMONTH(F$1,-1),$D59-1))))</f>
        <v>0</v>
      </c>
      <c r="G59" s="9">
        <f ca="1">IF(MONTH(TODAY())&lt;MONTH(G$1),"",IF(ISBLANK(Tableau8[[#This Row],[Nom]]),"",MAX(0,MIN(EOMONTH(G$1,0),$E59)-MAX(EOMONTH(G$1,-1),$D59-1))))</f>
        <v>28</v>
      </c>
      <c r="H59" s="9" t="str">
        <f ca="1">IF(MONTH(TODAY())&lt;MONTH(H$1),"",IF(ISBLANK(Tableau8[[#This Row],[Nom]]),"",MAX(0,MIN(EOMONTH(H$1,0),$E59)-MAX(EOMONTH(H$1,-1),$D59-1))))</f>
        <v/>
      </c>
      <c r="I59" s="9" t="str">
        <f ca="1">IF(MONTH(TODAY())&lt;MONTH(I$1),"",IF(ISBLANK(Tableau8[[#This Row],[Nom]]),"",MAX(0,MIN(EOMONTH(I$1,0),$E59)-MAX(EOMONTH(I$1,-1),$D59-1))))</f>
        <v/>
      </c>
      <c r="J59" s="9" t="str">
        <f ca="1">IF(MONTH(TODAY())&lt;MONTH(J$1),"",IF(ISBLANK(Tableau8[[#This Row],[Nom]]),"",MAX(0,MIN(EOMONTH(J$1,0),$E59)-MAX(EOMONTH(J$1,-1),$D59-1))))</f>
        <v/>
      </c>
      <c r="K59" s="9" t="str">
        <f ca="1">IF(MONTH(TODAY())&lt;MONTH(K$1),"",IF(ISBLANK(Tableau8[[#This Row],[Nom]]),"",MAX(0,MIN(EOMONTH(K$1,0),$E59)-MAX(EOMONTH(K$1,-1),$D59-1))))</f>
        <v/>
      </c>
      <c r="L59" s="9" t="str">
        <f ca="1">IF(MONTH(TODAY())&lt;MONTH(L$1),"",IF(ISBLANK(Tableau8[[#This Row],[Nom]]),"",MAX(0,MIN(EOMONTH(L$1,0),$E59)-MAX(EOMONTH(L$1,-1),$D59-1))))</f>
        <v/>
      </c>
      <c r="M59" s="9" t="str">
        <f ca="1">IF(MONTH(TODAY())&lt;MONTH(M$1),"",IF(ISBLANK(Tableau8[[#This Row],[Nom]]),"",MAX(0,MIN(EOMONTH(M$1,0),$E59)-MAX(EOMONTH(M$1,-1),$D59-1))))</f>
        <v/>
      </c>
      <c r="N59" s="9" t="str">
        <f ca="1">IF(MONTH(TODAY())&lt;MONTH(N$1),"",IF(ISBLANK(Tableau8[[#This Row],[Nom]]),"",MAX(0,MIN(EOMONTH(N$1,0),$E59)-MAX(EOMONTH(N$1,-1),$D59-1))))</f>
        <v/>
      </c>
      <c r="O59" s="9" t="str">
        <f ca="1">IF(MONTH(TODAY())&lt;MONTH(O$1),"",IF(ISBLANK(Tableau8[[#This Row],[Nom]]),"",MAX(0,MIN(EOMONTH(O$1,0),$E59)-MAX(EOMONTH(O$1,-1),$D59-1))))</f>
        <v/>
      </c>
      <c r="P59" s="9" t="str">
        <f ca="1">IF(MONTH(TODAY())&lt;MONTH(P$1),"",IF(ISBLANK(Tableau8[[#This Row],[Nom]]),"",MAX(0,MIN(EOMONTH(P$1,0),$E59)-MAX(EOMONTH(P$1,-1),$D59-1))))</f>
        <v/>
      </c>
      <c r="Q59" s="9" t="str">
        <f ca="1">IF(MONTH(TODAY())&lt;MONTH(Q$1),"",IF(ISBLANK(Tableau8[[#This Row],[Nom]]),"",MAX(0,MIN(EOMONTH(Q$1,0),$E59)-MAX(EOMONTH(Q$1,-1),$D59-1))))</f>
        <v/>
      </c>
      <c r="R59" s="10">
        <f t="shared" ca="1" si="0"/>
        <v>28</v>
      </c>
    </row>
    <row r="60" spans="1:18" x14ac:dyDescent="0.25">
      <c r="A60" s="7" t="s">
        <v>21</v>
      </c>
      <c r="B60" s="7" t="s">
        <v>21</v>
      </c>
      <c r="C60" s="8">
        <v>38579</v>
      </c>
      <c r="D60" s="8">
        <v>44187</v>
      </c>
      <c r="E60" s="8"/>
      <c r="F60" s="9">
        <f ca="1">IF(MONTH(TODAY())&lt;MONTH(F$1),"",IF(ISBLANK(Tableau8[[#This Row],[Nom]]),"",MAX(0,MIN(EOMONTH(F$1,0),$E60)-MAX(EOMONTH(F$1,-1),$D60-1))))</f>
        <v>0</v>
      </c>
      <c r="G60" s="9">
        <f ca="1">IF(MONTH(TODAY())&lt;MONTH(G$1),"",IF(ISBLANK(Tableau8[[#This Row],[Nom]]),"",MAX(0,MIN(EOMONTH(G$1,0),$E60)-MAX(EOMONTH(G$1,-1),$D60-1))))</f>
        <v>28</v>
      </c>
      <c r="H60" s="9" t="str">
        <f ca="1">IF(MONTH(TODAY())&lt;MONTH(H$1),"",IF(ISBLANK(Tableau8[[#This Row],[Nom]]),"",MAX(0,MIN(EOMONTH(H$1,0),$E60)-MAX(EOMONTH(H$1,-1),$D60-1))))</f>
        <v/>
      </c>
      <c r="I60" s="9" t="str">
        <f ca="1">IF(MONTH(TODAY())&lt;MONTH(I$1),"",IF(ISBLANK(Tableau8[[#This Row],[Nom]]),"",MAX(0,MIN(EOMONTH(I$1,0),$E60)-MAX(EOMONTH(I$1,-1),$D60-1))))</f>
        <v/>
      </c>
      <c r="J60" s="9" t="str">
        <f ca="1">IF(MONTH(TODAY())&lt;MONTH(J$1),"",IF(ISBLANK(Tableau8[[#This Row],[Nom]]),"",MAX(0,MIN(EOMONTH(J$1,0),$E60)-MAX(EOMONTH(J$1,-1),$D60-1))))</f>
        <v/>
      </c>
      <c r="K60" s="9" t="str">
        <f ca="1">IF(MONTH(TODAY())&lt;MONTH(K$1),"",IF(ISBLANK(Tableau8[[#This Row],[Nom]]),"",MAX(0,MIN(EOMONTH(K$1,0),$E60)-MAX(EOMONTH(K$1,-1),$D60-1))))</f>
        <v/>
      </c>
      <c r="L60" s="9" t="str">
        <f ca="1">IF(MONTH(TODAY())&lt;MONTH(L$1),"",IF(ISBLANK(Tableau8[[#This Row],[Nom]]),"",MAX(0,MIN(EOMONTH(L$1,0),$E60)-MAX(EOMONTH(L$1,-1),$D60-1))))</f>
        <v/>
      </c>
      <c r="M60" s="9" t="str">
        <f ca="1">IF(MONTH(TODAY())&lt;MONTH(M$1),"",IF(ISBLANK(Tableau8[[#This Row],[Nom]]),"",MAX(0,MIN(EOMONTH(M$1,0),$E60)-MAX(EOMONTH(M$1,-1),$D60-1))))</f>
        <v/>
      </c>
      <c r="N60" s="9" t="str">
        <f ca="1">IF(MONTH(TODAY())&lt;MONTH(N$1),"",IF(ISBLANK(Tableau8[[#This Row],[Nom]]),"",MAX(0,MIN(EOMONTH(N$1,0),$E60)-MAX(EOMONTH(N$1,-1),$D60-1))))</f>
        <v/>
      </c>
      <c r="O60" s="9" t="str">
        <f ca="1">IF(MONTH(TODAY())&lt;MONTH(O$1),"",IF(ISBLANK(Tableau8[[#This Row],[Nom]]),"",MAX(0,MIN(EOMONTH(O$1,0),$E60)-MAX(EOMONTH(O$1,-1),$D60-1))))</f>
        <v/>
      </c>
      <c r="P60" s="9" t="str">
        <f ca="1">IF(MONTH(TODAY())&lt;MONTH(P$1),"",IF(ISBLANK(Tableau8[[#This Row],[Nom]]),"",MAX(0,MIN(EOMONTH(P$1,0),$E60)-MAX(EOMONTH(P$1,-1),$D60-1))))</f>
        <v/>
      </c>
      <c r="Q60" s="9" t="str">
        <f ca="1">IF(MONTH(TODAY())&lt;MONTH(Q$1),"",IF(ISBLANK(Tableau8[[#This Row],[Nom]]),"",MAX(0,MIN(EOMONTH(Q$1,0),$E60)-MAX(EOMONTH(Q$1,-1),$D60-1))))</f>
        <v/>
      </c>
      <c r="R60" s="10">
        <f t="shared" ca="1" si="0"/>
        <v>28</v>
      </c>
    </row>
    <row r="61" spans="1:18" x14ac:dyDescent="0.25">
      <c r="A61" s="7" t="s">
        <v>21</v>
      </c>
      <c r="B61" s="7" t="s">
        <v>21</v>
      </c>
      <c r="C61" s="8">
        <v>38071</v>
      </c>
      <c r="D61" s="8">
        <v>44236</v>
      </c>
      <c r="E61" s="8"/>
      <c r="F61" s="9">
        <f ca="1">IF(MONTH(TODAY())&lt;MONTH(F$1),"",IF(ISBLANK(Tableau8[[#This Row],[Nom]]),"",MAX(0,MIN(EOMONTH(F$1,0),$E61)-MAX(EOMONTH(F$1,-1),$D61-1))))</f>
        <v>0</v>
      </c>
      <c r="G61" s="9">
        <f ca="1">IF(MONTH(TODAY())&lt;MONTH(G$1),"",IF(ISBLANK(Tableau8[[#This Row],[Nom]]),"",MAX(0,MIN(EOMONTH(G$1,0),$E61)-MAX(EOMONTH(G$1,-1),$D61-1))))</f>
        <v>28</v>
      </c>
      <c r="H61" s="9" t="str">
        <f ca="1">IF(MONTH(TODAY())&lt;MONTH(H$1),"",IF(ISBLANK(Tableau8[[#This Row],[Nom]]),"",MAX(0,MIN(EOMONTH(H$1,0),$E61)-MAX(EOMONTH(H$1,-1),$D61-1))))</f>
        <v/>
      </c>
      <c r="I61" s="9" t="str">
        <f ca="1">IF(MONTH(TODAY())&lt;MONTH(I$1),"",IF(ISBLANK(Tableau8[[#This Row],[Nom]]),"",MAX(0,MIN(EOMONTH(I$1,0),$E61)-MAX(EOMONTH(I$1,-1),$D61-1))))</f>
        <v/>
      </c>
      <c r="J61" s="9" t="str">
        <f ca="1">IF(MONTH(TODAY())&lt;MONTH(J$1),"",IF(ISBLANK(Tableau8[[#This Row],[Nom]]),"",MAX(0,MIN(EOMONTH(J$1,0),$E61)-MAX(EOMONTH(J$1,-1),$D61-1))))</f>
        <v/>
      </c>
      <c r="K61" s="9" t="str">
        <f ca="1">IF(MONTH(TODAY())&lt;MONTH(K$1),"",IF(ISBLANK(Tableau8[[#This Row],[Nom]]),"",MAX(0,MIN(EOMONTH(K$1,0),$E61)-MAX(EOMONTH(K$1,-1),$D61-1))))</f>
        <v/>
      </c>
      <c r="L61" s="9" t="str">
        <f ca="1">IF(MONTH(TODAY())&lt;MONTH(L$1),"",IF(ISBLANK(Tableau8[[#This Row],[Nom]]),"",MAX(0,MIN(EOMONTH(L$1,0),$E61)-MAX(EOMONTH(L$1,-1),$D61-1))))</f>
        <v/>
      </c>
      <c r="M61" s="9" t="str">
        <f ca="1">IF(MONTH(TODAY())&lt;MONTH(M$1),"",IF(ISBLANK(Tableau8[[#This Row],[Nom]]),"",MAX(0,MIN(EOMONTH(M$1,0),$E61)-MAX(EOMONTH(M$1,-1),$D61-1))))</f>
        <v/>
      </c>
      <c r="N61" s="9" t="str">
        <f ca="1">IF(MONTH(TODAY())&lt;MONTH(N$1),"",IF(ISBLANK(Tableau8[[#This Row],[Nom]]),"",MAX(0,MIN(EOMONTH(N$1,0),$E61)-MAX(EOMONTH(N$1,-1),$D61-1))))</f>
        <v/>
      </c>
      <c r="O61" s="9" t="str">
        <f ca="1">IF(MONTH(TODAY())&lt;MONTH(O$1),"",IF(ISBLANK(Tableau8[[#This Row],[Nom]]),"",MAX(0,MIN(EOMONTH(O$1,0),$E61)-MAX(EOMONTH(O$1,-1),$D61-1))))</f>
        <v/>
      </c>
      <c r="P61" s="9" t="str">
        <f ca="1">IF(MONTH(TODAY())&lt;MONTH(P$1),"",IF(ISBLANK(Tableau8[[#This Row],[Nom]]),"",MAX(0,MIN(EOMONTH(P$1,0),$E61)-MAX(EOMONTH(P$1,-1),$D61-1))))</f>
        <v/>
      </c>
      <c r="Q61" s="9" t="str">
        <f ca="1">IF(MONTH(TODAY())&lt;MONTH(Q$1),"",IF(ISBLANK(Tableau8[[#This Row],[Nom]]),"",MAX(0,MIN(EOMONTH(Q$1,0),$E61)-MAX(EOMONTH(Q$1,-1),$D61-1))))</f>
        <v/>
      </c>
      <c r="R61" s="10">
        <f t="shared" ca="1" si="0"/>
        <v>28</v>
      </c>
    </row>
    <row r="62" spans="1:18" x14ac:dyDescent="0.25">
      <c r="A62" s="7" t="s">
        <v>21</v>
      </c>
      <c r="B62" s="7" t="s">
        <v>21</v>
      </c>
      <c r="C62" s="8">
        <v>38610</v>
      </c>
      <c r="D62" s="8">
        <v>44496</v>
      </c>
      <c r="E62" s="8"/>
      <c r="F62" s="9">
        <f ca="1">IF(MONTH(TODAY())&lt;MONTH(F$1),"",IF(ISBLANK(Tableau8[[#This Row],[Nom]]),"",MAX(0,MIN(EOMONTH(F$1,0),$E62)-MAX(EOMONTH(F$1,-1),$D62-1))))</f>
        <v>0</v>
      </c>
      <c r="G62" s="9">
        <f ca="1">IF(MONTH(TODAY())&lt;MONTH(G$1),"",IF(ISBLANK(Tableau8[[#This Row],[Nom]]),"",MAX(0,MIN(EOMONTH(G$1,0),$E62)-MAX(EOMONTH(G$1,-1),$D62-1))))</f>
        <v>28</v>
      </c>
      <c r="H62" s="9" t="str">
        <f ca="1">IF(MONTH(TODAY())&lt;MONTH(H$1),"",IF(ISBLANK(Tableau8[[#This Row],[Nom]]),"",MAX(0,MIN(EOMONTH(H$1,0),$E62)-MAX(EOMONTH(H$1,-1),$D62-1))))</f>
        <v/>
      </c>
      <c r="I62" s="9" t="str">
        <f ca="1">IF(MONTH(TODAY())&lt;MONTH(I$1),"",IF(ISBLANK(Tableau8[[#This Row],[Nom]]),"",MAX(0,MIN(EOMONTH(I$1,0),$E62)-MAX(EOMONTH(I$1,-1),$D62-1))))</f>
        <v/>
      </c>
      <c r="J62" s="9" t="str">
        <f ca="1">IF(MONTH(TODAY())&lt;MONTH(J$1),"",IF(ISBLANK(Tableau8[[#This Row],[Nom]]),"",MAX(0,MIN(EOMONTH(J$1,0),$E62)-MAX(EOMONTH(J$1,-1),$D62-1))))</f>
        <v/>
      </c>
      <c r="K62" s="9" t="str">
        <f ca="1">IF(MONTH(TODAY())&lt;MONTH(K$1),"",IF(ISBLANK(Tableau8[[#This Row],[Nom]]),"",MAX(0,MIN(EOMONTH(K$1,0),$E62)-MAX(EOMONTH(K$1,-1),$D62-1))))</f>
        <v/>
      </c>
      <c r="L62" s="9" t="str">
        <f ca="1">IF(MONTH(TODAY())&lt;MONTH(L$1),"",IF(ISBLANK(Tableau8[[#This Row],[Nom]]),"",MAX(0,MIN(EOMONTH(L$1,0),$E62)-MAX(EOMONTH(L$1,-1),$D62-1))))</f>
        <v/>
      </c>
      <c r="M62" s="9" t="str">
        <f ca="1">IF(MONTH(TODAY())&lt;MONTH(M$1),"",IF(ISBLANK(Tableau8[[#This Row],[Nom]]),"",MAX(0,MIN(EOMONTH(M$1,0),$E62)-MAX(EOMONTH(M$1,-1),$D62-1))))</f>
        <v/>
      </c>
      <c r="N62" s="9" t="str">
        <f ca="1">IF(MONTH(TODAY())&lt;MONTH(N$1),"",IF(ISBLANK(Tableau8[[#This Row],[Nom]]),"",MAX(0,MIN(EOMONTH(N$1,0),$E62)-MAX(EOMONTH(N$1,-1),$D62-1))))</f>
        <v/>
      </c>
      <c r="O62" s="9" t="str">
        <f ca="1">IF(MONTH(TODAY())&lt;MONTH(O$1),"",IF(ISBLANK(Tableau8[[#This Row],[Nom]]),"",MAX(0,MIN(EOMONTH(O$1,0),$E62)-MAX(EOMONTH(O$1,-1),$D62-1))))</f>
        <v/>
      </c>
      <c r="P62" s="9" t="str">
        <f ca="1">IF(MONTH(TODAY())&lt;MONTH(P$1),"",IF(ISBLANK(Tableau8[[#This Row],[Nom]]),"",MAX(0,MIN(EOMONTH(P$1,0),$E62)-MAX(EOMONTH(P$1,-1),$D62-1))))</f>
        <v/>
      </c>
      <c r="Q62" s="9" t="str">
        <f ca="1">IF(MONTH(TODAY())&lt;MONTH(Q$1),"",IF(ISBLANK(Tableau8[[#This Row],[Nom]]),"",MAX(0,MIN(EOMONTH(Q$1,0),$E62)-MAX(EOMONTH(Q$1,-1),$D62-1))))</f>
        <v/>
      </c>
      <c r="R62" s="10">
        <f t="shared" ca="1" si="0"/>
        <v>28</v>
      </c>
    </row>
    <row r="63" spans="1:18" x14ac:dyDescent="0.25">
      <c r="A63" s="7" t="s">
        <v>21</v>
      </c>
      <c r="B63" s="7" t="s">
        <v>21</v>
      </c>
      <c r="C63" s="8">
        <v>37531</v>
      </c>
      <c r="D63" s="8">
        <v>43509</v>
      </c>
      <c r="E63" s="8"/>
      <c r="F63" s="9">
        <f ca="1">IF(MONTH(TODAY())&lt;MONTH(F$1),"",IF(ISBLANK(Tableau8[[#This Row],[Nom]]),"",MAX(0,MIN(EOMONTH(F$1,0),$E63)-MAX(EOMONTH(F$1,-1),$D63-1))))</f>
        <v>0</v>
      </c>
      <c r="G63" s="9">
        <f ca="1">IF(MONTH(TODAY())&lt;MONTH(G$1),"",IF(ISBLANK(Tableau8[[#This Row],[Nom]]),"",MAX(0,MIN(EOMONTH(G$1,0),$E63)-MAX(EOMONTH(G$1,-1),$D63-1))))</f>
        <v>28</v>
      </c>
      <c r="H63" s="9" t="str">
        <f ca="1">IF(MONTH(TODAY())&lt;MONTH(H$1),"",IF(ISBLANK(Tableau8[[#This Row],[Nom]]),"",MAX(0,MIN(EOMONTH(H$1,0),$E63)-MAX(EOMONTH(H$1,-1),$D63-1))))</f>
        <v/>
      </c>
      <c r="I63" s="9" t="str">
        <f ca="1">IF(MONTH(TODAY())&lt;MONTH(I$1),"",IF(ISBLANK(Tableau8[[#This Row],[Nom]]),"",MAX(0,MIN(EOMONTH(I$1,0),$E63)-MAX(EOMONTH(I$1,-1),$D63-1))))</f>
        <v/>
      </c>
      <c r="J63" s="9" t="str">
        <f ca="1">IF(MONTH(TODAY())&lt;MONTH(J$1),"",IF(ISBLANK(Tableau8[[#This Row],[Nom]]),"",MAX(0,MIN(EOMONTH(J$1,0),$E63)-MAX(EOMONTH(J$1,-1),$D63-1))))</f>
        <v/>
      </c>
      <c r="K63" s="9" t="str">
        <f ca="1">IF(MONTH(TODAY())&lt;MONTH(K$1),"",IF(ISBLANK(Tableau8[[#This Row],[Nom]]),"",MAX(0,MIN(EOMONTH(K$1,0),$E63)-MAX(EOMONTH(K$1,-1),$D63-1))))</f>
        <v/>
      </c>
      <c r="L63" s="9" t="str">
        <f ca="1">IF(MONTH(TODAY())&lt;MONTH(L$1),"",IF(ISBLANK(Tableau8[[#This Row],[Nom]]),"",MAX(0,MIN(EOMONTH(L$1,0),$E63)-MAX(EOMONTH(L$1,-1),$D63-1))))</f>
        <v/>
      </c>
      <c r="M63" s="9" t="str">
        <f ca="1">IF(MONTH(TODAY())&lt;MONTH(M$1),"",IF(ISBLANK(Tableau8[[#This Row],[Nom]]),"",MAX(0,MIN(EOMONTH(M$1,0),$E63)-MAX(EOMONTH(M$1,-1),$D63-1))))</f>
        <v/>
      </c>
      <c r="N63" s="9" t="str">
        <f ca="1">IF(MONTH(TODAY())&lt;MONTH(N$1),"",IF(ISBLANK(Tableau8[[#This Row],[Nom]]),"",MAX(0,MIN(EOMONTH(N$1,0),$E63)-MAX(EOMONTH(N$1,-1),$D63-1))))</f>
        <v/>
      </c>
      <c r="O63" s="9" t="str">
        <f ca="1">IF(MONTH(TODAY())&lt;MONTH(O$1),"",IF(ISBLANK(Tableau8[[#This Row],[Nom]]),"",MAX(0,MIN(EOMONTH(O$1,0),$E63)-MAX(EOMONTH(O$1,-1),$D63-1))))</f>
        <v/>
      </c>
      <c r="P63" s="9" t="str">
        <f ca="1">IF(MONTH(TODAY())&lt;MONTH(P$1),"",IF(ISBLANK(Tableau8[[#This Row],[Nom]]),"",MAX(0,MIN(EOMONTH(P$1,0),$E63)-MAX(EOMONTH(P$1,-1),$D63-1))))</f>
        <v/>
      </c>
      <c r="Q63" s="9" t="str">
        <f ca="1">IF(MONTH(TODAY())&lt;MONTH(Q$1),"",IF(ISBLANK(Tableau8[[#This Row],[Nom]]),"",MAX(0,MIN(EOMONTH(Q$1,0),$E63)-MAX(EOMONTH(Q$1,-1),$D63-1))))</f>
        <v/>
      </c>
      <c r="R63" s="10">
        <f t="shared" ca="1" si="0"/>
        <v>28</v>
      </c>
    </row>
    <row r="64" spans="1:18" x14ac:dyDescent="0.25">
      <c r="A64" s="7" t="s">
        <v>21</v>
      </c>
      <c r="B64" s="7" t="s">
        <v>21</v>
      </c>
      <c r="C64" s="8">
        <v>38357</v>
      </c>
      <c r="D64" s="8">
        <v>44281</v>
      </c>
      <c r="E64" s="8"/>
      <c r="F64" s="9">
        <f ca="1">IF(MONTH(TODAY())&lt;MONTH(F$1),"",IF(ISBLANK(Tableau8[[#This Row],[Nom]]),"",MAX(0,MIN(EOMONTH(F$1,0),$E64)-MAX(EOMONTH(F$1,-1),$D64-1))))</f>
        <v>0</v>
      </c>
      <c r="G64" s="9">
        <f ca="1">IF(MONTH(TODAY())&lt;MONTH(G$1),"",IF(ISBLANK(Tableau8[[#This Row],[Nom]]),"",MAX(0,MIN(EOMONTH(G$1,0),$E64)-MAX(EOMONTH(G$1,-1),$D64-1))))</f>
        <v>28</v>
      </c>
      <c r="H64" s="9" t="str">
        <f ca="1">IF(MONTH(TODAY())&lt;MONTH(H$1),"",IF(ISBLANK(Tableau8[[#This Row],[Nom]]),"",MAX(0,MIN(EOMONTH(H$1,0),$E64)-MAX(EOMONTH(H$1,-1),$D64-1))))</f>
        <v/>
      </c>
      <c r="I64" s="9" t="str">
        <f ca="1">IF(MONTH(TODAY())&lt;MONTH(I$1),"",IF(ISBLANK(Tableau8[[#This Row],[Nom]]),"",MAX(0,MIN(EOMONTH(I$1,0),$E64)-MAX(EOMONTH(I$1,-1),$D64-1))))</f>
        <v/>
      </c>
      <c r="J64" s="9" t="str">
        <f ca="1">IF(MONTH(TODAY())&lt;MONTH(J$1),"",IF(ISBLANK(Tableau8[[#This Row],[Nom]]),"",MAX(0,MIN(EOMONTH(J$1,0),$E64)-MAX(EOMONTH(J$1,-1),$D64-1))))</f>
        <v/>
      </c>
      <c r="K64" s="9" t="str">
        <f ca="1">IF(MONTH(TODAY())&lt;MONTH(K$1),"",IF(ISBLANK(Tableau8[[#This Row],[Nom]]),"",MAX(0,MIN(EOMONTH(K$1,0),$E64)-MAX(EOMONTH(K$1,-1),$D64-1))))</f>
        <v/>
      </c>
      <c r="L64" s="9" t="str">
        <f ca="1">IF(MONTH(TODAY())&lt;MONTH(L$1),"",IF(ISBLANK(Tableau8[[#This Row],[Nom]]),"",MAX(0,MIN(EOMONTH(L$1,0),$E64)-MAX(EOMONTH(L$1,-1),$D64-1))))</f>
        <v/>
      </c>
      <c r="M64" s="9" t="str">
        <f ca="1">IF(MONTH(TODAY())&lt;MONTH(M$1),"",IF(ISBLANK(Tableau8[[#This Row],[Nom]]),"",MAX(0,MIN(EOMONTH(M$1,0),$E64)-MAX(EOMONTH(M$1,-1),$D64-1))))</f>
        <v/>
      </c>
      <c r="N64" s="9" t="str">
        <f ca="1">IF(MONTH(TODAY())&lt;MONTH(N$1),"",IF(ISBLANK(Tableau8[[#This Row],[Nom]]),"",MAX(0,MIN(EOMONTH(N$1,0),$E64)-MAX(EOMONTH(N$1,-1),$D64-1))))</f>
        <v/>
      </c>
      <c r="O64" s="9" t="str">
        <f ca="1">IF(MONTH(TODAY())&lt;MONTH(O$1),"",IF(ISBLANK(Tableau8[[#This Row],[Nom]]),"",MAX(0,MIN(EOMONTH(O$1,0),$E64)-MAX(EOMONTH(O$1,-1),$D64-1))))</f>
        <v/>
      </c>
      <c r="P64" s="9" t="str">
        <f ca="1">IF(MONTH(TODAY())&lt;MONTH(P$1),"",IF(ISBLANK(Tableau8[[#This Row],[Nom]]),"",MAX(0,MIN(EOMONTH(P$1,0),$E64)-MAX(EOMONTH(P$1,-1),$D64-1))))</f>
        <v/>
      </c>
      <c r="Q64" s="9" t="str">
        <f ca="1">IF(MONTH(TODAY())&lt;MONTH(Q$1),"",IF(ISBLANK(Tableau8[[#This Row],[Nom]]),"",MAX(0,MIN(EOMONTH(Q$1,0),$E64)-MAX(EOMONTH(Q$1,-1),$D64-1))))</f>
        <v/>
      </c>
      <c r="R64" s="10">
        <f t="shared" ca="1" si="0"/>
        <v>28</v>
      </c>
    </row>
    <row r="65" spans="1:18" x14ac:dyDescent="0.25">
      <c r="A65" s="7" t="s">
        <v>21</v>
      </c>
      <c r="B65" s="7" t="s">
        <v>21</v>
      </c>
      <c r="C65" s="8">
        <v>37446</v>
      </c>
      <c r="D65" s="8">
        <v>43434</v>
      </c>
      <c r="E65" s="8"/>
      <c r="F65" s="9">
        <f ca="1">IF(MONTH(TODAY())&lt;MONTH(F$1),"",IF(ISBLANK(Tableau8[[#This Row],[Nom]]),"",MAX(0,MIN(EOMONTH(F$1,0),$E65)-MAX(EOMONTH(F$1,-1),$D65-1))))</f>
        <v>0</v>
      </c>
      <c r="G65" s="9">
        <f ca="1">IF(MONTH(TODAY())&lt;MONTH(G$1),"",IF(ISBLANK(Tableau8[[#This Row],[Nom]]),"",MAX(0,MIN(EOMONTH(G$1,0),$E65)-MAX(EOMONTH(G$1,-1),$D65-1))))</f>
        <v>28</v>
      </c>
      <c r="H65" s="9" t="str">
        <f ca="1">IF(MONTH(TODAY())&lt;MONTH(H$1),"",IF(ISBLANK(Tableau8[[#This Row],[Nom]]),"",MAX(0,MIN(EOMONTH(H$1,0),$E65)-MAX(EOMONTH(H$1,-1),$D65-1))))</f>
        <v/>
      </c>
      <c r="I65" s="9" t="str">
        <f ca="1">IF(MONTH(TODAY())&lt;MONTH(I$1),"",IF(ISBLANK(Tableau8[[#This Row],[Nom]]),"",MAX(0,MIN(EOMONTH(I$1,0),$E65)-MAX(EOMONTH(I$1,-1),$D65-1))))</f>
        <v/>
      </c>
      <c r="J65" s="9" t="str">
        <f ca="1">IF(MONTH(TODAY())&lt;MONTH(J$1),"",IF(ISBLANK(Tableau8[[#This Row],[Nom]]),"",MAX(0,MIN(EOMONTH(J$1,0),$E65)-MAX(EOMONTH(J$1,-1),$D65-1))))</f>
        <v/>
      </c>
      <c r="K65" s="9" t="str">
        <f ca="1">IF(MONTH(TODAY())&lt;MONTH(K$1),"",IF(ISBLANK(Tableau8[[#This Row],[Nom]]),"",MAX(0,MIN(EOMONTH(K$1,0),$E65)-MAX(EOMONTH(K$1,-1),$D65-1))))</f>
        <v/>
      </c>
      <c r="L65" s="9" t="str">
        <f ca="1">IF(MONTH(TODAY())&lt;MONTH(L$1),"",IF(ISBLANK(Tableau8[[#This Row],[Nom]]),"",MAX(0,MIN(EOMONTH(L$1,0),$E65)-MAX(EOMONTH(L$1,-1),$D65-1))))</f>
        <v/>
      </c>
      <c r="M65" s="9" t="str">
        <f ca="1">IF(MONTH(TODAY())&lt;MONTH(M$1),"",IF(ISBLANK(Tableau8[[#This Row],[Nom]]),"",MAX(0,MIN(EOMONTH(M$1,0),$E65)-MAX(EOMONTH(M$1,-1),$D65-1))))</f>
        <v/>
      </c>
      <c r="N65" s="9" t="str">
        <f ca="1">IF(MONTH(TODAY())&lt;MONTH(N$1),"",IF(ISBLANK(Tableau8[[#This Row],[Nom]]),"",MAX(0,MIN(EOMONTH(N$1,0),$E65)-MAX(EOMONTH(N$1,-1),$D65-1))))</f>
        <v/>
      </c>
      <c r="O65" s="9" t="str">
        <f ca="1">IF(MONTH(TODAY())&lt;MONTH(O$1),"",IF(ISBLANK(Tableau8[[#This Row],[Nom]]),"",MAX(0,MIN(EOMONTH(O$1,0),$E65)-MAX(EOMONTH(O$1,-1),$D65-1))))</f>
        <v/>
      </c>
      <c r="P65" s="9" t="str">
        <f ca="1">IF(MONTH(TODAY())&lt;MONTH(P$1),"",IF(ISBLANK(Tableau8[[#This Row],[Nom]]),"",MAX(0,MIN(EOMONTH(P$1,0),$E65)-MAX(EOMONTH(P$1,-1),$D65-1))))</f>
        <v/>
      </c>
      <c r="Q65" s="9" t="str">
        <f ca="1">IF(MONTH(TODAY())&lt;MONTH(Q$1),"",IF(ISBLANK(Tableau8[[#This Row],[Nom]]),"",MAX(0,MIN(EOMONTH(Q$1,0),$E65)-MAX(EOMONTH(Q$1,-1),$D65-1))))</f>
        <v/>
      </c>
      <c r="R65" s="10">
        <f t="shared" ca="1" si="0"/>
        <v>28</v>
      </c>
    </row>
    <row r="66" spans="1:18" x14ac:dyDescent="0.25">
      <c r="A66" s="7" t="s">
        <v>21</v>
      </c>
      <c r="B66" s="7" t="s">
        <v>21</v>
      </c>
      <c r="C66" s="8">
        <v>38252</v>
      </c>
      <c r="D66" s="8">
        <v>44371</v>
      </c>
      <c r="E66" s="8"/>
      <c r="F66" s="9">
        <f ca="1">IF(MONTH(TODAY())&lt;MONTH(F$1),"",IF(ISBLANK(Tableau8[[#This Row],[Nom]]),"",MAX(0,MIN(EOMONTH(F$1,0),$E66)-MAX(EOMONTH(F$1,-1),$D66-1))))</f>
        <v>0</v>
      </c>
      <c r="G66" s="9">
        <f ca="1">IF(MONTH(TODAY())&lt;MONTH(G$1),"",IF(ISBLANK(Tableau8[[#This Row],[Nom]]),"",MAX(0,MIN(EOMONTH(G$1,0),$E66)-MAX(EOMONTH(G$1,-1),$D66-1))))</f>
        <v>28</v>
      </c>
      <c r="H66" s="9" t="str">
        <f ca="1">IF(MONTH(TODAY())&lt;MONTH(H$1),"",IF(ISBLANK(Tableau8[[#This Row],[Nom]]),"",MAX(0,MIN(EOMONTH(H$1,0),$E66)-MAX(EOMONTH(H$1,-1),$D66-1))))</f>
        <v/>
      </c>
      <c r="I66" s="9" t="str">
        <f ca="1">IF(MONTH(TODAY())&lt;MONTH(I$1),"",IF(ISBLANK(Tableau8[[#This Row],[Nom]]),"",MAX(0,MIN(EOMONTH(I$1,0),$E66)-MAX(EOMONTH(I$1,-1),$D66-1))))</f>
        <v/>
      </c>
      <c r="J66" s="9" t="str">
        <f ca="1">IF(MONTH(TODAY())&lt;MONTH(J$1),"",IF(ISBLANK(Tableau8[[#This Row],[Nom]]),"",MAX(0,MIN(EOMONTH(J$1,0),$E66)-MAX(EOMONTH(J$1,-1),$D66-1))))</f>
        <v/>
      </c>
      <c r="K66" s="9" t="str">
        <f ca="1">IF(MONTH(TODAY())&lt;MONTH(K$1),"",IF(ISBLANK(Tableau8[[#This Row],[Nom]]),"",MAX(0,MIN(EOMONTH(K$1,0),$E66)-MAX(EOMONTH(K$1,-1),$D66-1))))</f>
        <v/>
      </c>
      <c r="L66" s="9" t="str">
        <f ca="1">IF(MONTH(TODAY())&lt;MONTH(L$1),"",IF(ISBLANK(Tableau8[[#This Row],[Nom]]),"",MAX(0,MIN(EOMONTH(L$1,0),$E66)-MAX(EOMONTH(L$1,-1),$D66-1))))</f>
        <v/>
      </c>
      <c r="M66" s="9" t="str">
        <f ca="1">IF(MONTH(TODAY())&lt;MONTH(M$1),"",IF(ISBLANK(Tableau8[[#This Row],[Nom]]),"",MAX(0,MIN(EOMONTH(M$1,0),$E66)-MAX(EOMONTH(M$1,-1),$D66-1))))</f>
        <v/>
      </c>
      <c r="N66" s="9" t="str">
        <f ca="1">IF(MONTH(TODAY())&lt;MONTH(N$1),"",IF(ISBLANK(Tableau8[[#This Row],[Nom]]),"",MAX(0,MIN(EOMONTH(N$1,0),$E66)-MAX(EOMONTH(N$1,-1),$D66-1))))</f>
        <v/>
      </c>
      <c r="O66" s="9" t="str">
        <f ca="1">IF(MONTH(TODAY())&lt;MONTH(O$1),"",IF(ISBLANK(Tableau8[[#This Row],[Nom]]),"",MAX(0,MIN(EOMONTH(O$1,0),$E66)-MAX(EOMONTH(O$1,-1),$D66-1))))</f>
        <v/>
      </c>
      <c r="P66" s="9" t="str">
        <f ca="1">IF(MONTH(TODAY())&lt;MONTH(P$1),"",IF(ISBLANK(Tableau8[[#This Row],[Nom]]),"",MAX(0,MIN(EOMONTH(P$1,0),$E66)-MAX(EOMONTH(P$1,-1),$D66-1))))</f>
        <v/>
      </c>
      <c r="Q66" s="9" t="str">
        <f ca="1">IF(MONTH(TODAY())&lt;MONTH(Q$1),"",IF(ISBLANK(Tableau8[[#This Row],[Nom]]),"",MAX(0,MIN(EOMONTH(Q$1,0),$E66)-MAX(EOMONTH(Q$1,-1),$D66-1))))</f>
        <v/>
      </c>
      <c r="R66" s="10">
        <f t="shared" ref="R66:R70" ca="1" si="1">SUM(F66:Q66)</f>
        <v>28</v>
      </c>
    </row>
    <row r="67" spans="1:18" x14ac:dyDescent="0.25">
      <c r="A67" s="7" t="s">
        <v>21</v>
      </c>
      <c r="B67" s="7" t="s">
        <v>21</v>
      </c>
      <c r="C67" s="8">
        <v>38260</v>
      </c>
      <c r="D67" s="8">
        <v>44019</v>
      </c>
      <c r="E67" s="8">
        <v>44592</v>
      </c>
      <c r="F67" s="9">
        <f ca="1">IF(MONTH(TODAY())&lt;MONTH(F$1),"",IF(ISBLANK(Tableau8[[#This Row],[Nom]]),"",MAX(0,MIN(EOMONTH(F$1,0),$E67)-MAX(EOMONTH(F$1,-1),$D67-1))))</f>
        <v>0</v>
      </c>
      <c r="G67" s="9">
        <f ca="1">IF(MONTH(TODAY())&lt;MONTH(G$1),"",IF(ISBLANK(Tableau8[[#This Row],[Nom]]),"",MAX(0,MIN(EOMONTH(G$1,0),$E67)-MAX(EOMONTH(G$1,-1),$D67-1))))</f>
        <v>0</v>
      </c>
      <c r="H67" s="9" t="str">
        <f ca="1">IF(MONTH(TODAY())&lt;MONTH(H$1),"",IF(ISBLANK(Tableau8[[#This Row],[Nom]]),"",MAX(0,MIN(EOMONTH(H$1,0),$E67)-MAX(EOMONTH(H$1,-1),$D67-1))))</f>
        <v/>
      </c>
      <c r="I67" s="9" t="str">
        <f ca="1">IF(MONTH(TODAY())&lt;MONTH(I$1),"",IF(ISBLANK(Tableau8[[#This Row],[Nom]]),"",MAX(0,MIN(EOMONTH(I$1,0),$E67)-MAX(EOMONTH(I$1,-1),$D67-1))))</f>
        <v/>
      </c>
      <c r="J67" s="9" t="str">
        <f ca="1">IF(MONTH(TODAY())&lt;MONTH(J$1),"",IF(ISBLANK(Tableau8[[#This Row],[Nom]]),"",MAX(0,MIN(EOMONTH(J$1,0),$E67)-MAX(EOMONTH(J$1,-1),$D67-1))))</f>
        <v/>
      </c>
      <c r="K67" s="9" t="str">
        <f ca="1">IF(MONTH(TODAY())&lt;MONTH(K$1),"",IF(ISBLANK(Tableau8[[#This Row],[Nom]]),"",MAX(0,MIN(EOMONTH(K$1,0),$E67)-MAX(EOMONTH(K$1,-1),$D67-1))))</f>
        <v/>
      </c>
      <c r="L67" s="9" t="str">
        <f ca="1">IF(MONTH(TODAY())&lt;MONTH(L$1),"",IF(ISBLANK(Tableau8[[#This Row],[Nom]]),"",MAX(0,MIN(EOMONTH(L$1,0),$E67)-MAX(EOMONTH(L$1,-1),$D67-1))))</f>
        <v/>
      </c>
      <c r="M67" s="9" t="str">
        <f ca="1">IF(MONTH(TODAY())&lt;MONTH(M$1),"",IF(ISBLANK(Tableau8[[#This Row],[Nom]]),"",MAX(0,MIN(EOMONTH(M$1,0),$E67)-MAX(EOMONTH(M$1,-1),$D67-1))))</f>
        <v/>
      </c>
      <c r="N67" s="9" t="str">
        <f ca="1">IF(MONTH(TODAY())&lt;MONTH(N$1),"",IF(ISBLANK(Tableau8[[#This Row],[Nom]]),"",MAX(0,MIN(EOMONTH(N$1,0),$E67)-MAX(EOMONTH(N$1,-1),$D67-1))))</f>
        <v/>
      </c>
      <c r="O67" s="9" t="str">
        <f ca="1">IF(MONTH(TODAY())&lt;MONTH(O$1),"",IF(ISBLANK(Tableau8[[#This Row],[Nom]]),"",MAX(0,MIN(EOMONTH(O$1,0),$E67)-MAX(EOMONTH(O$1,-1),$D67-1))))</f>
        <v/>
      </c>
      <c r="P67" s="9" t="str">
        <f ca="1">IF(MONTH(TODAY())&lt;MONTH(P$1),"",IF(ISBLANK(Tableau8[[#This Row],[Nom]]),"",MAX(0,MIN(EOMONTH(P$1,0),$E67)-MAX(EOMONTH(P$1,-1),$D67-1))))</f>
        <v/>
      </c>
      <c r="Q67" s="9" t="str">
        <f ca="1">IF(MONTH(TODAY())&lt;MONTH(Q$1),"",IF(ISBLANK(Tableau8[[#This Row],[Nom]]),"",MAX(0,MIN(EOMONTH(Q$1,0),$E67)-MAX(EOMONTH(Q$1,-1),$D67-1))))</f>
        <v/>
      </c>
      <c r="R67" s="10">
        <f t="shared" ca="1" si="1"/>
        <v>0</v>
      </c>
    </row>
    <row r="68" spans="1:18" x14ac:dyDescent="0.25">
      <c r="A68" s="7" t="s">
        <v>21</v>
      </c>
      <c r="B68" s="7" t="s">
        <v>21</v>
      </c>
      <c r="C68" s="8">
        <v>37774</v>
      </c>
      <c r="D68" s="8">
        <v>43906</v>
      </c>
      <c r="E68" s="8">
        <v>44596</v>
      </c>
      <c r="F68" s="9">
        <f ca="1">IF(MONTH(TODAY())&lt;MONTH(F$1),"",IF(ISBLANK(Tableau8[[#This Row],[Nom]]),"",MAX(0,MIN(EOMONTH(F$1,0),$E68)-MAX(EOMONTH(F$1,-1),$D68-1))))</f>
        <v>0</v>
      </c>
      <c r="G68" s="9">
        <f ca="1">IF(MONTH(TODAY())&lt;MONTH(G$1),"",IF(ISBLANK(Tableau8[[#This Row],[Nom]]),"",MAX(0,MIN(EOMONTH(G$1,0),$E68)-MAX(EOMONTH(G$1,-1),$D68-1))))</f>
        <v>4</v>
      </c>
      <c r="H68" s="9" t="str">
        <f ca="1">IF(MONTH(TODAY())&lt;MONTH(H$1),"",IF(ISBLANK(Tableau8[[#This Row],[Nom]]),"",MAX(0,MIN(EOMONTH(H$1,0),$E68)-MAX(EOMONTH(H$1,-1),$D68-1))))</f>
        <v/>
      </c>
      <c r="I68" s="9" t="str">
        <f ca="1">IF(MONTH(TODAY())&lt;MONTH(I$1),"",IF(ISBLANK(Tableau8[[#This Row],[Nom]]),"",MAX(0,MIN(EOMONTH(I$1,0),$E68)-MAX(EOMONTH(I$1,-1),$D68-1))))</f>
        <v/>
      </c>
      <c r="J68" s="9" t="str">
        <f ca="1">IF(MONTH(TODAY())&lt;MONTH(J$1),"",IF(ISBLANK(Tableau8[[#This Row],[Nom]]),"",MAX(0,MIN(EOMONTH(J$1,0),$E68)-MAX(EOMONTH(J$1,-1),$D68-1))))</f>
        <v/>
      </c>
      <c r="K68" s="9" t="str">
        <f ca="1">IF(MONTH(TODAY())&lt;MONTH(K$1),"",IF(ISBLANK(Tableau8[[#This Row],[Nom]]),"",MAX(0,MIN(EOMONTH(K$1,0),$E68)-MAX(EOMONTH(K$1,-1),$D68-1))))</f>
        <v/>
      </c>
      <c r="L68" s="9" t="str">
        <f ca="1">IF(MONTH(TODAY())&lt;MONTH(L$1),"",IF(ISBLANK(Tableau8[[#This Row],[Nom]]),"",MAX(0,MIN(EOMONTH(L$1,0),$E68)-MAX(EOMONTH(L$1,-1),$D68-1))))</f>
        <v/>
      </c>
      <c r="M68" s="9" t="str">
        <f ca="1">IF(MONTH(TODAY())&lt;MONTH(M$1),"",IF(ISBLANK(Tableau8[[#This Row],[Nom]]),"",MAX(0,MIN(EOMONTH(M$1,0),$E68)-MAX(EOMONTH(M$1,-1),$D68-1))))</f>
        <v/>
      </c>
      <c r="N68" s="9" t="str">
        <f ca="1">IF(MONTH(TODAY())&lt;MONTH(N$1),"",IF(ISBLANK(Tableau8[[#This Row],[Nom]]),"",MAX(0,MIN(EOMONTH(N$1,0),$E68)-MAX(EOMONTH(N$1,-1),$D68-1))))</f>
        <v/>
      </c>
      <c r="O68" s="9" t="str">
        <f ca="1">IF(MONTH(TODAY())&lt;MONTH(O$1),"",IF(ISBLANK(Tableau8[[#This Row],[Nom]]),"",MAX(0,MIN(EOMONTH(O$1,0),$E68)-MAX(EOMONTH(O$1,-1),$D68-1))))</f>
        <v/>
      </c>
      <c r="P68" s="9" t="str">
        <f ca="1">IF(MONTH(TODAY())&lt;MONTH(P$1),"",IF(ISBLANK(Tableau8[[#This Row],[Nom]]),"",MAX(0,MIN(EOMONTH(P$1,0),$E68)-MAX(EOMONTH(P$1,-1),$D68-1))))</f>
        <v/>
      </c>
      <c r="Q68" s="9" t="str">
        <f ca="1">IF(MONTH(TODAY())&lt;MONTH(Q$1),"",IF(ISBLANK(Tableau8[[#This Row],[Nom]]),"",MAX(0,MIN(EOMONTH(Q$1,0),$E68)-MAX(EOMONTH(Q$1,-1),$D68-1))))</f>
        <v/>
      </c>
      <c r="R68" s="10">
        <f t="shared" ca="1" si="1"/>
        <v>4</v>
      </c>
    </row>
    <row r="69" spans="1:18" x14ac:dyDescent="0.25">
      <c r="A69" s="7" t="s">
        <v>21</v>
      </c>
      <c r="B69" s="7" t="s">
        <v>21</v>
      </c>
      <c r="C69" s="8">
        <v>38026</v>
      </c>
      <c r="D69" s="8">
        <v>44519</v>
      </c>
      <c r="E69" s="8">
        <v>44601</v>
      </c>
      <c r="F69" s="9">
        <f ca="1">IF(MONTH(TODAY())&lt;MONTH(F$1),"",IF(ISBLANK(Tableau8[[#This Row],[Nom]]),"",MAX(0,MIN(EOMONTH(F$1,0),$E69)-MAX(EOMONTH(F$1,-1),$D69-1))))</f>
        <v>0</v>
      </c>
      <c r="G69" s="9">
        <f ca="1">IF(MONTH(TODAY())&lt;MONTH(G$1),"",IF(ISBLANK(Tableau8[[#This Row],[Nom]]),"",MAX(0,MIN(EOMONTH(G$1,0),$E69)-MAX(EOMONTH(G$1,-1),$D69-1))))</f>
        <v>9</v>
      </c>
      <c r="H69" s="9" t="str">
        <f ca="1">IF(MONTH(TODAY())&lt;MONTH(H$1),"",IF(ISBLANK(Tableau8[[#This Row],[Nom]]),"",MAX(0,MIN(EOMONTH(H$1,0),$E69)-MAX(EOMONTH(H$1,-1),$D69-1))))</f>
        <v/>
      </c>
      <c r="I69" s="9" t="str">
        <f ca="1">IF(MONTH(TODAY())&lt;MONTH(I$1),"",IF(ISBLANK(Tableau8[[#This Row],[Nom]]),"",MAX(0,MIN(EOMONTH(I$1,0),$E69)-MAX(EOMONTH(I$1,-1),$D69-1))))</f>
        <v/>
      </c>
      <c r="J69" s="9" t="str">
        <f ca="1">IF(MONTH(TODAY())&lt;MONTH(J$1),"",IF(ISBLANK(Tableau8[[#This Row],[Nom]]),"",MAX(0,MIN(EOMONTH(J$1,0),$E69)-MAX(EOMONTH(J$1,-1),$D69-1))))</f>
        <v/>
      </c>
      <c r="K69" s="9" t="str">
        <f ca="1">IF(MONTH(TODAY())&lt;MONTH(K$1),"",IF(ISBLANK(Tableau8[[#This Row],[Nom]]),"",MAX(0,MIN(EOMONTH(K$1,0),$E69)-MAX(EOMONTH(K$1,-1),$D69-1))))</f>
        <v/>
      </c>
      <c r="L69" s="9" t="str">
        <f ca="1">IF(MONTH(TODAY())&lt;MONTH(L$1),"",IF(ISBLANK(Tableau8[[#This Row],[Nom]]),"",MAX(0,MIN(EOMONTH(L$1,0),$E69)-MAX(EOMONTH(L$1,-1),$D69-1))))</f>
        <v/>
      </c>
      <c r="M69" s="9" t="str">
        <f ca="1">IF(MONTH(TODAY())&lt;MONTH(M$1),"",IF(ISBLANK(Tableau8[[#This Row],[Nom]]),"",MAX(0,MIN(EOMONTH(M$1,0),$E69)-MAX(EOMONTH(M$1,-1),$D69-1))))</f>
        <v/>
      </c>
      <c r="N69" s="9" t="str">
        <f ca="1">IF(MONTH(TODAY())&lt;MONTH(N$1),"",IF(ISBLANK(Tableau8[[#This Row],[Nom]]),"",MAX(0,MIN(EOMONTH(N$1,0),$E69)-MAX(EOMONTH(N$1,-1),$D69-1))))</f>
        <v/>
      </c>
      <c r="O69" s="9" t="str">
        <f ca="1">IF(MONTH(TODAY())&lt;MONTH(O$1),"",IF(ISBLANK(Tableau8[[#This Row],[Nom]]),"",MAX(0,MIN(EOMONTH(O$1,0),$E69)-MAX(EOMONTH(O$1,-1),$D69-1))))</f>
        <v/>
      </c>
      <c r="P69" s="9" t="str">
        <f ca="1">IF(MONTH(TODAY())&lt;MONTH(P$1),"",IF(ISBLANK(Tableau8[[#This Row],[Nom]]),"",MAX(0,MIN(EOMONTH(P$1,0),$E69)-MAX(EOMONTH(P$1,-1),$D69-1))))</f>
        <v/>
      </c>
      <c r="Q69" s="9" t="str">
        <f ca="1">IF(MONTH(TODAY())&lt;MONTH(Q$1),"",IF(ISBLANK(Tableau8[[#This Row],[Nom]]),"",MAX(0,MIN(EOMONTH(Q$1,0),$E69)-MAX(EOMONTH(Q$1,-1),$D69-1))))</f>
        <v/>
      </c>
      <c r="R69" s="10">
        <f t="shared" ca="1" si="1"/>
        <v>9</v>
      </c>
    </row>
    <row r="70" spans="1:18" x14ac:dyDescent="0.25">
      <c r="A70" s="7" t="s">
        <v>21</v>
      </c>
      <c r="B70" s="7" t="s">
        <v>21</v>
      </c>
      <c r="C70" s="8">
        <v>38353</v>
      </c>
      <c r="D70" s="8">
        <v>44140</v>
      </c>
      <c r="E70" s="8">
        <v>44615</v>
      </c>
      <c r="F70" s="9">
        <f ca="1">IF(MONTH(TODAY())&lt;MONTH(F$1),"",IF(ISBLANK(Tableau8[[#This Row],[Nom]]),"",MAX(0,MIN(EOMONTH(F$1,0),$E70)-MAX(EOMONTH(F$1,-1),$D70-1))))</f>
        <v>0</v>
      </c>
      <c r="G70" s="9">
        <f ca="1">IF(MONTH(TODAY())&lt;MONTH(G$1),"",IF(ISBLANK(Tableau8[[#This Row],[Nom]]),"",MAX(0,MIN(EOMONTH(G$1,0),$E70)-MAX(EOMONTH(G$1,-1),$D70-1))))</f>
        <v>23</v>
      </c>
      <c r="H70" s="9" t="str">
        <f ca="1">IF(MONTH(TODAY())&lt;MONTH(H$1),"",IF(ISBLANK(Tableau8[[#This Row],[Nom]]),"",MAX(0,MIN(EOMONTH(H$1,0),$E70)-MAX(EOMONTH(H$1,-1),$D70-1))))</f>
        <v/>
      </c>
      <c r="I70" s="9" t="str">
        <f ca="1">IF(MONTH(TODAY())&lt;MONTH(I$1),"",IF(ISBLANK(Tableau8[[#This Row],[Nom]]),"",MAX(0,MIN(EOMONTH(I$1,0),$E70)-MAX(EOMONTH(I$1,-1),$D70-1))))</f>
        <v/>
      </c>
      <c r="J70" s="9" t="str">
        <f ca="1">IF(MONTH(TODAY())&lt;MONTH(J$1),"",IF(ISBLANK(Tableau8[[#This Row],[Nom]]),"",MAX(0,MIN(EOMONTH(J$1,0),$E70)-MAX(EOMONTH(J$1,-1),$D70-1))))</f>
        <v/>
      </c>
      <c r="K70" s="9" t="str">
        <f ca="1">IF(MONTH(TODAY())&lt;MONTH(K$1),"",IF(ISBLANK(Tableau8[[#This Row],[Nom]]),"",MAX(0,MIN(EOMONTH(K$1,0),$E70)-MAX(EOMONTH(K$1,-1),$D70-1))))</f>
        <v/>
      </c>
      <c r="L70" s="9" t="str">
        <f ca="1">IF(MONTH(TODAY())&lt;MONTH(L$1),"",IF(ISBLANK(Tableau8[[#This Row],[Nom]]),"",MAX(0,MIN(EOMONTH(L$1,0),$E70)-MAX(EOMONTH(L$1,-1),$D70-1))))</f>
        <v/>
      </c>
      <c r="M70" s="9" t="str">
        <f ca="1">IF(MONTH(TODAY())&lt;MONTH(M$1),"",IF(ISBLANK(Tableau8[[#This Row],[Nom]]),"",MAX(0,MIN(EOMONTH(M$1,0),$E70)-MAX(EOMONTH(M$1,-1),$D70-1))))</f>
        <v/>
      </c>
      <c r="N70" s="9" t="str">
        <f ca="1">IF(MONTH(TODAY())&lt;MONTH(N$1),"",IF(ISBLANK(Tableau8[[#This Row],[Nom]]),"",MAX(0,MIN(EOMONTH(N$1,0),$E70)-MAX(EOMONTH(N$1,-1),$D70-1))))</f>
        <v/>
      </c>
      <c r="O70" s="9" t="str">
        <f ca="1">IF(MONTH(TODAY())&lt;MONTH(O$1),"",IF(ISBLANK(Tableau8[[#This Row],[Nom]]),"",MAX(0,MIN(EOMONTH(O$1,0),$E70)-MAX(EOMONTH(O$1,-1),$D70-1))))</f>
        <v/>
      </c>
      <c r="P70" s="9" t="str">
        <f ca="1">IF(MONTH(TODAY())&lt;MONTH(P$1),"",IF(ISBLANK(Tableau8[[#This Row],[Nom]]),"",MAX(0,MIN(EOMONTH(P$1,0),$E70)-MAX(EOMONTH(P$1,-1),$D70-1))))</f>
        <v/>
      </c>
      <c r="Q70" s="9" t="str">
        <f ca="1">IF(MONTH(TODAY())&lt;MONTH(Q$1),"",IF(ISBLANK(Tableau8[[#This Row],[Nom]]),"",MAX(0,MIN(EOMONTH(Q$1,0),$E70)-MAX(EOMONTH(Q$1,-1),$D70-1))))</f>
        <v/>
      </c>
      <c r="R70" s="10">
        <f t="shared" ca="1" si="1"/>
        <v>23</v>
      </c>
    </row>
    <row r="71" spans="1:18" x14ac:dyDescent="0.25">
      <c r="A71" s="7"/>
      <c r="B71" s="7"/>
      <c r="C71" s="8"/>
      <c r="D71" s="8"/>
      <c r="E71" s="8"/>
    </row>
    <row r="72" spans="1:18" x14ac:dyDescent="0.25">
      <c r="A72" s="7"/>
      <c r="B72" s="7"/>
      <c r="C72" s="8"/>
      <c r="D72" s="8"/>
      <c r="E72" s="8"/>
    </row>
    <row r="73" spans="1:18" x14ac:dyDescent="0.25">
      <c r="A73" s="7"/>
      <c r="B73" s="7"/>
      <c r="C73" s="8"/>
      <c r="D73" s="8"/>
      <c r="E73" s="8"/>
    </row>
    <row r="74" spans="1:18" x14ac:dyDescent="0.25">
      <c r="A74" s="7"/>
      <c r="B74" s="7"/>
      <c r="C74" s="8"/>
      <c r="D74" s="8"/>
      <c r="E74" s="8"/>
    </row>
    <row r="75" spans="1:18" x14ac:dyDescent="0.25">
      <c r="A75" s="7"/>
      <c r="B75" s="7"/>
      <c r="C75" s="8"/>
      <c r="D75" s="8"/>
      <c r="E75" s="8"/>
    </row>
    <row r="76" spans="1:18" x14ac:dyDescent="0.25">
      <c r="A76" s="7"/>
      <c r="B76" s="7"/>
      <c r="C76" s="8"/>
      <c r="D76" s="8"/>
      <c r="E76" s="8"/>
    </row>
    <row r="77" spans="1:18" x14ac:dyDescent="0.25">
      <c r="A77" s="7"/>
      <c r="B77" s="7"/>
      <c r="C77" s="8"/>
      <c r="D77" s="8"/>
      <c r="E77" s="8"/>
    </row>
    <row r="78" spans="1:18" x14ac:dyDescent="0.25">
      <c r="A78" s="7"/>
      <c r="B78" s="7"/>
      <c r="C78" s="8"/>
      <c r="D78" s="8"/>
      <c r="E78" s="8"/>
    </row>
    <row r="79" spans="1:18" x14ac:dyDescent="0.25">
      <c r="A79" s="7"/>
      <c r="B79" s="7"/>
      <c r="C79" s="8"/>
      <c r="D79" s="8"/>
      <c r="E79" s="8"/>
    </row>
    <row r="80" spans="1:18" x14ac:dyDescent="0.25">
      <c r="A80" s="7"/>
      <c r="B80" s="7"/>
      <c r="C80" s="8"/>
      <c r="D80" s="8"/>
      <c r="E80" s="8"/>
    </row>
    <row r="81" spans="1:5" x14ac:dyDescent="0.25">
      <c r="A81" s="7"/>
      <c r="B81" s="7"/>
      <c r="C81" s="8"/>
      <c r="D81" s="8"/>
      <c r="E81" s="8"/>
    </row>
    <row r="82" spans="1:5" x14ac:dyDescent="0.25">
      <c r="A82" s="7"/>
      <c r="B82" s="7"/>
      <c r="C82" s="8"/>
      <c r="D82" s="8"/>
      <c r="E82" s="8"/>
    </row>
    <row r="83" spans="1:5" x14ac:dyDescent="0.25">
      <c r="A83" s="7"/>
      <c r="B83" s="7"/>
      <c r="C83" s="8"/>
      <c r="D83" s="8"/>
      <c r="E83" s="8"/>
    </row>
    <row r="84" spans="1:5" x14ac:dyDescent="0.25">
      <c r="A84" s="7"/>
      <c r="B84" s="7"/>
      <c r="C84" s="8"/>
      <c r="D84" s="8"/>
      <c r="E84" s="8"/>
    </row>
    <row r="85" spans="1:5" x14ac:dyDescent="0.25">
      <c r="A85" s="7"/>
      <c r="B85" s="7"/>
      <c r="C85" s="8"/>
      <c r="D85" s="8"/>
      <c r="E85" s="8"/>
    </row>
    <row r="86" spans="1:5" x14ac:dyDescent="0.25">
      <c r="A86" s="7"/>
      <c r="B86" s="7"/>
      <c r="C86" s="8"/>
      <c r="D86" s="8"/>
      <c r="E86" s="8"/>
    </row>
    <row r="87" spans="1:5" x14ac:dyDescent="0.25">
      <c r="A87" s="7"/>
      <c r="B87" s="7"/>
      <c r="C87" s="8"/>
      <c r="D87" s="8"/>
      <c r="E87" s="8"/>
    </row>
    <row r="88" spans="1:5" x14ac:dyDescent="0.25">
      <c r="A88" s="7"/>
      <c r="B88" s="7"/>
      <c r="C88" s="8"/>
      <c r="D88" s="8"/>
      <c r="E88" s="8"/>
    </row>
    <row r="89" spans="1:5" x14ac:dyDescent="0.25">
      <c r="A89" s="7"/>
      <c r="B89" s="7"/>
      <c r="C89" s="8"/>
      <c r="D89" s="8"/>
      <c r="E89" s="8"/>
    </row>
    <row r="90" spans="1:5" x14ac:dyDescent="0.25">
      <c r="A90" s="7"/>
      <c r="B90" s="7"/>
      <c r="C90" s="8"/>
      <c r="D90" s="8"/>
      <c r="E90" s="8"/>
    </row>
    <row r="91" spans="1:5" x14ac:dyDescent="0.25">
      <c r="A91" s="7"/>
      <c r="B91" s="7"/>
      <c r="C91" s="8"/>
      <c r="D91" s="8"/>
      <c r="E91" s="8"/>
    </row>
    <row r="92" spans="1:5" x14ac:dyDescent="0.25">
      <c r="A92" s="7"/>
      <c r="B92" s="7"/>
      <c r="C92" s="8"/>
      <c r="D92" s="8"/>
      <c r="E92" s="8"/>
    </row>
    <row r="93" spans="1:5" x14ac:dyDescent="0.25">
      <c r="A93" s="7"/>
      <c r="B93" s="7"/>
      <c r="C93" s="8"/>
      <c r="D93" s="8"/>
      <c r="E93" s="8"/>
    </row>
    <row r="94" spans="1:5" x14ac:dyDescent="0.25">
      <c r="A94" s="7"/>
      <c r="B94" s="7"/>
      <c r="C94" s="8"/>
      <c r="D94" s="8"/>
      <c r="E94" s="8"/>
    </row>
    <row r="95" spans="1:5" x14ac:dyDescent="0.25">
      <c r="A95" s="7"/>
      <c r="B95" s="7"/>
      <c r="C95" s="8"/>
      <c r="D95" s="8"/>
      <c r="E95" s="8"/>
    </row>
    <row r="96" spans="1:5" x14ac:dyDescent="0.25">
      <c r="A96" s="7"/>
      <c r="B96" s="7"/>
      <c r="C96" s="8"/>
      <c r="D96" s="8"/>
      <c r="E96" s="8"/>
    </row>
    <row r="97" spans="1:5" x14ac:dyDescent="0.25">
      <c r="A97" s="7"/>
      <c r="B97" s="7"/>
      <c r="C97" s="8"/>
      <c r="D97" s="8"/>
      <c r="E97" s="8"/>
    </row>
    <row r="98" spans="1:5" x14ac:dyDescent="0.25">
      <c r="A98" s="7"/>
      <c r="B98" s="7"/>
      <c r="C98" s="8"/>
      <c r="D98" s="8"/>
      <c r="E98" s="8"/>
    </row>
    <row r="99" spans="1:5" x14ac:dyDescent="0.25">
      <c r="A99" s="7"/>
      <c r="B99" s="7"/>
      <c r="C99" s="8"/>
      <c r="D99" s="8"/>
      <c r="E99" s="8"/>
    </row>
    <row r="100" spans="1:5" x14ac:dyDescent="0.25">
      <c r="A100" s="7"/>
      <c r="B100" s="7"/>
      <c r="C100" s="8"/>
      <c r="D100" s="8"/>
      <c r="E100" s="8"/>
    </row>
    <row r="101" spans="1:5" x14ac:dyDescent="0.25">
      <c r="A101" s="7"/>
      <c r="B101" s="7"/>
      <c r="C101" s="8"/>
      <c r="D101" s="8"/>
      <c r="E101" s="8"/>
    </row>
    <row r="102" spans="1:5" x14ac:dyDescent="0.25">
      <c r="A102" s="7"/>
      <c r="B102" s="7"/>
      <c r="C102" s="8"/>
      <c r="D102" s="8"/>
      <c r="E102" s="8"/>
    </row>
    <row r="103" spans="1:5" x14ac:dyDescent="0.25">
      <c r="A103" s="7"/>
      <c r="B103" s="7"/>
      <c r="C103" s="8"/>
      <c r="D103" s="8"/>
      <c r="E103" s="8"/>
    </row>
    <row r="104" spans="1:5" x14ac:dyDescent="0.25">
      <c r="A104" s="7"/>
      <c r="B104" s="7"/>
      <c r="C104" s="8"/>
      <c r="D104" s="8"/>
      <c r="E104" s="8"/>
    </row>
    <row r="105" spans="1:5" x14ac:dyDescent="0.25">
      <c r="A105" s="7"/>
      <c r="B105" s="7"/>
      <c r="C105" s="8"/>
      <c r="D105" s="8"/>
      <c r="E105" s="8"/>
    </row>
    <row r="106" spans="1:5" x14ac:dyDescent="0.25">
      <c r="A106" s="7"/>
      <c r="B106" s="7"/>
      <c r="C106" s="8"/>
      <c r="D106" s="8"/>
      <c r="E106" s="8"/>
    </row>
    <row r="107" spans="1:5" x14ac:dyDescent="0.25">
      <c r="A107" s="7"/>
      <c r="B107" s="7"/>
      <c r="C107" s="8"/>
      <c r="D107" s="8"/>
      <c r="E107" s="8"/>
    </row>
    <row r="108" spans="1:5" x14ac:dyDescent="0.25">
      <c r="A108" s="7"/>
      <c r="B108" s="7"/>
      <c r="C108" s="8"/>
      <c r="D108" s="8"/>
      <c r="E108" s="8"/>
    </row>
    <row r="109" spans="1:5" x14ac:dyDescent="0.25">
      <c r="A109" s="7"/>
      <c r="B109" s="7"/>
      <c r="C109" s="8"/>
      <c r="D109" s="8"/>
      <c r="E109" s="8"/>
    </row>
    <row r="110" spans="1:5" x14ac:dyDescent="0.25">
      <c r="A110" s="7"/>
      <c r="B110" s="7"/>
      <c r="C110" s="8"/>
      <c r="D110" s="8"/>
      <c r="E110" s="8"/>
    </row>
    <row r="111" spans="1:5" x14ac:dyDescent="0.25">
      <c r="A111" s="7"/>
      <c r="B111" s="7"/>
      <c r="C111" s="8"/>
      <c r="D111" s="8"/>
      <c r="E111" s="8"/>
    </row>
    <row r="112" spans="1:5" x14ac:dyDescent="0.25">
      <c r="A112" s="7"/>
      <c r="B112" s="7"/>
      <c r="C112" s="8"/>
      <c r="D112" s="8"/>
      <c r="E112" s="8"/>
    </row>
    <row r="113" spans="1:5" x14ac:dyDescent="0.25">
      <c r="A113" s="7"/>
      <c r="B113" s="7"/>
      <c r="C113" s="8"/>
      <c r="D113" s="8"/>
      <c r="E113" s="8"/>
    </row>
    <row r="114" spans="1:5" x14ac:dyDescent="0.25">
      <c r="A114" s="7"/>
      <c r="B114" s="7"/>
      <c r="C114" s="8"/>
      <c r="D114" s="8"/>
      <c r="E114" s="8"/>
    </row>
    <row r="115" spans="1:5" x14ac:dyDescent="0.25">
      <c r="A115" s="7"/>
      <c r="B115" s="7"/>
      <c r="C115" s="8"/>
      <c r="D115" s="8"/>
      <c r="E115" s="8"/>
    </row>
    <row r="116" spans="1:5" x14ac:dyDescent="0.25">
      <c r="A116" s="7"/>
      <c r="B116" s="7"/>
      <c r="C116" s="8"/>
      <c r="D116" s="8"/>
      <c r="E116" s="8"/>
    </row>
    <row r="117" spans="1:5" x14ac:dyDescent="0.25">
      <c r="A117" s="7"/>
      <c r="B117" s="7"/>
      <c r="C117" s="8"/>
      <c r="D117" s="8"/>
      <c r="E117" s="8"/>
    </row>
    <row r="118" spans="1:5" x14ac:dyDescent="0.25">
      <c r="A118" s="7"/>
      <c r="B118" s="7"/>
      <c r="C118" s="8"/>
      <c r="D118" s="8"/>
      <c r="E118" s="8"/>
    </row>
    <row r="119" spans="1:5" x14ac:dyDescent="0.25">
      <c r="A119" s="7"/>
      <c r="B119" s="7"/>
      <c r="C119" s="8"/>
      <c r="D119" s="8"/>
      <c r="E119" s="8"/>
    </row>
    <row r="120" spans="1:5" x14ac:dyDescent="0.25">
      <c r="A120" s="7"/>
      <c r="B120" s="7"/>
      <c r="C120" s="8"/>
      <c r="D120" s="8"/>
      <c r="E120" s="8"/>
    </row>
    <row r="121" spans="1:5" x14ac:dyDescent="0.25">
      <c r="A121" s="7"/>
      <c r="B121" s="7"/>
      <c r="C121" s="8"/>
      <c r="D121" s="8"/>
      <c r="E121" s="8"/>
    </row>
    <row r="122" spans="1:5" x14ac:dyDescent="0.25">
      <c r="A122" s="7"/>
      <c r="B122" s="7"/>
      <c r="C122" s="8"/>
      <c r="D122" s="8"/>
      <c r="E122" s="8"/>
    </row>
    <row r="123" spans="1:5" x14ac:dyDescent="0.25">
      <c r="A123" s="7"/>
      <c r="B123" s="7"/>
      <c r="C123" s="8"/>
      <c r="D123" s="8"/>
      <c r="E123" s="8"/>
    </row>
    <row r="124" spans="1:5" x14ac:dyDescent="0.25">
      <c r="A124" s="7"/>
      <c r="B124" s="7"/>
      <c r="C124" s="8"/>
      <c r="D124" s="8"/>
      <c r="E124" s="8"/>
    </row>
    <row r="125" spans="1:5" x14ac:dyDescent="0.25">
      <c r="A125" s="7"/>
      <c r="B125" s="7"/>
      <c r="C125" s="8"/>
      <c r="D125" s="8"/>
      <c r="E125" s="8"/>
    </row>
    <row r="126" spans="1:5" x14ac:dyDescent="0.25">
      <c r="A126" s="7"/>
      <c r="B126" s="7"/>
      <c r="C126" s="8"/>
      <c r="D126" s="8"/>
      <c r="E126" s="8"/>
    </row>
    <row r="127" spans="1:5" x14ac:dyDescent="0.25">
      <c r="A127" s="7"/>
      <c r="B127" s="7"/>
      <c r="C127" s="8"/>
      <c r="D127" s="8"/>
      <c r="E127" s="8"/>
    </row>
    <row r="128" spans="1:5" x14ac:dyDescent="0.25">
      <c r="A128" s="7"/>
      <c r="B128" s="7"/>
      <c r="C128" s="8"/>
      <c r="D128" s="8"/>
      <c r="E128" s="8"/>
    </row>
    <row r="129" spans="1:5" x14ac:dyDescent="0.25">
      <c r="A129" s="7"/>
      <c r="B129" s="7"/>
      <c r="C129" s="8"/>
      <c r="D129" s="8"/>
      <c r="E129" s="8"/>
    </row>
    <row r="130" spans="1:5" x14ac:dyDescent="0.25">
      <c r="A130" s="7"/>
      <c r="B130" s="7"/>
      <c r="C130" s="8"/>
      <c r="D130" s="8"/>
      <c r="E130" s="8"/>
    </row>
    <row r="131" spans="1:5" x14ac:dyDescent="0.25">
      <c r="A131" s="7"/>
      <c r="B131" s="7"/>
      <c r="C131" s="8"/>
      <c r="D131" s="8"/>
      <c r="E131" s="8"/>
    </row>
    <row r="132" spans="1:5" x14ac:dyDescent="0.25">
      <c r="A132" s="7"/>
      <c r="B132" s="7"/>
      <c r="C132" s="8"/>
      <c r="D132" s="8"/>
      <c r="E132" s="8"/>
    </row>
    <row r="133" spans="1:5" x14ac:dyDescent="0.25">
      <c r="A133" s="7"/>
      <c r="B133" s="7"/>
      <c r="C133" s="8"/>
      <c r="D133" s="8"/>
      <c r="E133" s="8"/>
    </row>
    <row r="134" spans="1:5" x14ac:dyDescent="0.25">
      <c r="A134" s="7"/>
      <c r="B134" s="7"/>
      <c r="C134" s="8"/>
      <c r="D134" s="8"/>
      <c r="E134" s="8"/>
    </row>
    <row r="135" spans="1:5" x14ac:dyDescent="0.25">
      <c r="A135" s="7"/>
      <c r="B135" s="7"/>
      <c r="C135" s="8"/>
      <c r="D135" s="8"/>
      <c r="E135" s="8"/>
    </row>
    <row r="136" spans="1:5" x14ac:dyDescent="0.25">
      <c r="A136" s="7"/>
      <c r="B136" s="7"/>
      <c r="C136" s="8"/>
      <c r="D136" s="8"/>
      <c r="E136" s="8"/>
    </row>
    <row r="137" spans="1:5" x14ac:dyDescent="0.25">
      <c r="A137" s="7"/>
      <c r="B137" s="7"/>
      <c r="C137" s="8"/>
      <c r="D137" s="8"/>
      <c r="E137" s="8"/>
    </row>
    <row r="138" spans="1:5" x14ac:dyDescent="0.25">
      <c r="A138" s="7"/>
      <c r="B138" s="7"/>
      <c r="C138" s="8"/>
      <c r="D138" s="8"/>
      <c r="E138" s="8"/>
    </row>
    <row r="139" spans="1:5" x14ac:dyDescent="0.25">
      <c r="A139" s="7"/>
      <c r="B139" s="7"/>
      <c r="C139" s="8"/>
      <c r="D139" s="8"/>
      <c r="E139" s="8"/>
    </row>
    <row r="140" spans="1:5" x14ac:dyDescent="0.25">
      <c r="A140" s="7"/>
      <c r="B140" s="7"/>
      <c r="C140" s="8"/>
      <c r="D140" s="8"/>
      <c r="E140" s="8"/>
    </row>
    <row r="141" spans="1:5" x14ac:dyDescent="0.25">
      <c r="A141" s="7"/>
      <c r="B141" s="7"/>
      <c r="C141" s="8"/>
      <c r="D141" s="8"/>
      <c r="E141" s="8"/>
    </row>
    <row r="142" spans="1:5" x14ac:dyDescent="0.25">
      <c r="A142" s="7"/>
      <c r="B142" s="7"/>
      <c r="C142" s="8"/>
      <c r="D142" s="8"/>
      <c r="E142" s="8"/>
    </row>
    <row r="143" spans="1:5" x14ac:dyDescent="0.25">
      <c r="A143" s="7"/>
      <c r="B143" s="7"/>
      <c r="C143" s="8"/>
      <c r="D143" s="8"/>
      <c r="E143" s="8"/>
    </row>
    <row r="144" spans="1:5" x14ac:dyDescent="0.25">
      <c r="A144" s="7"/>
      <c r="B144" s="7"/>
      <c r="C144" s="8"/>
      <c r="D144" s="8"/>
      <c r="E144" s="8"/>
    </row>
    <row r="145" spans="1:5" x14ac:dyDescent="0.25">
      <c r="A145" s="7"/>
      <c r="B145" s="7"/>
      <c r="C145" s="8"/>
      <c r="D145" s="8"/>
      <c r="E145" s="8"/>
    </row>
    <row r="146" spans="1:5" x14ac:dyDescent="0.25">
      <c r="A146" s="7"/>
      <c r="B146" s="7"/>
      <c r="C146" s="8"/>
      <c r="D146" s="8"/>
      <c r="E146" s="8"/>
    </row>
    <row r="147" spans="1:5" x14ac:dyDescent="0.25">
      <c r="A147" s="7"/>
      <c r="B147" s="7"/>
      <c r="C147" s="8"/>
      <c r="D147" s="8"/>
      <c r="E147" s="8"/>
    </row>
    <row r="148" spans="1:5" x14ac:dyDescent="0.25">
      <c r="A148" s="7"/>
      <c r="B148" s="7"/>
      <c r="C148" s="8"/>
      <c r="D148" s="8"/>
      <c r="E148" s="8"/>
    </row>
    <row r="149" spans="1:5" x14ac:dyDescent="0.25">
      <c r="A149" s="7"/>
      <c r="B149" s="7"/>
      <c r="C149" s="8"/>
      <c r="D149" s="8"/>
      <c r="E149" s="8"/>
    </row>
    <row r="150" spans="1:5" x14ac:dyDescent="0.25">
      <c r="A150" s="7"/>
      <c r="B150" s="7"/>
      <c r="C150" s="8"/>
      <c r="D150" s="8"/>
      <c r="E150" s="8"/>
    </row>
    <row r="151" spans="1:5" x14ac:dyDescent="0.25">
      <c r="A151" s="7"/>
      <c r="B151" s="7"/>
      <c r="C151" s="8"/>
      <c r="D151" s="8"/>
      <c r="E151" s="8"/>
    </row>
    <row r="152" spans="1:5" x14ac:dyDescent="0.25">
      <c r="A152" s="7"/>
      <c r="B152" s="7"/>
      <c r="C152" s="8"/>
      <c r="D152" s="8"/>
      <c r="E152" s="8"/>
    </row>
    <row r="153" spans="1:5" x14ac:dyDescent="0.25">
      <c r="A153" s="7"/>
      <c r="B153" s="7"/>
      <c r="C153" s="8"/>
      <c r="D153" s="8"/>
      <c r="E153" s="8"/>
    </row>
    <row r="154" spans="1:5" x14ac:dyDescent="0.25">
      <c r="A154" s="7"/>
      <c r="B154" s="7"/>
      <c r="C154" s="8"/>
      <c r="D154" s="8"/>
      <c r="E154" s="8"/>
    </row>
    <row r="155" spans="1:5" x14ac:dyDescent="0.25">
      <c r="A155" s="7"/>
      <c r="B155" s="7"/>
      <c r="C155" s="8"/>
      <c r="D155" s="8"/>
      <c r="E155" s="8"/>
    </row>
    <row r="156" spans="1:5" x14ac:dyDescent="0.25">
      <c r="A156" s="7"/>
      <c r="B156" s="7"/>
      <c r="C156" s="8"/>
      <c r="D156" s="8"/>
      <c r="E156" s="8"/>
    </row>
    <row r="157" spans="1:5" x14ac:dyDescent="0.25">
      <c r="A157" s="7"/>
      <c r="B157" s="7"/>
      <c r="C157" s="8"/>
      <c r="D157" s="8"/>
      <c r="E157" s="8"/>
    </row>
    <row r="158" spans="1:5" x14ac:dyDescent="0.25">
      <c r="A158" s="7"/>
      <c r="B158" s="7"/>
      <c r="C158" s="8"/>
      <c r="D158" s="8"/>
      <c r="E158" s="8"/>
    </row>
    <row r="159" spans="1:5" x14ac:dyDescent="0.25">
      <c r="A159" s="7"/>
      <c r="B159" s="7"/>
      <c r="C159" s="8"/>
      <c r="D159" s="8"/>
      <c r="E159" s="8"/>
    </row>
    <row r="160" spans="1:5" x14ac:dyDescent="0.25">
      <c r="A160" s="7"/>
      <c r="B160" s="7"/>
      <c r="C160" s="8"/>
      <c r="D160" s="8"/>
      <c r="E160" s="8"/>
    </row>
    <row r="161" spans="1:5" x14ac:dyDescent="0.25">
      <c r="A161" s="7"/>
      <c r="B161" s="7"/>
      <c r="C161" s="8"/>
      <c r="D161" s="8"/>
      <c r="E161" s="8"/>
    </row>
    <row r="162" spans="1:5" x14ac:dyDescent="0.25">
      <c r="A162" s="7"/>
      <c r="B162" s="7"/>
      <c r="C162" s="8"/>
      <c r="D162" s="8"/>
      <c r="E162" s="8"/>
    </row>
    <row r="163" spans="1:5" x14ac:dyDescent="0.25">
      <c r="A163" s="7"/>
      <c r="B163" s="7"/>
      <c r="C163" s="8"/>
      <c r="D163" s="8"/>
      <c r="E163" s="8"/>
    </row>
    <row r="164" spans="1:5" x14ac:dyDescent="0.25">
      <c r="A164" s="7"/>
      <c r="B164" s="7"/>
      <c r="C164" s="8"/>
      <c r="D164" s="8"/>
      <c r="E164" s="8"/>
    </row>
    <row r="165" spans="1:5" x14ac:dyDescent="0.25">
      <c r="A165" s="7"/>
      <c r="B165" s="7"/>
      <c r="C165" s="8"/>
      <c r="D165" s="8"/>
      <c r="E165" s="8"/>
    </row>
    <row r="166" spans="1:5" x14ac:dyDescent="0.25">
      <c r="A166" s="7"/>
      <c r="B166" s="7"/>
      <c r="C166" s="8"/>
      <c r="D166" s="8"/>
      <c r="E166" s="8"/>
    </row>
    <row r="167" spans="1:5" x14ac:dyDescent="0.25">
      <c r="A167" s="7"/>
      <c r="B167" s="7"/>
      <c r="C167" s="8"/>
      <c r="D167" s="8"/>
      <c r="E167" s="8"/>
    </row>
    <row r="168" spans="1:5" x14ac:dyDescent="0.25">
      <c r="A168" s="7"/>
      <c r="B168" s="7"/>
      <c r="C168" s="8"/>
      <c r="D168" s="8"/>
      <c r="E168" s="8"/>
    </row>
    <row r="169" spans="1:5" x14ac:dyDescent="0.25">
      <c r="A169" s="7"/>
      <c r="B169" s="7"/>
      <c r="C169" s="8"/>
      <c r="D169" s="8"/>
      <c r="E169" s="8"/>
    </row>
    <row r="170" spans="1:5" x14ac:dyDescent="0.25">
      <c r="A170" s="7"/>
      <c r="B170" s="7"/>
      <c r="C170" s="8"/>
      <c r="D170" s="8"/>
      <c r="E170" s="8"/>
    </row>
    <row r="171" spans="1:5" x14ac:dyDescent="0.25">
      <c r="A171" s="7"/>
      <c r="B171" s="7"/>
      <c r="C171" s="8"/>
      <c r="D171" s="8"/>
      <c r="E171" s="8"/>
    </row>
    <row r="172" spans="1:5" x14ac:dyDescent="0.25">
      <c r="A172" s="7"/>
      <c r="B172" s="7"/>
      <c r="C172" s="8"/>
      <c r="D172" s="8"/>
      <c r="E172" s="8"/>
    </row>
    <row r="173" spans="1:5" x14ac:dyDescent="0.25">
      <c r="A173" s="7"/>
      <c r="B173" s="7"/>
      <c r="C173" s="8"/>
      <c r="D173" s="8"/>
      <c r="E173" s="8"/>
    </row>
    <row r="174" spans="1:5" x14ac:dyDescent="0.25">
      <c r="A174" s="7"/>
      <c r="B174" s="7"/>
      <c r="C174" s="8"/>
      <c r="D174" s="8"/>
      <c r="E174" s="8"/>
    </row>
    <row r="175" spans="1:5" x14ac:dyDescent="0.25">
      <c r="A175" s="7"/>
      <c r="B175" s="7"/>
      <c r="C175" s="8"/>
      <c r="D175" s="8"/>
      <c r="E175" s="8"/>
    </row>
    <row r="176" spans="1:5" x14ac:dyDescent="0.25">
      <c r="A176" s="7"/>
      <c r="B176" s="7"/>
      <c r="C176" s="8"/>
      <c r="D176" s="8"/>
      <c r="E176" s="8"/>
    </row>
    <row r="177" spans="1:5" x14ac:dyDescent="0.25">
      <c r="A177" s="7"/>
      <c r="B177" s="7"/>
      <c r="C177" s="8"/>
      <c r="D177" s="8"/>
      <c r="E177" s="8"/>
    </row>
    <row r="178" spans="1:5" x14ac:dyDescent="0.25">
      <c r="A178" s="7"/>
      <c r="B178" s="7"/>
      <c r="C178" s="8"/>
      <c r="D178" s="8"/>
      <c r="E178" s="8"/>
    </row>
    <row r="179" spans="1:5" x14ac:dyDescent="0.25">
      <c r="A179" s="7"/>
      <c r="B179" s="7"/>
      <c r="C179" s="8"/>
      <c r="D179" s="8"/>
      <c r="E179" s="8"/>
    </row>
    <row r="180" spans="1:5" x14ac:dyDescent="0.25">
      <c r="A180" s="7"/>
      <c r="B180" s="7"/>
      <c r="C180" s="8"/>
      <c r="D180" s="8"/>
      <c r="E180" s="8"/>
    </row>
    <row r="181" spans="1:5" x14ac:dyDescent="0.25">
      <c r="A181" s="7"/>
      <c r="B181" s="7"/>
      <c r="C181" s="8"/>
      <c r="D181" s="8"/>
      <c r="E181" s="8"/>
    </row>
    <row r="182" spans="1:5" x14ac:dyDescent="0.25">
      <c r="A182" s="7"/>
      <c r="B182" s="7"/>
      <c r="C182" s="8"/>
      <c r="D182" s="8"/>
      <c r="E182" s="8"/>
    </row>
    <row r="183" spans="1:5" x14ac:dyDescent="0.25">
      <c r="A183" s="7"/>
      <c r="B183" s="7"/>
      <c r="C183" s="8"/>
      <c r="D183" s="8"/>
      <c r="E183" s="8"/>
    </row>
    <row r="184" spans="1:5" x14ac:dyDescent="0.25">
      <c r="A184" s="7"/>
      <c r="B184" s="7"/>
      <c r="C184" s="8"/>
      <c r="D184" s="8"/>
      <c r="E184" s="8"/>
    </row>
    <row r="185" spans="1:5" x14ac:dyDescent="0.25">
      <c r="A185" s="7"/>
      <c r="B185" s="7"/>
      <c r="C185" s="8"/>
      <c r="D185" s="8"/>
      <c r="E185" s="8"/>
    </row>
    <row r="186" spans="1:5" x14ac:dyDescent="0.25">
      <c r="A186" s="7"/>
      <c r="B186" s="7"/>
      <c r="C186" s="8"/>
      <c r="D186" s="8"/>
      <c r="E186" s="8"/>
    </row>
    <row r="187" spans="1:5" x14ac:dyDescent="0.25">
      <c r="A187" s="7"/>
      <c r="B187" s="7"/>
      <c r="C187" s="8"/>
      <c r="D187" s="8"/>
      <c r="E187" s="8"/>
    </row>
    <row r="188" spans="1:5" x14ac:dyDescent="0.25">
      <c r="A188" s="7"/>
      <c r="B188" s="7"/>
      <c r="C188" s="8"/>
      <c r="D188" s="8"/>
      <c r="E188" s="8"/>
    </row>
    <row r="189" spans="1:5" x14ac:dyDescent="0.25">
      <c r="A189" s="7"/>
      <c r="B189" s="7"/>
      <c r="C189" s="8"/>
      <c r="D189" s="8"/>
      <c r="E189" s="8"/>
    </row>
    <row r="190" spans="1:5" x14ac:dyDescent="0.25">
      <c r="A190" s="7"/>
      <c r="B190" s="7"/>
      <c r="C190" s="8"/>
      <c r="D190" s="8"/>
      <c r="E190" s="8"/>
    </row>
    <row r="191" spans="1:5" x14ac:dyDescent="0.25">
      <c r="A191" s="7"/>
      <c r="B191" s="7"/>
      <c r="C191" s="8"/>
      <c r="D191" s="8"/>
      <c r="E191" s="8"/>
    </row>
    <row r="192" spans="1:5" x14ac:dyDescent="0.25">
      <c r="A192" s="7"/>
      <c r="B192" s="7"/>
      <c r="C192" s="8"/>
      <c r="D192" s="8"/>
      <c r="E192" s="8"/>
    </row>
    <row r="193" spans="1:5" x14ac:dyDescent="0.25">
      <c r="A193" s="7"/>
      <c r="B193" s="7"/>
      <c r="C193" s="8"/>
      <c r="D193" s="8"/>
      <c r="E193" s="8"/>
    </row>
    <row r="194" spans="1:5" x14ac:dyDescent="0.25">
      <c r="A194" s="7"/>
      <c r="B194" s="7"/>
      <c r="C194" s="8"/>
      <c r="D194" s="8"/>
      <c r="E194" s="8"/>
    </row>
    <row r="195" spans="1:5" x14ac:dyDescent="0.25">
      <c r="A195" s="7"/>
      <c r="B195" s="7"/>
      <c r="C195" s="8"/>
      <c r="D195" s="8"/>
      <c r="E195" s="8"/>
    </row>
    <row r="196" spans="1:5" x14ac:dyDescent="0.25">
      <c r="A196" s="7"/>
      <c r="B196" s="7"/>
      <c r="C196" s="8"/>
      <c r="D196" s="8"/>
      <c r="E196" s="8"/>
    </row>
    <row r="197" spans="1:5" x14ac:dyDescent="0.25">
      <c r="A197" s="7"/>
      <c r="B197" s="7"/>
      <c r="C197" s="8"/>
      <c r="D197" s="8"/>
      <c r="E197" s="8"/>
    </row>
    <row r="198" spans="1:5" x14ac:dyDescent="0.25">
      <c r="A198" s="7"/>
      <c r="B198" s="7"/>
      <c r="C198" s="8"/>
      <c r="D198" s="8"/>
      <c r="E198" s="8"/>
    </row>
    <row r="199" spans="1:5" x14ac:dyDescent="0.25">
      <c r="A199" s="7"/>
      <c r="B199" s="7"/>
      <c r="C199" s="8"/>
      <c r="D199" s="8"/>
      <c r="E199" s="8"/>
    </row>
    <row r="200" spans="1:5" x14ac:dyDescent="0.25">
      <c r="A200" s="7"/>
      <c r="B200" s="7"/>
      <c r="C200" s="8"/>
      <c r="D200" s="8"/>
      <c r="E200" s="8"/>
    </row>
  </sheetData>
  <pageMargins left="0.7" right="0.7" top="0.75" bottom="0.75" header="0.3" footer="0.3"/>
  <pageSetup paperSize="8" scale="75" fitToHeight="0" orientation="landscape" horizont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Taux d'occupation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Harold LETESSIER - Association l'Abri</cp:lastModifiedBy>
  <dcterms:created xsi:type="dcterms:W3CDTF">2022-02-28T11:39:46Z</dcterms:created>
  <dcterms:modified xsi:type="dcterms:W3CDTF">2022-02-28T11:50:45Z</dcterms:modified>
</cp:coreProperties>
</file>